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OPORTES FINANCIERA ESCANER\SOPORTES PPTO 2017\22_INFORMES\INFORMES WEB\Otros\"/>
    </mc:Choice>
  </mc:AlternateContent>
  <bookViews>
    <workbookView xWindow="0" yWindow="0" windowWidth="28800" windowHeight="12435" tabRatio="602"/>
  </bookViews>
  <sheets>
    <sheet name="RESUMEN" sheetId="24" r:id="rId1"/>
    <sheet name="EJEC" sheetId="47" state="hidden" r:id="rId2"/>
    <sheet name="EJEC MES OCT" sheetId="48" state="hidden" r:id="rId3"/>
    <sheet name="EJECUCIÓN 09 2017" sheetId="45" state="hidden" r:id="rId4"/>
    <sheet name="EJEC MENS SEPT" sheetId="46" state="hidden" r:id="rId5"/>
    <sheet name="08 2017" sheetId="43" state="hidden" r:id="rId6"/>
    <sheet name="EJEC MES" sheetId="44" state="hidden" r:id="rId7"/>
    <sheet name="07 2017" sheetId="41" state="hidden" r:id="rId8"/>
    <sheet name="MES 07" sheetId="42" state="hidden" r:id="rId9"/>
    <sheet name="06 2017 EJEC V2" sheetId="40" state="hidden" r:id="rId10"/>
    <sheet name="06 2017 MES" sheetId="39" state="hidden" r:id="rId11"/>
  </sheets>
  <definedNames>
    <definedName name="_xlnm._FilterDatabase" localSheetId="9" hidden="1">'06 2017 EJEC V2'!$N$17:$BQ$239</definedName>
    <definedName name="_xlnm._FilterDatabase" localSheetId="10" hidden="1">'06 2017 MES'!$A$17:$BO$246</definedName>
    <definedName name="_xlnm._FilterDatabase" localSheetId="7" hidden="1">'07 2017'!$B$29:$BC$302</definedName>
    <definedName name="_xlnm._FilterDatabase" localSheetId="5" hidden="1">'08 2017'!$B$28:$BD$305</definedName>
    <definedName name="_xlnm._FilterDatabase" localSheetId="1" hidden="1">EJEC!$B$27:$BE$345</definedName>
    <definedName name="_xlnm._FilterDatabase" localSheetId="6" hidden="1">'EJEC MES'!$A$24:$BB$301</definedName>
    <definedName name="_xlnm._FilterDatabase" localSheetId="2" hidden="1">'EJEC MES OCT'!$A$28:$BB$354</definedName>
    <definedName name="_xlnm._FilterDatabase" localSheetId="3" hidden="1">'EJECUCIÓN 09 2017'!$B$29:$BE$331</definedName>
    <definedName name="_xlnm._FilterDatabase" localSheetId="8" hidden="1">'MES 07'!$A$31:$BB$311</definedName>
    <definedName name="_xlnm._FilterDatabase" localSheetId="0" hidden="1">RESUMEN!$A$10:$E$281</definedName>
    <definedName name="_xlnm.Print_Area" localSheetId="0">RESUMEN!$B$1:$E$281</definedName>
    <definedName name="_xlnm.Print_Titles" localSheetId="0">RESUMEN!$A:$D,RESUMEN!$1:$10</definedName>
  </definedNames>
  <calcPr calcId="171027"/>
</workbook>
</file>

<file path=xl/calcChain.xml><?xml version="1.0" encoding="utf-8"?>
<calcChain xmlns="http://schemas.openxmlformats.org/spreadsheetml/2006/main">
  <c r="E173" i="24" l="1"/>
  <c r="E178" i="24"/>
  <c r="E137" i="24"/>
  <c r="E62" i="24" l="1"/>
  <c r="AR22" i="47" l="1"/>
  <c r="AR14" i="47" s="1"/>
  <c r="AQ22" i="48" l="1"/>
  <c r="AR22" i="48"/>
  <c r="AS22" i="48"/>
  <c r="AT22" i="48"/>
  <c r="AU22" i="48"/>
  <c r="AV22" i="48"/>
  <c r="AW22" i="48"/>
  <c r="AX22" i="48"/>
  <c r="AY22" i="48"/>
  <c r="AZ22" i="48"/>
  <c r="BA22" i="48"/>
  <c r="BB22" i="48"/>
  <c r="BC22" i="48"/>
  <c r="AP22" i="48"/>
  <c r="AQ20" i="48"/>
  <c r="AR20" i="48"/>
  <c r="AS20" i="48"/>
  <c r="AT20" i="48"/>
  <c r="AU20" i="48"/>
  <c r="AV20" i="48"/>
  <c r="AW20" i="48"/>
  <c r="AX20" i="48"/>
  <c r="AY20" i="48"/>
  <c r="AZ20" i="48"/>
  <c r="BA20" i="48"/>
  <c r="BB20" i="48"/>
  <c r="AP20" i="48"/>
  <c r="AQ19" i="48"/>
  <c r="AR19" i="48"/>
  <c r="AS19" i="48"/>
  <c r="AT19" i="48"/>
  <c r="AU19" i="48"/>
  <c r="AV19" i="48"/>
  <c r="AW19" i="48"/>
  <c r="AX19" i="48"/>
  <c r="AY19" i="48"/>
  <c r="AZ19" i="48"/>
  <c r="BA19" i="48"/>
  <c r="BB19" i="48"/>
  <c r="BC19" i="48"/>
  <c r="AP19" i="48"/>
  <c r="AQ18" i="48"/>
  <c r="AR18" i="48"/>
  <c r="AS18" i="48"/>
  <c r="AT18" i="48"/>
  <c r="AT16" i="48" s="1"/>
  <c r="AU18" i="48"/>
  <c r="AV18" i="48"/>
  <c r="AW18" i="48"/>
  <c r="AX18" i="48"/>
  <c r="AY18" i="48"/>
  <c r="AZ18" i="48"/>
  <c r="BA18" i="48"/>
  <c r="BB18" i="48"/>
  <c r="BC18" i="48"/>
  <c r="AP18" i="48"/>
  <c r="BC25" i="48"/>
  <c r="BD19" i="48" l="1"/>
  <c r="BD18" i="48"/>
  <c r="AW21" i="48"/>
  <c r="AW23" i="48" s="1"/>
  <c r="AW25" i="48" s="1"/>
  <c r="AV21" i="48"/>
  <c r="AV23" i="48" s="1"/>
  <c r="AV25" i="48" s="1"/>
  <c r="BD22" i="48"/>
  <c r="AU21" i="48"/>
  <c r="AU23" i="48" s="1"/>
  <c r="AU25" i="48" s="1"/>
  <c r="AP21" i="48"/>
  <c r="AP23" i="48" s="1"/>
  <c r="BB21" i="48"/>
  <c r="BB23" i="48" s="1"/>
  <c r="BA21" i="48"/>
  <c r="BA23" i="48" s="1"/>
  <c r="BA25" i="48" s="1"/>
  <c r="AS21" i="48"/>
  <c r="AS23" i="48" s="1"/>
  <c r="BD20" i="48"/>
  <c r="AZ21" i="48"/>
  <c r="AZ23" i="48" s="1"/>
  <c r="AZ25" i="48" s="1"/>
  <c r="AR21" i="48"/>
  <c r="AR23" i="48" s="1"/>
  <c r="AY21" i="48"/>
  <c r="AY23" i="48" s="1"/>
  <c r="AY25" i="48" s="1"/>
  <c r="AQ21" i="48"/>
  <c r="AQ23" i="48" s="1"/>
  <c r="AQ25" i="48" s="1"/>
  <c r="AT21" i="48"/>
  <c r="AT23" i="48" s="1"/>
  <c r="AT25" i="48" s="1"/>
  <c r="AX21" i="48"/>
  <c r="AX23" i="48" s="1"/>
  <c r="AX25" i="48" s="1"/>
  <c r="BD23" i="48" l="1"/>
  <c r="BD25" i="48" s="1"/>
  <c r="BD21" i="48"/>
  <c r="E255" i="24" l="1"/>
  <c r="E249" i="24"/>
  <c r="E252" i="24"/>
  <c r="E237" i="24"/>
  <c r="E235" i="24" s="1"/>
  <c r="A36" i="47"/>
  <c r="A33" i="47"/>
  <c r="A34" i="47"/>
  <c r="A35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2" i="47"/>
  <c r="BE345" i="47" l="1"/>
  <c r="BE344" i="47"/>
  <c r="BE343" i="47"/>
  <c r="BE342" i="47"/>
  <c r="BE341" i="47"/>
  <c r="BE340" i="47"/>
  <c r="BE339" i="47"/>
  <c r="BE338" i="47"/>
  <c r="BE337" i="47"/>
  <c r="BE336" i="47"/>
  <c r="BE335" i="47"/>
  <c r="BE334" i="47"/>
  <c r="BE333" i="47"/>
  <c r="BE332" i="47"/>
  <c r="BE331" i="47"/>
  <c r="BE330" i="47"/>
  <c r="BE329" i="47"/>
  <c r="BE328" i="47"/>
  <c r="BE327" i="47"/>
  <c r="BE326" i="47"/>
  <c r="BE325" i="47"/>
  <c r="BE324" i="47"/>
  <c r="BE323" i="47"/>
  <c r="BE322" i="47"/>
  <c r="BE321" i="47"/>
  <c r="BE320" i="47"/>
  <c r="BE319" i="47"/>
  <c r="BE318" i="47"/>
  <c r="BE317" i="47"/>
  <c r="BE316" i="47"/>
  <c r="BE315" i="47"/>
  <c r="BE314" i="47"/>
  <c r="BE313" i="47"/>
  <c r="BE312" i="47"/>
  <c r="BE311" i="47"/>
  <c r="BE310" i="47"/>
  <c r="BE309" i="47"/>
  <c r="BE308" i="47"/>
  <c r="BE307" i="47"/>
  <c r="BE306" i="47"/>
  <c r="BE305" i="47"/>
  <c r="BE304" i="47"/>
  <c r="BE303" i="47"/>
  <c r="BE302" i="47"/>
  <c r="BE301" i="47"/>
  <c r="BE300" i="47"/>
  <c r="BE299" i="47"/>
  <c r="BE298" i="47"/>
  <c r="BE297" i="47"/>
  <c r="BE296" i="47"/>
  <c r="BE295" i="47"/>
  <c r="BE294" i="47"/>
  <c r="BE293" i="47"/>
  <c r="BE292" i="47"/>
  <c r="BE291" i="47"/>
  <c r="BE290" i="47"/>
  <c r="BE289" i="47"/>
  <c r="BE288" i="47"/>
  <c r="BE287" i="47"/>
  <c r="BE286" i="47"/>
  <c r="BE285" i="47"/>
  <c r="BE284" i="47"/>
  <c r="BE283" i="47"/>
  <c r="BE282" i="47"/>
  <c r="BE281" i="47"/>
  <c r="BE280" i="47"/>
  <c r="BE279" i="47"/>
  <c r="BE278" i="47"/>
  <c r="BE277" i="47"/>
  <c r="BE276" i="47"/>
  <c r="BE275" i="47"/>
  <c r="BE274" i="47"/>
  <c r="BE273" i="47"/>
  <c r="BE272" i="47"/>
  <c r="BE271" i="47"/>
  <c r="BE270" i="47"/>
  <c r="BE269" i="47"/>
  <c r="BE268" i="47"/>
  <c r="BE267" i="47"/>
  <c r="BE266" i="47"/>
  <c r="BE265" i="47"/>
  <c r="BE264" i="47"/>
  <c r="BE263" i="47"/>
  <c r="BE262" i="47"/>
  <c r="BE261" i="47"/>
  <c r="BE260" i="47"/>
  <c r="BE259" i="47"/>
  <c r="BE258" i="47"/>
  <c r="BE257" i="47"/>
  <c r="BE256" i="47"/>
  <c r="BE255" i="47"/>
  <c r="BE254" i="47"/>
  <c r="BE253" i="47"/>
  <c r="BE252" i="47"/>
  <c r="BE251" i="47"/>
  <c r="BE250" i="47"/>
  <c r="BE249" i="47"/>
  <c r="BE248" i="47"/>
  <c r="BE247" i="47"/>
  <c r="BE246" i="47"/>
  <c r="BE245" i="47"/>
  <c r="BE244" i="47"/>
  <c r="BE243" i="47"/>
  <c r="BE242" i="47"/>
  <c r="BE241" i="47"/>
  <c r="BE240" i="47"/>
  <c r="BE239" i="47"/>
  <c r="BE238" i="47"/>
  <c r="BE237" i="47"/>
  <c r="BE236" i="47"/>
  <c r="BE235" i="47"/>
  <c r="BE234" i="47"/>
  <c r="BE233" i="47"/>
  <c r="BE232" i="47"/>
  <c r="BE231" i="47"/>
  <c r="BE230" i="47"/>
  <c r="BE229" i="47"/>
  <c r="BE228" i="47"/>
  <c r="BE227" i="47"/>
  <c r="BE226" i="47"/>
  <c r="BE225" i="47"/>
  <c r="BE224" i="47"/>
  <c r="BE223" i="47"/>
  <c r="BE222" i="47"/>
  <c r="BE221" i="47"/>
  <c r="BE220" i="47"/>
  <c r="BE219" i="47"/>
  <c r="BE218" i="47"/>
  <c r="BE217" i="47"/>
  <c r="BE216" i="47"/>
  <c r="BE215" i="47"/>
  <c r="BE214" i="47"/>
  <c r="BE213" i="47"/>
  <c r="BE212" i="47"/>
  <c r="BE211" i="47"/>
  <c r="BE210" i="47"/>
  <c r="BE209" i="47"/>
  <c r="BE208" i="47"/>
  <c r="BE207" i="47"/>
  <c r="BE206" i="47"/>
  <c r="BE205" i="47"/>
  <c r="BE204" i="47"/>
  <c r="BE203" i="47"/>
  <c r="BE202" i="47"/>
  <c r="BE201" i="47"/>
  <c r="BE200" i="47"/>
  <c r="BE199" i="47"/>
  <c r="BE198" i="47"/>
  <c r="BE197" i="47"/>
  <c r="BE196" i="47"/>
  <c r="BE195" i="47"/>
  <c r="BE194" i="47"/>
  <c r="BE193" i="47"/>
  <c r="BE192" i="47"/>
  <c r="BE191" i="47"/>
  <c r="BE190" i="47"/>
  <c r="BE189" i="47"/>
  <c r="BE188" i="47"/>
  <c r="BE187" i="47"/>
  <c r="BE186" i="47"/>
  <c r="BE185" i="47"/>
  <c r="BE184" i="47"/>
  <c r="BE183" i="47"/>
  <c r="BE182" i="47"/>
  <c r="BE181" i="47"/>
  <c r="BE180" i="47"/>
  <c r="BE179" i="47"/>
  <c r="BE178" i="47"/>
  <c r="BE177" i="47"/>
  <c r="BE176" i="47"/>
  <c r="BE175" i="47"/>
  <c r="BE174" i="47"/>
  <c r="BE173" i="47"/>
  <c r="BE172" i="47"/>
  <c r="BE171" i="47"/>
  <c r="BE170" i="47"/>
  <c r="BE169" i="47"/>
  <c r="BE168" i="47"/>
  <c r="BE167" i="47"/>
  <c r="BE166" i="47"/>
  <c r="BE165" i="47"/>
  <c r="BE164" i="47"/>
  <c r="BE163" i="47"/>
  <c r="BE162" i="47"/>
  <c r="BE161" i="47"/>
  <c r="BE160" i="47"/>
  <c r="BE159" i="47"/>
  <c r="BE158" i="47"/>
  <c r="BE157" i="47"/>
  <c r="BE156" i="47"/>
  <c r="BE155" i="47"/>
  <c r="BE154" i="47"/>
  <c r="BE153" i="47"/>
  <c r="BE152" i="47"/>
  <c r="BE151" i="47"/>
  <c r="BE150" i="47"/>
  <c r="BE149" i="47"/>
  <c r="BE148" i="47"/>
  <c r="BE147" i="47"/>
  <c r="BE146" i="47"/>
  <c r="BE145" i="47"/>
  <c r="BE144" i="47"/>
  <c r="BE143" i="47"/>
  <c r="BE142" i="47"/>
  <c r="BE141" i="47"/>
  <c r="BE140" i="47"/>
  <c r="BE139" i="47"/>
  <c r="BE138" i="47"/>
  <c r="BE137" i="47"/>
  <c r="BE136" i="47"/>
  <c r="BE135" i="47"/>
  <c r="BE134" i="47"/>
  <c r="BE133" i="47"/>
  <c r="BE132" i="47"/>
  <c r="BE131" i="47"/>
  <c r="BE130" i="47"/>
  <c r="BE129" i="47"/>
  <c r="BE128" i="47"/>
  <c r="BE127" i="47"/>
  <c r="BE126" i="47"/>
  <c r="BE125" i="47"/>
  <c r="BE124" i="47"/>
  <c r="BE123" i="47"/>
  <c r="BE122" i="47"/>
  <c r="BE121" i="47"/>
  <c r="BE120" i="47"/>
  <c r="BE119" i="47"/>
  <c r="BE118" i="47"/>
  <c r="BE117" i="47"/>
  <c r="BE116" i="47"/>
  <c r="BE115" i="47"/>
  <c r="BE114" i="47"/>
  <c r="BE113" i="47"/>
  <c r="BE112" i="47"/>
  <c r="BE111" i="47"/>
  <c r="BE110" i="47"/>
  <c r="BE109" i="47"/>
  <c r="BE108" i="47"/>
  <c r="BE107" i="47"/>
  <c r="BE106" i="47"/>
  <c r="BE105" i="47"/>
  <c r="BE104" i="47"/>
  <c r="BE103" i="47"/>
  <c r="BE102" i="47"/>
  <c r="BE101" i="47"/>
  <c r="BE100" i="47"/>
  <c r="BE99" i="47"/>
  <c r="BE98" i="47"/>
  <c r="BE97" i="47"/>
  <c r="BE96" i="47"/>
  <c r="BE95" i="47"/>
  <c r="BE94" i="47"/>
  <c r="BE93" i="47"/>
  <c r="BE92" i="47"/>
  <c r="BE91" i="47"/>
  <c r="BE90" i="47"/>
  <c r="BE89" i="47"/>
  <c r="BE88" i="47"/>
  <c r="BE87" i="47"/>
  <c r="BE86" i="47"/>
  <c r="BE85" i="47"/>
  <c r="BE84" i="47"/>
  <c r="BE83" i="47"/>
  <c r="BE82" i="47"/>
  <c r="BE81" i="47"/>
  <c r="BE80" i="47"/>
  <c r="BE79" i="47"/>
  <c r="BE78" i="47"/>
  <c r="BE77" i="47"/>
  <c r="BE76" i="47"/>
  <c r="BE75" i="47"/>
  <c r="BE74" i="47"/>
  <c r="BE73" i="47"/>
  <c r="BE72" i="47"/>
  <c r="BE71" i="47"/>
  <c r="BE70" i="47"/>
  <c r="BE69" i="47"/>
  <c r="BE68" i="47"/>
  <c r="BE67" i="47"/>
  <c r="BE66" i="47"/>
  <c r="BE65" i="47"/>
  <c r="BE64" i="47"/>
  <c r="BE63" i="47"/>
  <c r="BE62" i="47"/>
  <c r="BE61" i="47"/>
  <c r="BE60" i="47"/>
  <c r="BE59" i="47"/>
  <c r="BE58" i="47"/>
  <c r="BE57" i="47"/>
  <c r="BE56" i="47"/>
  <c r="BE55" i="47"/>
  <c r="BE54" i="47"/>
  <c r="BE53" i="47"/>
  <c r="BE52" i="47"/>
  <c r="BE51" i="47"/>
  <c r="BE50" i="47"/>
  <c r="BE49" i="47"/>
  <c r="BE48" i="47"/>
  <c r="BE47" i="47"/>
  <c r="BE46" i="47"/>
  <c r="BE45" i="47"/>
  <c r="BE44" i="47"/>
  <c r="BE43" i="47"/>
  <c r="BE42" i="47"/>
  <c r="BE41" i="47"/>
  <c r="BE40" i="47"/>
  <c r="BE39" i="47"/>
  <c r="BE38" i="47"/>
  <c r="BE37" i="47"/>
  <c r="BE36" i="47"/>
  <c r="BE35" i="47"/>
  <c r="BE34" i="47"/>
  <c r="BE33" i="47"/>
  <c r="BE32" i="47"/>
  <c r="BE31" i="47"/>
  <c r="BE30" i="47"/>
  <c r="BE29" i="47"/>
  <c r="BE28" i="47"/>
  <c r="BD25" i="47"/>
  <c r="BC22" i="47"/>
  <c r="BB22" i="47"/>
  <c r="BA22" i="47"/>
  <c r="AZ22" i="47"/>
  <c r="AY22" i="47"/>
  <c r="AX22" i="47"/>
  <c r="AW22" i="47"/>
  <c r="AV22" i="47"/>
  <c r="AU22" i="47"/>
  <c r="BE22" i="47" s="1"/>
  <c r="AT22" i="47"/>
  <c r="AS22" i="47"/>
  <c r="AS25" i="47" s="1"/>
  <c r="AQ22" i="47"/>
  <c r="AQ25" i="47" s="1"/>
  <c r="BC20" i="47"/>
  <c r="BB20" i="47"/>
  <c r="BA20" i="47"/>
  <c r="AZ20" i="47"/>
  <c r="AY20" i="47"/>
  <c r="AX20" i="47"/>
  <c r="AW20" i="47"/>
  <c r="AV20" i="47"/>
  <c r="AU20" i="47"/>
  <c r="AT20" i="47"/>
  <c r="AS20" i="47"/>
  <c r="AR20" i="47"/>
  <c r="AQ20" i="47"/>
  <c r="BC19" i="47"/>
  <c r="BB19" i="47"/>
  <c r="BA19" i="47"/>
  <c r="AZ19" i="47"/>
  <c r="AY19" i="47"/>
  <c r="AX19" i="47"/>
  <c r="AW19" i="47"/>
  <c r="AV19" i="47"/>
  <c r="AU19" i="47"/>
  <c r="BE19" i="47" s="1"/>
  <c r="AT19" i="47"/>
  <c r="AS19" i="47"/>
  <c r="AR19" i="47"/>
  <c r="AQ19" i="47"/>
  <c r="BC18" i="47"/>
  <c r="BB18" i="47"/>
  <c r="BA18" i="47"/>
  <c r="AZ18" i="47"/>
  <c r="AY18" i="47"/>
  <c r="AX18" i="47"/>
  <c r="AW18" i="47"/>
  <c r="AV18" i="47"/>
  <c r="AU18" i="47"/>
  <c r="AT18" i="47"/>
  <c r="AS18" i="47"/>
  <c r="AR18" i="47"/>
  <c r="AQ18" i="47"/>
  <c r="AZ21" i="47" l="1"/>
  <c r="AZ23" i="47" s="1"/>
  <c r="AQ21" i="47"/>
  <c r="AQ23" i="47" s="1"/>
  <c r="AY21" i="47"/>
  <c r="AY23" i="47" s="1"/>
  <c r="AY25" i="47" s="1"/>
  <c r="AR21" i="47"/>
  <c r="AR23" i="47" s="1"/>
  <c r="AW21" i="47"/>
  <c r="AW23" i="47" s="1"/>
  <c r="AS21" i="47"/>
  <c r="AS23" i="47" s="1"/>
  <c r="AT21" i="47"/>
  <c r="AT23" i="47" s="1"/>
  <c r="BB21" i="47"/>
  <c r="BB23" i="47" s="1"/>
  <c r="BB25" i="47" s="1"/>
  <c r="BA21" i="47"/>
  <c r="BA23" i="47" s="1"/>
  <c r="BA25" i="47" s="1"/>
  <c r="AV21" i="47"/>
  <c r="AV23" i="47" s="1"/>
  <c r="AV25" i="47" s="1"/>
  <c r="BE18" i="47"/>
  <c r="AX21" i="47"/>
  <c r="AX23" i="47" s="1"/>
  <c r="AU21" i="47"/>
  <c r="AU23" i="47" s="1"/>
  <c r="BC21" i="47"/>
  <c r="BC23" i="47" s="1"/>
  <c r="BE20" i="47"/>
  <c r="AX25" i="47"/>
  <c r="AR25" i="47"/>
  <c r="AZ25" i="47"/>
  <c r="AW25" i="47"/>
  <c r="BE21" i="47" l="1"/>
  <c r="AU25" i="47"/>
  <c r="BE23" i="47"/>
  <c r="BE25" i="47" s="1"/>
  <c r="AQ25" i="45" l="1"/>
  <c r="AW22" i="45" l="1"/>
  <c r="AX22" i="45"/>
  <c r="AY22" i="45"/>
  <c r="AZ22" i="45"/>
  <c r="BA22" i="45"/>
  <c r="BB22" i="45"/>
  <c r="BC22" i="45"/>
  <c r="AX19" i="45"/>
  <c r="AY19" i="45"/>
  <c r="AZ19" i="45"/>
  <c r="BA19" i="45"/>
  <c r="BB19" i="45"/>
  <c r="BC19" i="45"/>
  <c r="AX20" i="45"/>
  <c r="AY20" i="45"/>
  <c r="AZ20" i="45"/>
  <c r="BA20" i="45"/>
  <c r="BB20" i="45"/>
  <c r="BC20" i="45"/>
  <c r="AW19" i="45" l="1"/>
  <c r="AT22" i="45" l="1"/>
  <c r="AV14" i="46"/>
  <c r="E243" i="24"/>
  <c r="BC21" i="46" l="1"/>
  <c r="BB21" i="46"/>
  <c r="BA21" i="46"/>
  <c r="AZ21" i="46"/>
  <c r="AY21" i="46"/>
  <c r="AX21" i="46"/>
  <c r="AW21" i="46"/>
  <c r="AV21" i="46"/>
  <c r="AU21" i="46"/>
  <c r="AT21" i="46"/>
  <c r="AS21" i="46"/>
  <c r="AR21" i="46"/>
  <c r="AQ21" i="46"/>
  <c r="AP21" i="46"/>
  <c r="BB19" i="46"/>
  <c r="BA19" i="46"/>
  <c r="AZ19" i="46"/>
  <c r="AY19" i="46"/>
  <c r="AX19" i="46"/>
  <c r="AW19" i="46"/>
  <c r="AV19" i="46"/>
  <c r="AU19" i="46"/>
  <c r="AT19" i="46"/>
  <c r="AS19" i="46"/>
  <c r="AR19" i="46"/>
  <c r="AQ19" i="46"/>
  <c r="AP19" i="46"/>
  <c r="BC18" i="46"/>
  <c r="BB18" i="46"/>
  <c r="BA18" i="46"/>
  <c r="AZ18" i="46"/>
  <c r="AY18" i="46"/>
  <c r="AX18" i="46"/>
  <c r="AW18" i="46"/>
  <c r="AV18" i="46"/>
  <c r="AU18" i="46"/>
  <c r="AT18" i="46"/>
  <c r="AS18" i="46"/>
  <c r="AR18" i="46"/>
  <c r="AQ18" i="46"/>
  <c r="AP18" i="46"/>
  <c r="BB17" i="46"/>
  <c r="BB20" i="46" s="1"/>
  <c r="BB22" i="46" s="1"/>
  <c r="BA17" i="46"/>
  <c r="AZ17" i="46"/>
  <c r="AZ20" i="46" s="1"/>
  <c r="AZ22" i="46" s="1"/>
  <c r="AY17" i="46"/>
  <c r="AX17" i="46"/>
  <c r="AX20" i="46" s="1"/>
  <c r="AX22" i="46" s="1"/>
  <c r="AW17" i="46"/>
  <c r="AV17" i="46"/>
  <c r="AV20" i="46" s="1"/>
  <c r="AV22" i="46" s="1"/>
  <c r="AV11" i="46" s="1"/>
  <c r="AU17" i="46"/>
  <c r="AT17" i="46"/>
  <c r="AT20" i="46" s="1"/>
  <c r="AT22" i="46" s="1"/>
  <c r="AS17" i="46"/>
  <c r="AR17" i="46"/>
  <c r="AR20" i="46" s="1"/>
  <c r="AR22" i="46" s="1"/>
  <c r="AQ17" i="46"/>
  <c r="AP17" i="46"/>
  <c r="AP20" i="46" s="1"/>
  <c r="AP22" i="46" s="1"/>
  <c r="AS20" i="46" l="1"/>
  <c r="AS22" i="46" s="1"/>
  <c r="AW20" i="46"/>
  <c r="AW22" i="46" s="1"/>
  <c r="BA20" i="46"/>
  <c r="BA22" i="46" s="1"/>
  <c r="AQ20" i="46"/>
  <c r="AQ22" i="46" s="1"/>
  <c r="AU20" i="46"/>
  <c r="AU22" i="46" s="1"/>
  <c r="AY20" i="46"/>
  <c r="AY22" i="46" s="1"/>
  <c r="E230" i="24"/>
  <c r="E260" i="24"/>
  <c r="E263" i="24"/>
  <c r="E262" i="24" s="1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223" i="45"/>
  <c r="A224" i="45"/>
  <c r="A225" i="45"/>
  <c r="A226" i="45"/>
  <c r="A227" i="45"/>
  <c r="A228" i="45"/>
  <c r="A229" i="45"/>
  <c r="A230" i="45"/>
  <c r="A231" i="45"/>
  <c r="A232" i="45"/>
  <c r="A233" i="45"/>
  <c r="A234" i="45"/>
  <c r="A235" i="45"/>
  <c r="A236" i="45"/>
  <c r="A237" i="45"/>
  <c r="A238" i="45"/>
  <c r="A239" i="45"/>
  <c r="A240" i="45"/>
  <c r="A241" i="45"/>
  <c r="A242" i="45"/>
  <c r="A243" i="45"/>
  <c r="A244" i="45"/>
  <c r="A245" i="45"/>
  <c r="A246" i="45"/>
  <c r="A247" i="45"/>
  <c r="A248" i="45"/>
  <c r="A249" i="45"/>
  <c r="A250" i="45"/>
  <c r="A251" i="45"/>
  <c r="A252" i="45"/>
  <c r="A253" i="45"/>
  <c r="A254" i="45"/>
  <c r="A255" i="45"/>
  <c r="A256" i="45"/>
  <c r="A257" i="45"/>
  <c r="A258" i="45"/>
  <c r="A259" i="45"/>
  <c r="A260" i="45"/>
  <c r="A261" i="45"/>
  <c r="A262" i="45"/>
  <c r="A263" i="45"/>
  <c r="A264" i="45"/>
  <c r="A265" i="45"/>
  <c r="A266" i="45"/>
  <c r="A267" i="45"/>
  <c r="A268" i="45"/>
  <c r="A269" i="45"/>
  <c r="A270" i="45"/>
  <c r="A271" i="45"/>
  <c r="A272" i="45"/>
  <c r="A273" i="45"/>
  <c r="A274" i="45"/>
  <c r="A275" i="45"/>
  <c r="A276" i="45"/>
  <c r="A277" i="45"/>
  <c r="A278" i="45"/>
  <c r="A279" i="45"/>
  <c r="A280" i="45"/>
  <c r="A281" i="45"/>
  <c r="A282" i="45"/>
  <c r="A283" i="45"/>
  <c r="A284" i="45"/>
  <c r="A285" i="45"/>
  <c r="A286" i="45"/>
  <c r="A287" i="45"/>
  <c r="A288" i="45"/>
  <c r="A289" i="45"/>
  <c r="A290" i="45"/>
  <c r="A291" i="45"/>
  <c r="A292" i="45"/>
  <c r="A293" i="45"/>
  <c r="A294" i="45"/>
  <c r="A295" i="45"/>
  <c r="A296" i="45"/>
  <c r="A297" i="45"/>
  <c r="A298" i="45"/>
  <c r="A299" i="45"/>
  <c r="A300" i="45"/>
  <c r="A301" i="45"/>
  <c r="A302" i="45"/>
  <c r="A303" i="45"/>
  <c r="A304" i="45"/>
  <c r="A305" i="45"/>
  <c r="A306" i="45"/>
  <c r="A307" i="45"/>
  <c r="A308" i="45"/>
  <c r="A309" i="45"/>
  <c r="A310" i="45"/>
  <c r="A311" i="45"/>
  <c r="A312" i="45"/>
  <c r="A313" i="45"/>
  <c r="A314" i="45"/>
  <c r="A315" i="45"/>
  <c r="A316" i="45"/>
  <c r="A317" i="45"/>
  <c r="A318" i="45"/>
  <c r="A319" i="45"/>
  <c r="A320" i="45"/>
  <c r="A321" i="45"/>
  <c r="A322" i="45"/>
  <c r="A323" i="45"/>
  <c r="A324" i="45"/>
  <c r="A325" i="45"/>
  <c r="A326" i="45"/>
  <c r="A327" i="45"/>
  <c r="A328" i="45"/>
  <c r="A329" i="45"/>
  <c r="A330" i="45"/>
  <c r="A331" i="45"/>
  <c r="A34" i="45"/>
  <c r="BF329" i="45" l="1"/>
  <c r="BE329" i="45"/>
  <c r="BF328" i="45"/>
  <c r="BE328" i="45"/>
  <c r="BF327" i="45"/>
  <c r="BE327" i="45"/>
  <c r="BF326" i="45"/>
  <c r="BE326" i="45"/>
  <c r="BF325" i="45"/>
  <c r="BE325" i="45"/>
  <c r="BF324" i="45"/>
  <c r="BE324" i="45"/>
  <c r="BF323" i="45"/>
  <c r="BE323" i="45"/>
  <c r="BF322" i="45"/>
  <c r="BE322" i="45"/>
  <c r="BF321" i="45"/>
  <c r="BE321" i="45"/>
  <c r="BF320" i="45"/>
  <c r="BE320" i="45"/>
  <c r="BF319" i="45"/>
  <c r="BE319" i="45"/>
  <c r="BF318" i="45"/>
  <c r="BE318" i="45"/>
  <c r="BF317" i="45"/>
  <c r="BE317" i="45"/>
  <c r="BF316" i="45"/>
  <c r="BE316" i="45"/>
  <c r="BF315" i="45"/>
  <c r="BE315" i="45"/>
  <c r="BF314" i="45"/>
  <c r="BE314" i="45"/>
  <c r="BF313" i="45"/>
  <c r="BE313" i="45"/>
  <c r="BF312" i="45"/>
  <c r="BE312" i="45"/>
  <c r="BF311" i="45"/>
  <c r="BE311" i="45"/>
  <c r="BF310" i="45"/>
  <c r="BE310" i="45"/>
  <c r="BF309" i="45"/>
  <c r="BE309" i="45"/>
  <c r="BF308" i="45"/>
  <c r="BE308" i="45"/>
  <c r="BF307" i="45"/>
  <c r="BE307" i="45"/>
  <c r="BF306" i="45"/>
  <c r="BE306" i="45"/>
  <c r="BF305" i="45"/>
  <c r="BE305" i="45"/>
  <c r="BF304" i="45"/>
  <c r="BE304" i="45"/>
  <c r="BF303" i="45"/>
  <c r="BE303" i="45"/>
  <c r="BF302" i="45"/>
  <c r="BE302" i="45"/>
  <c r="BF301" i="45"/>
  <c r="BE301" i="45"/>
  <c r="BF300" i="45"/>
  <c r="BE300" i="45"/>
  <c r="BF299" i="45"/>
  <c r="BE299" i="45"/>
  <c r="BF298" i="45"/>
  <c r="BE298" i="45"/>
  <c r="BF297" i="45"/>
  <c r="BE297" i="45"/>
  <c r="BF296" i="45"/>
  <c r="BE296" i="45"/>
  <c r="BF295" i="45"/>
  <c r="BE295" i="45"/>
  <c r="BF294" i="45"/>
  <c r="BE294" i="45"/>
  <c r="BF293" i="45"/>
  <c r="BE293" i="45"/>
  <c r="BF292" i="45"/>
  <c r="BE292" i="45"/>
  <c r="BF291" i="45"/>
  <c r="BE291" i="45"/>
  <c r="BF290" i="45"/>
  <c r="BE290" i="45"/>
  <c r="BF289" i="45"/>
  <c r="BE289" i="45"/>
  <c r="BF288" i="45"/>
  <c r="BE288" i="45"/>
  <c r="BF287" i="45"/>
  <c r="BE287" i="45"/>
  <c r="BF286" i="45"/>
  <c r="BE286" i="45"/>
  <c r="BF285" i="45"/>
  <c r="BE285" i="45"/>
  <c r="BF284" i="45"/>
  <c r="BE284" i="45"/>
  <c r="BF283" i="45"/>
  <c r="BE283" i="45"/>
  <c r="BF282" i="45"/>
  <c r="BE282" i="45"/>
  <c r="BF281" i="45"/>
  <c r="BE281" i="45"/>
  <c r="BF280" i="45"/>
  <c r="BE280" i="45"/>
  <c r="BF279" i="45"/>
  <c r="BE279" i="45"/>
  <c r="BF278" i="45"/>
  <c r="BE278" i="45"/>
  <c r="BF277" i="45"/>
  <c r="BE277" i="45"/>
  <c r="BF276" i="45"/>
  <c r="BE276" i="45"/>
  <c r="BF275" i="45"/>
  <c r="BE275" i="45"/>
  <c r="BF274" i="45"/>
  <c r="BE274" i="45"/>
  <c r="BF273" i="45"/>
  <c r="BE273" i="45"/>
  <c r="BF272" i="45"/>
  <c r="BE272" i="45"/>
  <c r="BF271" i="45"/>
  <c r="BE271" i="45"/>
  <c r="BF270" i="45"/>
  <c r="BE270" i="45"/>
  <c r="BF269" i="45"/>
  <c r="BE269" i="45"/>
  <c r="BF268" i="45"/>
  <c r="BE268" i="45"/>
  <c r="BF267" i="45"/>
  <c r="BE267" i="45"/>
  <c r="BF266" i="45"/>
  <c r="BE266" i="45"/>
  <c r="BF265" i="45"/>
  <c r="BE265" i="45"/>
  <c r="BF264" i="45"/>
  <c r="BE264" i="45"/>
  <c r="BF263" i="45"/>
  <c r="BE263" i="45"/>
  <c r="BF262" i="45"/>
  <c r="BE262" i="45"/>
  <c r="BF261" i="45"/>
  <c r="BE261" i="45"/>
  <c r="BF260" i="45"/>
  <c r="BE260" i="45"/>
  <c r="BF259" i="45"/>
  <c r="BE259" i="45"/>
  <c r="BF258" i="45"/>
  <c r="BE258" i="45"/>
  <c r="BF257" i="45"/>
  <c r="BE257" i="45"/>
  <c r="BF256" i="45"/>
  <c r="BE256" i="45"/>
  <c r="BF255" i="45"/>
  <c r="BE255" i="45"/>
  <c r="BF254" i="45"/>
  <c r="BE254" i="45"/>
  <c r="BF253" i="45"/>
  <c r="BE253" i="45"/>
  <c r="BF252" i="45"/>
  <c r="BE252" i="45"/>
  <c r="BF251" i="45"/>
  <c r="BE251" i="45"/>
  <c r="BF250" i="45"/>
  <c r="BE250" i="45"/>
  <c r="BF249" i="45"/>
  <c r="BE249" i="45"/>
  <c r="BF248" i="45"/>
  <c r="BE248" i="45"/>
  <c r="BF247" i="45"/>
  <c r="BE247" i="45"/>
  <c r="BF246" i="45"/>
  <c r="BE246" i="45"/>
  <c r="BF245" i="45"/>
  <c r="BE245" i="45"/>
  <c r="BF244" i="45"/>
  <c r="BE244" i="45"/>
  <c r="BF243" i="45"/>
  <c r="BE243" i="45"/>
  <c r="BF242" i="45"/>
  <c r="BE242" i="45"/>
  <c r="BF241" i="45"/>
  <c r="BE241" i="45"/>
  <c r="BF240" i="45"/>
  <c r="BE240" i="45"/>
  <c r="BF239" i="45"/>
  <c r="BE239" i="45"/>
  <c r="BF238" i="45"/>
  <c r="BE238" i="45"/>
  <c r="BF237" i="45"/>
  <c r="BE237" i="45"/>
  <c r="BF236" i="45"/>
  <c r="BE236" i="45"/>
  <c r="BF235" i="45"/>
  <c r="BE235" i="45"/>
  <c r="BF234" i="45"/>
  <c r="BE234" i="45"/>
  <c r="BF233" i="45"/>
  <c r="BE233" i="45"/>
  <c r="BF232" i="45"/>
  <c r="BE232" i="45"/>
  <c r="BF231" i="45"/>
  <c r="BE231" i="45"/>
  <c r="BF230" i="45"/>
  <c r="BE230" i="45"/>
  <c r="BF229" i="45"/>
  <c r="BE229" i="45"/>
  <c r="BF228" i="45"/>
  <c r="BE228" i="45"/>
  <c r="BF227" i="45"/>
  <c r="BE227" i="45"/>
  <c r="BF226" i="45"/>
  <c r="BE226" i="45"/>
  <c r="BF225" i="45"/>
  <c r="BE225" i="45"/>
  <c r="BF224" i="45"/>
  <c r="BE224" i="45"/>
  <c r="BF223" i="45"/>
  <c r="BE223" i="45"/>
  <c r="BF222" i="45"/>
  <c r="BE222" i="45"/>
  <c r="BF221" i="45"/>
  <c r="BE221" i="45"/>
  <c r="BF220" i="45"/>
  <c r="BE220" i="45"/>
  <c r="BF219" i="45"/>
  <c r="BE219" i="45"/>
  <c r="BF218" i="45"/>
  <c r="BE218" i="45"/>
  <c r="BF217" i="45"/>
  <c r="BE217" i="45"/>
  <c r="BF216" i="45"/>
  <c r="BE216" i="45"/>
  <c r="BF215" i="45"/>
  <c r="BE215" i="45"/>
  <c r="BF214" i="45"/>
  <c r="BE214" i="45"/>
  <c r="BF213" i="45"/>
  <c r="BE213" i="45"/>
  <c r="BF212" i="45"/>
  <c r="BE212" i="45"/>
  <c r="BF211" i="45"/>
  <c r="BE211" i="45"/>
  <c r="BF210" i="45"/>
  <c r="BE210" i="45"/>
  <c r="BF209" i="45"/>
  <c r="BE209" i="45"/>
  <c r="BF208" i="45"/>
  <c r="BE208" i="45"/>
  <c r="BF207" i="45"/>
  <c r="BE207" i="45"/>
  <c r="BF206" i="45"/>
  <c r="BE206" i="45"/>
  <c r="BF205" i="45"/>
  <c r="BE205" i="45"/>
  <c r="BF204" i="45"/>
  <c r="BE204" i="45"/>
  <c r="BF203" i="45"/>
  <c r="BE203" i="45"/>
  <c r="BF202" i="45"/>
  <c r="BE202" i="45"/>
  <c r="BF201" i="45"/>
  <c r="BE201" i="45"/>
  <c r="BF200" i="45"/>
  <c r="BE200" i="45"/>
  <c r="BF199" i="45"/>
  <c r="BE199" i="45"/>
  <c r="BF198" i="45"/>
  <c r="BE198" i="45"/>
  <c r="BF197" i="45"/>
  <c r="BE197" i="45"/>
  <c r="BF196" i="45"/>
  <c r="BE196" i="45"/>
  <c r="BF195" i="45"/>
  <c r="BE195" i="45"/>
  <c r="BF194" i="45"/>
  <c r="BE194" i="45"/>
  <c r="BF193" i="45"/>
  <c r="BE193" i="45"/>
  <c r="BF192" i="45"/>
  <c r="BE192" i="45"/>
  <c r="BF191" i="45"/>
  <c r="BE191" i="45"/>
  <c r="BF190" i="45"/>
  <c r="BE190" i="45"/>
  <c r="BF189" i="45"/>
  <c r="BE189" i="45"/>
  <c r="BF188" i="45"/>
  <c r="BE188" i="45"/>
  <c r="BF187" i="45"/>
  <c r="BE187" i="45"/>
  <c r="BF186" i="45"/>
  <c r="BE186" i="45"/>
  <c r="BF185" i="45"/>
  <c r="BE185" i="45"/>
  <c r="BF184" i="45"/>
  <c r="BE184" i="45"/>
  <c r="BF183" i="45"/>
  <c r="BE183" i="45"/>
  <c r="BF182" i="45"/>
  <c r="BE182" i="45"/>
  <c r="BF181" i="45"/>
  <c r="BE181" i="45"/>
  <c r="BF180" i="45"/>
  <c r="BE180" i="45"/>
  <c r="BF179" i="45"/>
  <c r="BE179" i="45"/>
  <c r="BF178" i="45"/>
  <c r="BE178" i="45"/>
  <c r="BF177" i="45"/>
  <c r="BE177" i="45"/>
  <c r="BF176" i="45"/>
  <c r="BE176" i="45"/>
  <c r="BF175" i="45"/>
  <c r="BE175" i="45"/>
  <c r="BF174" i="45"/>
  <c r="BE174" i="45"/>
  <c r="BF173" i="45"/>
  <c r="BE173" i="45"/>
  <c r="BF172" i="45"/>
  <c r="BE172" i="45"/>
  <c r="BF171" i="45"/>
  <c r="BE171" i="45"/>
  <c r="BF170" i="45"/>
  <c r="BE170" i="45"/>
  <c r="BF169" i="45"/>
  <c r="BE169" i="45"/>
  <c r="BF168" i="45"/>
  <c r="BE168" i="45"/>
  <c r="BF167" i="45"/>
  <c r="BE167" i="45"/>
  <c r="BF166" i="45"/>
  <c r="BE166" i="45"/>
  <c r="BF165" i="45"/>
  <c r="BE165" i="45"/>
  <c r="BF164" i="45"/>
  <c r="BE164" i="45"/>
  <c r="BF163" i="45"/>
  <c r="BE163" i="45"/>
  <c r="BF162" i="45"/>
  <c r="BE162" i="45"/>
  <c r="BF161" i="45"/>
  <c r="BE161" i="45"/>
  <c r="BF160" i="45"/>
  <c r="BE160" i="45"/>
  <c r="BF159" i="45"/>
  <c r="BE159" i="45"/>
  <c r="BF158" i="45"/>
  <c r="BE158" i="45"/>
  <c r="BF157" i="45"/>
  <c r="BE157" i="45"/>
  <c r="BF156" i="45"/>
  <c r="BE156" i="45"/>
  <c r="BF155" i="45"/>
  <c r="BE155" i="45"/>
  <c r="BF154" i="45"/>
  <c r="BE154" i="45"/>
  <c r="BF153" i="45"/>
  <c r="BE153" i="45"/>
  <c r="BF152" i="45"/>
  <c r="BE152" i="45"/>
  <c r="BF151" i="45"/>
  <c r="BE151" i="45"/>
  <c r="BF150" i="45"/>
  <c r="BE150" i="45"/>
  <c r="BF149" i="45"/>
  <c r="BE149" i="45"/>
  <c r="BF148" i="45"/>
  <c r="BE148" i="45"/>
  <c r="BF147" i="45"/>
  <c r="BE147" i="45"/>
  <c r="BF146" i="45"/>
  <c r="BE146" i="45"/>
  <c r="BF145" i="45"/>
  <c r="BE145" i="45"/>
  <c r="BF144" i="45"/>
  <c r="BE144" i="45"/>
  <c r="BF143" i="45"/>
  <c r="BE143" i="45"/>
  <c r="BF142" i="45"/>
  <c r="BE142" i="45"/>
  <c r="BF141" i="45"/>
  <c r="BE141" i="45"/>
  <c r="BF140" i="45"/>
  <c r="BE140" i="45"/>
  <c r="BF139" i="45"/>
  <c r="BE139" i="45"/>
  <c r="BF138" i="45"/>
  <c r="BE138" i="45"/>
  <c r="BF137" i="45"/>
  <c r="BE137" i="45"/>
  <c r="BF136" i="45"/>
  <c r="BE136" i="45"/>
  <c r="BF135" i="45"/>
  <c r="BE135" i="45"/>
  <c r="BF134" i="45"/>
  <c r="BE134" i="45"/>
  <c r="BF133" i="45"/>
  <c r="BE133" i="45"/>
  <c r="BF132" i="45"/>
  <c r="BE132" i="45"/>
  <c r="BF131" i="45"/>
  <c r="BE131" i="45"/>
  <c r="BF130" i="45"/>
  <c r="BE130" i="45"/>
  <c r="BF129" i="45"/>
  <c r="BE129" i="45"/>
  <c r="BF128" i="45"/>
  <c r="BE128" i="45"/>
  <c r="BF127" i="45"/>
  <c r="BE127" i="45"/>
  <c r="BF126" i="45"/>
  <c r="BE126" i="45"/>
  <c r="BF125" i="45"/>
  <c r="BE125" i="45"/>
  <c r="BF124" i="45"/>
  <c r="BE124" i="45"/>
  <c r="BF123" i="45"/>
  <c r="BE123" i="45"/>
  <c r="BF122" i="45"/>
  <c r="BE122" i="45"/>
  <c r="BF121" i="45"/>
  <c r="BE121" i="45"/>
  <c r="BF120" i="45"/>
  <c r="BE120" i="45"/>
  <c r="BF119" i="45"/>
  <c r="BE119" i="45"/>
  <c r="BF118" i="45"/>
  <c r="BE118" i="45"/>
  <c r="BF117" i="45"/>
  <c r="BE117" i="45"/>
  <c r="BF116" i="45"/>
  <c r="BE116" i="45"/>
  <c r="BF115" i="45"/>
  <c r="BE115" i="45"/>
  <c r="BF114" i="45"/>
  <c r="BE114" i="45"/>
  <c r="BF113" i="45"/>
  <c r="BE113" i="45"/>
  <c r="BF112" i="45"/>
  <c r="BE112" i="45"/>
  <c r="BF111" i="45"/>
  <c r="BE111" i="45"/>
  <c r="BF110" i="45"/>
  <c r="BE110" i="45"/>
  <c r="BF109" i="45"/>
  <c r="BE109" i="45"/>
  <c r="BF108" i="45"/>
  <c r="BE108" i="45"/>
  <c r="BF107" i="45"/>
  <c r="BE107" i="45"/>
  <c r="BF106" i="45"/>
  <c r="BE106" i="45"/>
  <c r="BF105" i="45"/>
  <c r="BE105" i="45"/>
  <c r="BF104" i="45"/>
  <c r="BE104" i="45"/>
  <c r="BF103" i="45"/>
  <c r="BE103" i="45"/>
  <c r="BF102" i="45"/>
  <c r="BE102" i="45"/>
  <c r="BF101" i="45"/>
  <c r="BE101" i="45"/>
  <c r="BF100" i="45"/>
  <c r="BE100" i="45"/>
  <c r="BF99" i="45"/>
  <c r="BE99" i="45"/>
  <c r="BF98" i="45"/>
  <c r="BE98" i="45"/>
  <c r="BF97" i="45"/>
  <c r="BE97" i="45"/>
  <c r="BF96" i="45"/>
  <c r="BE96" i="45"/>
  <c r="BF95" i="45"/>
  <c r="BE95" i="45"/>
  <c r="BF94" i="45"/>
  <c r="BE94" i="45"/>
  <c r="BF93" i="45"/>
  <c r="BE93" i="45"/>
  <c r="BF92" i="45"/>
  <c r="BE92" i="45"/>
  <c r="BF91" i="45"/>
  <c r="BE91" i="45"/>
  <c r="BF90" i="45"/>
  <c r="BE90" i="45"/>
  <c r="BF89" i="45"/>
  <c r="BE89" i="45"/>
  <c r="BF88" i="45"/>
  <c r="BE88" i="45"/>
  <c r="BF87" i="45"/>
  <c r="BE87" i="45"/>
  <c r="BF86" i="45"/>
  <c r="BE86" i="45"/>
  <c r="BF85" i="45"/>
  <c r="BE85" i="45"/>
  <c r="BF84" i="45"/>
  <c r="BE84" i="45"/>
  <c r="BF83" i="45"/>
  <c r="BE83" i="45"/>
  <c r="BF82" i="45"/>
  <c r="BE82" i="45"/>
  <c r="BF81" i="45"/>
  <c r="BE81" i="45"/>
  <c r="BF80" i="45"/>
  <c r="BE80" i="45"/>
  <c r="BF79" i="45"/>
  <c r="BE79" i="45"/>
  <c r="BF78" i="45"/>
  <c r="BE78" i="45"/>
  <c r="BF77" i="45"/>
  <c r="BE77" i="45"/>
  <c r="BF76" i="45"/>
  <c r="BE76" i="45"/>
  <c r="BF75" i="45"/>
  <c r="BE75" i="45"/>
  <c r="BF74" i="45"/>
  <c r="BE74" i="45"/>
  <c r="BF73" i="45"/>
  <c r="BE73" i="45"/>
  <c r="BF72" i="45"/>
  <c r="BE72" i="45"/>
  <c r="BF71" i="45"/>
  <c r="BE71" i="45"/>
  <c r="BF70" i="45"/>
  <c r="BE70" i="45"/>
  <c r="BF69" i="45"/>
  <c r="BE69" i="45"/>
  <c r="BF68" i="45"/>
  <c r="BE68" i="45"/>
  <c r="BF67" i="45"/>
  <c r="BE67" i="45"/>
  <c r="BF66" i="45"/>
  <c r="BE66" i="45"/>
  <c r="BF65" i="45"/>
  <c r="BE65" i="45"/>
  <c r="BF64" i="45"/>
  <c r="BE64" i="45"/>
  <c r="BF63" i="45"/>
  <c r="BE63" i="45"/>
  <c r="BF62" i="45"/>
  <c r="BE62" i="45"/>
  <c r="BF61" i="45"/>
  <c r="BE61" i="45"/>
  <c r="BF60" i="45"/>
  <c r="BE60" i="45"/>
  <c r="BF59" i="45"/>
  <c r="BE59" i="45"/>
  <c r="BF58" i="45"/>
  <c r="BE58" i="45"/>
  <c r="BF57" i="45"/>
  <c r="BE57" i="45"/>
  <c r="BF56" i="45"/>
  <c r="BE56" i="45"/>
  <c r="BF55" i="45"/>
  <c r="BE55" i="45"/>
  <c r="BF54" i="45"/>
  <c r="BE54" i="45"/>
  <c r="BF53" i="45"/>
  <c r="BE53" i="45"/>
  <c r="BF52" i="45"/>
  <c r="BE52" i="45"/>
  <c r="BF51" i="45"/>
  <c r="BE51" i="45"/>
  <c r="BF50" i="45"/>
  <c r="BE50" i="45"/>
  <c r="BF49" i="45"/>
  <c r="BE49" i="45"/>
  <c r="BF48" i="45"/>
  <c r="BE48" i="45"/>
  <c r="BF47" i="45"/>
  <c r="BE47" i="45"/>
  <c r="BF46" i="45"/>
  <c r="BE46" i="45"/>
  <c r="BF45" i="45"/>
  <c r="BE45" i="45"/>
  <c r="BF44" i="45"/>
  <c r="BE44" i="45"/>
  <c r="BF43" i="45"/>
  <c r="BE43" i="45"/>
  <c r="BF42" i="45"/>
  <c r="BE42" i="45"/>
  <c r="BF41" i="45"/>
  <c r="BE41" i="45"/>
  <c r="BF40" i="45"/>
  <c r="BE40" i="45"/>
  <c r="BF39" i="45"/>
  <c r="BE39" i="45"/>
  <c r="BF38" i="45"/>
  <c r="BE38" i="45"/>
  <c r="BF37" i="45"/>
  <c r="BE37" i="45"/>
  <c r="BF36" i="45"/>
  <c r="BE36" i="45"/>
  <c r="BF35" i="45"/>
  <c r="BE35" i="45"/>
  <c r="BF34" i="45"/>
  <c r="BE34" i="45"/>
  <c r="BF33" i="45"/>
  <c r="BE33" i="45"/>
  <c r="BF32" i="45"/>
  <c r="BE32" i="45"/>
  <c r="BF31" i="45"/>
  <c r="BE31" i="45"/>
  <c r="BF30" i="45"/>
  <c r="BE30" i="45"/>
  <c r="BF29" i="45"/>
  <c r="BE29" i="45"/>
  <c r="AV22" i="45"/>
  <c r="AU22" i="45"/>
  <c r="AS22" i="45"/>
  <c r="AR22" i="45"/>
  <c r="AQ22" i="45"/>
  <c r="AW20" i="45"/>
  <c r="AV20" i="45"/>
  <c r="AU20" i="45"/>
  <c r="AT20" i="45"/>
  <c r="AS20" i="45"/>
  <c r="AR20" i="45"/>
  <c r="AQ20" i="45"/>
  <c r="AX14" i="45"/>
  <c r="AV19" i="45"/>
  <c r="AU19" i="45"/>
  <c r="AT19" i="45"/>
  <c r="AS19" i="45"/>
  <c r="AR19" i="45"/>
  <c r="AQ19" i="45"/>
  <c r="BF19" i="45" s="1"/>
  <c r="BF18" i="45"/>
  <c r="BE18" i="45"/>
  <c r="AY21" i="45" l="1"/>
  <c r="AY23" i="45" s="1"/>
  <c r="AY26" i="45" s="1"/>
  <c r="BF20" i="45"/>
  <c r="AZ21" i="45"/>
  <c r="AZ23" i="45" s="1"/>
  <c r="BE20" i="45"/>
  <c r="AS21" i="45"/>
  <c r="AS23" i="45" s="1"/>
  <c r="AR21" i="45"/>
  <c r="AR23" i="45" s="1"/>
  <c r="AR26" i="45" s="1"/>
  <c r="BA21" i="45"/>
  <c r="BA23" i="45" s="1"/>
  <c r="BF22" i="45"/>
  <c r="AT21" i="45"/>
  <c r="AT23" i="45" s="1"/>
  <c r="AU21" i="45"/>
  <c r="AU23" i="45" s="1"/>
  <c r="BB21" i="45"/>
  <c r="BB23" i="45" s="1"/>
  <c r="AQ21" i="45"/>
  <c r="AQ23" i="45" s="1"/>
  <c r="AQ26" i="45" s="1"/>
  <c r="BC21" i="45"/>
  <c r="BC23" i="45" s="1"/>
  <c r="AV21" i="45"/>
  <c r="AV23" i="45" s="1"/>
  <c r="AW21" i="45"/>
  <c r="BE22" i="45"/>
  <c r="AX21" i="45"/>
  <c r="AX23" i="45" s="1"/>
  <c r="BE19" i="45"/>
  <c r="BE21" i="45" l="1"/>
  <c r="BF21" i="45"/>
  <c r="AW23" i="45"/>
  <c r="AW26" i="45" s="1"/>
  <c r="AU26" i="45"/>
  <c r="BE23" i="45"/>
  <c r="BF23" i="45" l="1"/>
  <c r="AO306" i="43" l="1"/>
  <c r="AQ312" i="43"/>
  <c r="AP312" i="43"/>
  <c r="AO311" i="43"/>
  <c r="AO310" i="43"/>
  <c r="AO309" i="43"/>
  <c r="AO308" i="43"/>
  <c r="AO27" i="43"/>
  <c r="AP27" i="43" s="1"/>
  <c r="E214" i="24" l="1"/>
  <c r="E270" i="24" l="1"/>
  <c r="E269" i="24" s="1"/>
  <c r="E273" i="24" l="1"/>
  <c r="E272" i="24" s="1"/>
  <c r="AQ21" i="44" l="1"/>
  <c r="AR21" i="44"/>
  <c r="AS21" i="44"/>
  <c r="AT21" i="44"/>
  <c r="AU21" i="44"/>
  <c r="AV21" i="44"/>
  <c r="AW21" i="44"/>
  <c r="AX21" i="44"/>
  <c r="AY21" i="44"/>
  <c r="AZ21" i="44"/>
  <c r="BA21" i="44"/>
  <c r="BB21" i="44"/>
  <c r="BC21" i="44"/>
  <c r="AP21" i="44"/>
  <c r="AQ19" i="44"/>
  <c r="AR19" i="44"/>
  <c r="AS19" i="44"/>
  <c r="AT19" i="44"/>
  <c r="AU19" i="44"/>
  <c r="AV19" i="44"/>
  <c r="AW19" i="44"/>
  <c r="AX19" i="44"/>
  <c r="AY19" i="44"/>
  <c r="AZ19" i="44"/>
  <c r="BA19" i="44"/>
  <c r="BB19" i="44"/>
  <c r="AP19" i="44"/>
  <c r="AQ18" i="44"/>
  <c r="AR18" i="44"/>
  <c r="AS18" i="44"/>
  <c r="AT18" i="44"/>
  <c r="AU18" i="44"/>
  <c r="AV18" i="44"/>
  <c r="AV14" i="44" s="1"/>
  <c r="AW18" i="44"/>
  <c r="AX18" i="44"/>
  <c r="AY18" i="44"/>
  <c r="AZ18" i="44"/>
  <c r="BA18" i="44"/>
  <c r="BB18" i="44"/>
  <c r="AP18" i="44"/>
  <c r="AQ17" i="44"/>
  <c r="AR17" i="44"/>
  <c r="AS17" i="44"/>
  <c r="AT17" i="44"/>
  <c r="AT14" i="44" s="1"/>
  <c r="AU17" i="44"/>
  <c r="AV17" i="44"/>
  <c r="AW17" i="44"/>
  <c r="AX17" i="44"/>
  <c r="AY17" i="44"/>
  <c r="AZ17" i="44"/>
  <c r="BA17" i="44"/>
  <c r="BB17" i="44"/>
  <c r="BC17" i="44"/>
  <c r="AP17" i="44"/>
  <c r="AZ20" i="44" l="1"/>
  <c r="AZ22" i="44" s="1"/>
  <c r="AR20" i="44"/>
  <c r="AR22" i="44" s="1"/>
  <c r="AW20" i="44"/>
  <c r="AW22" i="44" s="1"/>
  <c r="BB20" i="44"/>
  <c r="BB22" i="44" s="1"/>
  <c r="AT20" i="44"/>
  <c r="AT22" i="44" s="1"/>
  <c r="AY20" i="44"/>
  <c r="AY22" i="44" s="1"/>
  <c r="AQ20" i="44"/>
  <c r="AQ22" i="44" s="1"/>
  <c r="AP20" i="44"/>
  <c r="AP22" i="44" s="1"/>
  <c r="AV20" i="44"/>
  <c r="AV22" i="44" s="1"/>
  <c r="BA20" i="44"/>
  <c r="BA22" i="44" s="1"/>
  <c r="AS20" i="44"/>
  <c r="AS22" i="44" s="1"/>
  <c r="AX20" i="44"/>
  <c r="AX22" i="44" s="1"/>
  <c r="AU20" i="44"/>
  <c r="AU22" i="44" s="1"/>
  <c r="A34" i="43" l="1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3" i="43"/>
  <c r="BD305" i="43"/>
  <c r="BC305" i="43"/>
  <c r="BD304" i="43"/>
  <c r="BC304" i="43"/>
  <c r="BD303" i="43"/>
  <c r="BC303" i="43"/>
  <c r="BD302" i="43"/>
  <c r="BC302" i="43"/>
  <c r="BD301" i="43"/>
  <c r="BC301" i="43"/>
  <c r="BD300" i="43"/>
  <c r="BC300" i="43"/>
  <c r="BD299" i="43"/>
  <c r="BC299" i="43"/>
  <c r="BD298" i="43"/>
  <c r="BC298" i="43"/>
  <c r="BD297" i="43"/>
  <c r="BC297" i="43"/>
  <c r="BD296" i="43"/>
  <c r="BC296" i="43"/>
  <c r="BD295" i="43"/>
  <c r="BC295" i="43"/>
  <c r="BD294" i="43"/>
  <c r="BC294" i="43"/>
  <c r="BD293" i="43"/>
  <c r="BC293" i="43"/>
  <c r="BD292" i="43"/>
  <c r="BC292" i="43"/>
  <c r="BD291" i="43"/>
  <c r="BC291" i="43"/>
  <c r="BD290" i="43"/>
  <c r="BC290" i="43"/>
  <c r="BD289" i="43"/>
  <c r="BC289" i="43"/>
  <c r="BD288" i="43"/>
  <c r="BC288" i="43"/>
  <c r="BD287" i="43"/>
  <c r="BC287" i="43"/>
  <c r="BD286" i="43"/>
  <c r="BC286" i="43"/>
  <c r="BD285" i="43"/>
  <c r="BC285" i="43"/>
  <c r="BD284" i="43"/>
  <c r="BC284" i="43"/>
  <c r="BD283" i="43"/>
  <c r="BC283" i="43"/>
  <c r="BD282" i="43"/>
  <c r="BC282" i="43"/>
  <c r="BD281" i="43"/>
  <c r="BC281" i="43"/>
  <c r="BD280" i="43"/>
  <c r="BC280" i="43"/>
  <c r="BD279" i="43"/>
  <c r="BC279" i="43"/>
  <c r="BD278" i="43"/>
  <c r="BC278" i="43"/>
  <c r="BD277" i="43"/>
  <c r="BC277" i="43"/>
  <c r="BD276" i="43"/>
  <c r="BC276" i="43"/>
  <c r="BD275" i="43"/>
  <c r="BC275" i="43"/>
  <c r="BD274" i="43"/>
  <c r="BC274" i="43"/>
  <c r="BD273" i="43"/>
  <c r="BC273" i="43"/>
  <c r="BD272" i="43"/>
  <c r="BC272" i="43"/>
  <c r="BD271" i="43"/>
  <c r="BC271" i="43"/>
  <c r="BD270" i="43"/>
  <c r="BC270" i="43"/>
  <c r="BD269" i="43"/>
  <c r="BC269" i="43"/>
  <c r="BD268" i="43"/>
  <c r="BC268" i="43"/>
  <c r="BD267" i="43"/>
  <c r="BC267" i="43"/>
  <c r="BD266" i="43"/>
  <c r="BC266" i="43"/>
  <c r="BD265" i="43"/>
  <c r="BC265" i="43"/>
  <c r="BD264" i="43"/>
  <c r="BC264" i="43"/>
  <c r="BD263" i="43"/>
  <c r="BC263" i="43"/>
  <c r="BD262" i="43"/>
  <c r="BC262" i="43"/>
  <c r="BD261" i="43"/>
  <c r="BC261" i="43"/>
  <c r="BD260" i="43"/>
  <c r="BC260" i="43"/>
  <c r="BD259" i="43"/>
  <c r="BC259" i="43"/>
  <c r="BD258" i="43"/>
  <c r="BC258" i="43"/>
  <c r="BD257" i="43"/>
  <c r="BC257" i="43"/>
  <c r="BD256" i="43"/>
  <c r="BC256" i="43"/>
  <c r="BD255" i="43"/>
  <c r="BC255" i="43"/>
  <c r="BD254" i="43"/>
  <c r="BC254" i="43"/>
  <c r="BD253" i="43"/>
  <c r="BC253" i="43"/>
  <c r="BD252" i="43"/>
  <c r="BC252" i="43"/>
  <c r="BD251" i="43"/>
  <c r="BC251" i="43"/>
  <c r="BD250" i="43"/>
  <c r="BC250" i="43"/>
  <c r="BD249" i="43"/>
  <c r="BC249" i="43"/>
  <c r="BD248" i="43"/>
  <c r="BC248" i="43"/>
  <c r="BD247" i="43"/>
  <c r="BC247" i="43"/>
  <c r="BD246" i="43"/>
  <c r="BC246" i="43"/>
  <c r="BD245" i="43"/>
  <c r="BC245" i="43"/>
  <c r="BD244" i="43"/>
  <c r="BC244" i="43"/>
  <c r="BD243" i="43"/>
  <c r="BC243" i="43"/>
  <c r="BD242" i="43"/>
  <c r="BC242" i="43"/>
  <c r="BD241" i="43"/>
  <c r="BC241" i="43"/>
  <c r="BD240" i="43"/>
  <c r="BC240" i="43"/>
  <c r="BD239" i="43"/>
  <c r="BC239" i="43"/>
  <c r="BD238" i="43"/>
  <c r="BC238" i="43"/>
  <c r="BD237" i="43"/>
  <c r="BC237" i="43"/>
  <c r="BD236" i="43"/>
  <c r="BC236" i="43"/>
  <c r="BD235" i="43"/>
  <c r="BC235" i="43"/>
  <c r="BD234" i="43"/>
  <c r="BC234" i="43"/>
  <c r="BD233" i="43"/>
  <c r="BC233" i="43"/>
  <c r="BD232" i="43"/>
  <c r="BC232" i="43"/>
  <c r="BD231" i="43"/>
  <c r="BC231" i="43"/>
  <c r="BD230" i="43"/>
  <c r="BC230" i="43"/>
  <c r="BD229" i="43"/>
  <c r="BC229" i="43"/>
  <c r="BD228" i="43"/>
  <c r="BC228" i="43"/>
  <c r="BD227" i="43"/>
  <c r="BC227" i="43"/>
  <c r="BD226" i="43"/>
  <c r="BC226" i="43"/>
  <c r="BD225" i="43"/>
  <c r="BC225" i="43"/>
  <c r="BD224" i="43"/>
  <c r="BC224" i="43"/>
  <c r="BD223" i="43"/>
  <c r="BC223" i="43"/>
  <c r="BD222" i="43"/>
  <c r="BC222" i="43"/>
  <c r="BD221" i="43"/>
  <c r="BC221" i="43"/>
  <c r="BD220" i="43"/>
  <c r="BC220" i="43"/>
  <c r="BD219" i="43"/>
  <c r="BC219" i="43"/>
  <c r="BD218" i="43"/>
  <c r="BC218" i="43"/>
  <c r="BD217" i="43"/>
  <c r="BC217" i="43"/>
  <c r="BD216" i="43"/>
  <c r="BC216" i="43"/>
  <c r="BD215" i="43"/>
  <c r="BC215" i="43"/>
  <c r="BD214" i="43"/>
  <c r="BC214" i="43"/>
  <c r="BD213" i="43"/>
  <c r="BC213" i="43"/>
  <c r="BD212" i="43"/>
  <c r="BC212" i="43"/>
  <c r="BD211" i="43"/>
  <c r="BC211" i="43"/>
  <c r="BD210" i="43"/>
  <c r="BC210" i="43"/>
  <c r="BD209" i="43"/>
  <c r="BC209" i="43"/>
  <c r="BD208" i="43"/>
  <c r="BC208" i="43"/>
  <c r="BD207" i="43"/>
  <c r="BC207" i="43"/>
  <c r="BD206" i="43"/>
  <c r="BC206" i="43"/>
  <c r="BD205" i="43"/>
  <c r="BC205" i="43"/>
  <c r="BD204" i="43"/>
  <c r="BC204" i="43"/>
  <c r="BD203" i="43"/>
  <c r="BC203" i="43"/>
  <c r="BD202" i="43"/>
  <c r="BC202" i="43"/>
  <c r="BD201" i="43"/>
  <c r="BC201" i="43"/>
  <c r="BD200" i="43"/>
  <c r="BC200" i="43"/>
  <c r="BD199" i="43"/>
  <c r="BC199" i="43"/>
  <c r="BD198" i="43"/>
  <c r="BC198" i="43"/>
  <c r="BD197" i="43"/>
  <c r="BC197" i="43"/>
  <c r="BD196" i="43"/>
  <c r="BC196" i="43"/>
  <c r="BD195" i="43"/>
  <c r="BC195" i="43"/>
  <c r="BD194" i="43"/>
  <c r="BC194" i="43"/>
  <c r="BD193" i="43"/>
  <c r="BC193" i="43"/>
  <c r="BD192" i="43"/>
  <c r="BC192" i="43"/>
  <c r="BD191" i="43"/>
  <c r="BC191" i="43"/>
  <c r="BD190" i="43"/>
  <c r="BC190" i="43"/>
  <c r="BD189" i="43"/>
  <c r="BC189" i="43"/>
  <c r="BD188" i="43"/>
  <c r="BC188" i="43"/>
  <c r="BD187" i="43"/>
  <c r="BC187" i="43"/>
  <c r="BD186" i="43"/>
  <c r="BC186" i="43"/>
  <c r="BD185" i="43"/>
  <c r="BC185" i="43"/>
  <c r="BD184" i="43"/>
  <c r="BC184" i="43"/>
  <c r="BD183" i="43"/>
  <c r="BC183" i="43"/>
  <c r="BD182" i="43"/>
  <c r="BC182" i="43"/>
  <c r="BD181" i="43"/>
  <c r="BC181" i="43"/>
  <c r="BD180" i="43"/>
  <c r="BC180" i="43"/>
  <c r="BD179" i="43"/>
  <c r="BC179" i="43"/>
  <c r="BD178" i="43"/>
  <c r="BC178" i="43"/>
  <c r="BD177" i="43"/>
  <c r="BC177" i="43"/>
  <c r="BD176" i="43"/>
  <c r="BC176" i="43"/>
  <c r="BD175" i="43"/>
  <c r="BC175" i="43"/>
  <c r="BD174" i="43"/>
  <c r="BC174" i="43"/>
  <c r="BD173" i="43"/>
  <c r="BC173" i="43"/>
  <c r="BD172" i="43"/>
  <c r="BC172" i="43"/>
  <c r="BD171" i="43"/>
  <c r="BC171" i="43"/>
  <c r="BD170" i="43"/>
  <c r="BC170" i="43"/>
  <c r="BD169" i="43"/>
  <c r="BC169" i="43"/>
  <c r="BD168" i="43"/>
  <c r="BC168" i="43"/>
  <c r="BD167" i="43"/>
  <c r="BC167" i="43"/>
  <c r="BD166" i="43"/>
  <c r="BC166" i="43"/>
  <c r="BD165" i="43"/>
  <c r="BC165" i="43"/>
  <c r="BD164" i="43"/>
  <c r="BC164" i="43"/>
  <c r="BD163" i="43"/>
  <c r="BC163" i="43"/>
  <c r="BD162" i="43"/>
  <c r="BC162" i="43"/>
  <c r="BD161" i="43"/>
  <c r="BC161" i="43"/>
  <c r="BD160" i="43"/>
  <c r="BC160" i="43"/>
  <c r="BD159" i="43"/>
  <c r="BC159" i="43"/>
  <c r="BD158" i="43"/>
  <c r="BC158" i="43"/>
  <c r="BD157" i="43"/>
  <c r="BC157" i="43"/>
  <c r="BD156" i="43"/>
  <c r="BC156" i="43"/>
  <c r="BD155" i="43"/>
  <c r="BC155" i="43"/>
  <c r="BD154" i="43"/>
  <c r="BC154" i="43"/>
  <c r="BD153" i="43"/>
  <c r="BC153" i="43"/>
  <c r="BD152" i="43"/>
  <c r="BC152" i="43"/>
  <c r="BD151" i="43"/>
  <c r="BC151" i="43"/>
  <c r="BD150" i="43"/>
  <c r="BC150" i="43"/>
  <c r="BD149" i="43"/>
  <c r="BC149" i="43"/>
  <c r="BD148" i="43"/>
  <c r="BC148" i="43"/>
  <c r="BD147" i="43"/>
  <c r="BC147" i="43"/>
  <c r="BD146" i="43"/>
  <c r="BC146" i="43"/>
  <c r="BD145" i="43"/>
  <c r="BC145" i="43"/>
  <c r="BD144" i="43"/>
  <c r="BC144" i="43"/>
  <c r="BD143" i="43"/>
  <c r="BC143" i="43"/>
  <c r="BD142" i="43"/>
  <c r="BC142" i="43"/>
  <c r="BD141" i="43"/>
  <c r="BC141" i="43"/>
  <c r="BD140" i="43"/>
  <c r="BC140" i="43"/>
  <c r="BD139" i="43"/>
  <c r="BC139" i="43"/>
  <c r="BD138" i="43"/>
  <c r="BC138" i="43"/>
  <c r="BD137" i="43"/>
  <c r="BC137" i="43"/>
  <c r="BD136" i="43"/>
  <c r="BC136" i="43"/>
  <c r="BD135" i="43"/>
  <c r="BC135" i="43"/>
  <c r="BD134" i="43"/>
  <c r="BC134" i="43"/>
  <c r="BD133" i="43"/>
  <c r="BC133" i="43"/>
  <c r="BD132" i="43"/>
  <c r="BC132" i="43"/>
  <c r="BD131" i="43"/>
  <c r="BC131" i="43"/>
  <c r="BD130" i="43"/>
  <c r="BC130" i="43"/>
  <c r="BD129" i="43"/>
  <c r="BC129" i="43"/>
  <c r="BD128" i="43"/>
  <c r="BC128" i="43"/>
  <c r="BD127" i="43"/>
  <c r="BC127" i="43"/>
  <c r="BD126" i="43"/>
  <c r="BC126" i="43"/>
  <c r="BD125" i="43"/>
  <c r="BC125" i="43"/>
  <c r="BD124" i="43"/>
  <c r="BC124" i="43"/>
  <c r="BD123" i="43"/>
  <c r="BC123" i="43"/>
  <c r="BD122" i="43"/>
  <c r="BC122" i="43"/>
  <c r="BD121" i="43"/>
  <c r="BC121" i="43"/>
  <c r="BD120" i="43"/>
  <c r="BC120" i="43"/>
  <c r="BD119" i="43"/>
  <c r="BC119" i="43"/>
  <c r="BD118" i="43"/>
  <c r="BC118" i="43"/>
  <c r="BD117" i="43"/>
  <c r="BC117" i="43"/>
  <c r="BD116" i="43"/>
  <c r="BC116" i="43"/>
  <c r="BD115" i="43"/>
  <c r="BC115" i="43"/>
  <c r="BD114" i="43"/>
  <c r="BC114" i="43"/>
  <c r="BD113" i="43"/>
  <c r="BC113" i="43"/>
  <c r="BD112" i="43"/>
  <c r="BC112" i="43"/>
  <c r="BD111" i="43"/>
  <c r="BC111" i="43"/>
  <c r="BD110" i="43"/>
  <c r="BC110" i="43"/>
  <c r="BD109" i="43"/>
  <c r="BC109" i="43"/>
  <c r="BD108" i="43"/>
  <c r="BC108" i="43"/>
  <c r="BD107" i="43"/>
  <c r="BC107" i="43"/>
  <c r="BD106" i="43"/>
  <c r="BC106" i="43"/>
  <c r="BD105" i="43"/>
  <c r="BC105" i="43"/>
  <c r="BD104" i="43"/>
  <c r="BC104" i="43"/>
  <c r="BD103" i="43"/>
  <c r="BC103" i="43"/>
  <c r="BD102" i="43"/>
  <c r="BC102" i="43"/>
  <c r="BD101" i="43"/>
  <c r="BC101" i="43"/>
  <c r="BD100" i="43"/>
  <c r="BC100" i="43"/>
  <c r="BD99" i="43"/>
  <c r="BC99" i="43"/>
  <c r="BD98" i="43"/>
  <c r="BC98" i="43"/>
  <c r="BD97" i="43"/>
  <c r="BC97" i="43"/>
  <c r="BD96" i="43"/>
  <c r="BC96" i="43"/>
  <c r="BD95" i="43"/>
  <c r="BC95" i="43"/>
  <c r="BD94" i="43"/>
  <c r="BC94" i="43"/>
  <c r="BD93" i="43"/>
  <c r="BC93" i="43"/>
  <c r="BD92" i="43"/>
  <c r="BC92" i="43"/>
  <c r="BD91" i="43"/>
  <c r="BC91" i="43"/>
  <c r="BD90" i="43"/>
  <c r="BC90" i="43"/>
  <c r="BD89" i="43"/>
  <c r="BC89" i="43"/>
  <c r="BD88" i="43"/>
  <c r="BC88" i="43"/>
  <c r="BD87" i="43"/>
  <c r="BC87" i="43"/>
  <c r="BD86" i="43"/>
  <c r="BC86" i="43"/>
  <c r="BD85" i="43"/>
  <c r="BC85" i="43"/>
  <c r="BD84" i="43"/>
  <c r="BC84" i="43"/>
  <c r="BD83" i="43"/>
  <c r="BC83" i="43"/>
  <c r="BD82" i="43"/>
  <c r="BC82" i="43"/>
  <c r="BD81" i="43"/>
  <c r="BC81" i="43"/>
  <c r="BD80" i="43"/>
  <c r="BC80" i="43"/>
  <c r="BD79" i="43"/>
  <c r="BC79" i="43"/>
  <c r="BD78" i="43"/>
  <c r="BC78" i="43"/>
  <c r="BD77" i="43"/>
  <c r="BC77" i="43"/>
  <c r="BD76" i="43"/>
  <c r="BC76" i="43"/>
  <c r="BD75" i="43"/>
  <c r="BC75" i="43"/>
  <c r="BD74" i="43"/>
  <c r="BC74" i="43"/>
  <c r="BD73" i="43"/>
  <c r="BC73" i="43"/>
  <c r="BD72" i="43"/>
  <c r="BC72" i="43"/>
  <c r="BD71" i="43"/>
  <c r="BC71" i="43"/>
  <c r="BD70" i="43"/>
  <c r="BC70" i="43"/>
  <c r="BD69" i="43"/>
  <c r="BC69" i="43"/>
  <c r="BD68" i="43"/>
  <c r="BC68" i="43"/>
  <c r="BD67" i="43"/>
  <c r="BC67" i="43"/>
  <c r="BD66" i="43"/>
  <c r="BC66" i="43"/>
  <c r="BD65" i="43"/>
  <c r="BC65" i="43"/>
  <c r="BD64" i="43"/>
  <c r="BC64" i="43"/>
  <c r="BD63" i="43"/>
  <c r="BC63" i="43"/>
  <c r="BD62" i="43"/>
  <c r="BC62" i="43"/>
  <c r="BD61" i="43"/>
  <c r="BC61" i="43"/>
  <c r="BD60" i="43"/>
  <c r="BC60" i="43"/>
  <c r="BD59" i="43"/>
  <c r="BC59" i="43"/>
  <c r="BD58" i="43"/>
  <c r="BC58" i="43"/>
  <c r="BD57" i="43"/>
  <c r="BC57" i="43"/>
  <c r="BD56" i="43"/>
  <c r="BC56" i="43"/>
  <c r="BD55" i="43"/>
  <c r="BC55" i="43"/>
  <c r="BD54" i="43"/>
  <c r="BC54" i="43"/>
  <c r="BD53" i="43"/>
  <c r="BC53" i="43"/>
  <c r="BD52" i="43"/>
  <c r="BC52" i="43"/>
  <c r="BD51" i="43"/>
  <c r="BC51" i="43"/>
  <c r="BD50" i="43"/>
  <c r="BC50" i="43"/>
  <c r="BD49" i="43"/>
  <c r="BC49" i="43"/>
  <c r="BD48" i="43"/>
  <c r="BC48" i="43"/>
  <c r="BD47" i="43"/>
  <c r="BC47" i="43"/>
  <c r="BD46" i="43"/>
  <c r="BC46" i="43"/>
  <c r="BD45" i="43"/>
  <c r="BC45" i="43"/>
  <c r="BD44" i="43"/>
  <c r="BC44" i="43"/>
  <c r="BD43" i="43"/>
  <c r="BC43" i="43"/>
  <c r="BD42" i="43"/>
  <c r="BC42" i="43"/>
  <c r="BD41" i="43"/>
  <c r="BC41" i="43"/>
  <c r="BD40" i="43"/>
  <c r="BC40" i="43"/>
  <c r="BD39" i="43"/>
  <c r="BC39" i="43"/>
  <c r="BD38" i="43"/>
  <c r="BC38" i="43"/>
  <c r="BD37" i="43"/>
  <c r="BC37" i="43"/>
  <c r="BD36" i="43"/>
  <c r="BC36" i="43"/>
  <c r="BD35" i="43"/>
  <c r="BC35" i="43"/>
  <c r="BD34" i="43"/>
  <c r="BC34" i="43"/>
  <c r="BD33" i="43"/>
  <c r="BC33" i="43"/>
  <c r="BD32" i="43"/>
  <c r="BC32" i="43"/>
  <c r="BD31" i="43"/>
  <c r="BC31" i="43"/>
  <c r="BD30" i="43"/>
  <c r="BC30" i="43"/>
  <c r="BD29" i="43"/>
  <c r="BC29" i="43"/>
  <c r="BB23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O307" i="43" s="1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BA19" i="43"/>
  <c r="AZ19" i="43"/>
  <c r="AY19" i="43"/>
  <c r="AX19" i="43"/>
  <c r="AW19" i="43"/>
  <c r="AV19" i="43"/>
  <c r="AU19" i="43"/>
  <c r="AT19" i="43"/>
  <c r="AT15" i="43" s="1"/>
  <c r="AS19" i="43"/>
  <c r="AR19" i="43"/>
  <c r="AQ19" i="43"/>
  <c r="AP19" i="43"/>
  <c r="AO19" i="43"/>
  <c r="BA21" i="43" l="1"/>
  <c r="BA23" i="43" s="1"/>
  <c r="AS21" i="43"/>
  <c r="AS23" i="43" s="1"/>
  <c r="AS25" i="43" s="1"/>
  <c r="AU21" i="43"/>
  <c r="AU23" i="43" s="1"/>
  <c r="AU25" i="43" s="1"/>
  <c r="AV21" i="43"/>
  <c r="AV23" i="43" s="1"/>
  <c r="AT21" i="43"/>
  <c r="AT23" i="43" s="1"/>
  <c r="AP21" i="43"/>
  <c r="AP23" i="43" s="1"/>
  <c r="AP25" i="43" s="1"/>
  <c r="AX21" i="43"/>
  <c r="AX23" i="43" s="1"/>
  <c r="AQ21" i="43"/>
  <c r="AQ23" i="43" s="1"/>
  <c r="AY21" i="43"/>
  <c r="AY23" i="43" s="1"/>
  <c r="AW21" i="43"/>
  <c r="AW23" i="43" s="1"/>
  <c r="AW25" i="43" s="1"/>
  <c r="AR21" i="43"/>
  <c r="AR23" i="43" s="1"/>
  <c r="AZ21" i="43"/>
  <c r="AZ23" i="43" s="1"/>
  <c r="AO21" i="43"/>
  <c r="AO23" i="43" s="1"/>
  <c r="AP19" i="42" l="1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AZ22" i="42" l="1"/>
  <c r="AZ25" i="42" s="1"/>
  <c r="AR22" i="42"/>
  <c r="AR25" i="42" s="1"/>
  <c r="AY22" i="42"/>
  <c r="AY25" i="42" s="1"/>
  <c r="BA22" i="42"/>
  <c r="BA25" i="42" s="1"/>
  <c r="AP22" i="42"/>
  <c r="AP25" i="42" s="1"/>
  <c r="AQ22" i="42"/>
  <c r="AQ25" i="42" s="1"/>
  <c r="AS22" i="42"/>
  <c r="AS25" i="42" s="1"/>
  <c r="AX22" i="42"/>
  <c r="AX25" i="42" s="1"/>
  <c r="AX17" i="42"/>
  <c r="AW22" i="42"/>
  <c r="AW25" i="42" s="1"/>
  <c r="AV22" i="42"/>
  <c r="AV25" i="42" s="1"/>
  <c r="AU22" i="42"/>
  <c r="AU25" i="42" s="1"/>
  <c r="BB22" i="42"/>
  <c r="BB25" i="42" s="1"/>
  <c r="AT22" i="42"/>
  <c r="AT25" i="42" s="1"/>
  <c r="A301" i="41" l="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210" i="41"/>
  <c r="A211" i="41"/>
  <c r="A212" i="41"/>
  <c r="A213" i="41"/>
  <c r="A214" i="41"/>
  <c r="A215" i="41"/>
  <c r="A216" i="41"/>
  <c r="A217" i="41"/>
  <c r="A218" i="41"/>
  <c r="A219" i="41"/>
  <c r="A220" i="41"/>
  <c r="A221" i="41"/>
  <c r="A222" i="41"/>
  <c r="A223" i="41"/>
  <c r="A224" i="41"/>
  <c r="A225" i="41"/>
  <c r="A226" i="41"/>
  <c r="A227" i="41"/>
  <c r="A228" i="41"/>
  <c r="A229" i="41"/>
  <c r="A230" i="41"/>
  <c r="A231" i="41"/>
  <c r="A232" i="41"/>
  <c r="A233" i="41"/>
  <c r="A234" i="41"/>
  <c r="A235" i="41"/>
  <c r="A236" i="41"/>
  <c r="A237" i="41"/>
  <c r="A238" i="41"/>
  <c r="A239" i="41"/>
  <c r="A240" i="41"/>
  <c r="A241" i="41"/>
  <c r="A242" i="41"/>
  <c r="A243" i="41"/>
  <c r="A244" i="41"/>
  <c r="A245" i="41"/>
  <c r="A246" i="41"/>
  <c r="A247" i="41"/>
  <c r="A248" i="41"/>
  <c r="A249" i="41"/>
  <c r="A250" i="41"/>
  <c r="A251" i="41"/>
  <c r="A252" i="41"/>
  <c r="A253" i="41"/>
  <c r="A254" i="41"/>
  <c r="A255" i="41"/>
  <c r="A256" i="41"/>
  <c r="A257" i="41"/>
  <c r="A258" i="41"/>
  <c r="A259" i="41"/>
  <c r="A260" i="41"/>
  <c r="A261" i="41"/>
  <c r="A262" i="41"/>
  <c r="A263" i="41"/>
  <c r="A264" i="41"/>
  <c r="A265" i="41"/>
  <c r="A266" i="41"/>
  <c r="A267" i="41"/>
  <c r="A268" i="41"/>
  <c r="A269" i="41"/>
  <c r="A270" i="41"/>
  <c r="A271" i="41"/>
  <c r="A272" i="41"/>
  <c r="A273" i="41"/>
  <c r="A274" i="41"/>
  <c r="A275" i="41"/>
  <c r="A276" i="41"/>
  <c r="A277" i="41"/>
  <c r="A278" i="41"/>
  <c r="A279" i="41"/>
  <c r="A280" i="41"/>
  <c r="A281" i="41"/>
  <c r="A282" i="41"/>
  <c r="A283" i="41"/>
  <c r="A284" i="41"/>
  <c r="A285" i="41"/>
  <c r="A286" i="41"/>
  <c r="A287" i="41"/>
  <c r="A288" i="41"/>
  <c r="A289" i="41"/>
  <c r="A290" i="41"/>
  <c r="A291" i="41"/>
  <c r="A292" i="41"/>
  <c r="A293" i="41"/>
  <c r="A294" i="41"/>
  <c r="A295" i="41"/>
  <c r="A296" i="41"/>
  <c r="A297" i="41"/>
  <c r="A298" i="41"/>
  <c r="A299" i="41"/>
  <c r="A300" i="41"/>
  <c r="A38" i="41"/>
  <c r="A302" i="41"/>
  <c r="BC22" i="41"/>
  <c r="BC23" i="41" s="1"/>
  <c r="BB22" i="41"/>
  <c r="BB23" i="41" s="1"/>
  <c r="BA22" i="41"/>
  <c r="BA23" i="41" s="1"/>
  <c r="AZ22" i="41"/>
  <c r="AZ23" i="41" s="1"/>
  <c r="AY22" i="41"/>
  <c r="AY23" i="41" s="1"/>
  <c r="AX22" i="41"/>
  <c r="AX23" i="41" s="1"/>
  <c r="AW22" i="41"/>
  <c r="AW23" i="41" s="1"/>
  <c r="AV22" i="41"/>
  <c r="AV23" i="41" s="1"/>
  <c r="AU22" i="41"/>
  <c r="AU23" i="41" s="1"/>
  <c r="AT22" i="41"/>
  <c r="AT23" i="41" s="1"/>
  <c r="AS22" i="41"/>
  <c r="AR22" i="41"/>
  <c r="AR23" i="41" s="1"/>
  <c r="AQ22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BD19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Q23" i="41" l="1"/>
  <c r="AQ14" i="41"/>
  <c r="AS23" i="41"/>
  <c r="AS11" i="41"/>
  <c r="AX21" i="41"/>
  <c r="AX24" i="41" s="1"/>
  <c r="AX26" i="41" s="1"/>
  <c r="AQ21" i="41"/>
  <c r="AQ24" i="41" s="1"/>
  <c r="AY21" i="41"/>
  <c r="AY24" i="41" s="1"/>
  <c r="AR21" i="41"/>
  <c r="AR24" i="41" s="1"/>
  <c r="AR26" i="41" s="1"/>
  <c r="AZ21" i="41"/>
  <c r="AZ24" i="41" s="1"/>
  <c r="AS21" i="41"/>
  <c r="AS24" i="41" s="1"/>
  <c r="BA21" i="41"/>
  <c r="BA24" i="41" s="1"/>
  <c r="AT21" i="41"/>
  <c r="AT24" i="41" s="1"/>
  <c r="BB21" i="41"/>
  <c r="BB24" i="41" s="1"/>
  <c r="AU21" i="41"/>
  <c r="AU24" i="41" s="1"/>
  <c r="AU26" i="41" s="1"/>
  <c r="BC21" i="41"/>
  <c r="BC24" i="41" s="1"/>
  <c r="AV21" i="41"/>
  <c r="AV24" i="41" s="1"/>
  <c r="AV26" i="41" s="1"/>
  <c r="AW21" i="41"/>
  <c r="AW24" i="41" s="1"/>
  <c r="E126" i="24"/>
  <c r="E120" i="24"/>
  <c r="E89" i="24"/>
  <c r="E73" i="24"/>
  <c r="E157" i="24" l="1"/>
  <c r="BP15" i="40"/>
  <c r="BO15" i="40"/>
  <c r="BN15" i="40"/>
  <c r="BM15" i="40"/>
  <c r="BL15" i="40"/>
  <c r="BK15" i="40"/>
  <c r="BJ15" i="40"/>
  <c r="BI15" i="40"/>
  <c r="BH15" i="40"/>
  <c r="BG15" i="40"/>
  <c r="BF15" i="40"/>
  <c r="BE15" i="40"/>
  <c r="BD15" i="40"/>
  <c r="BP14" i="40"/>
  <c r="BP11" i="40" s="1"/>
  <c r="BO14" i="40"/>
  <c r="BO11" i="40" s="1"/>
  <c r="BN14" i="40"/>
  <c r="BN11" i="40" s="1"/>
  <c r="BM14" i="40"/>
  <c r="BL14" i="40"/>
  <c r="BK14" i="40"/>
  <c r="BJ14" i="40"/>
  <c r="BJ11" i="40" s="1"/>
  <c r="BI14" i="40"/>
  <c r="BH14" i="40"/>
  <c r="BH11" i="40" s="1"/>
  <c r="BG14" i="40"/>
  <c r="BG11" i="40" s="1"/>
  <c r="BF14" i="40"/>
  <c r="BF11" i="40" s="1"/>
  <c r="BE14" i="40"/>
  <c r="BD14" i="40"/>
  <c r="BD11" i="40" s="1"/>
  <c r="BC14" i="40"/>
  <c r="BC15" i="40"/>
  <c r="BD14" i="39"/>
  <c r="BE14" i="39"/>
  <c r="BF14" i="39"/>
  <c r="BG14" i="39"/>
  <c r="BH14" i="39"/>
  <c r="BI14" i="39"/>
  <c r="BJ14" i="39"/>
  <c r="BK14" i="39"/>
  <c r="BL14" i="39"/>
  <c r="BM14" i="39"/>
  <c r="BN14" i="39"/>
  <c r="BO14" i="39"/>
  <c r="BC14" i="39"/>
  <c r="BE11" i="40" l="1"/>
  <c r="BM11" i="40"/>
  <c r="BK11" i="40"/>
  <c r="BC11" i="40"/>
  <c r="BL11" i="40"/>
  <c r="BI11" i="40"/>
  <c r="E165" i="24"/>
  <c r="B16" i="39"/>
  <c r="C16" i="39" s="1"/>
  <c r="D16" i="39" s="1"/>
  <c r="E16" i="39" s="1"/>
  <c r="F16" i="39" s="1"/>
  <c r="G16" i="39" s="1"/>
  <c r="H16" i="39" s="1"/>
  <c r="I16" i="39" s="1"/>
  <c r="J16" i="39" s="1"/>
  <c r="K16" i="39" s="1"/>
  <c r="L16" i="39" s="1"/>
  <c r="M16" i="39" s="1"/>
  <c r="N16" i="39" s="1"/>
  <c r="O16" i="39" s="1"/>
  <c r="P16" i="39" s="1"/>
  <c r="Q16" i="39" s="1"/>
  <c r="R16" i="39" s="1"/>
  <c r="S16" i="39" s="1"/>
  <c r="T16" i="39" s="1"/>
  <c r="U16" i="39" s="1"/>
  <c r="V16" i="39" s="1"/>
  <c r="W16" i="39" s="1"/>
  <c r="X16" i="39" s="1"/>
  <c r="Y16" i="39" s="1"/>
  <c r="Z16" i="39" s="1"/>
  <c r="AA16" i="39" s="1"/>
  <c r="AB16" i="39" s="1"/>
  <c r="AC16" i="39" s="1"/>
  <c r="AD16" i="39" s="1"/>
  <c r="AE16" i="39" s="1"/>
  <c r="AF16" i="39" s="1"/>
  <c r="AG16" i="39" s="1"/>
  <c r="AH16" i="39" s="1"/>
  <c r="AI16" i="39" s="1"/>
  <c r="AJ16" i="39" s="1"/>
  <c r="AK16" i="39" s="1"/>
  <c r="AL16" i="39" s="1"/>
  <c r="AM16" i="39" s="1"/>
  <c r="AN16" i="39" s="1"/>
  <c r="AO16" i="39" s="1"/>
  <c r="AP16" i="39" s="1"/>
  <c r="AQ16" i="39" s="1"/>
  <c r="AR16" i="39" s="1"/>
  <c r="AS16" i="39" s="1"/>
  <c r="AT16" i="39" s="1"/>
  <c r="AU16" i="39" s="1"/>
  <c r="AV16" i="39" s="1"/>
  <c r="AW16" i="39" s="1"/>
  <c r="AX16" i="39" s="1"/>
  <c r="AY16" i="39" s="1"/>
  <c r="AZ16" i="39" s="1"/>
  <c r="BA16" i="39" s="1"/>
  <c r="BB16" i="39" s="1"/>
  <c r="BC16" i="39" s="1"/>
  <c r="BD16" i="39" s="1"/>
  <c r="BE16" i="39" s="1"/>
  <c r="BF16" i="39" s="1"/>
  <c r="BG16" i="39" s="1"/>
  <c r="BH16" i="39" s="1"/>
  <c r="BI16" i="39" s="1"/>
  <c r="BJ16" i="39" s="1"/>
  <c r="BK16" i="39" s="1"/>
  <c r="BL16" i="39" s="1"/>
  <c r="BM16" i="39" s="1"/>
  <c r="BN16" i="39" s="1"/>
  <c r="BO16" i="39" s="1"/>
  <c r="B16" i="40"/>
  <c r="C16" i="40" s="1"/>
  <c r="D16" i="40" s="1"/>
  <c r="E16" i="40" s="1"/>
  <c r="F16" i="40" s="1"/>
  <c r="G16" i="40" s="1"/>
  <c r="H16" i="40" s="1"/>
  <c r="I16" i="40" s="1"/>
  <c r="J16" i="40" s="1"/>
  <c r="K16" i="40" s="1"/>
  <c r="L16" i="40" s="1"/>
  <c r="M16" i="40" s="1"/>
  <c r="N16" i="40" s="1"/>
  <c r="O16" i="40" s="1"/>
  <c r="P16" i="40" s="1"/>
  <c r="Q16" i="40" s="1"/>
  <c r="R16" i="40" s="1"/>
  <c r="S16" i="40" s="1"/>
  <c r="T16" i="40" s="1"/>
  <c r="U16" i="40" s="1"/>
  <c r="V16" i="40" s="1"/>
  <c r="W16" i="40" s="1"/>
  <c r="X16" i="40" s="1"/>
  <c r="Y16" i="40" s="1"/>
  <c r="Z16" i="40" s="1"/>
  <c r="AA16" i="40" s="1"/>
  <c r="AB16" i="40" s="1"/>
  <c r="AC16" i="40" s="1"/>
  <c r="AD16" i="40" s="1"/>
  <c r="AE16" i="40" s="1"/>
  <c r="AF16" i="40" s="1"/>
  <c r="AG16" i="40" s="1"/>
  <c r="AH16" i="40" s="1"/>
  <c r="AI16" i="40" s="1"/>
  <c r="AJ16" i="40" s="1"/>
  <c r="AK16" i="40" s="1"/>
  <c r="AL16" i="40" s="1"/>
  <c r="AM16" i="40" s="1"/>
  <c r="AN16" i="40" s="1"/>
  <c r="AO16" i="40" s="1"/>
  <c r="AP16" i="40" s="1"/>
  <c r="AQ16" i="40" s="1"/>
  <c r="AR16" i="40" s="1"/>
  <c r="AS16" i="40" s="1"/>
  <c r="AT16" i="40" s="1"/>
  <c r="AU16" i="40" s="1"/>
  <c r="AV16" i="40" s="1"/>
  <c r="AW16" i="40" s="1"/>
  <c r="AX16" i="40" s="1"/>
  <c r="AY16" i="40" s="1"/>
  <c r="AZ16" i="40" s="1"/>
  <c r="BA16" i="40" s="1"/>
  <c r="BB16" i="40" s="1"/>
  <c r="BC16" i="40" s="1"/>
  <c r="BD16" i="40" s="1"/>
  <c r="BE16" i="40" s="1"/>
  <c r="BF16" i="40" s="1"/>
  <c r="BG16" i="40" s="1"/>
  <c r="BH16" i="40" s="1"/>
  <c r="BI16" i="40" s="1"/>
  <c r="BJ16" i="40" s="1"/>
  <c r="BK16" i="40" s="1"/>
  <c r="BL16" i="40" s="1"/>
  <c r="BM16" i="40" s="1"/>
  <c r="BN16" i="40" s="1"/>
  <c r="BO16" i="40" s="1"/>
  <c r="E239" i="40"/>
  <c r="D239" i="40"/>
  <c r="C239" i="40"/>
  <c r="B239" i="40"/>
  <c r="E238" i="40"/>
  <c r="D238" i="40"/>
  <c r="C238" i="40"/>
  <c r="B238" i="40"/>
  <c r="E237" i="40"/>
  <c r="D237" i="40"/>
  <c r="C237" i="40"/>
  <c r="B237" i="40"/>
  <c r="E236" i="40"/>
  <c r="D236" i="40"/>
  <c r="C236" i="40"/>
  <c r="B236" i="40"/>
  <c r="C235" i="40"/>
  <c r="B235" i="40"/>
  <c r="C234" i="40"/>
  <c r="B234" i="40"/>
  <c r="H233" i="40"/>
  <c r="G233" i="40"/>
  <c r="F233" i="40"/>
  <c r="E233" i="40"/>
  <c r="D233" i="40"/>
  <c r="C233" i="40"/>
  <c r="B233" i="40"/>
  <c r="H232" i="40"/>
  <c r="G232" i="40"/>
  <c r="F232" i="40"/>
  <c r="E232" i="40"/>
  <c r="D232" i="40"/>
  <c r="C232" i="40"/>
  <c r="B232" i="40"/>
  <c r="H231" i="40"/>
  <c r="G231" i="40"/>
  <c r="F231" i="40"/>
  <c r="E231" i="40"/>
  <c r="D231" i="40"/>
  <c r="C231" i="40"/>
  <c r="B231" i="40"/>
  <c r="H230" i="40"/>
  <c r="G230" i="40"/>
  <c r="F230" i="40"/>
  <c r="E230" i="40"/>
  <c r="D230" i="40"/>
  <c r="C230" i="40"/>
  <c r="B230" i="40"/>
  <c r="H229" i="40"/>
  <c r="G229" i="40"/>
  <c r="F229" i="40"/>
  <c r="E229" i="40"/>
  <c r="D229" i="40"/>
  <c r="C229" i="40"/>
  <c r="B229" i="40"/>
  <c r="H228" i="40"/>
  <c r="G228" i="40"/>
  <c r="F228" i="40"/>
  <c r="E228" i="40"/>
  <c r="D228" i="40"/>
  <c r="C228" i="40"/>
  <c r="B228" i="40"/>
  <c r="H227" i="40"/>
  <c r="G227" i="40"/>
  <c r="F227" i="40"/>
  <c r="E227" i="40"/>
  <c r="D227" i="40"/>
  <c r="C227" i="40"/>
  <c r="B227" i="40"/>
  <c r="H226" i="40"/>
  <c r="G226" i="40"/>
  <c r="F226" i="40"/>
  <c r="E226" i="40"/>
  <c r="D226" i="40"/>
  <c r="C226" i="40"/>
  <c r="B226" i="40"/>
  <c r="H225" i="40"/>
  <c r="G225" i="40"/>
  <c r="F225" i="40"/>
  <c r="E225" i="40"/>
  <c r="D225" i="40"/>
  <c r="C225" i="40"/>
  <c r="B225" i="40"/>
  <c r="H224" i="40"/>
  <c r="G224" i="40"/>
  <c r="F224" i="40"/>
  <c r="E224" i="40"/>
  <c r="D224" i="40"/>
  <c r="C224" i="40"/>
  <c r="B224" i="40"/>
  <c r="H223" i="40"/>
  <c r="G223" i="40"/>
  <c r="F223" i="40"/>
  <c r="E223" i="40"/>
  <c r="D223" i="40"/>
  <c r="C223" i="40"/>
  <c r="B223" i="40"/>
  <c r="H222" i="40"/>
  <c r="G222" i="40"/>
  <c r="F222" i="40"/>
  <c r="E222" i="40"/>
  <c r="D222" i="40"/>
  <c r="C222" i="40"/>
  <c r="B222" i="40"/>
  <c r="H221" i="40"/>
  <c r="G221" i="40"/>
  <c r="F221" i="40"/>
  <c r="E221" i="40"/>
  <c r="D221" i="40"/>
  <c r="C221" i="40"/>
  <c r="B221" i="40"/>
  <c r="H220" i="40"/>
  <c r="G220" i="40"/>
  <c r="F220" i="40"/>
  <c r="E220" i="40"/>
  <c r="D220" i="40"/>
  <c r="C220" i="40"/>
  <c r="B220" i="40"/>
  <c r="H219" i="40"/>
  <c r="G219" i="40"/>
  <c r="F219" i="40"/>
  <c r="E219" i="40"/>
  <c r="D219" i="40"/>
  <c r="C219" i="40"/>
  <c r="B219" i="40"/>
  <c r="H218" i="40"/>
  <c r="G218" i="40"/>
  <c r="F218" i="40"/>
  <c r="E218" i="40"/>
  <c r="D218" i="40"/>
  <c r="C218" i="40"/>
  <c r="B218" i="40"/>
  <c r="H217" i="40"/>
  <c r="G217" i="40"/>
  <c r="F217" i="40"/>
  <c r="E217" i="40"/>
  <c r="D217" i="40"/>
  <c r="C217" i="40"/>
  <c r="B217" i="40"/>
  <c r="H216" i="40"/>
  <c r="G216" i="40"/>
  <c r="F216" i="40"/>
  <c r="E216" i="40"/>
  <c r="D216" i="40"/>
  <c r="C216" i="40"/>
  <c r="B216" i="40"/>
  <c r="H215" i="40"/>
  <c r="G215" i="40"/>
  <c r="F215" i="40"/>
  <c r="E215" i="40"/>
  <c r="D215" i="40"/>
  <c r="C215" i="40"/>
  <c r="B215" i="40"/>
  <c r="H214" i="40"/>
  <c r="G214" i="40"/>
  <c r="F214" i="40"/>
  <c r="E214" i="40"/>
  <c r="D214" i="40"/>
  <c r="C214" i="40"/>
  <c r="B214" i="40"/>
  <c r="H213" i="40"/>
  <c r="G213" i="40"/>
  <c r="F213" i="40"/>
  <c r="E213" i="40"/>
  <c r="D213" i="40"/>
  <c r="C213" i="40"/>
  <c r="B213" i="40"/>
  <c r="H212" i="40"/>
  <c r="G212" i="40"/>
  <c r="F212" i="40"/>
  <c r="E212" i="40"/>
  <c r="D212" i="40"/>
  <c r="C212" i="40"/>
  <c r="B212" i="40"/>
  <c r="H211" i="40"/>
  <c r="G211" i="40"/>
  <c r="F211" i="40"/>
  <c r="E211" i="40"/>
  <c r="D211" i="40"/>
  <c r="C211" i="40"/>
  <c r="B211" i="40"/>
  <c r="H210" i="40"/>
  <c r="G210" i="40"/>
  <c r="F210" i="40"/>
  <c r="E210" i="40"/>
  <c r="D210" i="40"/>
  <c r="C210" i="40"/>
  <c r="B210" i="40"/>
  <c r="H209" i="40"/>
  <c r="G209" i="40"/>
  <c r="F209" i="40"/>
  <c r="E209" i="40"/>
  <c r="D209" i="40"/>
  <c r="C209" i="40"/>
  <c r="B209" i="40"/>
  <c r="H208" i="40"/>
  <c r="G208" i="40"/>
  <c r="F208" i="40"/>
  <c r="E208" i="40"/>
  <c r="D208" i="40"/>
  <c r="C208" i="40"/>
  <c r="B208" i="40"/>
  <c r="H207" i="40"/>
  <c r="G207" i="40"/>
  <c r="F207" i="40"/>
  <c r="E207" i="40"/>
  <c r="D207" i="40"/>
  <c r="C207" i="40"/>
  <c r="B207" i="40"/>
  <c r="H206" i="40"/>
  <c r="G206" i="40"/>
  <c r="F206" i="40"/>
  <c r="E206" i="40"/>
  <c r="D206" i="40"/>
  <c r="C206" i="40"/>
  <c r="B206" i="40"/>
  <c r="H205" i="40"/>
  <c r="G205" i="40"/>
  <c r="F205" i="40"/>
  <c r="E205" i="40"/>
  <c r="D205" i="40"/>
  <c r="C205" i="40"/>
  <c r="B205" i="40"/>
  <c r="H204" i="40"/>
  <c r="G204" i="40"/>
  <c r="F204" i="40"/>
  <c r="E204" i="40"/>
  <c r="D204" i="40"/>
  <c r="C204" i="40"/>
  <c r="B204" i="40"/>
  <c r="H203" i="40"/>
  <c r="G203" i="40"/>
  <c r="F203" i="40"/>
  <c r="E203" i="40"/>
  <c r="D203" i="40"/>
  <c r="C203" i="40"/>
  <c r="B203" i="40"/>
  <c r="H202" i="40"/>
  <c r="G202" i="40"/>
  <c r="F202" i="40"/>
  <c r="E202" i="40"/>
  <c r="D202" i="40"/>
  <c r="C202" i="40"/>
  <c r="B202" i="40"/>
  <c r="H201" i="40"/>
  <c r="G201" i="40"/>
  <c r="F201" i="40"/>
  <c r="E201" i="40"/>
  <c r="D201" i="40"/>
  <c r="C201" i="40"/>
  <c r="B201" i="40"/>
  <c r="H200" i="40"/>
  <c r="G200" i="40"/>
  <c r="F200" i="40"/>
  <c r="E200" i="40"/>
  <c r="D200" i="40"/>
  <c r="C200" i="40"/>
  <c r="B200" i="40"/>
  <c r="H199" i="40"/>
  <c r="G199" i="40"/>
  <c r="F199" i="40"/>
  <c r="E199" i="40"/>
  <c r="D199" i="40"/>
  <c r="C199" i="40"/>
  <c r="B199" i="40"/>
  <c r="H198" i="40"/>
  <c r="G198" i="40"/>
  <c r="F198" i="40"/>
  <c r="E198" i="40"/>
  <c r="D198" i="40"/>
  <c r="C198" i="40"/>
  <c r="B198" i="40"/>
  <c r="H197" i="40"/>
  <c r="G197" i="40"/>
  <c r="F197" i="40"/>
  <c r="E197" i="40"/>
  <c r="D197" i="40"/>
  <c r="C197" i="40"/>
  <c r="B197" i="40"/>
  <c r="H196" i="40"/>
  <c r="G196" i="40"/>
  <c r="F196" i="40"/>
  <c r="E196" i="40"/>
  <c r="D196" i="40"/>
  <c r="C196" i="40"/>
  <c r="B196" i="40"/>
  <c r="H195" i="40"/>
  <c r="G195" i="40"/>
  <c r="F195" i="40"/>
  <c r="E195" i="40"/>
  <c r="D195" i="40"/>
  <c r="C195" i="40"/>
  <c r="B195" i="40"/>
  <c r="H194" i="40"/>
  <c r="G194" i="40"/>
  <c r="F194" i="40"/>
  <c r="E194" i="40"/>
  <c r="D194" i="40"/>
  <c r="C194" i="40"/>
  <c r="B194" i="40"/>
  <c r="H193" i="40"/>
  <c r="G193" i="40"/>
  <c r="F193" i="40"/>
  <c r="E193" i="40"/>
  <c r="D193" i="40"/>
  <c r="C193" i="40"/>
  <c r="B193" i="40"/>
  <c r="H192" i="40"/>
  <c r="G192" i="40"/>
  <c r="F192" i="40"/>
  <c r="E192" i="40"/>
  <c r="D192" i="40"/>
  <c r="C192" i="40"/>
  <c r="B192" i="40"/>
  <c r="H191" i="40"/>
  <c r="G191" i="40"/>
  <c r="F191" i="40"/>
  <c r="E191" i="40"/>
  <c r="D191" i="40"/>
  <c r="C191" i="40"/>
  <c r="B191" i="40"/>
  <c r="H190" i="40"/>
  <c r="G190" i="40"/>
  <c r="F190" i="40"/>
  <c r="E190" i="40"/>
  <c r="D190" i="40"/>
  <c r="C190" i="40"/>
  <c r="B190" i="40"/>
  <c r="H189" i="40"/>
  <c r="G189" i="40"/>
  <c r="F189" i="40"/>
  <c r="E189" i="40"/>
  <c r="D189" i="40"/>
  <c r="C189" i="40"/>
  <c r="B189" i="40"/>
  <c r="H188" i="40"/>
  <c r="G188" i="40"/>
  <c r="F188" i="40"/>
  <c r="E188" i="40"/>
  <c r="D188" i="40"/>
  <c r="C188" i="40"/>
  <c r="B188" i="40"/>
  <c r="H187" i="40"/>
  <c r="G187" i="40"/>
  <c r="F187" i="40"/>
  <c r="E187" i="40"/>
  <c r="D187" i="40"/>
  <c r="C187" i="40"/>
  <c r="B187" i="40"/>
  <c r="H186" i="40"/>
  <c r="G186" i="40"/>
  <c r="F186" i="40"/>
  <c r="E186" i="40"/>
  <c r="D186" i="40"/>
  <c r="C186" i="40"/>
  <c r="B186" i="40"/>
  <c r="H185" i="40"/>
  <c r="G185" i="40"/>
  <c r="F185" i="40"/>
  <c r="E185" i="40"/>
  <c r="D185" i="40"/>
  <c r="C185" i="40"/>
  <c r="B185" i="40"/>
  <c r="H184" i="40"/>
  <c r="G184" i="40"/>
  <c r="F184" i="40"/>
  <c r="E184" i="40"/>
  <c r="D184" i="40"/>
  <c r="C184" i="40"/>
  <c r="B184" i="40"/>
  <c r="H183" i="40"/>
  <c r="G183" i="40"/>
  <c r="F183" i="40"/>
  <c r="E183" i="40"/>
  <c r="D183" i="40"/>
  <c r="C183" i="40"/>
  <c r="B183" i="40"/>
  <c r="H182" i="40"/>
  <c r="G182" i="40"/>
  <c r="F182" i="40"/>
  <c r="E182" i="40"/>
  <c r="D182" i="40"/>
  <c r="C182" i="40"/>
  <c r="B182" i="40"/>
  <c r="H181" i="40"/>
  <c r="G181" i="40"/>
  <c r="F181" i="40"/>
  <c r="E181" i="40"/>
  <c r="D181" i="40"/>
  <c r="C181" i="40"/>
  <c r="B181" i="40"/>
  <c r="H180" i="40"/>
  <c r="G180" i="40"/>
  <c r="F180" i="40"/>
  <c r="E180" i="40"/>
  <c r="D180" i="40"/>
  <c r="C180" i="40"/>
  <c r="B180" i="40"/>
  <c r="H179" i="40"/>
  <c r="G179" i="40"/>
  <c r="F179" i="40"/>
  <c r="E179" i="40"/>
  <c r="D179" i="40"/>
  <c r="C179" i="40"/>
  <c r="B179" i="40"/>
  <c r="H178" i="40"/>
  <c r="G178" i="40"/>
  <c r="F178" i="40"/>
  <c r="E178" i="40"/>
  <c r="D178" i="40"/>
  <c r="C178" i="40"/>
  <c r="B178" i="40"/>
  <c r="H177" i="40"/>
  <c r="G177" i="40"/>
  <c r="F177" i="40"/>
  <c r="E177" i="40"/>
  <c r="D177" i="40"/>
  <c r="C177" i="40"/>
  <c r="B177" i="40"/>
  <c r="H176" i="40"/>
  <c r="G176" i="40"/>
  <c r="F176" i="40"/>
  <c r="E176" i="40"/>
  <c r="D176" i="40"/>
  <c r="C176" i="40"/>
  <c r="B176" i="40"/>
  <c r="H175" i="40"/>
  <c r="G175" i="40"/>
  <c r="F175" i="40"/>
  <c r="E175" i="40"/>
  <c r="D175" i="40"/>
  <c r="C175" i="40"/>
  <c r="B175" i="40"/>
  <c r="H174" i="40"/>
  <c r="G174" i="40"/>
  <c r="F174" i="40"/>
  <c r="E174" i="40"/>
  <c r="D174" i="40"/>
  <c r="C174" i="40"/>
  <c r="B174" i="40"/>
  <c r="H173" i="40"/>
  <c r="G173" i="40"/>
  <c r="F173" i="40"/>
  <c r="E173" i="40"/>
  <c r="D173" i="40"/>
  <c r="C173" i="40"/>
  <c r="B173" i="40"/>
  <c r="H172" i="40"/>
  <c r="G172" i="40"/>
  <c r="F172" i="40"/>
  <c r="E172" i="40"/>
  <c r="D172" i="40"/>
  <c r="C172" i="40"/>
  <c r="B172" i="40"/>
  <c r="H171" i="40"/>
  <c r="G171" i="40"/>
  <c r="F171" i="40"/>
  <c r="E171" i="40"/>
  <c r="D171" i="40"/>
  <c r="C171" i="40"/>
  <c r="B171" i="40"/>
  <c r="H170" i="40"/>
  <c r="G170" i="40"/>
  <c r="F170" i="40"/>
  <c r="E170" i="40"/>
  <c r="D170" i="40"/>
  <c r="C170" i="40"/>
  <c r="B170" i="40"/>
  <c r="H169" i="40"/>
  <c r="G169" i="40"/>
  <c r="F169" i="40"/>
  <c r="E169" i="40"/>
  <c r="D169" i="40"/>
  <c r="C169" i="40"/>
  <c r="B169" i="40"/>
  <c r="H168" i="40"/>
  <c r="G168" i="40"/>
  <c r="F168" i="40"/>
  <c r="E168" i="40"/>
  <c r="D168" i="40"/>
  <c r="C168" i="40"/>
  <c r="B168" i="40"/>
  <c r="H167" i="40"/>
  <c r="G167" i="40"/>
  <c r="F167" i="40"/>
  <c r="E167" i="40"/>
  <c r="D167" i="40"/>
  <c r="C167" i="40"/>
  <c r="B167" i="40"/>
  <c r="H166" i="40"/>
  <c r="G166" i="40"/>
  <c r="F166" i="40"/>
  <c r="E166" i="40"/>
  <c r="D166" i="40"/>
  <c r="C166" i="40"/>
  <c r="B166" i="40"/>
  <c r="H165" i="40"/>
  <c r="G165" i="40"/>
  <c r="F165" i="40"/>
  <c r="E165" i="40"/>
  <c r="D165" i="40"/>
  <c r="C165" i="40"/>
  <c r="B165" i="40"/>
  <c r="H164" i="40"/>
  <c r="G164" i="40"/>
  <c r="F164" i="40"/>
  <c r="E164" i="40"/>
  <c r="D164" i="40"/>
  <c r="C164" i="40"/>
  <c r="B164" i="40"/>
  <c r="H163" i="40"/>
  <c r="G163" i="40"/>
  <c r="F163" i="40"/>
  <c r="E163" i="40"/>
  <c r="D163" i="40"/>
  <c r="C163" i="40"/>
  <c r="B163" i="40"/>
  <c r="H162" i="40"/>
  <c r="G162" i="40"/>
  <c r="F162" i="40"/>
  <c r="E162" i="40"/>
  <c r="D162" i="40"/>
  <c r="C162" i="40"/>
  <c r="B162" i="40"/>
  <c r="H161" i="40"/>
  <c r="G161" i="40"/>
  <c r="F161" i="40"/>
  <c r="E161" i="40"/>
  <c r="D161" i="40"/>
  <c r="C161" i="40"/>
  <c r="B161" i="40"/>
  <c r="H160" i="40"/>
  <c r="G160" i="40"/>
  <c r="F160" i="40"/>
  <c r="E160" i="40"/>
  <c r="D160" i="40"/>
  <c r="C160" i="40"/>
  <c r="B160" i="40"/>
  <c r="H159" i="40"/>
  <c r="G159" i="40"/>
  <c r="F159" i="40"/>
  <c r="E159" i="40"/>
  <c r="D159" i="40"/>
  <c r="C159" i="40"/>
  <c r="B159" i="40"/>
  <c r="H158" i="40"/>
  <c r="G158" i="40"/>
  <c r="F158" i="40"/>
  <c r="E158" i="40"/>
  <c r="D158" i="40"/>
  <c r="C158" i="40"/>
  <c r="B158" i="40"/>
  <c r="H157" i="40"/>
  <c r="G157" i="40"/>
  <c r="F157" i="40"/>
  <c r="E157" i="40"/>
  <c r="D157" i="40"/>
  <c r="C157" i="40"/>
  <c r="B157" i="40"/>
  <c r="D156" i="40"/>
  <c r="C156" i="40"/>
  <c r="B156" i="40"/>
  <c r="D155" i="40"/>
  <c r="C155" i="40"/>
  <c r="B155" i="40"/>
  <c r="C154" i="40"/>
  <c r="B154" i="40"/>
  <c r="C153" i="40"/>
  <c r="B153" i="40"/>
  <c r="B152" i="40"/>
  <c r="B151" i="40"/>
  <c r="B150" i="40"/>
  <c r="F149" i="40"/>
  <c r="E149" i="40"/>
  <c r="D149" i="40"/>
  <c r="C149" i="40"/>
  <c r="B149" i="40"/>
  <c r="G148" i="40"/>
  <c r="F148" i="40"/>
  <c r="E148" i="40"/>
  <c r="D148" i="40"/>
  <c r="C148" i="40"/>
  <c r="B148" i="40"/>
  <c r="G147" i="40"/>
  <c r="F147" i="40"/>
  <c r="E147" i="40"/>
  <c r="D147" i="40"/>
  <c r="C147" i="40"/>
  <c r="B147" i="40"/>
  <c r="F146" i="40"/>
  <c r="E146" i="40"/>
  <c r="D146" i="40"/>
  <c r="C146" i="40"/>
  <c r="B146" i="40"/>
  <c r="F145" i="40"/>
  <c r="E145" i="40"/>
  <c r="D145" i="40"/>
  <c r="C145" i="40"/>
  <c r="B145" i="40"/>
  <c r="F144" i="40"/>
  <c r="E144" i="40"/>
  <c r="D144" i="40"/>
  <c r="C144" i="40"/>
  <c r="B144" i="40"/>
  <c r="E143" i="40"/>
  <c r="D143" i="40"/>
  <c r="C143" i="40"/>
  <c r="B143" i="40"/>
  <c r="E142" i="40"/>
  <c r="D142" i="40"/>
  <c r="C142" i="40"/>
  <c r="B142" i="40"/>
  <c r="G141" i="40"/>
  <c r="F141" i="40"/>
  <c r="E141" i="40"/>
  <c r="D141" i="40"/>
  <c r="C141" i="40"/>
  <c r="B141" i="40"/>
  <c r="G136" i="40"/>
  <c r="F136" i="40"/>
  <c r="E136" i="40"/>
  <c r="D136" i="40"/>
  <c r="C136" i="40"/>
  <c r="B136" i="40"/>
  <c r="G133" i="40"/>
  <c r="F133" i="40"/>
  <c r="E133" i="40"/>
  <c r="D133" i="40"/>
  <c r="C133" i="40"/>
  <c r="B133" i="40"/>
  <c r="G127" i="40"/>
  <c r="F127" i="40"/>
  <c r="E127" i="40"/>
  <c r="D127" i="40"/>
  <c r="C127" i="40"/>
  <c r="B127" i="40"/>
  <c r="G126" i="40"/>
  <c r="F126" i="40"/>
  <c r="E126" i="40"/>
  <c r="D126" i="40"/>
  <c r="C126" i="40"/>
  <c r="B126" i="40"/>
  <c r="G125" i="40"/>
  <c r="F125" i="40"/>
  <c r="E125" i="40"/>
  <c r="D125" i="40"/>
  <c r="C125" i="40"/>
  <c r="B125" i="40"/>
  <c r="G124" i="40"/>
  <c r="F124" i="40"/>
  <c r="E124" i="40"/>
  <c r="D124" i="40"/>
  <c r="C124" i="40"/>
  <c r="B124" i="40"/>
  <c r="G123" i="40"/>
  <c r="F123" i="40"/>
  <c r="E123" i="40"/>
  <c r="D123" i="40"/>
  <c r="C123" i="40"/>
  <c r="B123" i="40"/>
  <c r="G122" i="40"/>
  <c r="F122" i="40"/>
  <c r="E122" i="40"/>
  <c r="D122" i="40"/>
  <c r="C122" i="40"/>
  <c r="B122" i="40"/>
  <c r="G121" i="40"/>
  <c r="F121" i="40"/>
  <c r="E121" i="40"/>
  <c r="D121" i="40"/>
  <c r="C121" i="40"/>
  <c r="B121" i="40"/>
  <c r="G120" i="40"/>
  <c r="F120" i="40"/>
  <c r="E120" i="40"/>
  <c r="D120" i="40"/>
  <c r="C120" i="40"/>
  <c r="B120" i="40"/>
  <c r="G119" i="40"/>
  <c r="F119" i="40"/>
  <c r="E119" i="40"/>
  <c r="D119" i="40"/>
  <c r="C119" i="40"/>
  <c r="B119" i="40"/>
  <c r="G118" i="40"/>
  <c r="F118" i="40"/>
  <c r="E118" i="40"/>
  <c r="D118" i="40"/>
  <c r="C118" i="40"/>
  <c r="B118" i="40"/>
  <c r="G117" i="40"/>
  <c r="F117" i="40"/>
  <c r="E117" i="40"/>
  <c r="D117" i="40"/>
  <c r="C117" i="40"/>
  <c r="B117" i="40"/>
  <c r="G116" i="40"/>
  <c r="F116" i="40"/>
  <c r="E116" i="40"/>
  <c r="D116" i="40"/>
  <c r="C116" i="40"/>
  <c r="B116" i="40"/>
  <c r="G115" i="40"/>
  <c r="F115" i="40"/>
  <c r="E115" i="40"/>
  <c r="D115" i="40"/>
  <c r="C115" i="40"/>
  <c r="B115" i="40"/>
  <c r="G114" i="40"/>
  <c r="F114" i="40"/>
  <c r="E114" i="40"/>
  <c r="D114" i="40"/>
  <c r="C114" i="40"/>
  <c r="B114" i="40"/>
  <c r="G113" i="40"/>
  <c r="F113" i="40"/>
  <c r="E113" i="40"/>
  <c r="D113" i="40"/>
  <c r="C113" i="40"/>
  <c r="B113" i="40"/>
  <c r="G112" i="40"/>
  <c r="F112" i="40"/>
  <c r="E112" i="40"/>
  <c r="D112" i="40"/>
  <c r="C112" i="40"/>
  <c r="B112" i="40"/>
  <c r="G111" i="40"/>
  <c r="F111" i="40"/>
  <c r="E111" i="40"/>
  <c r="D111" i="40"/>
  <c r="C111" i="40"/>
  <c r="B111" i="40"/>
  <c r="G110" i="40"/>
  <c r="F110" i="40"/>
  <c r="E110" i="40"/>
  <c r="D110" i="40"/>
  <c r="C110" i="40"/>
  <c r="B110" i="40"/>
  <c r="G109" i="40"/>
  <c r="F109" i="40"/>
  <c r="E109" i="40"/>
  <c r="D109" i="40"/>
  <c r="C109" i="40"/>
  <c r="B109" i="40"/>
  <c r="G108" i="40"/>
  <c r="F108" i="40"/>
  <c r="E108" i="40"/>
  <c r="D108" i="40"/>
  <c r="C108" i="40"/>
  <c r="B108" i="40"/>
  <c r="G107" i="40"/>
  <c r="F107" i="40"/>
  <c r="E107" i="40"/>
  <c r="D107" i="40"/>
  <c r="C107" i="40"/>
  <c r="B107" i="40"/>
  <c r="G106" i="40"/>
  <c r="F106" i="40"/>
  <c r="E106" i="40"/>
  <c r="D106" i="40"/>
  <c r="C106" i="40"/>
  <c r="B106" i="40"/>
  <c r="G105" i="40"/>
  <c r="F105" i="40"/>
  <c r="E105" i="40"/>
  <c r="D105" i="40"/>
  <c r="C105" i="40"/>
  <c r="B105" i="40"/>
  <c r="G104" i="40"/>
  <c r="F104" i="40"/>
  <c r="E104" i="40"/>
  <c r="D104" i="40"/>
  <c r="C104" i="40"/>
  <c r="B104" i="40"/>
  <c r="G103" i="40"/>
  <c r="F103" i="40"/>
  <c r="E103" i="40"/>
  <c r="D103" i="40"/>
  <c r="C103" i="40"/>
  <c r="B103" i="40"/>
  <c r="G102" i="40"/>
  <c r="F102" i="40"/>
  <c r="E102" i="40"/>
  <c r="D102" i="40"/>
  <c r="C102" i="40"/>
  <c r="B102" i="40"/>
  <c r="G101" i="40"/>
  <c r="F101" i="40"/>
  <c r="E101" i="40"/>
  <c r="D101" i="40"/>
  <c r="C101" i="40"/>
  <c r="B101" i="40"/>
  <c r="G100" i="40"/>
  <c r="F100" i="40"/>
  <c r="E100" i="40"/>
  <c r="D100" i="40"/>
  <c r="C100" i="40"/>
  <c r="B100" i="40"/>
  <c r="G99" i="40"/>
  <c r="F99" i="40"/>
  <c r="E99" i="40"/>
  <c r="D99" i="40"/>
  <c r="C99" i="40"/>
  <c r="B99" i="40"/>
  <c r="G98" i="40"/>
  <c r="F98" i="40"/>
  <c r="E98" i="40"/>
  <c r="D98" i="40"/>
  <c r="C98" i="40"/>
  <c r="B98" i="40"/>
  <c r="G97" i="40"/>
  <c r="F97" i="40"/>
  <c r="E97" i="40"/>
  <c r="D97" i="40"/>
  <c r="C97" i="40"/>
  <c r="B97" i="40"/>
  <c r="G96" i="40"/>
  <c r="F96" i="40"/>
  <c r="E96" i="40"/>
  <c r="D96" i="40"/>
  <c r="C96" i="40"/>
  <c r="B96" i="40"/>
  <c r="G95" i="40"/>
  <c r="F95" i="40"/>
  <c r="E95" i="40"/>
  <c r="D95" i="40"/>
  <c r="C95" i="40"/>
  <c r="B95" i="40"/>
  <c r="G94" i="40"/>
  <c r="F94" i="40"/>
  <c r="E94" i="40"/>
  <c r="D94" i="40"/>
  <c r="C94" i="40"/>
  <c r="B94" i="40"/>
  <c r="G93" i="40"/>
  <c r="F93" i="40"/>
  <c r="E93" i="40"/>
  <c r="D93" i="40"/>
  <c r="C93" i="40"/>
  <c r="B93" i="40"/>
  <c r="G92" i="40"/>
  <c r="F92" i="40"/>
  <c r="E92" i="40"/>
  <c r="D92" i="40"/>
  <c r="C92" i="40"/>
  <c r="B92" i="40"/>
  <c r="G91" i="40"/>
  <c r="F91" i="40"/>
  <c r="E91" i="40"/>
  <c r="D91" i="40"/>
  <c r="C91" i="40"/>
  <c r="B91" i="40"/>
  <c r="G90" i="40"/>
  <c r="F90" i="40"/>
  <c r="E90" i="40"/>
  <c r="D90" i="40"/>
  <c r="C90" i="40"/>
  <c r="B90" i="40"/>
  <c r="G89" i="40"/>
  <c r="F89" i="40"/>
  <c r="E89" i="40"/>
  <c r="D89" i="40"/>
  <c r="C89" i="40"/>
  <c r="B89" i="40"/>
  <c r="G88" i="40"/>
  <c r="F88" i="40"/>
  <c r="E88" i="40"/>
  <c r="D88" i="40"/>
  <c r="C88" i="40"/>
  <c r="B88" i="40"/>
  <c r="G87" i="40"/>
  <c r="F87" i="40"/>
  <c r="E87" i="40"/>
  <c r="D87" i="40"/>
  <c r="C87" i="40"/>
  <c r="B87" i="40"/>
  <c r="G86" i="40"/>
  <c r="F86" i="40"/>
  <c r="E86" i="40"/>
  <c r="D86" i="40"/>
  <c r="C86" i="40"/>
  <c r="B86" i="40"/>
  <c r="G85" i="40"/>
  <c r="F85" i="40"/>
  <c r="E85" i="40"/>
  <c r="D85" i="40"/>
  <c r="C85" i="40"/>
  <c r="B85" i="40"/>
  <c r="G84" i="40"/>
  <c r="F84" i="40"/>
  <c r="E84" i="40"/>
  <c r="D84" i="40"/>
  <c r="C84" i="40"/>
  <c r="B84" i="40"/>
  <c r="G83" i="40"/>
  <c r="F83" i="40"/>
  <c r="E83" i="40"/>
  <c r="D83" i="40"/>
  <c r="C83" i="40"/>
  <c r="B83" i="40"/>
  <c r="G82" i="40"/>
  <c r="F82" i="40"/>
  <c r="E82" i="40"/>
  <c r="D82" i="40"/>
  <c r="C82" i="40"/>
  <c r="B82" i="40"/>
  <c r="G81" i="40"/>
  <c r="F81" i="40"/>
  <c r="E81" i="40"/>
  <c r="D81" i="40"/>
  <c r="C81" i="40"/>
  <c r="B81" i="40"/>
  <c r="G80" i="40"/>
  <c r="F80" i="40"/>
  <c r="E80" i="40"/>
  <c r="D80" i="40"/>
  <c r="C80" i="40"/>
  <c r="B80" i="40"/>
  <c r="G79" i="40"/>
  <c r="F79" i="40"/>
  <c r="E79" i="40"/>
  <c r="D79" i="40"/>
  <c r="C79" i="40"/>
  <c r="B79" i="40"/>
  <c r="G78" i="40"/>
  <c r="F78" i="40"/>
  <c r="E78" i="40"/>
  <c r="D78" i="40"/>
  <c r="C78" i="40"/>
  <c r="B78" i="40"/>
  <c r="G77" i="40"/>
  <c r="F77" i="40"/>
  <c r="E77" i="40"/>
  <c r="D77" i="40"/>
  <c r="C77" i="40"/>
  <c r="B77" i="40"/>
  <c r="G76" i="40"/>
  <c r="F76" i="40"/>
  <c r="E76" i="40"/>
  <c r="D76" i="40"/>
  <c r="C76" i="40"/>
  <c r="B76" i="40"/>
  <c r="G75" i="40"/>
  <c r="F75" i="40"/>
  <c r="E75" i="40"/>
  <c r="D75" i="40"/>
  <c r="C75" i="40"/>
  <c r="B75" i="40"/>
  <c r="G74" i="40"/>
  <c r="F74" i="40"/>
  <c r="E74" i="40"/>
  <c r="D74" i="40"/>
  <c r="C74" i="40"/>
  <c r="B74" i="40"/>
  <c r="G73" i="40"/>
  <c r="F73" i="40"/>
  <c r="E73" i="40"/>
  <c r="D73" i="40"/>
  <c r="C73" i="40"/>
  <c r="B73" i="40"/>
  <c r="G72" i="40"/>
  <c r="F72" i="40"/>
  <c r="E72" i="40"/>
  <c r="D72" i="40"/>
  <c r="C72" i="40"/>
  <c r="B72" i="40"/>
  <c r="G71" i="40"/>
  <c r="F71" i="40"/>
  <c r="E71" i="40"/>
  <c r="D71" i="40"/>
  <c r="C71" i="40"/>
  <c r="B71" i="40"/>
  <c r="G70" i="40"/>
  <c r="F70" i="40"/>
  <c r="E70" i="40"/>
  <c r="D70" i="40"/>
  <c r="C70" i="40"/>
  <c r="B70" i="40"/>
  <c r="G69" i="40"/>
  <c r="F69" i="40"/>
  <c r="E69" i="40"/>
  <c r="D69" i="40"/>
  <c r="C69" i="40"/>
  <c r="B69" i="40"/>
  <c r="G68" i="40"/>
  <c r="F68" i="40"/>
  <c r="E68" i="40"/>
  <c r="D68" i="40"/>
  <c r="C68" i="40"/>
  <c r="B68" i="40"/>
  <c r="G67" i="40"/>
  <c r="F67" i="40"/>
  <c r="E67" i="40"/>
  <c r="D67" i="40"/>
  <c r="C67" i="40"/>
  <c r="B67" i="40"/>
  <c r="G66" i="40"/>
  <c r="F66" i="40"/>
  <c r="E66" i="40"/>
  <c r="D66" i="40"/>
  <c r="C66" i="40"/>
  <c r="B66" i="40"/>
  <c r="G65" i="40"/>
  <c r="F65" i="40"/>
  <c r="E65" i="40"/>
  <c r="D65" i="40"/>
  <c r="C65" i="40"/>
  <c r="B65" i="40"/>
  <c r="G64" i="40"/>
  <c r="F64" i="40"/>
  <c r="E64" i="40"/>
  <c r="D64" i="40"/>
  <c r="C64" i="40"/>
  <c r="B64" i="40"/>
  <c r="G63" i="40"/>
  <c r="F63" i="40"/>
  <c r="E63" i="40"/>
  <c r="D63" i="40"/>
  <c r="C63" i="40"/>
  <c r="B63" i="40"/>
  <c r="G62" i="40"/>
  <c r="F62" i="40"/>
  <c r="E62" i="40"/>
  <c r="D62" i="40"/>
  <c r="C62" i="40"/>
  <c r="B62" i="40"/>
  <c r="G61" i="40"/>
  <c r="F61" i="40"/>
  <c r="E61" i="40"/>
  <c r="D61" i="40"/>
  <c r="C61" i="40"/>
  <c r="B61" i="40"/>
  <c r="G60" i="40"/>
  <c r="F60" i="40"/>
  <c r="E60" i="40"/>
  <c r="D60" i="40"/>
  <c r="C60" i="40"/>
  <c r="B60" i="40"/>
  <c r="G59" i="40"/>
  <c r="F59" i="40"/>
  <c r="E59" i="40"/>
  <c r="D59" i="40"/>
  <c r="C59" i="40"/>
  <c r="B59" i="40"/>
  <c r="G58" i="40"/>
  <c r="F58" i="40"/>
  <c r="E58" i="40"/>
  <c r="D58" i="40"/>
  <c r="C58" i="40"/>
  <c r="B58" i="40"/>
  <c r="G57" i="40"/>
  <c r="F57" i="40"/>
  <c r="E57" i="40"/>
  <c r="D57" i="40"/>
  <c r="C57" i="40"/>
  <c r="B57" i="40"/>
  <c r="G56" i="40"/>
  <c r="F56" i="40"/>
  <c r="E56" i="40"/>
  <c r="D56" i="40"/>
  <c r="C56" i="40"/>
  <c r="B56" i="40"/>
  <c r="G55" i="40"/>
  <c r="F55" i="40"/>
  <c r="E55" i="40"/>
  <c r="D55" i="40"/>
  <c r="C55" i="40"/>
  <c r="B55" i="40"/>
  <c r="G54" i="40"/>
  <c r="F54" i="40"/>
  <c r="E54" i="40"/>
  <c r="D54" i="40"/>
  <c r="C54" i="40"/>
  <c r="B54" i="40"/>
  <c r="G53" i="40"/>
  <c r="F53" i="40"/>
  <c r="E53" i="40"/>
  <c r="D53" i="40"/>
  <c r="C53" i="40"/>
  <c r="B53" i="40"/>
  <c r="G52" i="40"/>
  <c r="F52" i="40"/>
  <c r="E52" i="40"/>
  <c r="D52" i="40"/>
  <c r="C52" i="40"/>
  <c r="B52" i="40"/>
  <c r="G51" i="40"/>
  <c r="F51" i="40"/>
  <c r="E51" i="40"/>
  <c r="D51" i="40"/>
  <c r="C51" i="40"/>
  <c r="B51" i="40"/>
  <c r="G50" i="40"/>
  <c r="F50" i="40"/>
  <c r="E50" i="40"/>
  <c r="D50" i="40"/>
  <c r="C50" i="40"/>
  <c r="B50" i="40"/>
  <c r="G49" i="40"/>
  <c r="F49" i="40"/>
  <c r="E49" i="40"/>
  <c r="D49" i="40"/>
  <c r="C49" i="40"/>
  <c r="B49" i="40"/>
  <c r="G48" i="40"/>
  <c r="F48" i="40"/>
  <c r="E48" i="40"/>
  <c r="D48" i="40"/>
  <c r="C48" i="40"/>
  <c r="B48" i="40"/>
  <c r="G47" i="40"/>
  <c r="F47" i="40"/>
  <c r="E47" i="40"/>
  <c r="D47" i="40"/>
  <c r="C47" i="40"/>
  <c r="B47" i="40"/>
  <c r="G46" i="40"/>
  <c r="F46" i="40"/>
  <c r="E46" i="40"/>
  <c r="D46" i="40"/>
  <c r="C46" i="40"/>
  <c r="B46" i="40"/>
  <c r="G45" i="40"/>
  <c r="F45" i="40"/>
  <c r="E45" i="40"/>
  <c r="D45" i="40"/>
  <c r="C45" i="40"/>
  <c r="B45" i="40"/>
  <c r="G44" i="40"/>
  <c r="F44" i="40"/>
  <c r="E44" i="40"/>
  <c r="D44" i="40"/>
  <c r="C44" i="40"/>
  <c r="B44" i="40"/>
  <c r="G43" i="40"/>
  <c r="F43" i="40"/>
  <c r="E43" i="40"/>
  <c r="D43" i="40"/>
  <c r="C43" i="40"/>
  <c r="B43" i="40"/>
  <c r="G42" i="40"/>
  <c r="F42" i="40"/>
  <c r="E42" i="40"/>
  <c r="D42" i="40"/>
  <c r="C42" i="40"/>
  <c r="B42" i="40"/>
  <c r="G41" i="40"/>
  <c r="F41" i="40"/>
  <c r="E41" i="40"/>
  <c r="D41" i="40"/>
  <c r="C41" i="40"/>
  <c r="B41" i="40"/>
  <c r="G40" i="40"/>
  <c r="F40" i="40"/>
  <c r="E40" i="40"/>
  <c r="D40" i="40"/>
  <c r="C40" i="40"/>
  <c r="B40" i="40"/>
  <c r="G39" i="40"/>
  <c r="F39" i="40"/>
  <c r="E39" i="40"/>
  <c r="D39" i="40"/>
  <c r="C39" i="40"/>
  <c r="B39" i="40"/>
  <c r="G38" i="40"/>
  <c r="F38" i="40"/>
  <c r="E38" i="40"/>
  <c r="D38" i="40"/>
  <c r="C38" i="40"/>
  <c r="B38" i="40"/>
  <c r="G37" i="40"/>
  <c r="F37" i="40"/>
  <c r="E37" i="40"/>
  <c r="D37" i="40"/>
  <c r="C37" i="40"/>
  <c r="B37" i="40"/>
  <c r="G36" i="40"/>
  <c r="F36" i="40"/>
  <c r="E36" i="40"/>
  <c r="D36" i="40"/>
  <c r="C36" i="40"/>
  <c r="B36" i="40"/>
  <c r="G35" i="40"/>
  <c r="F35" i="40"/>
  <c r="E35" i="40"/>
  <c r="D35" i="40"/>
  <c r="C35" i="40"/>
  <c r="B35" i="40"/>
  <c r="G34" i="40"/>
  <c r="F34" i="40"/>
  <c r="E34" i="40"/>
  <c r="D34" i="40"/>
  <c r="C34" i="40"/>
  <c r="B34" i="40"/>
  <c r="G33" i="40"/>
  <c r="F33" i="40"/>
  <c r="E33" i="40"/>
  <c r="D33" i="40"/>
  <c r="C33" i="40"/>
  <c r="B33" i="40"/>
  <c r="G32" i="40"/>
  <c r="F32" i="40"/>
  <c r="E32" i="40"/>
  <c r="D32" i="40"/>
  <c r="C32" i="40"/>
  <c r="B32" i="40"/>
  <c r="G31" i="40"/>
  <c r="F31" i="40"/>
  <c r="E31" i="40"/>
  <c r="D31" i="40"/>
  <c r="C31" i="40"/>
  <c r="B31" i="40"/>
  <c r="G30" i="40"/>
  <c r="F30" i="40"/>
  <c r="E30" i="40"/>
  <c r="D30" i="40"/>
  <c r="C30" i="40"/>
  <c r="B30" i="40"/>
  <c r="G29" i="40"/>
  <c r="F29" i="40"/>
  <c r="E29" i="40"/>
  <c r="D29" i="40"/>
  <c r="C29" i="40"/>
  <c r="B29" i="40"/>
  <c r="G28" i="40"/>
  <c r="F28" i="40"/>
  <c r="E28" i="40"/>
  <c r="D28" i="40"/>
  <c r="C28" i="40"/>
  <c r="B28" i="40"/>
  <c r="G27" i="40"/>
  <c r="F27" i="40"/>
  <c r="E27" i="40"/>
  <c r="D27" i="40"/>
  <c r="C27" i="40"/>
  <c r="B27" i="40"/>
  <c r="G26" i="40"/>
  <c r="F26" i="40"/>
  <c r="E26" i="40"/>
  <c r="D26" i="40"/>
  <c r="C26" i="40"/>
  <c r="B26" i="40"/>
  <c r="G25" i="40"/>
  <c r="F25" i="40"/>
  <c r="E25" i="40"/>
  <c r="D25" i="40"/>
  <c r="C25" i="40"/>
  <c r="B25" i="40"/>
  <c r="A186" i="40" l="1"/>
  <c r="A169" i="40"/>
  <c r="A185" i="40"/>
  <c r="A193" i="40"/>
  <c r="A233" i="40"/>
  <c r="A184" i="40"/>
  <c r="A216" i="40"/>
  <c r="A74" i="40"/>
  <c r="A232" i="40"/>
  <c r="A167" i="40"/>
  <c r="A183" i="40"/>
  <c r="A191" i="40"/>
  <c r="A207" i="40"/>
  <c r="A215" i="40"/>
  <c r="A231" i="40"/>
  <c r="A182" i="40"/>
  <c r="A206" i="40"/>
  <c r="A214" i="40"/>
  <c r="A222" i="40"/>
  <c r="A230" i="40"/>
  <c r="A173" i="40"/>
  <c r="A197" i="40"/>
  <c r="A205" i="40"/>
  <c r="A221" i="40"/>
  <c r="A229" i="40"/>
  <c r="A133" i="40"/>
  <c r="A164" i="40"/>
  <c r="A172" i="40"/>
  <c r="A180" i="40"/>
  <c r="A196" i="40"/>
  <c r="A204" i="40"/>
  <c r="A220" i="40"/>
  <c r="A228" i="40"/>
  <c r="A163" i="40"/>
  <c r="A165" i="40"/>
  <c r="A166" i="40"/>
  <c r="A171" i="40"/>
  <c r="A177" i="40"/>
  <c r="A179" i="40"/>
  <c r="A187" i="40"/>
  <c r="A195" i="40"/>
  <c r="A198" i="40"/>
  <c r="A203" i="40"/>
  <c r="A211" i="40"/>
  <c r="A212" i="40"/>
  <c r="A213" i="40"/>
  <c r="A223" i="40"/>
  <c r="A224" i="40"/>
  <c r="A238" i="40"/>
  <c r="A162" i="40"/>
  <c r="A170" i="40"/>
  <c r="A178" i="40"/>
  <c r="A194" i="40"/>
  <c r="A202" i="40"/>
  <c r="A239" i="40"/>
  <c r="E156" i="24"/>
  <c r="A62" i="40"/>
  <c r="A125" i="40"/>
  <c r="A57" i="40"/>
  <c r="A25" i="40"/>
  <c r="A33" i="40"/>
  <c r="A41" i="40"/>
  <c r="A45" i="40"/>
  <c r="A114" i="40"/>
  <c r="A126" i="40"/>
  <c r="A65" i="40"/>
  <c r="A101" i="40"/>
  <c r="A109" i="40"/>
  <c r="A121" i="40"/>
  <c r="A27" i="40"/>
  <c r="A88" i="40"/>
  <c r="A96" i="40"/>
  <c r="A108" i="40"/>
  <c r="A81" i="40"/>
  <c r="A86" i="40"/>
  <c r="A26" i="40"/>
  <c r="A68" i="40"/>
  <c r="A71" i="40"/>
  <c r="A75" i="40"/>
  <c r="A79" i="40"/>
  <c r="A87" i="40"/>
  <c r="A95" i="40"/>
  <c r="A127" i="40"/>
  <c r="A145" i="40"/>
  <c r="A34" i="40"/>
  <c r="A46" i="40"/>
  <c r="A83" i="40"/>
  <c r="A91" i="40"/>
  <c r="A104" i="40"/>
  <c r="A118" i="40"/>
  <c r="A141" i="40"/>
  <c r="A72" i="40"/>
  <c r="A56" i="40"/>
  <c r="A69" i="40"/>
  <c r="A82" i="40"/>
  <c r="A92" i="40"/>
  <c r="A144" i="40"/>
  <c r="A36" i="40"/>
  <c r="A44" i="40"/>
  <c r="A48" i="40"/>
  <c r="A53" i="40"/>
  <c r="A64" i="40"/>
  <c r="A94" i="40"/>
  <c r="A107" i="40"/>
  <c r="A120" i="40"/>
  <c r="A32" i="40"/>
  <c r="A31" i="40"/>
  <c r="A35" i="40"/>
  <c r="A47" i="40"/>
  <c r="A77" i="40"/>
  <c r="A90" i="40"/>
  <c r="A99" i="40"/>
  <c r="A103" i="40"/>
  <c r="A112" i="40"/>
  <c r="A116" i="40"/>
  <c r="A136" i="40"/>
  <c r="A149" i="40"/>
  <c r="A105" i="40"/>
  <c r="A52" i="40"/>
  <c r="A39" i="40"/>
  <c r="A51" i="40"/>
  <c r="A55" i="40"/>
  <c r="A67" i="40"/>
  <c r="A78" i="40"/>
  <c r="A80" i="40"/>
  <c r="A89" i="40"/>
  <c r="A98" i="40"/>
  <c r="A102" i="40"/>
  <c r="A111" i="40"/>
  <c r="A115" i="40"/>
  <c r="A148" i="40"/>
  <c r="A119" i="40"/>
  <c r="A29" i="40"/>
  <c r="A38" i="40"/>
  <c r="A50" i="40"/>
  <c r="A54" i="40"/>
  <c r="A63" i="40"/>
  <c r="A84" i="40"/>
  <c r="A123" i="40"/>
  <c r="A147" i="40"/>
  <c r="H241" i="39" l="1"/>
  <c r="H240" i="39"/>
  <c r="H232" i="39"/>
  <c r="H231" i="39"/>
  <c r="H230" i="39"/>
  <c r="H229" i="39"/>
  <c r="H228" i="39"/>
  <c r="H227" i="39"/>
  <c r="H226" i="39"/>
  <c r="H225" i="39"/>
  <c r="H224" i="39"/>
  <c r="H223" i="39"/>
  <c r="H222" i="39"/>
  <c r="H221" i="39"/>
  <c r="H220" i="39"/>
  <c r="H219" i="39"/>
  <c r="H218" i="39"/>
  <c r="H217" i="39"/>
  <c r="H216" i="39"/>
  <c r="H215" i="39"/>
  <c r="H214" i="39"/>
  <c r="H213" i="39"/>
  <c r="H212" i="39"/>
  <c r="H211" i="39"/>
  <c r="H210" i="39"/>
  <c r="H209" i="39"/>
  <c r="H208" i="39"/>
  <c r="H207" i="39"/>
  <c r="H206" i="39"/>
  <c r="H205" i="39"/>
  <c r="H204" i="39"/>
  <c r="H203" i="39"/>
  <c r="H202" i="39"/>
  <c r="H201" i="39"/>
  <c r="H200" i="39"/>
  <c r="H199" i="39"/>
  <c r="H198" i="39"/>
  <c r="H197" i="39"/>
  <c r="H196" i="39"/>
  <c r="H195" i="39"/>
  <c r="H194" i="39"/>
  <c r="H193" i="39"/>
  <c r="H192" i="39"/>
  <c r="H191" i="39"/>
  <c r="H190" i="39"/>
  <c r="H189" i="39"/>
  <c r="H188" i="39"/>
  <c r="H187" i="39"/>
  <c r="H186" i="39"/>
  <c r="H185" i="39"/>
  <c r="H184" i="39"/>
  <c r="H183" i="39"/>
  <c r="H182" i="39"/>
  <c r="H181" i="39"/>
  <c r="H180" i="39"/>
  <c r="H179" i="39"/>
  <c r="H178" i="39"/>
  <c r="H177" i="39"/>
  <c r="H176" i="39"/>
  <c r="H175" i="39"/>
  <c r="H174" i="39"/>
  <c r="H173" i="39"/>
  <c r="H172" i="39"/>
  <c r="H171" i="39"/>
  <c r="H170" i="39"/>
  <c r="H169" i="39"/>
  <c r="H168" i="39"/>
  <c r="H167" i="39"/>
  <c r="H166" i="39"/>
  <c r="H165" i="39"/>
  <c r="H164" i="39"/>
  <c r="H163" i="39"/>
  <c r="H162" i="39"/>
  <c r="H161" i="39"/>
  <c r="H160" i="39"/>
  <c r="H159" i="39"/>
  <c r="H158" i="39"/>
  <c r="H157" i="39"/>
  <c r="H233" i="39"/>
  <c r="F25" i="39"/>
  <c r="G25" i="39"/>
  <c r="F26" i="39"/>
  <c r="G26" i="39"/>
  <c r="F27" i="39"/>
  <c r="G27" i="39"/>
  <c r="F28" i="39"/>
  <c r="G28" i="39"/>
  <c r="F29" i="39"/>
  <c r="G29" i="39"/>
  <c r="F30" i="39"/>
  <c r="G30" i="39"/>
  <c r="F31" i="39"/>
  <c r="G31" i="39"/>
  <c r="F32" i="39"/>
  <c r="G32" i="39"/>
  <c r="F33" i="39"/>
  <c r="G33" i="39"/>
  <c r="F34" i="39"/>
  <c r="G34" i="39"/>
  <c r="F35" i="39"/>
  <c r="G35" i="39"/>
  <c r="F36" i="39"/>
  <c r="G36" i="39"/>
  <c r="F37" i="39"/>
  <c r="G37" i="39"/>
  <c r="F38" i="39"/>
  <c r="G38" i="39"/>
  <c r="F39" i="39"/>
  <c r="G39" i="39"/>
  <c r="F40" i="39"/>
  <c r="G40" i="39"/>
  <c r="F41" i="39"/>
  <c r="G41" i="39"/>
  <c r="F42" i="39"/>
  <c r="G42" i="39"/>
  <c r="F43" i="39"/>
  <c r="G43" i="39"/>
  <c r="F44" i="39"/>
  <c r="G44" i="39"/>
  <c r="F45" i="39"/>
  <c r="G45" i="39"/>
  <c r="F46" i="39"/>
  <c r="G46" i="39"/>
  <c r="F47" i="39"/>
  <c r="G47" i="39"/>
  <c r="F48" i="39"/>
  <c r="G48" i="39"/>
  <c r="F49" i="39"/>
  <c r="G49" i="39"/>
  <c r="F50" i="39"/>
  <c r="G50" i="39"/>
  <c r="F51" i="39"/>
  <c r="G51" i="39"/>
  <c r="F52" i="39"/>
  <c r="G52" i="39"/>
  <c r="F53" i="39"/>
  <c r="G53" i="39"/>
  <c r="F54" i="39"/>
  <c r="G54" i="39"/>
  <c r="F55" i="39"/>
  <c r="G55" i="39"/>
  <c r="F56" i="39"/>
  <c r="G56" i="39"/>
  <c r="F57" i="39"/>
  <c r="G57" i="39"/>
  <c r="F58" i="39"/>
  <c r="G58" i="39"/>
  <c r="F59" i="39"/>
  <c r="G59" i="39"/>
  <c r="F60" i="39"/>
  <c r="G60" i="39"/>
  <c r="F61" i="39"/>
  <c r="G61" i="39"/>
  <c r="F62" i="39"/>
  <c r="G62" i="39"/>
  <c r="F63" i="39"/>
  <c r="G63" i="39"/>
  <c r="F64" i="39"/>
  <c r="G64" i="39"/>
  <c r="F65" i="39"/>
  <c r="G65" i="39"/>
  <c r="F66" i="39"/>
  <c r="G66" i="39"/>
  <c r="F67" i="39"/>
  <c r="G67" i="39"/>
  <c r="F68" i="39"/>
  <c r="G68" i="39"/>
  <c r="F69" i="39"/>
  <c r="G69" i="39"/>
  <c r="F70" i="39"/>
  <c r="G70" i="39"/>
  <c r="F71" i="39"/>
  <c r="G71" i="39"/>
  <c r="F72" i="39"/>
  <c r="G72" i="39"/>
  <c r="F73" i="39"/>
  <c r="G73" i="39"/>
  <c r="F74" i="39"/>
  <c r="G74" i="39"/>
  <c r="F75" i="39"/>
  <c r="G75" i="39"/>
  <c r="F76" i="39"/>
  <c r="G76" i="39"/>
  <c r="F77" i="39"/>
  <c r="G77" i="39"/>
  <c r="F78" i="39"/>
  <c r="G78" i="39"/>
  <c r="F79" i="39"/>
  <c r="G79" i="39"/>
  <c r="F80" i="39"/>
  <c r="G80" i="39"/>
  <c r="F81" i="39"/>
  <c r="G81" i="39"/>
  <c r="F82" i="39"/>
  <c r="G82" i="39"/>
  <c r="F83" i="39"/>
  <c r="G83" i="39"/>
  <c r="F84" i="39"/>
  <c r="G84" i="39"/>
  <c r="F85" i="39"/>
  <c r="G85" i="39"/>
  <c r="F86" i="39"/>
  <c r="G86" i="39"/>
  <c r="F87" i="39"/>
  <c r="G87" i="39"/>
  <c r="F88" i="39"/>
  <c r="G88" i="39"/>
  <c r="F89" i="39"/>
  <c r="G89" i="39"/>
  <c r="F90" i="39"/>
  <c r="G90" i="39"/>
  <c r="F91" i="39"/>
  <c r="G91" i="39"/>
  <c r="F92" i="39"/>
  <c r="G92" i="39"/>
  <c r="F93" i="39"/>
  <c r="G93" i="39"/>
  <c r="F94" i="39"/>
  <c r="G94" i="39"/>
  <c r="F95" i="39"/>
  <c r="G95" i="39"/>
  <c r="F96" i="39"/>
  <c r="G96" i="39"/>
  <c r="F97" i="39"/>
  <c r="G97" i="39"/>
  <c r="F98" i="39"/>
  <c r="G98" i="39"/>
  <c r="F99" i="39"/>
  <c r="G99" i="39"/>
  <c r="F100" i="39"/>
  <c r="G100" i="39"/>
  <c r="F101" i="39"/>
  <c r="G101" i="39"/>
  <c r="F102" i="39"/>
  <c r="G102" i="39"/>
  <c r="F103" i="39"/>
  <c r="G103" i="39"/>
  <c r="F104" i="39"/>
  <c r="G104" i="39"/>
  <c r="F105" i="39"/>
  <c r="G105" i="39"/>
  <c r="F106" i="39"/>
  <c r="G106" i="39"/>
  <c r="F107" i="39"/>
  <c r="G107" i="39"/>
  <c r="F108" i="39"/>
  <c r="G108" i="39"/>
  <c r="F109" i="39"/>
  <c r="G109" i="39"/>
  <c r="F110" i="39"/>
  <c r="G110" i="39"/>
  <c r="F111" i="39"/>
  <c r="G111" i="39"/>
  <c r="F112" i="39"/>
  <c r="G112" i="39"/>
  <c r="F113" i="39"/>
  <c r="G113" i="39"/>
  <c r="F114" i="39"/>
  <c r="G114" i="39"/>
  <c r="F115" i="39"/>
  <c r="G115" i="39"/>
  <c r="F116" i="39"/>
  <c r="G116" i="39"/>
  <c r="F117" i="39"/>
  <c r="G117" i="39"/>
  <c r="F118" i="39"/>
  <c r="G118" i="39"/>
  <c r="F119" i="39"/>
  <c r="G119" i="39"/>
  <c r="F120" i="39"/>
  <c r="G120" i="39"/>
  <c r="F121" i="39"/>
  <c r="G121" i="39"/>
  <c r="F122" i="39"/>
  <c r="G122" i="39"/>
  <c r="F123" i="39"/>
  <c r="G123" i="39"/>
  <c r="F124" i="39"/>
  <c r="G124" i="39"/>
  <c r="F125" i="39"/>
  <c r="G125" i="39"/>
  <c r="F126" i="39"/>
  <c r="G126" i="39"/>
  <c r="F127" i="39"/>
  <c r="G127" i="39"/>
  <c r="F133" i="39"/>
  <c r="G133" i="39"/>
  <c r="F136" i="39"/>
  <c r="G136" i="39"/>
  <c r="F141" i="39"/>
  <c r="G141" i="39"/>
  <c r="F144" i="39"/>
  <c r="F145" i="39"/>
  <c r="F146" i="39"/>
  <c r="F147" i="39"/>
  <c r="G147" i="39"/>
  <c r="F148" i="39"/>
  <c r="G148" i="39"/>
  <c r="F149" i="39"/>
  <c r="F157" i="39"/>
  <c r="G157" i="39"/>
  <c r="F158" i="39"/>
  <c r="G158" i="39"/>
  <c r="F159" i="39"/>
  <c r="G159" i="39"/>
  <c r="F160" i="39"/>
  <c r="G160" i="39"/>
  <c r="F161" i="39"/>
  <c r="G161" i="39"/>
  <c r="F162" i="39"/>
  <c r="G162" i="39"/>
  <c r="F163" i="39"/>
  <c r="G163" i="39"/>
  <c r="F164" i="39"/>
  <c r="G164" i="39"/>
  <c r="F165" i="39"/>
  <c r="G165" i="39"/>
  <c r="F166" i="39"/>
  <c r="G166" i="39"/>
  <c r="F167" i="39"/>
  <c r="G167" i="39"/>
  <c r="F168" i="39"/>
  <c r="G168" i="39"/>
  <c r="F169" i="39"/>
  <c r="G169" i="39"/>
  <c r="F170" i="39"/>
  <c r="G170" i="39"/>
  <c r="F171" i="39"/>
  <c r="G171" i="39"/>
  <c r="F172" i="39"/>
  <c r="G172" i="39"/>
  <c r="F173" i="39"/>
  <c r="G173" i="39"/>
  <c r="F174" i="39"/>
  <c r="G174" i="39"/>
  <c r="F175" i="39"/>
  <c r="G175" i="39"/>
  <c r="F176" i="39"/>
  <c r="G176" i="39"/>
  <c r="F177" i="39"/>
  <c r="G177" i="39"/>
  <c r="F178" i="39"/>
  <c r="G178" i="39"/>
  <c r="F179" i="39"/>
  <c r="G179" i="39"/>
  <c r="F180" i="39"/>
  <c r="G180" i="39"/>
  <c r="F181" i="39"/>
  <c r="G181" i="39"/>
  <c r="F182" i="39"/>
  <c r="G182" i="39"/>
  <c r="F183" i="39"/>
  <c r="G183" i="39"/>
  <c r="F184" i="39"/>
  <c r="G184" i="39"/>
  <c r="F185" i="39"/>
  <c r="G185" i="39"/>
  <c r="F186" i="39"/>
  <c r="G186" i="39"/>
  <c r="F187" i="39"/>
  <c r="G187" i="39"/>
  <c r="F188" i="39"/>
  <c r="G188" i="39"/>
  <c r="F189" i="39"/>
  <c r="G189" i="39"/>
  <c r="F190" i="39"/>
  <c r="G190" i="39"/>
  <c r="F191" i="39"/>
  <c r="G191" i="39"/>
  <c r="F192" i="39"/>
  <c r="G192" i="39"/>
  <c r="F193" i="39"/>
  <c r="G193" i="39"/>
  <c r="F194" i="39"/>
  <c r="G194" i="39"/>
  <c r="F195" i="39"/>
  <c r="G195" i="39"/>
  <c r="F196" i="39"/>
  <c r="G196" i="39"/>
  <c r="F197" i="39"/>
  <c r="G197" i="39"/>
  <c r="F198" i="39"/>
  <c r="G198" i="39"/>
  <c r="F199" i="39"/>
  <c r="G199" i="39"/>
  <c r="F200" i="39"/>
  <c r="G200" i="39"/>
  <c r="F201" i="39"/>
  <c r="G201" i="39"/>
  <c r="F202" i="39"/>
  <c r="G202" i="39"/>
  <c r="F203" i="39"/>
  <c r="G203" i="39"/>
  <c r="F204" i="39"/>
  <c r="G204" i="39"/>
  <c r="F205" i="39"/>
  <c r="G205" i="39"/>
  <c r="F206" i="39"/>
  <c r="G206" i="39"/>
  <c r="F207" i="39"/>
  <c r="G207" i="39"/>
  <c r="F208" i="39"/>
  <c r="G208" i="39"/>
  <c r="F209" i="39"/>
  <c r="G209" i="39"/>
  <c r="F210" i="39"/>
  <c r="G210" i="39"/>
  <c r="F211" i="39"/>
  <c r="G211" i="39"/>
  <c r="F212" i="39"/>
  <c r="G212" i="39"/>
  <c r="F213" i="39"/>
  <c r="G213" i="39"/>
  <c r="F214" i="39"/>
  <c r="G214" i="39"/>
  <c r="F215" i="39"/>
  <c r="G215" i="39"/>
  <c r="F216" i="39"/>
  <c r="G216" i="39"/>
  <c r="F217" i="39"/>
  <c r="G217" i="39"/>
  <c r="F218" i="39"/>
  <c r="G218" i="39"/>
  <c r="F219" i="39"/>
  <c r="G219" i="39"/>
  <c r="F220" i="39"/>
  <c r="G220" i="39"/>
  <c r="F221" i="39"/>
  <c r="G221" i="39"/>
  <c r="F222" i="39"/>
  <c r="G222" i="39"/>
  <c r="F223" i="39"/>
  <c r="G223" i="39"/>
  <c r="F224" i="39"/>
  <c r="G224" i="39"/>
  <c r="F225" i="39"/>
  <c r="G225" i="39"/>
  <c r="F226" i="39"/>
  <c r="G226" i="39"/>
  <c r="F227" i="39"/>
  <c r="G227" i="39"/>
  <c r="F228" i="39"/>
  <c r="G228" i="39"/>
  <c r="F229" i="39"/>
  <c r="G229" i="39"/>
  <c r="F230" i="39"/>
  <c r="G230" i="39"/>
  <c r="F231" i="39"/>
  <c r="G231" i="39"/>
  <c r="F232" i="39"/>
  <c r="G232" i="39"/>
  <c r="F233" i="39"/>
  <c r="G233" i="39"/>
  <c r="B42" i="39"/>
  <c r="C42" i="39"/>
  <c r="D42" i="39"/>
  <c r="E42" i="39"/>
  <c r="B43" i="39"/>
  <c r="C43" i="39"/>
  <c r="D43" i="39"/>
  <c r="E43" i="39"/>
  <c r="B44" i="39"/>
  <c r="A44" i="39" s="1"/>
  <c r="C44" i="39"/>
  <c r="D44" i="39"/>
  <c r="E44" i="39"/>
  <c r="B45" i="39"/>
  <c r="A45" i="39" s="1"/>
  <c r="C45" i="39"/>
  <c r="D45" i="39"/>
  <c r="E45" i="39"/>
  <c r="B46" i="39"/>
  <c r="A46" i="39" s="1"/>
  <c r="C46" i="39"/>
  <c r="D46" i="39"/>
  <c r="E46" i="39"/>
  <c r="B47" i="39"/>
  <c r="A47" i="39" s="1"/>
  <c r="C47" i="39"/>
  <c r="D47" i="39"/>
  <c r="E47" i="39"/>
  <c r="B48" i="39"/>
  <c r="A48" i="39" s="1"/>
  <c r="C48" i="39"/>
  <c r="D48" i="39"/>
  <c r="E48" i="39"/>
  <c r="B49" i="39"/>
  <c r="C49" i="39"/>
  <c r="D49" i="39"/>
  <c r="E49" i="39"/>
  <c r="B50" i="39"/>
  <c r="A50" i="39" s="1"/>
  <c r="C50" i="39"/>
  <c r="D50" i="39"/>
  <c r="E50" i="39"/>
  <c r="B51" i="39"/>
  <c r="A51" i="39" s="1"/>
  <c r="C51" i="39"/>
  <c r="D51" i="39"/>
  <c r="E51" i="39"/>
  <c r="B52" i="39"/>
  <c r="A52" i="39" s="1"/>
  <c r="C52" i="39"/>
  <c r="D52" i="39"/>
  <c r="E52" i="39"/>
  <c r="B53" i="39"/>
  <c r="A53" i="39" s="1"/>
  <c r="C53" i="39"/>
  <c r="D53" i="39"/>
  <c r="E53" i="39"/>
  <c r="B54" i="39"/>
  <c r="A54" i="39" s="1"/>
  <c r="C54" i="39"/>
  <c r="D54" i="39"/>
  <c r="E54" i="39"/>
  <c r="B55" i="39"/>
  <c r="A55" i="39" s="1"/>
  <c r="C55" i="39"/>
  <c r="D55" i="39"/>
  <c r="E55" i="39"/>
  <c r="B56" i="39"/>
  <c r="A56" i="39" s="1"/>
  <c r="C56" i="39"/>
  <c r="D56" i="39"/>
  <c r="E56" i="39"/>
  <c r="B57" i="39"/>
  <c r="A57" i="39" s="1"/>
  <c r="C57" i="39"/>
  <c r="D57" i="39"/>
  <c r="E57" i="39"/>
  <c r="B58" i="39"/>
  <c r="C58" i="39"/>
  <c r="D58" i="39"/>
  <c r="E58" i="39"/>
  <c r="B59" i="39"/>
  <c r="C59" i="39"/>
  <c r="D59" i="39"/>
  <c r="E59" i="39"/>
  <c r="B60" i="39"/>
  <c r="C60" i="39"/>
  <c r="D60" i="39"/>
  <c r="E60" i="39"/>
  <c r="B61" i="39"/>
  <c r="C61" i="39"/>
  <c r="D61" i="39"/>
  <c r="E61" i="39"/>
  <c r="B62" i="39"/>
  <c r="A62" i="39" s="1"/>
  <c r="C62" i="39"/>
  <c r="D62" i="39"/>
  <c r="E62" i="39"/>
  <c r="B63" i="39"/>
  <c r="A63" i="39" s="1"/>
  <c r="C63" i="39"/>
  <c r="D63" i="39"/>
  <c r="E63" i="39"/>
  <c r="B64" i="39"/>
  <c r="A64" i="39" s="1"/>
  <c r="C64" i="39"/>
  <c r="D64" i="39"/>
  <c r="E64" i="39"/>
  <c r="B65" i="39"/>
  <c r="A65" i="39" s="1"/>
  <c r="C65" i="39"/>
  <c r="D65" i="39"/>
  <c r="E65" i="39"/>
  <c r="B66" i="39"/>
  <c r="C66" i="39"/>
  <c r="D66" i="39"/>
  <c r="E66" i="39"/>
  <c r="B67" i="39"/>
  <c r="A67" i="39" s="1"/>
  <c r="C67" i="39"/>
  <c r="D67" i="39"/>
  <c r="E67" i="39"/>
  <c r="B68" i="39"/>
  <c r="A68" i="39" s="1"/>
  <c r="C68" i="39"/>
  <c r="D68" i="39"/>
  <c r="E68" i="39"/>
  <c r="B69" i="39"/>
  <c r="A69" i="39" s="1"/>
  <c r="C69" i="39"/>
  <c r="D69" i="39"/>
  <c r="E69" i="39"/>
  <c r="B70" i="39"/>
  <c r="C70" i="39"/>
  <c r="D70" i="39"/>
  <c r="E70" i="39"/>
  <c r="B71" i="39"/>
  <c r="A71" i="39" s="1"/>
  <c r="C71" i="39"/>
  <c r="D71" i="39"/>
  <c r="E71" i="39"/>
  <c r="B72" i="39"/>
  <c r="A72" i="39" s="1"/>
  <c r="C72" i="39"/>
  <c r="D72" i="39"/>
  <c r="E72" i="39"/>
  <c r="B73" i="39"/>
  <c r="C73" i="39"/>
  <c r="D73" i="39"/>
  <c r="E73" i="39"/>
  <c r="B74" i="39"/>
  <c r="A74" i="39" s="1"/>
  <c r="C74" i="39"/>
  <c r="D74" i="39"/>
  <c r="E74" i="39"/>
  <c r="B75" i="39"/>
  <c r="A75" i="39" s="1"/>
  <c r="C75" i="39"/>
  <c r="D75" i="39"/>
  <c r="E75" i="39"/>
  <c r="B76" i="39"/>
  <c r="C76" i="39"/>
  <c r="D76" i="39"/>
  <c r="E76" i="39"/>
  <c r="B77" i="39"/>
  <c r="A77" i="39" s="1"/>
  <c r="C77" i="39"/>
  <c r="D77" i="39"/>
  <c r="E77" i="39"/>
  <c r="B78" i="39"/>
  <c r="A78" i="39" s="1"/>
  <c r="C78" i="39"/>
  <c r="D78" i="39"/>
  <c r="E78" i="39"/>
  <c r="B79" i="39"/>
  <c r="A79" i="39" s="1"/>
  <c r="C79" i="39"/>
  <c r="D79" i="39"/>
  <c r="E79" i="39"/>
  <c r="B80" i="39"/>
  <c r="A80" i="39" s="1"/>
  <c r="C80" i="39"/>
  <c r="D80" i="39"/>
  <c r="E80" i="39"/>
  <c r="B81" i="39"/>
  <c r="A81" i="39" s="1"/>
  <c r="C81" i="39"/>
  <c r="D81" i="39"/>
  <c r="E81" i="39"/>
  <c r="B82" i="39"/>
  <c r="A82" i="39" s="1"/>
  <c r="C82" i="39"/>
  <c r="D82" i="39"/>
  <c r="E82" i="39"/>
  <c r="B83" i="39"/>
  <c r="A83" i="39" s="1"/>
  <c r="C83" i="39"/>
  <c r="D83" i="39"/>
  <c r="E83" i="39"/>
  <c r="B84" i="39"/>
  <c r="A84" i="39" s="1"/>
  <c r="C84" i="39"/>
  <c r="D84" i="39"/>
  <c r="E84" i="39"/>
  <c r="B85" i="39"/>
  <c r="C85" i="39"/>
  <c r="D85" i="39"/>
  <c r="E85" i="39"/>
  <c r="B86" i="39"/>
  <c r="A86" i="39" s="1"/>
  <c r="C86" i="39"/>
  <c r="D86" i="39"/>
  <c r="E86" i="39"/>
  <c r="B87" i="39"/>
  <c r="A87" i="39" s="1"/>
  <c r="C87" i="39"/>
  <c r="D87" i="39"/>
  <c r="E87" i="39"/>
  <c r="B88" i="39"/>
  <c r="A88" i="39" s="1"/>
  <c r="C88" i="39"/>
  <c r="D88" i="39"/>
  <c r="E88" i="39"/>
  <c r="B89" i="39"/>
  <c r="A89" i="39" s="1"/>
  <c r="C89" i="39"/>
  <c r="D89" i="39"/>
  <c r="E89" i="39"/>
  <c r="B90" i="39"/>
  <c r="A90" i="39" s="1"/>
  <c r="C90" i="39"/>
  <c r="D90" i="39"/>
  <c r="E90" i="39"/>
  <c r="B91" i="39"/>
  <c r="A91" i="39" s="1"/>
  <c r="C91" i="39"/>
  <c r="D91" i="39"/>
  <c r="E91" i="39"/>
  <c r="B92" i="39"/>
  <c r="A92" i="39" s="1"/>
  <c r="C92" i="39"/>
  <c r="D92" i="39"/>
  <c r="E92" i="39"/>
  <c r="B93" i="39"/>
  <c r="C93" i="39"/>
  <c r="D93" i="39"/>
  <c r="E93" i="39"/>
  <c r="B94" i="39"/>
  <c r="A94" i="39" s="1"/>
  <c r="C94" i="39"/>
  <c r="D94" i="39"/>
  <c r="E94" i="39"/>
  <c r="B95" i="39"/>
  <c r="A95" i="39" s="1"/>
  <c r="C95" i="39"/>
  <c r="D95" i="39"/>
  <c r="E95" i="39"/>
  <c r="B96" i="39"/>
  <c r="A96" i="39" s="1"/>
  <c r="C96" i="39"/>
  <c r="D96" i="39"/>
  <c r="E96" i="39"/>
  <c r="B97" i="39"/>
  <c r="C97" i="39"/>
  <c r="D97" i="39"/>
  <c r="E97" i="39"/>
  <c r="B98" i="39"/>
  <c r="A98" i="39" s="1"/>
  <c r="C98" i="39"/>
  <c r="D98" i="39"/>
  <c r="E98" i="39"/>
  <c r="B99" i="39"/>
  <c r="A99" i="39" s="1"/>
  <c r="C99" i="39"/>
  <c r="D99" i="39"/>
  <c r="E99" i="39"/>
  <c r="B100" i="39"/>
  <c r="C100" i="39"/>
  <c r="D100" i="39"/>
  <c r="E100" i="39"/>
  <c r="B101" i="39"/>
  <c r="A101" i="39" s="1"/>
  <c r="C101" i="39"/>
  <c r="D101" i="39"/>
  <c r="E101" i="39"/>
  <c r="B102" i="39"/>
  <c r="A102" i="39" s="1"/>
  <c r="C102" i="39"/>
  <c r="D102" i="39"/>
  <c r="E102" i="39"/>
  <c r="B103" i="39"/>
  <c r="A103" i="39" s="1"/>
  <c r="C103" i="39"/>
  <c r="D103" i="39"/>
  <c r="E103" i="39"/>
  <c r="B104" i="39"/>
  <c r="A104" i="39" s="1"/>
  <c r="C104" i="39"/>
  <c r="D104" i="39"/>
  <c r="E104" i="39"/>
  <c r="B105" i="39"/>
  <c r="A105" i="39" s="1"/>
  <c r="C105" i="39"/>
  <c r="D105" i="39"/>
  <c r="E105" i="39"/>
  <c r="B106" i="39"/>
  <c r="C106" i="39"/>
  <c r="D106" i="39"/>
  <c r="E106" i="39"/>
  <c r="B107" i="39"/>
  <c r="A107" i="39" s="1"/>
  <c r="C107" i="39"/>
  <c r="D107" i="39"/>
  <c r="E107" i="39"/>
  <c r="B108" i="39"/>
  <c r="A108" i="39" s="1"/>
  <c r="C108" i="39"/>
  <c r="D108" i="39"/>
  <c r="E108" i="39"/>
  <c r="B109" i="39"/>
  <c r="A109" i="39" s="1"/>
  <c r="C109" i="39"/>
  <c r="D109" i="39"/>
  <c r="E109" i="39"/>
  <c r="B110" i="39"/>
  <c r="C110" i="39"/>
  <c r="D110" i="39"/>
  <c r="E110" i="39"/>
  <c r="B111" i="39"/>
  <c r="A111" i="39" s="1"/>
  <c r="C111" i="39"/>
  <c r="D111" i="39"/>
  <c r="E111" i="39"/>
  <c r="B112" i="39"/>
  <c r="A112" i="39" s="1"/>
  <c r="C112" i="39"/>
  <c r="D112" i="39"/>
  <c r="E112" i="39"/>
  <c r="B113" i="39"/>
  <c r="C113" i="39"/>
  <c r="D113" i="39"/>
  <c r="E113" i="39"/>
  <c r="B114" i="39"/>
  <c r="A114" i="39" s="1"/>
  <c r="C114" i="39"/>
  <c r="D114" i="39"/>
  <c r="E114" i="39"/>
  <c r="B115" i="39"/>
  <c r="A115" i="39" s="1"/>
  <c r="C115" i="39"/>
  <c r="D115" i="39"/>
  <c r="E115" i="39"/>
  <c r="B116" i="39"/>
  <c r="A116" i="39" s="1"/>
  <c r="C116" i="39"/>
  <c r="D116" i="39"/>
  <c r="E116" i="39"/>
  <c r="B117" i="39"/>
  <c r="C117" i="39"/>
  <c r="D117" i="39"/>
  <c r="E117" i="39"/>
  <c r="B118" i="39"/>
  <c r="A118" i="39" s="1"/>
  <c r="C118" i="39"/>
  <c r="D118" i="39"/>
  <c r="E118" i="39"/>
  <c r="B119" i="39"/>
  <c r="A119" i="39" s="1"/>
  <c r="C119" i="39"/>
  <c r="D119" i="39"/>
  <c r="E119" i="39"/>
  <c r="B120" i="39"/>
  <c r="A120" i="39" s="1"/>
  <c r="C120" i="39"/>
  <c r="D120" i="39"/>
  <c r="E120" i="39"/>
  <c r="B121" i="39"/>
  <c r="A121" i="39" s="1"/>
  <c r="C121" i="39"/>
  <c r="D121" i="39"/>
  <c r="E121" i="39"/>
  <c r="B122" i="39"/>
  <c r="C122" i="39"/>
  <c r="D122" i="39"/>
  <c r="E122" i="39"/>
  <c r="B123" i="39"/>
  <c r="A123" i="39" s="1"/>
  <c r="C123" i="39"/>
  <c r="D123" i="39"/>
  <c r="E123" i="39"/>
  <c r="B124" i="39"/>
  <c r="C124" i="39"/>
  <c r="D124" i="39"/>
  <c r="E124" i="39"/>
  <c r="B125" i="39"/>
  <c r="A125" i="39" s="1"/>
  <c r="C125" i="39"/>
  <c r="D125" i="39"/>
  <c r="E125" i="39"/>
  <c r="B126" i="39"/>
  <c r="A126" i="39" s="1"/>
  <c r="C126" i="39"/>
  <c r="D126" i="39"/>
  <c r="E126" i="39"/>
  <c r="B127" i="39"/>
  <c r="A127" i="39" s="1"/>
  <c r="C127" i="39"/>
  <c r="D127" i="39"/>
  <c r="E127" i="39"/>
  <c r="B133" i="39"/>
  <c r="A133" i="39" s="1"/>
  <c r="C133" i="39"/>
  <c r="D133" i="39"/>
  <c r="E133" i="39"/>
  <c r="B136" i="39"/>
  <c r="A136" i="39" s="1"/>
  <c r="C136" i="39"/>
  <c r="D136" i="39"/>
  <c r="E136" i="39"/>
  <c r="B141" i="39"/>
  <c r="A141" i="39" s="1"/>
  <c r="C141" i="39"/>
  <c r="D141" i="39"/>
  <c r="E141" i="39"/>
  <c r="B142" i="39"/>
  <c r="C142" i="39"/>
  <c r="D142" i="39"/>
  <c r="E142" i="39"/>
  <c r="B143" i="39"/>
  <c r="C143" i="39"/>
  <c r="D143" i="39"/>
  <c r="E143" i="39"/>
  <c r="B144" i="39"/>
  <c r="A144" i="39" s="1"/>
  <c r="C144" i="39"/>
  <c r="D144" i="39"/>
  <c r="E144" i="39"/>
  <c r="B145" i="39"/>
  <c r="A145" i="39" s="1"/>
  <c r="C145" i="39"/>
  <c r="D145" i="39"/>
  <c r="E145" i="39"/>
  <c r="B146" i="39"/>
  <c r="C146" i="39"/>
  <c r="D146" i="39"/>
  <c r="E146" i="39"/>
  <c r="B147" i="39"/>
  <c r="A147" i="39" s="1"/>
  <c r="C147" i="39"/>
  <c r="D147" i="39"/>
  <c r="E147" i="39"/>
  <c r="B148" i="39"/>
  <c r="A148" i="39" s="1"/>
  <c r="C148" i="39"/>
  <c r="D148" i="39"/>
  <c r="E148" i="39"/>
  <c r="B149" i="39"/>
  <c r="A149" i="39" s="1"/>
  <c r="C149" i="39"/>
  <c r="D149" i="39"/>
  <c r="E149" i="39"/>
  <c r="B150" i="39"/>
  <c r="B151" i="39"/>
  <c r="B152" i="39"/>
  <c r="B153" i="39"/>
  <c r="C153" i="39"/>
  <c r="B154" i="39"/>
  <c r="C154" i="39"/>
  <c r="B155" i="39"/>
  <c r="C155" i="39"/>
  <c r="D155" i="39"/>
  <c r="B156" i="39"/>
  <c r="C156" i="39"/>
  <c r="D156" i="39"/>
  <c r="B157" i="39"/>
  <c r="C157" i="39"/>
  <c r="D157" i="39"/>
  <c r="E157" i="39"/>
  <c r="B158" i="39"/>
  <c r="C158" i="39"/>
  <c r="D158" i="39"/>
  <c r="E158" i="39"/>
  <c r="B159" i="39"/>
  <c r="C159" i="39"/>
  <c r="D159" i="39"/>
  <c r="E159" i="39"/>
  <c r="B160" i="39"/>
  <c r="C160" i="39"/>
  <c r="D160" i="39"/>
  <c r="E160" i="39"/>
  <c r="B161" i="39"/>
  <c r="C161" i="39"/>
  <c r="D161" i="39"/>
  <c r="E161" i="39"/>
  <c r="B162" i="39"/>
  <c r="C162" i="39"/>
  <c r="D162" i="39"/>
  <c r="E162" i="39"/>
  <c r="B163" i="39"/>
  <c r="C163" i="39"/>
  <c r="D163" i="39"/>
  <c r="E163" i="39"/>
  <c r="B164" i="39"/>
  <c r="C164" i="39"/>
  <c r="D164" i="39"/>
  <c r="E164" i="39"/>
  <c r="B165" i="39"/>
  <c r="C165" i="39"/>
  <c r="D165" i="39"/>
  <c r="E165" i="39"/>
  <c r="B166" i="39"/>
  <c r="C166" i="39"/>
  <c r="D166" i="39"/>
  <c r="E166" i="39"/>
  <c r="B167" i="39"/>
  <c r="C167" i="39"/>
  <c r="D167" i="39"/>
  <c r="E167" i="39"/>
  <c r="B168" i="39"/>
  <c r="C168" i="39"/>
  <c r="D168" i="39"/>
  <c r="E168" i="39"/>
  <c r="B169" i="39"/>
  <c r="C169" i="39"/>
  <c r="D169" i="39"/>
  <c r="E169" i="39"/>
  <c r="B170" i="39"/>
  <c r="C170" i="39"/>
  <c r="D170" i="39"/>
  <c r="E170" i="39"/>
  <c r="B171" i="39"/>
  <c r="C171" i="39"/>
  <c r="D171" i="39"/>
  <c r="E171" i="39"/>
  <c r="B172" i="39"/>
  <c r="C172" i="39"/>
  <c r="D172" i="39"/>
  <c r="E172" i="39"/>
  <c r="B173" i="39"/>
  <c r="C173" i="39"/>
  <c r="D173" i="39"/>
  <c r="E173" i="39"/>
  <c r="B174" i="39"/>
  <c r="C174" i="39"/>
  <c r="D174" i="39"/>
  <c r="E174" i="39"/>
  <c r="B175" i="39"/>
  <c r="C175" i="39"/>
  <c r="D175" i="39"/>
  <c r="E175" i="39"/>
  <c r="B176" i="39"/>
  <c r="C176" i="39"/>
  <c r="D176" i="39"/>
  <c r="E176" i="39"/>
  <c r="B177" i="39"/>
  <c r="C177" i="39"/>
  <c r="D177" i="39"/>
  <c r="E177" i="39"/>
  <c r="B178" i="39"/>
  <c r="C178" i="39"/>
  <c r="D178" i="39"/>
  <c r="E178" i="39"/>
  <c r="B179" i="39"/>
  <c r="C179" i="39"/>
  <c r="D179" i="39"/>
  <c r="E179" i="39"/>
  <c r="B180" i="39"/>
  <c r="C180" i="39"/>
  <c r="D180" i="39"/>
  <c r="E180" i="39"/>
  <c r="B181" i="39"/>
  <c r="C181" i="39"/>
  <c r="D181" i="39"/>
  <c r="E181" i="39"/>
  <c r="B182" i="39"/>
  <c r="C182" i="39"/>
  <c r="D182" i="39"/>
  <c r="E182" i="39"/>
  <c r="B183" i="39"/>
  <c r="C183" i="39"/>
  <c r="D183" i="39"/>
  <c r="E183" i="39"/>
  <c r="B184" i="39"/>
  <c r="C184" i="39"/>
  <c r="D184" i="39"/>
  <c r="E184" i="39"/>
  <c r="B185" i="39"/>
  <c r="C185" i="39"/>
  <c r="D185" i="39"/>
  <c r="E185" i="39"/>
  <c r="B186" i="39"/>
  <c r="C186" i="39"/>
  <c r="D186" i="39"/>
  <c r="E186" i="39"/>
  <c r="B187" i="39"/>
  <c r="C187" i="39"/>
  <c r="D187" i="39"/>
  <c r="E187" i="39"/>
  <c r="B188" i="39"/>
  <c r="C188" i="39"/>
  <c r="D188" i="39"/>
  <c r="E188" i="39"/>
  <c r="B189" i="39"/>
  <c r="C189" i="39"/>
  <c r="D189" i="39"/>
  <c r="E189" i="39"/>
  <c r="B190" i="39"/>
  <c r="C190" i="39"/>
  <c r="D190" i="39"/>
  <c r="E190" i="39"/>
  <c r="B191" i="39"/>
  <c r="C191" i="39"/>
  <c r="D191" i="39"/>
  <c r="E191" i="39"/>
  <c r="B192" i="39"/>
  <c r="C192" i="39"/>
  <c r="D192" i="39"/>
  <c r="E192" i="39"/>
  <c r="B193" i="39"/>
  <c r="C193" i="39"/>
  <c r="D193" i="39"/>
  <c r="E193" i="39"/>
  <c r="B194" i="39"/>
  <c r="C194" i="39"/>
  <c r="D194" i="39"/>
  <c r="E194" i="39"/>
  <c r="B195" i="39"/>
  <c r="C195" i="39"/>
  <c r="D195" i="39"/>
  <c r="E195" i="39"/>
  <c r="B196" i="39"/>
  <c r="C196" i="39"/>
  <c r="D196" i="39"/>
  <c r="E196" i="39"/>
  <c r="B197" i="39"/>
  <c r="C197" i="39"/>
  <c r="D197" i="39"/>
  <c r="E197" i="39"/>
  <c r="B198" i="39"/>
  <c r="C198" i="39"/>
  <c r="D198" i="39"/>
  <c r="E198" i="39"/>
  <c r="B199" i="39"/>
  <c r="C199" i="39"/>
  <c r="D199" i="39"/>
  <c r="E199" i="39"/>
  <c r="B200" i="39"/>
  <c r="C200" i="39"/>
  <c r="D200" i="39"/>
  <c r="E200" i="39"/>
  <c r="B201" i="39"/>
  <c r="C201" i="39"/>
  <c r="D201" i="39"/>
  <c r="E201" i="39"/>
  <c r="B202" i="39"/>
  <c r="C202" i="39"/>
  <c r="D202" i="39"/>
  <c r="E202" i="39"/>
  <c r="B203" i="39"/>
  <c r="C203" i="39"/>
  <c r="D203" i="39"/>
  <c r="E203" i="39"/>
  <c r="B204" i="39"/>
  <c r="C204" i="39"/>
  <c r="D204" i="39"/>
  <c r="E204" i="39"/>
  <c r="B205" i="39"/>
  <c r="C205" i="39"/>
  <c r="D205" i="39"/>
  <c r="E205" i="39"/>
  <c r="B206" i="39"/>
  <c r="C206" i="39"/>
  <c r="D206" i="39"/>
  <c r="E206" i="39"/>
  <c r="B207" i="39"/>
  <c r="C207" i="39"/>
  <c r="D207" i="39"/>
  <c r="E207" i="39"/>
  <c r="B208" i="39"/>
  <c r="C208" i="39"/>
  <c r="D208" i="39"/>
  <c r="E208" i="39"/>
  <c r="B209" i="39"/>
  <c r="C209" i="39"/>
  <c r="D209" i="39"/>
  <c r="E209" i="39"/>
  <c r="B210" i="39"/>
  <c r="C210" i="39"/>
  <c r="D210" i="39"/>
  <c r="E210" i="39"/>
  <c r="B211" i="39"/>
  <c r="C211" i="39"/>
  <c r="D211" i="39"/>
  <c r="E211" i="39"/>
  <c r="B212" i="39"/>
  <c r="C212" i="39"/>
  <c r="D212" i="39"/>
  <c r="E212" i="39"/>
  <c r="B213" i="39"/>
  <c r="C213" i="39"/>
  <c r="D213" i="39"/>
  <c r="E213" i="39"/>
  <c r="B214" i="39"/>
  <c r="C214" i="39"/>
  <c r="D214" i="39"/>
  <c r="E214" i="39"/>
  <c r="B215" i="39"/>
  <c r="C215" i="39"/>
  <c r="D215" i="39"/>
  <c r="E215" i="39"/>
  <c r="B216" i="39"/>
  <c r="C216" i="39"/>
  <c r="D216" i="39"/>
  <c r="E216" i="39"/>
  <c r="B217" i="39"/>
  <c r="C217" i="39"/>
  <c r="D217" i="39"/>
  <c r="E217" i="39"/>
  <c r="B218" i="39"/>
  <c r="C218" i="39"/>
  <c r="D218" i="39"/>
  <c r="E218" i="39"/>
  <c r="B219" i="39"/>
  <c r="C219" i="39"/>
  <c r="D219" i="39"/>
  <c r="E219" i="39"/>
  <c r="B220" i="39"/>
  <c r="C220" i="39"/>
  <c r="D220" i="39"/>
  <c r="E220" i="39"/>
  <c r="B221" i="39"/>
  <c r="C221" i="39"/>
  <c r="D221" i="39"/>
  <c r="E221" i="39"/>
  <c r="B222" i="39"/>
  <c r="C222" i="39"/>
  <c r="D222" i="39"/>
  <c r="E222" i="39"/>
  <c r="B223" i="39"/>
  <c r="C223" i="39"/>
  <c r="D223" i="39"/>
  <c r="E223" i="39"/>
  <c r="B224" i="39"/>
  <c r="C224" i="39"/>
  <c r="D224" i="39"/>
  <c r="E224" i="39"/>
  <c r="B225" i="39"/>
  <c r="C225" i="39"/>
  <c r="D225" i="39"/>
  <c r="E225" i="39"/>
  <c r="B226" i="39"/>
  <c r="C226" i="39"/>
  <c r="D226" i="39"/>
  <c r="E226" i="39"/>
  <c r="B227" i="39"/>
  <c r="C227" i="39"/>
  <c r="D227" i="39"/>
  <c r="E227" i="39"/>
  <c r="B228" i="39"/>
  <c r="C228" i="39"/>
  <c r="D228" i="39"/>
  <c r="E228" i="39"/>
  <c r="B229" i="39"/>
  <c r="C229" i="39"/>
  <c r="D229" i="39"/>
  <c r="E229" i="39"/>
  <c r="B230" i="39"/>
  <c r="C230" i="39"/>
  <c r="D230" i="39"/>
  <c r="E230" i="39"/>
  <c r="B231" i="39"/>
  <c r="C231" i="39"/>
  <c r="D231" i="39"/>
  <c r="E231" i="39"/>
  <c r="B232" i="39"/>
  <c r="C232" i="39"/>
  <c r="D232" i="39"/>
  <c r="E232" i="39"/>
  <c r="B233" i="39"/>
  <c r="C233" i="39"/>
  <c r="D233" i="39"/>
  <c r="E233" i="39"/>
  <c r="B234" i="39"/>
  <c r="C234" i="39"/>
  <c r="B235" i="39"/>
  <c r="C235" i="39"/>
  <c r="B236" i="39"/>
  <c r="C236" i="39"/>
  <c r="D236" i="39"/>
  <c r="E236" i="39"/>
  <c r="B237" i="39"/>
  <c r="C237" i="39"/>
  <c r="D237" i="39"/>
  <c r="E237" i="39"/>
  <c r="B238" i="39"/>
  <c r="C238" i="39"/>
  <c r="D238" i="39"/>
  <c r="E238" i="39"/>
  <c r="B239" i="39"/>
  <c r="C239" i="39"/>
  <c r="D239" i="39"/>
  <c r="E239" i="39"/>
  <c r="B240" i="39"/>
  <c r="C240" i="39"/>
  <c r="D240" i="39"/>
  <c r="E240" i="39"/>
  <c r="B25" i="39"/>
  <c r="C25" i="39"/>
  <c r="D25" i="39"/>
  <c r="E25" i="39"/>
  <c r="B26" i="39"/>
  <c r="C26" i="39"/>
  <c r="D26" i="39"/>
  <c r="E26" i="39"/>
  <c r="B27" i="39"/>
  <c r="C27" i="39"/>
  <c r="D27" i="39"/>
  <c r="E27" i="39"/>
  <c r="B28" i="39"/>
  <c r="C28" i="39"/>
  <c r="D28" i="39"/>
  <c r="E28" i="39"/>
  <c r="B29" i="39"/>
  <c r="C29" i="39"/>
  <c r="D29" i="39"/>
  <c r="E29" i="39"/>
  <c r="B30" i="39"/>
  <c r="C30" i="39"/>
  <c r="D30" i="39"/>
  <c r="E30" i="39"/>
  <c r="B31" i="39"/>
  <c r="C31" i="39"/>
  <c r="D31" i="39"/>
  <c r="E31" i="39"/>
  <c r="B32" i="39"/>
  <c r="C32" i="39"/>
  <c r="D32" i="39"/>
  <c r="E32" i="39"/>
  <c r="B33" i="39"/>
  <c r="C33" i="39"/>
  <c r="D33" i="39"/>
  <c r="E33" i="39"/>
  <c r="B34" i="39"/>
  <c r="C34" i="39"/>
  <c r="D34" i="39"/>
  <c r="E34" i="39"/>
  <c r="B35" i="39"/>
  <c r="C35" i="39"/>
  <c r="D35" i="39"/>
  <c r="E35" i="39"/>
  <c r="B36" i="39"/>
  <c r="C36" i="39"/>
  <c r="D36" i="39"/>
  <c r="E36" i="39"/>
  <c r="B37" i="39"/>
  <c r="C37" i="39"/>
  <c r="D37" i="39"/>
  <c r="E37" i="39"/>
  <c r="B38" i="39"/>
  <c r="C38" i="39"/>
  <c r="D38" i="39"/>
  <c r="E38" i="39"/>
  <c r="B39" i="39"/>
  <c r="C39" i="39"/>
  <c r="D39" i="39"/>
  <c r="E39" i="39"/>
  <c r="B40" i="39"/>
  <c r="C40" i="39"/>
  <c r="D40" i="39"/>
  <c r="E40" i="39"/>
  <c r="B41" i="39"/>
  <c r="C41" i="39"/>
  <c r="D41" i="39"/>
  <c r="E41" i="39"/>
  <c r="A41" i="39" l="1"/>
  <c r="A39" i="39"/>
  <c r="A38" i="39"/>
  <c r="A36" i="39"/>
  <c r="A35" i="39"/>
  <c r="A34" i="39"/>
  <c r="A33" i="39"/>
  <c r="A32" i="39"/>
  <c r="A31" i="39"/>
  <c r="A29" i="39"/>
  <c r="A27" i="39"/>
  <c r="A26" i="39"/>
  <c r="A25" i="39"/>
  <c r="A239" i="39"/>
  <c r="A238" i="39"/>
  <c r="A233" i="39"/>
  <c r="A232" i="39"/>
  <c r="A231" i="39"/>
  <c r="A230" i="39"/>
  <c r="A229" i="39"/>
  <c r="A228" i="39"/>
  <c r="A224" i="39"/>
  <c r="A223" i="39"/>
  <c r="A222" i="39"/>
  <c r="A221" i="39"/>
  <c r="A220" i="39"/>
  <c r="A216" i="39"/>
  <c r="A215" i="39"/>
  <c r="A214" i="39"/>
  <c r="A213" i="39"/>
  <c r="A212" i="39"/>
  <c r="A211" i="39"/>
  <c r="A207" i="39"/>
  <c r="A206" i="39"/>
  <c r="A205" i="39"/>
  <c r="A204" i="39"/>
  <c r="A203" i="39"/>
  <c r="A202" i="39"/>
  <c r="A198" i="39"/>
  <c r="A197" i="39"/>
  <c r="A196" i="39"/>
  <c r="A195" i="39"/>
  <c r="A194" i="39"/>
  <c r="A193" i="39"/>
  <c r="A191" i="39"/>
  <c r="A187" i="39"/>
  <c r="A186" i="39"/>
  <c r="A185" i="39"/>
  <c r="A184" i="39"/>
  <c r="A183" i="39"/>
  <c r="A182" i="39"/>
  <c r="A180" i="39"/>
  <c r="A179" i="39"/>
  <c r="A178" i="39"/>
  <c r="A177" i="39"/>
  <c r="A173" i="39"/>
  <c r="A172" i="39"/>
  <c r="A171" i="39"/>
  <c r="A170" i="39"/>
  <c r="A169" i="39"/>
  <c r="A167" i="39"/>
  <c r="A166" i="39"/>
  <c r="A165" i="39"/>
  <c r="A164" i="39"/>
  <c r="A163" i="39"/>
  <c r="A162" i="39"/>
  <c r="E117" i="24" l="1"/>
  <c r="E135" i="24" l="1"/>
  <c r="E32" i="24"/>
  <c r="E205" i="24"/>
  <c r="E204" i="24" s="1"/>
  <c r="E223" i="24"/>
  <c r="E221" i="24" s="1"/>
  <c r="E212" i="24"/>
  <c r="E197" i="24"/>
  <c r="E196" i="24" s="1"/>
  <c r="E186" i="24"/>
  <c r="E150" i="24"/>
  <c r="E28" i="24"/>
  <c r="E185" i="24" l="1"/>
  <c r="E143" i="24"/>
  <c r="E171" i="24" l="1"/>
  <c r="E155" i="24" s="1"/>
  <c r="E113" i="24" l="1"/>
  <c r="E107" i="24"/>
  <c r="E104" i="24"/>
  <c r="E99" i="24"/>
  <c r="E70" i="24"/>
  <c r="E58" i="24"/>
  <c r="E53" i="24"/>
  <c r="E41" i="24"/>
  <c r="E35" i="24"/>
  <c r="E18" i="24"/>
  <c r="E14" i="24"/>
  <c r="B7" i="24"/>
  <c r="C7" i="24" s="1"/>
  <c r="D7" i="24" s="1"/>
  <c r="E7" i="24" s="1"/>
  <c r="E52" i="24" l="1"/>
  <c r="E61" i="24"/>
  <c r="E34" i="24"/>
  <c r="E20" i="24"/>
  <c r="E13" i="24" s="1"/>
  <c r="E12" i="24" l="1"/>
  <c r="E51" i="24"/>
  <c r="E11" i="24" l="1"/>
  <c r="E281" i="24" s="1"/>
</calcChain>
</file>

<file path=xl/sharedStrings.xml><?xml version="1.0" encoding="utf-8"?>
<sst xmlns="http://schemas.openxmlformats.org/spreadsheetml/2006/main" count="32682" uniqueCount="973">
  <si>
    <t xml:space="preserve"> </t>
  </si>
  <si>
    <t>CODIGO</t>
  </si>
  <si>
    <t>DESCRIPCION</t>
  </si>
  <si>
    <t>TOTAL ACUMULADO</t>
  </si>
  <si>
    <t>SECCION 2502 DEFENSORIA DEL PUEBLO</t>
  </si>
  <si>
    <t>REC</t>
  </si>
  <si>
    <t>P/TAL</t>
  </si>
  <si>
    <t>GASTOS DE PERSONAL</t>
  </si>
  <si>
    <t>FUNCIONAMIENTO</t>
  </si>
  <si>
    <t>GASTOS GENERALES</t>
  </si>
  <si>
    <t>TRANSFERENCIAS CORRIENTES</t>
  </si>
  <si>
    <t>INVERSION</t>
  </si>
  <si>
    <t>A-3</t>
  </si>
  <si>
    <t>TOTAL</t>
  </si>
  <si>
    <t>A</t>
  </si>
  <si>
    <t>SUELDOS</t>
  </si>
  <si>
    <t>SUELDOS DE VACACIONES</t>
  </si>
  <si>
    <t>INCAPACIDADES Y LICENCIA DE MATERNIDAD</t>
  </si>
  <si>
    <t>PRIMA TECNICA NO SALARIAL</t>
  </si>
  <si>
    <t>GASTOS DE REPRESENTACION</t>
  </si>
  <si>
    <t>BONIFICACION POR SERVICIOS PRESTADOS</t>
  </si>
  <si>
    <t>PRIMA DE SERVICIO</t>
  </si>
  <si>
    <t>PRIMA DE VACACIONES</t>
  </si>
  <si>
    <t>16</t>
  </si>
  <si>
    <t>PRIMA DE NAVIDAD</t>
  </si>
  <si>
    <t>PRIMA ESPECIAL DE SERVICIOS</t>
  </si>
  <si>
    <t>HORAS EXTRAS</t>
  </si>
  <si>
    <t>INDEMNIZACION POR VACACIONES</t>
  </si>
  <si>
    <t>HONORARIOS</t>
  </si>
  <si>
    <t>CAJAS DE COMPENSACION PRIVADAS</t>
  </si>
  <si>
    <t>FONDOS ADMINISTRADORES DE CESANTIAS PRIVADOS</t>
  </si>
  <si>
    <t>FONDOS ADMINISTRADORES DE PENSIONES PRIVADOS</t>
  </si>
  <si>
    <t>EMPRESAS PRIVADAS PROMOTORAS DE SALUD</t>
  </si>
  <si>
    <t>ADMINISTRADORAS PRIVADAS DE APORTES PARA ACCIDENTES DE TRABAJO Y ENFERMEDADES PROFESIONALES</t>
  </si>
  <si>
    <t>CAJAS DE COMPENSACION PUBLICAS</t>
  </si>
  <si>
    <t>FONDO NACIONAL DEL AHORRO</t>
  </si>
  <si>
    <t>FONDOS ADMINISTRADORES DE PENSIONES PUBLICOS</t>
  </si>
  <si>
    <t>EMPRESAS PUBLICAS PROMOTORAS DE SALUD</t>
  </si>
  <si>
    <t>APORTES AL ICBF</t>
  </si>
  <si>
    <t>APORTES AL SENA</t>
  </si>
  <si>
    <t>APORTES A LA ESAP</t>
  </si>
  <si>
    <t>APORTES A ESCUELAS INDUSTRIALES E INSTITUTOS TECNICOS</t>
  </si>
  <si>
    <t>IMPUESTO DE VEHICULO</t>
  </si>
  <si>
    <t>IMPUESTO PREDIAL</t>
  </si>
  <si>
    <t>VALORIZACION EDIFICACIONES</t>
  </si>
  <si>
    <t>OTROS IMPUESTOS</t>
  </si>
  <si>
    <t>MULTAS</t>
  </si>
  <si>
    <t>SANCIONES</t>
  </si>
  <si>
    <t>EQUIPO DE SISTEMAS</t>
  </si>
  <si>
    <t>SOFTWARE</t>
  </si>
  <si>
    <t>EQUIPOS Y MAQUINAS PARA OFICINA</t>
  </si>
  <si>
    <t>MOBILIARIO Y ENSERES</t>
  </si>
  <si>
    <t>COMBUSTIBLE Y LUBRICANTES</t>
  </si>
  <si>
    <t>LLANTAS Y ACCESORIOS</t>
  </si>
  <si>
    <t>MATERIALES DE CONSTRUCCION</t>
  </si>
  <si>
    <t>PAPELERIA, UTILES DE ESCRITORIO Y OFICINA</t>
  </si>
  <si>
    <t>PRODUCTOS DE ASEO Y LIMPIEZA</t>
  </si>
  <si>
    <t>PRODUCTOS DE CAFETERIA Y RESTAURANTE</t>
  </si>
  <si>
    <t>REPUESTOS</t>
  </si>
  <si>
    <t>OTROS MATERIALES Y SUMINISTROS</t>
  </si>
  <si>
    <t>MANTENIMIENTO DE BIENES INMUEBLES</t>
  </si>
  <si>
    <t>MANTENIMIENTO DE BIENES MUEBLES, EQUIPOS Y ENSERES</t>
  </si>
  <si>
    <t>MANTENIMIENTO EQUIPO COMUNICACIONES Y COMPUTACION</t>
  </si>
  <si>
    <t>MANTENIMIENTO EQUIPO DE NAVEGACION Y TRANSPORTE</t>
  </si>
  <si>
    <t>SERVICIO DE ASEO</t>
  </si>
  <si>
    <t>10</t>
  </si>
  <si>
    <t>SERVICIO DE SEGURIDAD Y VIGILANCIA</t>
  </si>
  <si>
    <t>MANTENIMIENTO DE OTROS BIENES</t>
  </si>
  <si>
    <t>CORREO</t>
  </si>
  <si>
    <t>EMBALAJE Y ACARREO</t>
  </si>
  <si>
    <t>SERVICIOS DE TRANSMISION DE INFORMACION</t>
  </si>
  <si>
    <t>SUSCRIPCIONES</t>
  </si>
  <si>
    <t>OTROS GASTOS POR IMPRESOS Y PUBLICACIONES</t>
  </si>
  <si>
    <t>ACUEDUCTO ALCANTARILLADO Y ASEO</t>
  </si>
  <si>
    <t>ENERGIA</t>
  </si>
  <si>
    <t>GAS NATURAL</t>
  </si>
  <si>
    <t>TELEFONIA MOVIL CELULAR</t>
  </si>
  <si>
    <t>TELEFONO,FAX Y OTROS</t>
  </si>
  <si>
    <t>SEGURO ACCIDENTES PERSONALES</t>
  </si>
  <si>
    <t>SEGURO RESPONSABILIDAD CIVIL</t>
  </si>
  <si>
    <t>11</t>
  </si>
  <si>
    <t>SEGUROS GENERALES</t>
  </si>
  <si>
    <t>ARRENDAMIENTOS BIENES INMUEBLES</t>
  </si>
  <si>
    <t>VIATICOS Y GASTOS DE VIAJE AL EXTERIOR</t>
  </si>
  <si>
    <t>VIATICOS Y GASTOS DE VIAJE AL INTERIOR</t>
  </si>
  <si>
    <t>ELEMENTOS PARA BIENESTAR SOCIAL</t>
  </si>
  <si>
    <t>SERVICIOS DE BIENESTAR SOCIAL</t>
  </si>
  <si>
    <t>SERVICIOS DE CAPACITACION</t>
  </si>
  <si>
    <t>SERVICIOS PARA ESTIMULOS</t>
  </si>
  <si>
    <t>OTROS GASTOS POR ADQUISICION DE SERVICIOS</t>
  </si>
  <si>
    <t>SERVICIOS MÉDICOS Y HOSPITALARIOS</t>
  </si>
  <si>
    <t>GASTOS DE ALIMENTACIÓN</t>
  </si>
  <si>
    <t>CUOTA DE AUDITAJE CONTRANAL</t>
  </si>
  <si>
    <t>SEGURO DE VIDA (LEY 16/88)</t>
  </si>
  <si>
    <t>COMISION DE BUSQUEDA DE PERSONAS DESAPARECIDAS LEY 589 DE 2000</t>
  </si>
  <si>
    <t>DEFENSORIA PUBLICA (LEY 24 DE 1992)</t>
  </si>
  <si>
    <t>ACCIONES DE GRUPO</t>
  </si>
  <si>
    <t>GASTOS JUDICIALES, PERITAZGOS Y OTROS</t>
  </si>
  <si>
    <t>FONDO ESPECIAL. COMISION NACIONAL DE BÚSQUEDA (ART. 18 LEY 971 DE 2005)</t>
  </si>
  <si>
    <t>C</t>
  </si>
  <si>
    <t>A-1-0-1-1-1</t>
  </si>
  <si>
    <t>A-1-0-1-1-2</t>
  </si>
  <si>
    <t>A-1-0-1-1-4</t>
  </si>
  <si>
    <t>A-1-0-1-4-2</t>
  </si>
  <si>
    <t>A-1-0-1-5-1</t>
  </si>
  <si>
    <t>A-1-0-1-5-14</t>
  </si>
  <si>
    <t>A-1-0-1-5-15</t>
  </si>
  <si>
    <t>A-1-0-1-5-16</t>
  </si>
  <si>
    <t>A-1-0-1-5-2</t>
  </si>
  <si>
    <t>A-1-0-1-5-22</t>
  </si>
  <si>
    <t>A-1-0-1-9-1</t>
  </si>
  <si>
    <t>A-1-0-1-9-3</t>
  </si>
  <si>
    <t>A-1-0-2-12</t>
  </si>
  <si>
    <t>A-1-0-5-1-1</t>
  </si>
  <si>
    <t>A-1-0-5-1-2</t>
  </si>
  <si>
    <t>A-1-0-5-1-3</t>
  </si>
  <si>
    <t>A-1-0-5-1-4</t>
  </si>
  <si>
    <t>A-1-0-5-1-5</t>
  </si>
  <si>
    <t>A-1-0-5-2-1</t>
  </si>
  <si>
    <t>A-1-0-5-2-2</t>
  </si>
  <si>
    <t>A-1-0-5-2-3</t>
  </si>
  <si>
    <t>A-1-0-5-2-6</t>
  </si>
  <si>
    <t>A-1-0-5-6</t>
  </si>
  <si>
    <t>A-1-0-5-7</t>
  </si>
  <si>
    <t>A-1-0-5-8</t>
  </si>
  <si>
    <t>A-1-0-5-9</t>
  </si>
  <si>
    <t>A-2-0-3-50-16</t>
  </si>
  <si>
    <t>A-2-0-3-50-2</t>
  </si>
  <si>
    <t>A-2-0-3-50-3</t>
  </si>
  <si>
    <t>A-2-0-3-50-90</t>
  </si>
  <si>
    <t>A-2-0-3-51-1</t>
  </si>
  <si>
    <t>A-2-0-3-51-2</t>
  </si>
  <si>
    <t>A-2-0-4-1-6</t>
  </si>
  <si>
    <t>A-2-0-4-1-8</t>
  </si>
  <si>
    <t>A-2-0-4-10-2</t>
  </si>
  <si>
    <t>A-2-0-4-11-1</t>
  </si>
  <si>
    <t>A-2-0-4-11-2</t>
  </si>
  <si>
    <t>A-2-0-4-2-1</t>
  </si>
  <si>
    <t>A-2-0-4-2-2</t>
  </si>
  <si>
    <t>A-2-0-4-21-1</t>
  </si>
  <si>
    <t>A-2-0-4-21-4</t>
  </si>
  <si>
    <t>A-2-0-4-21-5</t>
  </si>
  <si>
    <t>A-2-0-4-21-8</t>
  </si>
  <si>
    <t>A-2-0-4-4-1</t>
  </si>
  <si>
    <t>A-2-0-4-4-15</t>
  </si>
  <si>
    <t>A-2-0-4-4-17</t>
  </si>
  <si>
    <t>A-2-0-4-4-18</t>
  </si>
  <si>
    <t>A-2-0-4-4-20</t>
  </si>
  <si>
    <t>A-2-0-4-4-23</t>
  </si>
  <si>
    <t>A-2-0-4-4-6</t>
  </si>
  <si>
    <t>A-2-0-4-4-9</t>
  </si>
  <si>
    <t>A-2-0-4-40-15</t>
  </si>
  <si>
    <t>A-2-0-4-41-13</t>
  </si>
  <si>
    <t>A-2-0-4-41-2</t>
  </si>
  <si>
    <t>A-2-0-4-41-5</t>
  </si>
  <si>
    <t>A-2-0-4-5-1</t>
  </si>
  <si>
    <t>A-2-0-4-5-10</t>
  </si>
  <si>
    <t>A-2-0-4-5-12</t>
  </si>
  <si>
    <t>A-2-0-4-5-2</t>
  </si>
  <si>
    <t>A-2-0-4-5-5</t>
  </si>
  <si>
    <t>A-2-0-4-5-6</t>
  </si>
  <si>
    <t>A-2-0-4-5-8</t>
  </si>
  <si>
    <t>A-2-0-4-6-2</t>
  </si>
  <si>
    <t>A-2-0-4-6-3</t>
  </si>
  <si>
    <t>A-2-0-4-6-5</t>
  </si>
  <si>
    <t>A-2-0-4-7-5</t>
  </si>
  <si>
    <t>A-2-0-4-7-6</t>
  </si>
  <si>
    <t>A-2-0-4-8-1</t>
  </si>
  <si>
    <t>A-2-0-4-8-2</t>
  </si>
  <si>
    <t>A-2-0-4-8-3</t>
  </si>
  <si>
    <t>A-2-0-4-8-5</t>
  </si>
  <si>
    <t>A-2-0-4-8-6</t>
  </si>
  <si>
    <t>A-2-0-4-9-1</t>
  </si>
  <si>
    <t>A-2-0-4-9-11</t>
  </si>
  <si>
    <t>A-2-0-4-9-8</t>
  </si>
  <si>
    <t>A-3-5-3-44</t>
  </si>
  <si>
    <t>A-3-6-3-11</t>
  </si>
  <si>
    <t>A-3-6-3-11-1</t>
  </si>
  <si>
    <t>A-3-6-3-11-2</t>
  </si>
  <si>
    <t>A-3-6-3-4</t>
  </si>
  <si>
    <t>A-3-6-3-66</t>
  </si>
  <si>
    <t>A-3-6-3-7</t>
  </si>
  <si>
    <t>OTROS GASTOS  ADQUISICION BIENES</t>
  </si>
  <si>
    <t>FONDO PARA LA DEFENSA DE LOS DERECHOS E INTERESES COLECTIVOS -LEY 472 DE 1998.</t>
  </si>
  <si>
    <t>APROVISIONAMIENTO DE CONDICIONES FÍSICAS APROPIADAS PARA EL FUNCIONAMIENTO DEL NIVEL CENTRAL DE LA DEFENSORÍA DEL PUEBLO</t>
  </si>
  <si>
    <t>A-1-0-1-1</t>
  </si>
  <si>
    <t>SUELDOS DE PERSONAL DE NOMINA</t>
  </si>
  <si>
    <t>PRIMA TECNICA</t>
  </si>
  <si>
    <t>A-1-0-1-4</t>
  </si>
  <si>
    <t>OTROS</t>
  </si>
  <si>
    <t>HORAS EXTRAS, DIAS FESTIVOS E INDEMNIZACION POR VACACIONES</t>
  </si>
  <si>
    <t>A-1-0-1-9</t>
  </si>
  <si>
    <t>A-1-0-2</t>
  </si>
  <si>
    <t>SERVICIOS PERSONALES INDIRECTOS</t>
  </si>
  <si>
    <t>A-1-0-5</t>
  </si>
  <si>
    <t>CONTRIBUCIONES INHERENTES A LA NOMINA SECTOR PRIVADO Y PUBLICO</t>
  </si>
  <si>
    <t>A-1-0-5-1</t>
  </si>
  <si>
    <t>ADMINISTRADAS POR EL SECTOR PRIVADO</t>
  </si>
  <si>
    <t>A-1-0-5-2</t>
  </si>
  <si>
    <t>ADMINISTRADAS POR EL SECTOR PÚBLICO</t>
  </si>
  <si>
    <t>A-2-0-3</t>
  </si>
  <si>
    <t>IMPUESTOS Y MULTAS</t>
  </si>
  <si>
    <t>A-2-0-3-50</t>
  </si>
  <si>
    <t>A-2-0-3-51</t>
  </si>
  <si>
    <t>MULTAS Y SANCIONES</t>
  </si>
  <si>
    <t>A-2-0-4</t>
  </si>
  <si>
    <t>ADQUISICION DE BIENES Y SERVICIOS</t>
  </si>
  <si>
    <t>A-2-0-4-1</t>
  </si>
  <si>
    <t>IMPUESTOS Y CONTRIBUCIONES</t>
  </si>
  <si>
    <t>COMPRA DE EQUIPO</t>
  </si>
  <si>
    <t>A-2-0-4-2</t>
  </si>
  <si>
    <t>ENSERES Y EQUIPOS DE OFICINA</t>
  </si>
  <si>
    <t>A-2-0-4-4</t>
  </si>
  <si>
    <t>MATERIALES Y SUMINISTROS</t>
  </si>
  <si>
    <t>APROPIACION 
INICIAL</t>
  </si>
  <si>
    <t>A-2-0-4-5</t>
  </si>
  <si>
    <t>MANTENIMIENTO</t>
  </si>
  <si>
    <t>A-2-0-4-6</t>
  </si>
  <si>
    <t>COMUNICACIONES Y TRANSPORTE</t>
  </si>
  <si>
    <t>A-2-0-4-7</t>
  </si>
  <si>
    <t>IMPRESOS Y PUBLICACIONES</t>
  </si>
  <si>
    <t>A-2-0-4-8</t>
  </si>
  <si>
    <t>SERVICIOS PÚBLICOS</t>
  </si>
  <si>
    <t>A-2-0-4-9</t>
  </si>
  <si>
    <t>SEGUROS</t>
  </si>
  <si>
    <t>A-2-0-4-10</t>
  </si>
  <si>
    <t>ARRENDAMIENTOS</t>
  </si>
  <si>
    <t>VIATICOS Y GASTOS DE VIAJE</t>
  </si>
  <si>
    <t>A-2-0-4-21</t>
  </si>
  <si>
    <t>CAPACITACIÓN, BIENESTAR SOCIAL Y ESTIMULOS</t>
  </si>
  <si>
    <t>A-2-0-4-41</t>
  </si>
  <si>
    <t>OTROS GASTOS  ADQUISICION DE SERVICIOS</t>
  </si>
  <si>
    <t>A-2</t>
  </si>
  <si>
    <t>INVERSIÓN</t>
  </si>
  <si>
    <t>SERVICIOS PERSONALES ASOCIADOS A LA NOMINA</t>
  </si>
  <si>
    <t>A-2-0-4-11</t>
  </si>
  <si>
    <t/>
  </si>
  <si>
    <t>FORTALECIMIENTO DE LA CAPACIDAD TÉCNICA DE DEFENSA DE LOS OPERADORES , , NACIONAL</t>
  </si>
  <si>
    <t>Usuario Solicitante:</t>
  </si>
  <si>
    <t>Unidad ó Subunidad Ejecutora  Solicitante:</t>
  </si>
  <si>
    <t>25-02-00 DEFENSORIA DEL PUEBLO</t>
  </si>
  <si>
    <t>Fecha y Hora Sistema:</t>
  </si>
  <si>
    <t>AÑO FISCAL:</t>
  </si>
  <si>
    <t>VIGENCIA PRESUPUESTAL:</t>
  </si>
  <si>
    <t>ACTUAL</t>
  </si>
  <si>
    <t>FECHA MOVIMIENTOS:</t>
  </si>
  <si>
    <t>UNIDAD O SUBUNIDAD EJECUTORA:</t>
  </si>
  <si>
    <t>TIPO</t>
  </si>
  <si>
    <t>CTA</t>
  </si>
  <si>
    <t>SUBC</t>
  </si>
  <si>
    <t>OBJG</t>
  </si>
  <si>
    <t>ORD</t>
  </si>
  <si>
    <t>SORD</t>
  </si>
  <si>
    <t>ITEM</t>
  </si>
  <si>
    <t>SITEM</t>
  </si>
  <si>
    <t>CONCEPTO</t>
  </si>
  <si>
    <t>FUENTE</t>
  </si>
  <si>
    <t>SITUACION</t>
  </si>
  <si>
    <t>REC.</t>
  </si>
  <si>
    <t>RECURSO</t>
  </si>
  <si>
    <t>APROPIACION
VIGENTE DEP.GSTO.</t>
  </si>
  <si>
    <t>TOTAL CDP
DEP.GSTOS</t>
  </si>
  <si>
    <t>APROPIACION
DISPONIBLE DEP.GSTO.</t>
  </si>
  <si>
    <t>TOTAL CDP
MODIFICACION DEP.GSTOS</t>
  </si>
  <si>
    <t>TOTAL
COMPROMISO DEP.GSTOS</t>
  </si>
  <si>
    <t>CDP POR COMPROMETER
DEP.GSTOS</t>
  </si>
  <si>
    <t>TOTAL
OBLIGACIONES DEP.GSTOS</t>
  </si>
  <si>
    <t>COMPROMISO POR OBLIGAR
DEP.GSTOS</t>
  </si>
  <si>
    <t>TOTAL
ORDENES DE PAGO DEP.GSTOS</t>
  </si>
  <si>
    <t>OBLIGACIONES
POR ORDENAR DEP.GSTOS</t>
  </si>
  <si>
    <t>PAGOS
DEP.GSTOS</t>
  </si>
  <si>
    <t>ORDENES DE PAGO
POR PAGAR DEP.GSTOS</t>
  </si>
  <si>
    <t>TOTAL REINTEGROS
DEP.GSTOS</t>
  </si>
  <si>
    <t>Nación</t>
  </si>
  <si>
    <t>CSF</t>
  </si>
  <si>
    <t>RECURSOS CORRIENTES</t>
  </si>
  <si>
    <t>SSF</t>
  </si>
  <si>
    <t>OTROS RECURSOS DEL TESORO</t>
  </si>
  <si>
    <t>FONDOS ESPECIALES</t>
  </si>
  <si>
    <t>1</t>
  </si>
  <si>
    <t>0</t>
  </si>
  <si>
    <t>SERVICIOS PERSONALES ASOCIADOS A NOMINA</t>
  </si>
  <si>
    <t>2</t>
  </si>
  <si>
    <t>4</t>
  </si>
  <si>
    <t>5</t>
  </si>
  <si>
    <t>14</t>
  </si>
  <si>
    <t>15</t>
  </si>
  <si>
    <t>22</t>
  </si>
  <si>
    <t>9</t>
  </si>
  <si>
    <t>3</t>
  </si>
  <si>
    <t>12</t>
  </si>
  <si>
    <t>ADMINISTRADAS POR EL SECTOR PUBLICO</t>
  </si>
  <si>
    <t>6</t>
  </si>
  <si>
    <t>7</t>
  </si>
  <si>
    <t>8</t>
  </si>
  <si>
    <t>50</t>
  </si>
  <si>
    <t>90</t>
  </si>
  <si>
    <t>51</t>
  </si>
  <si>
    <t>17</t>
  </si>
  <si>
    <t>18</t>
  </si>
  <si>
    <t>20</t>
  </si>
  <si>
    <t>21</t>
  </si>
  <si>
    <t>23</t>
  </si>
  <si>
    <t>13</t>
  </si>
  <si>
    <t>COMUNICACIONES Y TRANSPORTES</t>
  </si>
  <si>
    <t>SERVICIOS PUBLICOS</t>
  </si>
  <si>
    <t>CAPACITACION, BIENESTAR SOCIAL Y ESTIMULOS</t>
  </si>
  <si>
    <t>40</t>
  </si>
  <si>
    <t>OTROS GASTOS POR ADQUISICION DE BIENES</t>
  </si>
  <si>
    <t>41</t>
  </si>
  <si>
    <t>TRANSFERENCIAS AL SECTOR PUBLICO</t>
  </si>
  <si>
    <t>ORDEN NACIONAL</t>
  </si>
  <si>
    <t>TRANSFERENCIAS DE PREVISION Y SEGURIDAD SOCIAL</t>
  </si>
  <si>
    <t>OTRAS TRANSFERENCIAS DE PREVISION Y SEGURIDAD SOCIAL</t>
  </si>
  <si>
    <t>44</t>
  </si>
  <si>
    <t>OTRAS TRANSFERENCIAS</t>
  </si>
  <si>
    <t>DESTINATARIOS DE LAS OTRAS TRANSFERENCIAS CORRIENTES</t>
  </si>
  <si>
    <t>66</t>
  </si>
  <si>
    <t>DIVULGACIÓN Y PROMOCIÓN DE LOS DERECHOS HUMANOS EN LAS DEFENSORÍAS A NIVEL NACIONAL</t>
  </si>
  <si>
    <t>IMPLEMENTACIÓN DE LA ESTRATEGIA DE ATENCIÓN DEFENSORIAL DESCENTRALIZADA A LA POBLACIÓN RURAL EN COLOMBIA</t>
  </si>
  <si>
    <t>CONSOLIDACIÓN DEL SISTEMA DE ALERTAS TEMPRANAS PARA LA PREVENCIÓN DE VIOLACIONES DE DDHH Y DIH A NIVEL NACIONAL</t>
  </si>
  <si>
    <t>RECURSOS DEL CREDITO EXTERNO PREVIA AUTORIZACION</t>
  </si>
  <si>
    <t>2502</t>
  </si>
  <si>
    <t>PROMOCIÓN, PROTECCIÓN Y DEFENSA DE LOS DERECHOS HUMANOS Y EL DERECHO INTERNACIONAL HUMANITARIO</t>
  </si>
  <si>
    <t>1000</t>
  </si>
  <si>
    <t>INTERSUBSECTORIAL GOBIERNO</t>
  </si>
  <si>
    <t>POBLACIÓN VICTIMA NO DESPLAZADA</t>
  </si>
  <si>
    <t>SERVICIOS DE LOGISTICA</t>
  </si>
  <si>
    <t>TIQUETES AEREOS</t>
  </si>
  <si>
    <t>SERVICIOS DE EDICIÓN IMPRESIÓN Y REPRODUCCIÓN</t>
  </si>
  <si>
    <t>OTROS SERVICIOS</t>
  </si>
  <si>
    <t>POBLACIÓN VICTIMA DESPLAZADA</t>
  </si>
  <si>
    <t>CONTRATOS DE PRESTACIÓN DE SERVICIOS TÉCNICOS O PROFESIONALES</t>
  </si>
  <si>
    <t>IMPLEMENTACIÓN IMPLEMENTACIÓN DEL PROGRAMA ESPECIALIZADO PARA EL ACOMPAÑAMIENTO Y ASESORÍA, SEGUIMIENTO  DE LOS DECRETOS LEY  4633, 463 , , NACIONAL</t>
  </si>
  <si>
    <t>FORTALECIMIENTO DE LAS COMUNIDADES EN RIESGO Y SITUACIÓN DE DESPLAZAMIENTO FORZADO, PARA LA EXIGIBILIDAD DE SUS DERECHOS , , NACIONAL</t>
  </si>
  <si>
    <t>COMPRA DE EQUIPOS DE TIC</t>
  </si>
  <si>
    <t>ASESORIA ORIENTACIÓN Y ACOMPAÑAMIENTO  A LAS VÍCTIMAS INDIVIDUALES Y COLECTIVAS NO ÉTNICAS DEL CONFLICTO ARMADO INTERNO (APV) ,  NACIONAL</t>
  </si>
  <si>
    <t>2599</t>
  </si>
  <si>
    <t>FORTALECIMIENTO DE LA GESTIÓN Y DIRECCIÓN DEL SECTOR ORGANISMOS DE CONTROL</t>
  </si>
  <si>
    <t>C-2502-1000-1</t>
  </si>
  <si>
    <t>C-2502-1000-1-0-2-2</t>
  </si>
  <si>
    <t>SERVICIOS DE LOGÍSTICA</t>
  </si>
  <si>
    <t>C-2502-1000-1-0-2-3</t>
  </si>
  <si>
    <t>TIQUETES AÉREOS</t>
  </si>
  <si>
    <t>C-2502-1000-1-0-2-4</t>
  </si>
  <si>
    <t xml:space="preserve">VIÁTICOS Y GASTOS DE VIAJE AL INTERIOR </t>
  </si>
  <si>
    <t>C-2502-1000-1-0-2-6</t>
  </si>
  <si>
    <t>C-2502-1000-1-0-2-11</t>
  </si>
  <si>
    <t xml:space="preserve">OTROS SERVICIOS </t>
  </si>
  <si>
    <t>C-2502-1000-2</t>
  </si>
  <si>
    <t>C-2502-1000-2-0-1</t>
  </si>
  <si>
    <t>C-2502-1000-2-0-1-1</t>
  </si>
  <si>
    <t>C-2502-1000-2-0-1-2</t>
  </si>
  <si>
    <t>C-2502-1000-2-0-1-3</t>
  </si>
  <si>
    <t>C-2502-1000-2-0-1-4</t>
  </si>
  <si>
    <t>C-2502-1000-2-0-2</t>
  </si>
  <si>
    <t>C-2502-1000-2-0-2-1</t>
  </si>
  <si>
    <t>C-2502-1000-2-0-2-2</t>
  </si>
  <si>
    <t>C-2502-1000-2-0-2-3</t>
  </si>
  <si>
    <t>C-2502-1000-2-0-2-4</t>
  </si>
  <si>
    <t>C-2502-1000-2-0-2-6</t>
  </si>
  <si>
    <t>C-2502-1000-2-0-2-11</t>
  </si>
  <si>
    <t>C-2502-1000-3</t>
  </si>
  <si>
    <t>C-2502-1000-3-0-2</t>
  </si>
  <si>
    <t>C-2502-1000-3-0-2-1</t>
  </si>
  <si>
    <t>C-2502-1000-3-0-2-2</t>
  </si>
  <si>
    <t>C-2502-1000-3-0-2-3</t>
  </si>
  <si>
    <t>C-2502-1000-3-0-2-4</t>
  </si>
  <si>
    <t>C-2502-1000-3-0-2-6</t>
  </si>
  <si>
    <t>C-2502-1000-3-0-2-11</t>
  </si>
  <si>
    <t>C-2502-1000-4</t>
  </si>
  <si>
    <t>C-2502-1000-4-0-2-1</t>
  </si>
  <si>
    <t>C-2502-1000-4-0-2-2</t>
  </si>
  <si>
    <t>C-2502-1000-4-0-2-3</t>
  </si>
  <si>
    <t>C-2502-1000-4-0-2-4</t>
  </si>
  <si>
    <t>C-2502-1000-4-0-2-11</t>
  </si>
  <si>
    <t>C-2502-1000-5</t>
  </si>
  <si>
    <t>C-2502-1000-6-0-1-1</t>
  </si>
  <si>
    <t>C-2502-1000-6-0-1-2</t>
  </si>
  <si>
    <t>C-2502-1000-6-0-1-3</t>
  </si>
  <si>
    <t>C-2502-1000-6-0-1-4</t>
  </si>
  <si>
    <t>C-2502-1000-6-0-1-7</t>
  </si>
  <si>
    <t>C-2502-1000-7</t>
  </si>
  <si>
    <t>C-2502-1000-7-0-2-1</t>
  </si>
  <si>
    <t>C-2502-1000-7-0-2-2</t>
  </si>
  <si>
    <t>C-2502-1000-7-0-2-3</t>
  </si>
  <si>
    <t>C-2502-1000-7-0-2-4</t>
  </si>
  <si>
    <t>C-2502-1000-7-0-2-6</t>
  </si>
  <si>
    <t>C-2502-1000-7-0-2-11</t>
  </si>
  <si>
    <t>C-2599-1000-1</t>
  </si>
  <si>
    <t>C-2502-1000-6</t>
  </si>
  <si>
    <t>C-2502-1000-5-0-2-11</t>
  </si>
  <si>
    <t>C-2502-1000-5-0-2-2</t>
  </si>
  <si>
    <t>C-2502-1000-5-0-2-3</t>
  </si>
  <si>
    <t>C-2502-1000-5-0-2-4</t>
  </si>
  <si>
    <t>C-2502-1000-5-0-2-6</t>
  </si>
  <si>
    <t>A1</t>
  </si>
  <si>
    <t>POBLACIÓN VÍCITMA NO DESPLAZADA</t>
  </si>
  <si>
    <t>C-2502-1000-4-0-2</t>
  </si>
  <si>
    <t>C-2502-1000-5-0-2-1</t>
  </si>
  <si>
    <t>C-2502-1000-6-0-1</t>
  </si>
  <si>
    <t>POBLACIÓN VÍCTIMA NO DESPLAZADA</t>
  </si>
  <si>
    <t>POBLACIÓN VÍCTIMA DESPLAZADA</t>
  </si>
  <si>
    <t>C-2502-1000-7-0-2</t>
  </si>
  <si>
    <t>A-2-0-4-40</t>
  </si>
  <si>
    <t>NO DESAGREGADO</t>
  </si>
  <si>
    <t>Fuente: Consolidación de Informes del Sistema de Información Financiera SIIF</t>
  </si>
  <si>
    <t>ARRENDAMIENTOS BIENES MUEBLES</t>
  </si>
  <si>
    <t>GASTOS JUDICIALES</t>
  </si>
  <si>
    <t>A-2-0-4-14</t>
  </si>
  <si>
    <t xml:space="preserve">GASTOS JUDICIALES     </t>
  </si>
  <si>
    <t>A-2-0-4-10-1</t>
  </si>
  <si>
    <t>INFORME DE EJECUCIÓN PRESUPUESTAL VIGENCIA 2017</t>
  </si>
  <si>
    <t xml:space="preserve">OTROS GASTOS POR ADQUISICIÓN DE SERVICIOS </t>
  </si>
  <si>
    <t>Reporte de ejecución presupuestal</t>
  </si>
  <si>
    <t>2017</t>
  </si>
  <si>
    <t>MHymontene Yinneth  Alexandra  Montenegro  Toro</t>
  </si>
  <si>
    <t>2017-06-30-5:55 p. m.</t>
  </si>
  <si>
    <t>01/06/2017 A 30/06/2017</t>
  </si>
  <si>
    <t>SENTENCIAS Y CONCILIACIONES</t>
  </si>
  <si>
    <t>SENTENCIAS</t>
  </si>
  <si>
    <t>DONACIONES</t>
  </si>
  <si>
    <t>POBLACIÓN GENERAL</t>
  </si>
  <si>
    <t>RUBROS</t>
  </si>
  <si>
    <t>2017-07-04-7:18 a. m.</t>
  </si>
  <si>
    <t>01/01/2017 A 31/12/2017</t>
  </si>
  <si>
    <t>364.870.716.667,00</t>
  </si>
  <si>
    <t>363.661.501.952,56</t>
  </si>
  <si>
    <t>1.209.214.714,44</t>
  </si>
  <si>
    <t>0,00</t>
  </si>
  <si>
    <t>275.720.269.979,30</t>
  </si>
  <si>
    <t>87.941.231.973,26</t>
  </si>
  <si>
    <t>155.114.499.423,23</t>
  </si>
  <si>
    <t>120.605.770.556,07</t>
  </si>
  <si>
    <t>155.049.584.617,23</t>
  </si>
  <si>
    <t>64.914.806,00</t>
  </si>
  <si>
    <t>151.718.921.571,23</t>
  </si>
  <si>
    <t>3.330.663.046,00</t>
  </si>
  <si>
    <t>185.477.910,00</t>
  </si>
  <si>
    <t>519.000.000,00</t>
  </si>
  <si>
    <t>66.513.900.000,00</t>
  </si>
  <si>
    <t>20.060.985.926,00</t>
  </si>
  <si>
    <t>46.452.914.074,00</t>
  </si>
  <si>
    <t>13.814.101.827,00</t>
  </si>
  <si>
    <t>6.246.884.099,00</t>
  </si>
  <si>
    <t>9.154.415.327,00</t>
  </si>
  <si>
    <t>4.659.686.500,00</t>
  </si>
  <si>
    <t>9.113.877.258,00</t>
  </si>
  <si>
    <t>40.538.069,00</t>
  </si>
  <si>
    <t>151.005.016.667,00</t>
  </si>
  <si>
    <t>150.934.019.096,00</t>
  </si>
  <si>
    <t>70.997.571,00</t>
  </si>
  <si>
    <t>78.399.158.000,00</t>
  </si>
  <si>
    <t>72.534.861.096,00</t>
  </si>
  <si>
    <t>76.698.888.313,00</t>
  </si>
  <si>
    <t>1.700.269.687,00</t>
  </si>
  <si>
    <t>76.685.952.553,00</t>
  </si>
  <si>
    <t>12.935.760,00</t>
  </si>
  <si>
    <t>73.371.887.462,00</t>
  </si>
  <si>
    <t>3.314.065.091,00</t>
  </si>
  <si>
    <t>180.877.244,00</t>
  </si>
  <si>
    <t>113.327.000.000,00</t>
  </si>
  <si>
    <t>57.348.996.543,00</t>
  </si>
  <si>
    <t>55.978.003.457,00</t>
  </si>
  <si>
    <t>57.348.921.282,00</t>
  </si>
  <si>
    <t>75.261,00</t>
  </si>
  <si>
    <t>131.254.726,00</t>
  </si>
  <si>
    <t>87.215.000.000,00</t>
  </si>
  <si>
    <t>49.750.956.560,00</t>
  </si>
  <si>
    <t>37.464.043.440,00</t>
  </si>
  <si>
    <t>49.750.893.104,00</t>
  </si>
  <si>
    <t>63.456,00</t>
  </si>
  <si>
    <t>129.252.377,00</t>
  </si>
  <si>
    <t>46.415.918.706,00</t>
  </si>
  <si>
    <t>116.708,00</t>
  </si>
  <si>
    <t>2.911.564.978,00</t>
  </si>
  <si>
    <t>2.549.184,00</t>
  </si>
  <si>
    <t>423.409.420,00</t>
  </si>
  <si>
    <t>126.586.485,00</t>
  </si>
  <si>
    <t>859.191.163,00</t>
  </si>
  <si>
    <t>6.445.460.066,00</t>
  </si>
  <si>
    <t>2.002.349,00</t>
  </si>
  <si>
    <t>1.718.066.101,00</t>
  </si>
  <si>
    <t>1.459.966.961,00</t>
  </si>
  <si>
    <t>51.046.233,00</t>
  </si>
  <si>
    <t>2.094.115.124,00</t>
  </si>
  <si>
    <t>26.670.558,00</t>
  </si>
  <si>
    <t>1.095.595.089,00</t>
  </si>
  <si>
    <t>293.376.949,00</t>
  </si>
  <si>
    <t>136.116.666,00</t>
  </si>
  <si>
    <t>157.260.283,00</t>
  </si>
  <si>
    <t>637.251.174,00</t>
  </si>
  <si>
    <t>15.385.715.006,00</t>
  </si>
  <si>
    <t>49.622.518,00</t>
  </si>
  <si>
    <t>7.723.320.003,00</t>
  </si>
  <si>
    <t>1.649.732.500,00</t>
  </si>
  <si>
    <t>48.373.131,00</t>
  </si>
  <si>
    <t>1.664.017.745,00</t>
  </si>
  <si>
    <t>373.306.300,00</t>
  </si>
  <si>
    <t>833.255,00</t>
  </si>
  <si>
    <t>28.968.329,00</t>
  </si>
  <si>
    <t>2.098.298.676,00</t>
  </si>
  <si>
    <t>439.100.900,00</t>
  </si>
  <si>
    <t>362.224,00</t>
  </si>
  <si>
    <t>3.477.647.078,00</t>
  </si>
  <si>
    <t>741.917.400,00</t>
  </si>
  <si>
    <t>47.177.652,00</t>
  </si>
  <si>
    <t>454.388.175,00</t>
  </si>
  <si>
    <t>95.407.900,00</t>
  </si>
  <si>
    <t>5.515.614.303,00</t>
  </si>
  <si>
    <t>1.184.217.591,00</t>
  </si>
  <si>
    <t>1.249.387,00</t>
  </si>
  <si>
    <t>51.885.500,00</t>
  </si>
  <si>
    <t>10.593.800,00</t>
  </si>
  <si>
    <t>2.513.485.954,00</t>
  </si>
  <si>
    <t>544.829.691,00</t>
  </si>
  <si>
    <t>2.918.082.349,00</t>
  </si>
  <si>
    <t>621.352.900,00</t>
  </si>
  <si>
    <t>32.160.500,00</t>
  </si>
  <si>
    <t>7.441.200,00</t>
  </si>
  <si>
    <t>1.287.610.800,00</t>
  </si>
  <si>
    <t>287.912.200,00</t>
  </si>
  <si>
    <t>214.867.400,00</t>
  </si>
  <si>
    <t>48.079.200,00</t>
  </si>
  <si>
    <t>429.435.100,00</t>
  </si>
  <si>
    <t>96.044.400,00</t>
  </si>
  <si>
    <t>3.954.557.119,23</t>
  </si>
  <si>
    <t>16.597.955,00</t>
  </si>
  <si>
    <t>2.039.586,00</t>
  </si>
  <si>
    <t>313.661.563,00</t>
  </si>
  <si>
    <t>6.217.875,00</t>
  </si>
  <si>
    <t>307.443.688,00</t>
  </si>
  <si>
    <t>2.000.000,00</t>
  </si>
  <si>
    <t>1.000.000,00</t>
  </si>
  <si>
    <t>3.640.895.556,23</t>
  </si>
  <si>
    <t>6.675.031,00</t>
  </si>
  <si>
    <t>75.000.000,00</t>
  </si>
  <si>
    <t>400.000,00</t>
  </si>
  <si>
    <t>6.275.031,00</t>
  </si>
  <si>
    <t>67.273.186,00</t>
  </si>
  <si>
    <t>5.459.755,00</t>
  </si>
  <si>
    <t>44.194.671,00</t>
  </si>
  <si>
    <t>4.630.108,00</t>
  </si>
  <si>
    <t>3.239.160,00</t>
  </si>
  <si>
    <t>4.786.155,00</t>
  </si>
  <si>
    <t>4.023.492,00</t>
  </si>
  <si>
    <t>3.077.680,00</t>
  </si>
  <si>
    <t>3.321.920,00</t>
  </si>
  <si>
    <t>1.065.718.702,23</t>
  </si>
  <si>
    <t>168.764.870,00</t>
  </si>
  <si>
    <t>2.494.350,00</t>
  </si>
  <si>
    <t>27.361.977,00</t>
  </si>
  <si>
    <t>214.969.968,23</t>
  </si>
  <si>
    <t>651.170.577,00</t>
  </si>
  <si>
    <t>956.960,00</t>
  </si>
  <si>
    <t>443.304.917,00</t>
  </si>
  <si>
    <t>328.946.749,00</t>
  </si>
  <si>
    <t>114.358.168,00</t>
  </si>
  <si>
    <t>1.334.500,00</t>
  </si>
  <si>
    <t>837.000,00</t>
  </si>
  <si>
    <t>497.500,00</t>
  </si>
  <si>
    <t>626.602.289,00</t>
  </si>
  <si>
    <t>11.138.200,00</t>
  </si>
  <si>
    <t>802.157,00</t>
  </si>
  <si>
    <t>53.038.966,00</t>
  </si>
  <si>
    <t>7.515.287,00</t>
  </si>
  <si>
    <t>399.822.062,00</t>
  </si>
  <si>
    <t>3.383.180,00</t>
  </si>
  <si>
    <t>674.557,00</t>
  </si>
  <si>
    <t>50.739,00</t>
  </si>
  <si>
    <t>71.320.871,00</t>
  </si>
  <si>
    <t>127.600,00</t>
  </si>
  <si>
    <t>102.369.651,00</t>
  </si>
  <si>
    <t>239.733,00</t>
  </si>
  <si>
    <t>574.786.498,00</t>
  </si>
  <si>
    <t>50.113.740,00</t>
  </si>
  <si>
    <t>13.228.888,00</t>
  </si>
  <si>
    <t>511.443.870,00</t>
  </si>
  <si>
    <t>562.151.656,00</t>
  </si>
  <si>
    <t>219.889.285,00</t>
  </si>
  <si>
    <t>1.237.429,00</t>
  </si>
  <si>
    <t>72.009.720,00</t>
  </si>
  <si>
    <t>147.879.565,00</t>
  </si>
  <si>
    <t>831.230,00</t>
  </si>
  <si>
    <t>66.320.000,00</t>
  </si>
  <si>
    <t>250.000,00</t>
  </si>
  <si>
    <t>66.070.000,00</t>
  </si>
  <si>
    <t>392.800,00</t>
  </si>
  <si>
    <t>3.615.462,00</t>
  </si>
  <si>
    <t>74.392.476.990,00</t>
  </si>
  <si>
    <t>2.561.080,00</t>
  </si>
  <si>
    <t>69.300.000,00</t>
  </si>
  <si>
    <t>74.323.176.990,00</t>
  </si>
  <si>
    <t>5.260.606.914,00</t>
  </si>
  <si>
    <t>3.853.270.344,00</t>
  </si>
  <si>
    <t>2.267.749.068,00</t>
  </si>
  <si>
    <t>4.971.000,00</t>
  </si>
  <si>
    <t>1.718.802,00</t>
  </si>
  <si>
    <t>28.268.435,00</t>
  </si>
  <si>
    <t>25.000.000,00</t>
  </si>
  <si>
    <t>3.268.435,00</t>
  </si>
  <si>
    <t>201.639.277,00</t>
  </si>
  <si>
    <t>183.673,00</t>
  </si>
  <si>
    <t>54.688.556,00</t>
  </si>
  <si>
    <t>35.000.000,00</t>
  </si>
  <si>
    <t>504.590,00</t>
  </si>
  <si>
    <t>19.183.966,00</t>
  </si>
  <si>
    <t>146.950.721,00</t>
  </si>
  <si>
    <t>11.440.000,00</t>
  </si>
  <si>
    <t>126.680.000,00</t>
  </si>
  <si>
    <t>2.201.129,00</t>
  </si>
  <si>
    <t>2.770.132,00</t>
  </si>
  <si>
    <t>3.859.460,00</t>
  </si>
  <si>
    <t>276.279.646,00</t>
  </si>
  <si>
    <t>79.186.121,00</t>
  </si>
  <si>
    <t>84.000.000,00</t>
  </si>
  <si>
    <t>10.641.756,00</t>
  </si>
  <si>
    <t>102.451.769,00</t>
  </si>
  <si>
    <t>41.315.676,00</t>
  </si>
  <si>
    <t>22.386.370,00</t>
  </si>
  <si>
    <t>2.144.809,00</t>
  </si>
  <si>
    <t>16.784.497,00</t>
  </si>
  <si>
    <t>146.817.759,00</t>
  </si>
  <si>
    <t>66.013.333,00</t>
  </si>
  <si>
    <t>24.000.000,00</t>
  </si>
  <si>
    <t>8.962.482,00</t>
  </si>
  <si>
    <t>47.841.944,00</t>
  </si>
  <si>
    <t>976.658.607,00</t>
  </si>
  <si>
    <t>1.535.129,00</t>
  </si>
  <si>
    <t>193.623.233,00</t>
  </si>
  <si>
    <t>74.000.000,00</t>
  </si>
  <si>
    <t>35.331.031,00</t>
  </si>
  <si>
    <t>673.704.343,00</t>
  </si>
  <si>
    <t>596.769.668,00</t>
  </si>
  <si>
    <t>381.941.653,00</t>
  </si>
  <si>
    <t>14.010.313,00</t>
  </si>
  <si>
    <t>125.817.702,00</t>
  </si>
  <si>
    <t>C-2502-1000-4-0-2-6</t>
  </si>
  <si>
    <t>A-3-6-1-1-2</t>
  </si>
  <si>
    <t>A-2-0-4-41-5-10</t>
  </si>
  <si>
    <t>C-2502-1000-1-0-2-1</t>
  </si>
  <si>
    <t>C-2502-1000-1-0-3-1</t>
  </si>
  <si>
    <t>C-2502-1000-1-0-3-2</t>
  </si>
  <si>
    <t>C-2502-1000-1-0-3-3</t>
  </si>
  <si>
    <t>C-2502-1000-1-0-3-4</t>
  </si>
  <si>
    <t>C-2502-1000-1-0-3-11</t>
  </si>
  <si>
    <t>A-1-0-1-5</t>
  </si>
  <si>
    <t>ADQUISICION, COMPRA, MEJORAMIENTO, CONSTRUCCION Y ADECUACION DE SEDES EN LAS REGIONALES Y SECCIONALES PARA LA DEFENSORIA DEL PUEBLO CAPITALES DE DEPARTAMENTOS Y SECCIONALES A NIVEL NACIONAL</t>
  </si>
  <si>
    <t>IMPLEMENTACION SISTEMA DE GESTION DOCUMENTAL DE LA DEFENSORIA DEL PUEBLO CAPITALES DE DEPARTAMENTO Y SECCIONALES A NIVEL NACIONAL</t>
  </si>
  <si>
    <t>IMPLEMENTACIÓN DEL MODELO ORGANIZACIONAL PARA LA CUALIFICACIÓN INTEGRAL DEL TALENTO HUMANO A NIVEL NACIONAL</t>
  </si>
  <si>
    <t>C-2502-1000-5-0-2</t>
  </si>
  <si>
    <t>IMPLEMENTACIÓN DEL SISTEMA INTEGRADO DE GESTIÓN EN LA DEFENSORÍA DEL PUEBLO , , NACIONAL</t>
  </si>
  <si>
    <t>COMPRA DE LICENCIAS</t>
  </si>
  <si>
    <t>10-13</t>
  </si>
  <si>
    <t>A-2-0-4-1-3</t>
  </si>
  <si>
    <t>HERRAMIENTAS</t>
  </si>
  <si>
    <t>A-2-0-4-6-8</t>
  </si>
  <si>
    <t>OTROS COMUNICACIONES Y TRANSPORTE</t>
  </si>
  <si>
    <t>A-1-0-1-10</t>
  </si>
  <si>
    <t>OTROS GASTOS PERSONALES- PREVIO CONCEPTO DGPPN</t>
  </si>
  <si>
    <t>A-1-0-1</t>
  </si>
  <si>
    <t>2017-08-01-6:49 a. m.</t>
  </si>
  <si>
    <t>01/01/2017 A 31/07/2017</t>
  </si>
  <si>
    <t>DEPENDENCIA DE AFECTACION DE GASTOS:</t>
  </si>
  <si>
    <t>000 Defensoria del Pueblo</t>
  </si>
  <si>
    <t>OTROS GASTOS PERSONALES - PREVIO CONCEPTO DGPPN</t>
  </si>
  <si>
    <t>IMPLEMENTACIÓN DEL SISTEMA INTEGRADO DE GESTIÓN EN LA DEFENSORÍA DEL PUEBLO, NACIONAL</t>
  </si>
  <si>
    <t>C-2599-1000-2</t>
  </si>
  <si>
    <t>C-2599-1000-4</t>
  </si>
  <si>
    <t>C-2599-1000-4-0-2</t>
  </si>
  <si>
    <t>C-2599-1000-4-0-2-1</t>
  </si>
  <si>
    <t>C-2599-1000-4-0-2-3</t>
  </si>
  <si>
    <t>C-2599-1000-4-0-2-4</t>
  </si>
  <si>
    <t>C-2599-1000-5</t>
  </si>
  <si>
    <t>C-2599-1000-5-0-2</t>
  </si>
  <si>
    <t>C-2599-1000-5-0-2-1</t>
  </si>
  <si>
    <t>C-2599-1000-6</t>
  </si>
  <si>
    <t>C-2599-1000-6-0-2</t>
  </si>
  <si>
    <t>C-2599-1000-6-0-2-1</t>
  </si>
  <si>
    <t>C-2599-1000-6-0-2-3</t>
  </si>
  <si>
    <t>C-2599-1000-6-0-2-4</t>
  </si>
  <si>
    <t>C-2599-1000-6-0-2-8</t>
  </si>
  <si>
    <t>C-2599-1000-6-0-2-11</t>
  </si>
  <si>
    <t>A1011110</t>
  </si>
  <si>
    <t>A1011210</t>
  </si>
  <si>
    <t>A1011410</t>
  </si>
  <si>
    <t>A1014210</t>
  </si>
  <si>
    <t>A1015110</t>
  </si>
  <si>
    <t>A10151410</t>
  </si>
  <si>
    <t>A10151510</t>
  </si>
  <si>
    <t>A10151610</t>
  </si>
  <si>
    <t>A1015210</t>
  </si>
  <si>
    <t>A10152210</t>
  </si>
  <si>
    <t>A1019110</t>
  </si>
  <si>
    <t>A1019310</t>
  </si>
  <si>
    <t>A1051110</t>
  </si>
  <si>
    <t>A1051210</t>
  </si>
  <si>
    <t>A1051310</t>
  </si>
  <si>
    <t>A1051410</t>
  </si>
  <si>
    <t>A1051510</t>
  </si>
  <si>
    <t>A1052110</t>
  </si>
  <si>
    <t>A1052210</t>
  </si>
  <si>
    <t>A1052310</t>
  </si>
  <si>
    <t>A1052610</t>
  </si>
  <si>
    <t>A20350210</t>
  </si>
  <si>
    <t>A20350310</t>
  </si>
  <si>
    <t>A203501610</t>
  </si>
  <si>
    <t>A203509010</t>
  </si>
  <si>
    <t>A20351110</t>
  </si>
  <si>
    <t>A20351210</t>
  </si>
  <si>
    <t>A2041610</t>
  </si>
  <si>
    <t>A2041810</t>
  </si>
  <si>
    <t>A2042110</t>
  </si>
  <si>
    <t>A2042210</t>
  </si>
  <si>
    <t>A2044110</t>
  </si>
  <si>
    <t>A2044610</t>
  </si>
  <si>
    <t>A2044910</t>
  </si>
  <si>
    <t>A20441510</t>
  </si>
  <si>
    <t>A20441710</t>
  </si>
  <si>
    <t>A20441810</t>
  </si>
  <si>
    <t>A20442010</t>
  </si>
  <si>
    <t>A20442310</t>
  </si>
  <si>
    <t>A2045110</t>
  </si>
  <si>
    <t>A2045210</t>
  </si>
  <si>
    <t>A2045510</t>
  </si>
  <si>
    <t>A2045610</t>
  </si>
  <si>
    <t>A2045810</t>
  </si>
  <si>
    <t>A20451010</t>
  </si>
  <si>
    <t>A20451210</t>
  </si>
  <si>
    <t>A2046210</t>
  </si>
  <si>
    <t>A2046310</t>
  </si>
  <si>
    <t>A2046510</t>
  </si>
  <si>
    <t>A2047510</t>
  </si>
  <si>
    <t>A2047610</t>
  </si>
  <si>
    <t>A2048110</t>
  </si>
  <si>
    <t>A2048210</t>
  </si>
  <si>
    <t>A2048310</t>
  </si>
  <si>
    <t>A2048510</t>
  </si>
  <si>
    <t>A2048610</t>
  </si>
  <si>
    <t>A2049110</t>
  </si>
  <si>
    <t>A2049810</t>
  </si>
  <si>
    <t>A20491110</t>
  </si>
  <si>
    <t>A20410210</t>
  </si>
  <si>
    <t>A20410110</t>
  </si>
  <si>
    <t>A20411110</t>
  </si>
  <si>
    <t>A20411210</t>
  </si>
  <si>
    <t>A20421110</t>
  </si>
  <si>
    <t>A20421410</t>
  </si>
  <si>
    <t>A20421510</t>
  </si>
  <si>
    <t>A20421810</t>
  </si>
  <si>
    <t>A204401510</t>
  </si>
  <si>
    <t>A20441210</t>
  </si>
  <si>
    <t>A204411310</t>
  </si>
  <si>
    <t>A3611210</t>
  </si>
  <si>
    <t>A363410</t>
  </si>
  <si>
    <t>A363710</t>
  </si>
  <si>
    <t>A36311116</t>
  </si>
  <si>
    <t>A36311216</t>
  </si>
  <si>
    <t>A3636616</t>
  </si>
  <si>
    <t>C25021000102110</t>
  </si>
  <si>
    <t>C25021000102210</t>
  </si>
  <si>
    <t>C25021000102310</t>
  </si>
  <si>
    <t>C25021000102410</t>
  </si>
  <si>
    <t>C25021000102610</t>
  </si>
  <si>
    <t>C250210001021110</t>
  </si>
  <si>
    <t>C25021000103115</t>
  </si>
  <si>
    <t>C25021000103215</t>
  </si>
  <si>
    <t>C25021000103315</t>
  </si>
  <si>
    <t>C25021000103415</t>
  </si>
  <si>
    <t>C250210001031115</t>
  </si>
  <si>
    <t>C25021000201110</t>
  </si>
  <si>
    <t>C25021000201210</t>
  </si>
  <si>
    <t>C25021000201310</t>
  </si>
  <si>
    <t>C25021000201410</t>
  </si>
  <si>
    <t>C25021000202110</t>
  </si>
  <si>
    <t>C25021000202210</t>
  </si>
  <si>
    <t>C25021000202310</t>
  </si>
  <si>
    <t>C25021000202410</t>
  </si>
  <si>
    <t>C25021000202610</t>
  </si>
  <si>
    <t>C250210002021110</t>
  </si>
  <si>
    <t>C25021000302110</t>
  </si>
  <si>
    <t>C25021000302210</t>
  </si>
  <si>
    <t>C25021000302310</t>
  </si>
  <si>
    <t>C25021000302410</t>
  </si>
  <si>
    <t>C25021000302610</t>
  </si>
  <si>
    <t>C250210003021110</t>
  </si>
  <si>
    <t>C25021000402110</t>
  </si>
  <si>
    <t>C25021000402210</t>
  </si>
  <si>
    <t>C25021000402310</t>
  </si>
  <si>
    <t>C25021000402410</t>
  </si>
  <si>
    <t>C25021000402610</t>
  </si>
  <si>
    <t>C250210004021110</t>
  </si>
  <si>
    <t>C25021000502110</t>
  </si>
  <si>
    <t>C25021000502210</t>
  </si>
  <si>
    <t>C25021000502310</t>
  </si>
  <si>
    <t>C25021000502410</t>
  </si>
  <si>
    <t>C25021000502610</t>
  </si>
  <si>
    <t>C250210005021110</t>
  </si>
  <si>
    <t>C25021000601110</t>
  </si>
  <si>
    <t>C25021000601210</t>
  </si>
  <si>
    <t>C25021000601310</t>
  </si>
  <si>
    <t>C25021000601410</t>
  </si>
  <si>
    <t>C25021000601710</t>
  </si>
  <si>
    <t>C25021000702110</t>
  </si>
  <si>
    <t>C25021000702210</t>
  </si>
  <si>
    <t>C25021000702310</t>
  </si>
  <si>
    <t>C25021000702410</t>
  </si>
  <si>
    <t>C25021000702610</t>
  </si>
  <si>
    <t>C250210007021110</t>
  </si>
  <si>
    <t>C25991000110</t>
  </si>
  <si>
    <t>C25991000113</t>
  </si>
  <si>
    <t>C25991000402110</t>
  </si>
  <si>
    <t>C25991000402310</t>
  </si>
  <si>
    <t>C25991000402410</t>
  </si>
  <si>
    <t>C25991000502110</t>
  </si>
  <si>
    <t>C25991000602110</t>
  </si>
  <si>
    <t>C25991000602310</t>
  </si>
  <si>
    <t>C25991000602410</t>
  </si>
  <si>
    <t>C25991000602810</t>
  </si>
  <si>
    <t>C259910006021110</t>
  </si>
  <si>
    <t>A1011010</t>
  </si>
  <si>
    <t>A1021210</t>
  </si>
  <si>
    <t>A105610</t>
  </si>
  <si>
    <t>A105710</t>
  </si>
  <si>
    <t>A105810</t>
  </si>
  <si>
    <t>A105910</t>
  </si>
  <si>
    <t>A2041313</t>
  </si>
  <si>
    <t>A2041613</t>
  </si>
  <si>
    <t>A2041813</t>
  </si>
  <si>
    <t>A2044113</t>
  </si>
  <si>
    <t>A2044613</t>
  </si>
  <si>
    <t>A2044913</t>
  </si>
  <si>
    <t>A20441513</t>
  </si>
  <si>
    <t>A20441713</t>
  </si>
  <si>
    <t>A20442013</t>
  </si>
  <si>
    <t>A20442313</t>
  </si>
  <si>
    <t>A2045113</t>
  </si>
  <si>
    <t>A2045613</t>
  </si>
  <si>
    <t>A20411113</t>
  </si>
  <si>
    <t>A20411213</t>
  </si>
  <si>
    <t>A2041410</t>
  </si>
  <si>
    <t>A20421113</t>
  </si>
  <si>
    <t>A20421413</t>
  </si>
  <si>
    <t>A20421513</t>
  </si>
  <si>
    <t>A20421813</t>
  </si>
  <si>
    <t>A20441213</t>
  </si>
  <si>
    <t>A3534410</t>
  </si>
  <si>
    <t>A2046810</t>
  </si>
  <si>
    <t>001 Gestión general</t>
  </si>
  <si>
    <t>TOTAL PTO</t>
  </si>
  <si>
    <t>TOT.FUNCIONAM</t>
  </si>
  <si>
    <t>TRANSFERENCIA</t>
  </si>
  <si>
    <t>GENERALES</t>
  </si>
  <si>
    <t>PERSONAL</t>
  </si>
  <si>
    <t>01/07/2017 A 31/07/2017</t>
  </si>
  <si>
    <t>2017-08-01-6:51 a. m.</t>
  </si>
  <si>
    <t>C-2502-1000-1-0-3</t>
  </si>
  <si>
    <t>MHslopezp Sonia  Lopez Parra</t>
  </si>
  <si>
    <t>2017-09-01-8:18 a. m.</t>
  </si>
  <si>
    <t>EJEC
( COMP / APR)</t>
  </si>
  <si>
    <t>EJEC
( COMP / PAG)</t>
  </si>
  <si>
    <t>11-10-16</t>
  </si>
  <si>
    <t>10-13-15</t>
  </si>
  <si>
    <t>OTROS BIENES (CONSUMIBLES)</t>
  </si>
  <si>
    <t>2017-09-01-8:16 a. m.</t>
  </si>
  <si>
    <t>01/08/2017 A 31/08/2017</t>
  </si>
  <si>
    <t>C-2599-1000-4-0-2-7</t>
  </si>
  <si>
    <t>COMPRA EQUIPOS TIC</t>
  </si>
  <si>
    <t>GP</t>
  </si>
  <si>
    <t>GG</t>
  </si>
  <si>
    <t>TRA</t>
  </si>
  <si>
    <t>T.FUNCIONA</t>
  </si>
  <si>
    <t>INV</t>
  </si>
  <si>
    <t>C-2502-1000-6-0-1-12</t>
  </si>
  <si>
    <t>C250210006011210</t>
  </si>
  <si>
    <t>OTROS BIENES CONSUMIBLES</t>
  </si>
  <si>
    <t>C-2502-1000-12</t>
  </si>
  <si>
    <t>IMPLEMENTACIÓN DE LA ESTRATEGIA PARA LA DIVULGACIÓN, PREVENCIÓN Y DEFENSA DE LOS DERECHOS COLECTIVOS Y DEL AMBIENTE</t>
  </si>
  <si>
    <t>A321111</t>
  </si>
  <si>
    <t>A-3-2-1-1</t>
  </si>
  <si>
    <t>2017-10-02-7:56 a. m.</t>
  </si>
  <si>
    <t>01/01/2017 A 30/09/2017</t>
  </si>
  <si>
    <t>EJEC
COMP</t>
  </si>
  <si>
    <t>EJEC
OBL</t>
  </si>
  <si>
    <t>FORTALECIMIENTO SERVICIO DE INVESTIGACION DEFENSORIAL DE LA DIRECCION NACIONAL DE DEFENSORIA PUBLICA NACIONAL</t>
  </si>
  <si>
    <t>POBLACION GENERAL</t>
  </si>
  <si>
    <t>OTROS EQUIPOS</t>
  </si>
  <si>
    <t>IMPLEMENTACIÓN DE UNA ESTRATEGIA PARA LA DIVULGACIÓN, PREVENCIÓN Y DEFENSA DE LOS DERECHOS COLECTIVOS Y DEL AMBIENTE BOGOTÁ</t>
  </si>
  <si>
    <t>COMPRA DE INMUEBLES</t>
  </si>
  <si>
    <t>AMPLIACION MODERNIZACION DE LOS SISTEMAS DE INFORMACION PLATAFORMA COMPUTACIONAL TELECOMUNICACIONES Y SEGURIDAD INFORMATICA NACIONAL</t>
  </si>
  <si>
    <t>OTRO SERVICIOS</t>
  </si>
  <si>
    <t>C-2599-1000-2-0-3-11</t>
  </si>
  <si>
    <t>C-2599-1000-2-0-3-13</t>
  </si>
  <si>
    <t xml:space="preserve">COMPRA DE INMUEBLES </t>
  </si>
  <si>
    <t>C-2599-1000-4-0-3-7</t>
  </si>
  <si>
    <t>C-2502-1000-8</t>
  </si>
  <si>
    <t xml:space="preserve">OTROS EQUIPOS </t>
  </si>
  <si>
    <t>C-2502-1000-8-0-3-10</t>
  </si>
  <si>
    <t>C-2502-1000-8-0-3-11</t>
  </si>
  <si>
    <t>C-2599-1000-3</t>
  </si>
  <si>
    <t>C-2599-1000-3-0-3-11</t>
  </si>
  <si>
    <t>C259910003031110</t>
  </si>
  <si>
    <t>C259910002031310</t>
  </si>
  <si>
    <t>C259910002031110</t>
  </si>
  <si>
    <t>C250210008031110</t>
  </si>
  <si>
    <t>C250210008031010</t>
  </si>
  <si>
    <t>C25991000402710</t>
  </si>
  <si>
    <t>C25991000403710</t>
  </si>
  <si>
    <t>2017-10-02-8:20 a. m.</t>
  </si>
  <si>
    <t>01/09/2017 A 30/09/2017</t>
  </si>
  <si>
    <t>TRANSFERENCIAS</t>
  </si>
  <si>
    <t xml:space="preserve">T. FUNCIONAMIENTO </t>
  </si>
  <si>
    <t>T. PPTO FUNC + INVERSIÓN</t>
  </si>
  <si>
    <t>C-2502-1000-12-0-2-1</t>
  </si>
  <si>
    <t>C-2502-1000-12-0-2-2</t>
  </si>
  <si>
    <t>C-2502-1000-12-0-2-3</t>
  </si>
  <si>
    <t>C-2502-1000-12-0-2-4</t>
  </si>
  <si>
    <t>C-2502-1000-12-0-2-6</t>
  </si>
  <si>
    <t>C259910002</t>
  </si>
  <si>
    <t>C250210001202110</t>
  </si>
  <si>
    <t>C250210001202210</t>
  </si>
  <si>
    <t>C250210001202310</t>
  </si>
  <si>
    <t>C250210001202410</t>
  </si>
  <si>
    <t>C250210001202610</t>
  </si>
  <si>
    <t>2017-11-01-7:13 a. m.</t>
  </si>
  <si>
    <t>01/01/2017 A 31/10/2017</t>
  </si>
  <si>
    <t>EJEC</t>
  </si>
  <si>
    <t>FORTALECIMIENTO PARA LA PROMOCIÓN Y SEGUIMIENTO AL CUMPLIMIENTO DE LOS DERECHOS DE LAS MUJERES A NIVEL NACIONAL</t>
  </si>
  <si>
    <t>IMPLEMENTACIÓN MEJORAR EL ACCESO Y OPORTUNIDAD DE LA ATENCIÓN, BOGOTÁ</t>
  </si>
  <si>
    <t>2017-11-01-7:15 a. m.</t>
  </si>
  <si>
    <t>01/10/2017 A 31/10/2017</t>
  </si>
  <si>
    <t>C-2502-1000-9</t>
  </si>
  <si>
    <t>C-2502-1000-9-0-2</t>
  </si>
  <si>
    <t>C-2502-1000-9-0-2-1</t>
  </si>
  <si>
    <t>C-2502-1000-9-0-2-2</t>
  </si>
  <si>
    <t>C-2502-1000-9-0-2-3</t>
  </si>
  <si>
    <t>C-2502-1000-9-0-2-4</t>
  </si>
  <si>
    <t>C-2502-1000-9-0-2-6</t>
  </si>
  <si>
    <t>C25021000902110</t>
  </si>
  <si>
    <t>C25021000902210</t>
  </si>
  <si>
    <t>C25021000902310</t>
  </si>
  <si>
    <t>C25021000902410</t>
  </si>
  <si>
    <t>C25021000902610</t>
  </si>
  <si>
    <t>C-2502-1000-14</t>
  </si>
  <si>
    <t>C-2502-1000-14-0-2-1</t>
  </si>
  <si>
    <t>C-2502-1000-14-0-2-2</t>
  </si>
  <si>
    <t>C250210001402110</t>
  </si>
  <si>
    <t>C250210001402210</t>
  </si>
  <si>
    <t>C-2599-1000-2-0-2-13</t>
  </si>
  <si>
    <t>C259910002021310</t>
  </si>
  <si>
    <t>C-2502-1000-8-0-2-10</t>
  </si>
  <si>
    <t>C-2502-1000-8-0-2-11</t>
  </si>
  <si>
    <t>C250210008021010</t>
  </si>
  <si>
    <t>C250210008021110</t>
  </si>
  <si>
    <t>SALDO POR CER</t>
  </si>
  <si>
    <t xml:space="preserve"> 10  - 13</t>
  </si>
  <si>
    <t>A-1-0-1-8</t>
  </si>
  <si>
    <t>A-2-0-4-1-16</t>
  </si>
  <si>
    <t xml:space="preserve">VEHÍCULOS </t>
  </si>
  <si>
    <t>C-2502-1000-3-0-2-12</t>
  </si>
  <si>
    <t>C-2502-1000-3-0-2-7</t>
  </si>
  <si>
    <t>C-2502-1000-3-0-2-8</t>
  </si>
  <si>
    <t>COMPRA DE EQUIPOS TIC</t>
  </si>
  <si>
    <t>C-2502-1000-1-0-2</t>
  </si>
  <si>
    <t>C-2502-1000-1-0-2-7</t>
  </si>
  <si>
    <t>A321110</t>
  </si>
  <si>
    <t>C250210003021210</t>
  </si>
  <si>
    <t>C25021000302710</t>
  </si>
  <si>
    <t>C25021000302810</t>
  </si>
  <si>
    <t>A20411610</t>
  </si>
  <si>
    <t>A20411613</t>
  </si>
  <si>
    <t>A101810</t>
  </si>
  <si>
    <t>10 -15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</si>
</sst>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(* #,##0_);_(* \(#,##0\);_(* &quot;-&quot;??_);_(@_)"/>
    <numFmt numFmtId="168" formatCode="0.0%"/>
    <numFmt numFmtId="169" formatCode="_-&quot;$&quot;* #,##0_-;\-&quot;$&quot;* #,##0_-;_-&quot;$&quot;* &quot;-&quot;??_-;_-@_-"/>
  </numFmts>
  <fonts count="1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b/>
      <sz val="14"/>
      <color rgb="FFFF0000"/>
      <name val="Cambria"/>
      <family val="1"/>
      <scheme val="major"/>
    </font>
    <font>
      <sz val="14"/>
      <color rgb="FFFF0000"/>
      <name val="Cambria"/>
      <family val="1"/>
      <scheme val="major"/>
    </font>
    <font>
      <b/>
      <sz val="14"/>
      <color theme="3"/>
      <name val="Cambria"/>
      <family val="1"/>
      <scheme val="major"/>
    </font>
    <font>
      <sz val="14"/>
      <color theme="3"/>
      <name val="Cambria"/>
      <family val="1"/>
      <scheme val="major"/>
    </font>
    <font>
      <b/>
      <sz val="16"/>
      <color theme="3"/>
      <name val="Cambria"/>
      <family val="1"/>
      <scheme val="major"/>
    </font>
    <font>
      <sz val="11"/>
      <color rgb="FF000000"/>
      <name val="Calibri"/>
      <family val="2"/>
      <scheme val="minor"/>
    </font>
    <font>
      <b/>
      <sz val="10"/>
      <color theme="3"/>
      <name val="Cambria"/>
      <family val="1"/>
      <scheme val="major"/>
    </font>
    <font>
      <b/>
      <sz val="9"/>
      <color theme="3"/>
      <name val="Cambria"/>
      <family val="1"/>
      <scheme val="major"/>
    </font>
    <font>
      <sz val="11"/>
      <name val="Calibri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b/>
      <sz val="14"/>
      <color rgb="FF0070C0"/>
      <name val="Cambria"/>
      <family val="1"/>
      <scheme val="major"/>
    </font>
    <font>
      <b/>
      <sz val="14"/>
      <color rgb="FFFF33CC"/>
      <name val="Cambria"/>
      <family val="1"/>
      <scheme val="major"/>
    </font>
    <font>
      <b/>
      <sz val="14"/>
      <color theme="4" tint="-0.249977111117893"/>
      <name val="Cambria"/>
      <family val="1"/>
      <scheme val="major"/>
    </font>
    <font>
      <b/>
      <sz val="6"/>
      <color theme="1"/>
      <name val="Arial Narrow"/>
      <family val="2"/>
    </font>
    <font>
      <sz val="11"/>
      <name val="Cambria"/>
      <family val="1"/>
      <scheme val="major"/>
    </font>
    <font>
      <b/>
      <sz val="11"/>
      <color theme="3"/>
      <name val="Cambria"/>
      <family val="1"/>
      <scheme val="major"/>
    </font>
    <font>
      <sz val="11"/>
      <color rgb="FFFF0000"/>
      <name val="Calibri"/>
      <family val="2"/>
    </font>
    <font>
      <sz val="11"/>
      <name val="Calibri"/>
      <family val="2"/>
    </font>
    <font>
      <b/>
      <sz val="10"/>
      <color rgb="FF2D77C2"/>
      <name val="Arial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sz val="6"/>
      <color rgb="FF000000"/>
      <name val="Arial Narrow"/>
      <family val="2"/>
    </font>
    <font>
      <sz val="5"/>
      <color rgb="FF000000"/>
      <name val="Arial Narrow"/>
      <family val="2"/>
    </font>
    <font>
      <sz val="4.5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5"/>
      <color rgb="FF000000"/>
      <name val="Arial Narrow"/>
      <family val="2"/>
    </font>
    <font>
      <b/>
      <sz val="4.5"/>
      <color rgb="FF000000"/>
      <name val="Arial Narrow"/>
      <family val="2"/>
    </font>
    <font>
      <sz val="11"/>
      <color rgb="FFFF33CC"/>
      <name val="Calibri"/>
      <family val="2"/>
    </font>
    <font>
      <b/>
      <sz val="6"/>
      <color rgb="FFFF33CC"/>
      <name val="Arial Narrow"/>
      <family val="2"/>
    </font>
    <font>
      <b/>
      <sz val="5"/>
      <color rgb="FFFF33CC"/>
      <name val="Arial Narrow"/>
      <family val="2"/>
    </font>
    <font>
      <b/>
      <sz val="4.5"/>
      <color rgb="FFFF33CC"/>
      <name val="Arial Narrow"/>
      <family val="2"/>
    </font>
    <font>
      <sz val="11"/>
      <color theme="1"/>
      <name val="Calibri"/>
      <family val="2"/>
    </font>
    <font>
      <b/>
      <sz val="5"/>
      <color theme="1"/>
      <name val="Arial Narrow"/>
      <family val="2"/>
    </font>
    <font>
      <b/>
      <sz val="4.5"/>
      <color theme="1"/>
      <name val="Arial Narrow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b/>
      <sz val="10"/>
      <color rgb="FF2D77C2"/>
      <name val="Arial"/>
      <family val="2"/>
    </font>
    <font>
      <sz val="6"/>
      <color rgb="FFFF0000"/>
      <name val="Arial Narrow"/>
      <family val="2"/>
    </font>
    <font>
      <sz val="5"/>
      <color rgb="FFFF0000"/>
      <name val="Arial Narrow"/>
      <family val="2"/>
    </font>
    <font>
      <sz val="4.5"/>
      <color rgb="FFFF0000"/>
      <name val="Arial Narrow"/>
      <family val="2"/>
    </font>
    <font>
      <sz val="14"/>
      <color rgb="FFFF33CC"/>
      <name val="Cambria"/>
      <family val="1"/>
      <scheme val="major"/>
    </font>
    <font>
      <sz val="9"/>
      <name val="Calibri"/>
      <family val="2"/>
    </font>
    <font>
      <b/>
      <sz val="10"/>
      <color rgb="FFFF0000"/>
      <name val="Arial Narrow"/>
      <family val="2"/>
    </font>
    <font>
      <b/>
      <sz val="10"/>
      <color rgb="FFFF0000"/>
      <name val="Calibri"/>
      <family val="2"/>
    </font>
    <font>
      <b/>
      <sz val="10"/>
      <color rgb="FF000000"/>
      <name val="Arial Narrow"/>
      <family val="2"/>
    </font>
    <font>
      <sz val="10"/>
      <name val="Calibri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4.5"/>
      <color rgb="FF000000"/>
      <name val="Arial Narrow"/>
      <family val="2"/>
    </font>
    <font>
      <b/>
      <sz val="5"/>
      <color rgb="FF000000"/>
      <name val="Arial Narrow"/>
      <family val="2"/>
    </font>
    <font>
      <sz val="6"/>
      <color rgb="FF000000"/>
      <name val="Arial Narrow"/>
      <family val="2"/>
    </font>
    <font>
      <sz val="4.5"/>
      <color rgb="FF000000"/>
      <name val="Arial Narrow"/>
      <family val="2"/>
    </font>
    <font>
      <sz val="5"/>
      <color rgb="FF000000"/>
      <name val="Arial Narrow"/>
      <family val="2"/>
    </font>
    <font>
      <b/>
      <sz val="11"/>
      <color rgb="FFFF0000"/>
      <name val="Calibri"/>
      <family val="2"/>
    </font>
    <font>
      <b/>
      <sz val="6"/>
      <color rgb="FFFF0000"/>
      <name val="Arial Narrow"/>
      <family val="2"/>
    </font>
    <font>
      <b/>
      <sz val="4.5"/>
      <color rgb="FFFF0000"/>
      <name val="Arial Narrow"/>
      <family val="2"/>
    </font>
    <font>
      <b/>
      <sz val="5"/>
      <color rgb="FFFF0000"/>
      <name val="Arial Narrow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b/>
      <sz val="7.5"/>
      <color rgb="FFFF0000"/>
      <name val="Arial Narrow"/>
      <family val="2"/>
    </font>
    <font>
      <b/>
      <sz val="7"/>
      <color rgb="FFFF0000"/>
      <name val="Arial Narrow"/>
      <family val="2"/>
    </font>
    <font>
      <sz val="9"/>
      <color rgb="FFFF0000"/>
      <name val="Calibri"/>
      <family val="2"/>
    </font>
    <font>
      <sz val="9"/>
      <color rgb="FFFF0000"/>
      <name val="Arial Narrow"/>
      <family val="2"/>
    </font>
    <font>
      <sz val="12"/>
      <name val="Calibri"/>
      <family val="2"/>
    </font>
    <font>
      <sz val="12"/>
      <color rgb="FF000000"/>
      <name val="Arial"/>
      <family val="2"/>
    </font>
    <font>
      <b/>
      <sz val="12"/>
      <color rgb="FF000000"/>
      <name val="Arial Narrow"/>
      <family val="2"/>
    </font>
    <font>
      <b/>
      <sz val="12"/>
      <color rgb="FFFF0000"/>
      <name val="Arial Narrow"/>
      <family val="2"/>
    </font>
    <font>
      <b/>
      <sz val="12"/>
      <color rgb="FFFF0000"/>
      <name val="Calibri"/>
      <family val="2"/>
    </font>
    <font>
      <sz val="12"/>
      <color rgb="FF000000"/>
      <name val="Arial Narrow"/>
      <family val="2"/>
    </font>
    <font>
      <sz val="8"/>
      <color rgb="FF000000"/>
      <name val="Arial Narrow"/>
      <family val="2"/>
    </font>
    <font>
      <sz val="8"/>
      <name val="Calibri"/>
      <family val="2"/>
    </font>
    <font>
      <b/>
      <sz val="8"/>
      <color rgb="FF000000"/>
      <name val="Arial Narrow"/>
      <family val="2"/>
    </font>
    <font>
      <sz val="8"/>
      <color rgb="FF000000"/>
      <name val="Arial"/>
      <family val="2"/>
    </font>
    <font>
      <b/>
      <sz val="9"/>
      <color rgb="FFFF0000"/>
      <name val="Arial Narrow"/>
      <family val="2"/>
    </font>
    <font>
      <b/>
      <sz val="9"/>
      <color rgb="FFFF0000"/>
      <name val="Calibri"/>
      <family val="2"/>
    </font>
    <font>
      <b/>
      <sz val="9"/>
      <color rgb="FFFF0000"/>
      <name val="Arial"/>
      <family val="2"/>
    </font>
    <font>
      <b/>
      <sz val="9"/>
      <name val="Calibri"/>
      <family val="2"/>
    </font>
    <font>
      <b/>
      <sz val="9"/>
      <color rgb="FF000000"/>
      <name val="Arial"/>
      <family val="2"/>
    </font>
    <font>
      <b/>
      <sz val="14"/>
      <color rgb="FF7030A0"/>
      <name val="Calibri"/>
      <family val="2"/>
    </font>
    <font>
      <b/>
      <sz val="14"/>
      <color rgb="FF7030A0"/>
      <name val="Arial Narrow"/>
      <family val="2"/>
    </font>
    <font>
      <b/>
      <sz val="14"/>
      <color rgb="FF92D050"/>
      <name val="Arial Narrow"/>
      <family val="2"/>
    </font>
    <font>
      <sz val="10"/>
      <color rgb="FF000000"/>
      <name val="Arial Narrow"/>
      <family val="2"/>
    </font>
    <font>
      <b/>
      <sz val="9"/>
      <name val="Arial Narrow"/>
      <family val="2"/>
    </font>
    <font>
      <b/>
      <sz val="9"/>
      <color rgb="FFFF33CC"/>
      <name val="Cambria"/>
      <family val="1"/>
      <scheme val="maj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8"/>
      <name val="Arial Narrow"/>
      <family val="2"/>
    </font>
    <font>
      <b/>
      <sz val="8"/>
      <color rgb="FF00B050"/>
      <name val="Arial Narrow"/>
      <family val="2"/>
    </font>
    <font>
      <b/>
      <sz val="6"/>
      <color rgb="FF00B050"/>
      <name val="Arial Narrow"/>
      <family val="2"/>
    </font>
    <font>
      <sz val="11"/>
      <color rgb="FF00B050"/>
      <name val="Calibri"/>
      <family val="2"/>
    </font>
    <font>
      <b/>
      <sz val="5"/>
      <color rgb="FF00B050"/>
      <name val="Arial Narrow"/>
      <family val="2"/>
    </font>
    <font>
      <b/>
      <sz val="4.5"/>
      <color rgb="FF00B050"/>
      <name val="Arial Narrow"/>
      <family val="2"/>
    </font>
    <font>
      <sz val="8"/>
      <color rgb="FF00B050"/>
      <name val="Calibri"/>
      <family val="2"/>
    </font>
    <font>
      <sz val="8"/>
      <color rgb="FF00B050"/>
      <name val="Arial"/>
      <family val="2"/>
    </font>
    <font>
      <sz val="8"/>
      <color rgb="FFFF33CC"/>
      <name val="Arial Narrow"/>
      <family val="2"/>
    </font>
    <font>
      <b/>
      <sz val="8"/>
      <color rgb="FFFF33CC"/>
      <name val="Arial Narrow"/>
      <family val="2"/>
    </font>
    <font>
      <sz val="8"/>
      <name val="Arial Narrow"/>
      <family val="2"/>
    </font>
    <font>
      <sz val="10"/>
      <color rgb="FFFF33CC"/>
      <name val="Arial Narrow"/>
      <family val="2"/>
    </font>
    <font>
      <b/>
      <sz val="10"/>
      <color rgb="FFFF33CC"/>
      <name val="Arial Narrow"/>
      <family val="2"/>
    </font>
    <font>
      <b/>
      <sz val="9"/>
      <color rgb="FFFF33CC"/>
      <name val="Calibri"/>
      <family val="2"/>
    </font>
    <font>
      <b/>
      <sz val="10"/>
      <color rgb="FF7AF8A1"/>
      <name val="Arial Narrow"/>
      <family val="2"/>
    </font>
    <font>
      <sz val="11"/>
      <color rgb="FF000000"/>
      <name val="Arial"/>
      <family val="2"/>
    </font>
    <font>
      <b/>
      <sz val="11"/>
      <color rgb="FF000000"/>
      <name val="Arial Narrow"/>
      <family val="2"/>
    </font>
    <font>
      <sz val="10"/>
      <color rgb="FFFF0000"/>
      <name val="Arial Narrow"/>
      <family val="2"/>
    </font>
    <font>
      <sz val="10"/>
      <color rgb="FFFF0000"/>
      <name val="Calibri"/>
      <family val="2"/>
    </font>
    <font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0"/>
      <name val="Arial Narrow"/>
      <family val="2"/>
    </font>
    <font>
      <b/>
      <sz val="6"/>
      <name val="Arial Narrow"/>
      <family val="2"/>
    </font>
    <font>
      <b/>
      <sz val="4.5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2"/>
      <name val="Cambria"/>
      <family val="1"/>
      <scheme val="major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CDCDC"/>
        <bgColor rgb="FFDCDCDC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/>
        <bgColor rgb="FFDCDCDC"/>
      </patternFill>
    </fill>
    <fill>
      <patternFill patternType="solid">
        <fgColor theme="4" tint="0.79998168889431442"/>
        <bgColor rgb="FFDCDCDC"/>
      </patternFill>
    </fill>
    <fill>
      <patternFill patternType="solid">
        <fgColor rgb="FFFED0F9"/>
        <bgColor indexed="64"/>
      </patternFill>
    </fill>
    <fill>
      <patternFill patternType="solid">
        <fgColor theme="9" tint="0.79998168889431442"/>
        <bgColor rgb="FFDCDCDC"/>
      </patternFill>
    </fill>
    <fill>
      <patternFill patternType="solid">
        <fgColor rgb="FFFFFF99"/>
        <bgColor rgb="FFDCDCDC"/>
      </patternFill>
    </fill>
    <fill>
      <patternFill patternType="solid">
        <fgColor theme="0"/>
        <bgColor rgb="FFDCDCDC"/>
      </patternFill>
    </fill>
    <fill>
      <patternFill patternType="solid">
        <fgColor rgb="FFCCFFFF"/>
        <bgColor rgb="FFDCDCDC"/>
      </patternFill>
    </fill>
    <fill>
      <patternFill patternType="solid">
        <fgColor theme="7" tint="0.79998168889431442"/>
        <bgColor rgb="FFDCDCD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DCDCDC"/>
      </patternFill>
    </fill>
    <fill>
      <patternFill patternType="solid">
        <fgColor rgb="FFFF99FF"/>
        <bgColor indexed="64"/>
      </patternFill>
    </fill>
    <fill>
      <patternFill patternType="solid">
        <fgColor rgb="FFFED0F9"/>
        <bgColor rgb="FFDCDCDC"/>
      </patternFill>
    </fill>
  </fills>
  <borders count="5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7">
    <xf numFmtId="0" fontId="0" fillId="0" borderId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2" fillId="0" borderId="0"/>
    <xf numFmtId="42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</cellStyleXfs>
  <cellXfs count="1147">
    <xf numFmtId="0" fontId="0" fillId="0" borderId="0" xfId="0"/>
    <xf numFmtId="0" fontId="8" fillId="0" borderId="0" xfId="0" applyNumberFormat="1" applyFont="1" applyFill="1" applyAlignment="1">
      <alignment horizontal="center" vertical="center"/>
    </xf>
    <xf numFmtId="0" fontId="8" fillId="0" borderId="0" xfId="0" applyFont="1" applyFill="1"/>
    <xf numFmtId="0" fontId="8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/>
    <xf numFmtId="0" fontId="8" fillId="3" borderId="0" xfId="0" applyFont="1" applyFill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/>
    </xf>
    <xf numFmtId="0" fontId="7" fillId="2" borderId="4" xfId="0" applyNumberFormat="1" applyFont="1" applyFill="1" applyBorder="1" applyAlignment="1">
      <alignment horizontal="center" vertical="center"/>
    </xf>
    <xf numFmtId="0" fontId="7" fillId="2" borderId="6" xfId="0" applyNumberFormat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 vertical="top"/>
    </xf>
    <xf numFmtId="0" fontId="7" fillId="0" borderId="0" xfId="0" applyFont="1" applyFill="1" applyAlignment="1">
      <alignment horizontal="left" vertical="top"/>
    </xf>
    <xf numFmtId="167" fontId="8" fillId="2" borderId="11" xfId="1" applyNumberFormat="1" applyFont="1" applyFill="1" applyBorder="1" applyAlignment="1">
      <alignment horizontal="left" vertical="top"/>
    </xf>
    <xf numFmtId="167" fontId="8" fillId="2" borderId="19" xfId="1" applyNumberFormat="1" applyFont="1" applyFill="1" applyBorder="1" applyAlignment="1">
      <alignment horizontal="left" vertical="top"/>
    </xf>
    <xf numFmtId="167" fontId="8" fillId="2" borderId="12" xfId="1" applyNumberFormat="1" applyFont="1" applyFill="1" applyBorder="1" applyAlignment="1">
      <alignment horizontal="left" vertical="top"/>
    </xf>
    <xf numFmtId="167" fontId="8" fillId="0" borderId="11" xfId="1" applyNumberFormat="1" applyFont="1" applyFill="1" applyBorder="1" applyAlignment="1">
      <alignment horizontal="left" vertical="top"/>
    </xf>
    <xf numFmtId="167" fontId="8" fillId="2" borderId="32" xfId="1" applyNumberFormat="1" applyFont="1" applyFill="1" applyBorder="1" applyAlignment="1">
      <alignment horizontal="left" vertical="top"/>
    </xf>
    <xf numFmtId="14" fontId="8" fillId="2" borderId="20" xfId="0" applyNumberFormat="1" applyFont="1" applyFill="1" applyBorder="1" applyAlignment="1">
      <alignment horizontal="left" vertical="top"/>
    </xf>
    <xf numFmtId="0" fontId="7" fillId="3" borderId="10" xfId="0" applyFont="1" applyFill="1" applyBorder="1" applyAlignment="1">
      <alignment horizontal="center" vertical="center"/>
    </xf>
    <xf numFmtId="167" fontId="11" fillId="2" borderId="8" xfId="1" applyNumberFormat="1" applyFont="1" applyFill="1" applyBorder="1" applyAlignment="1">
      <alignment horizontal="left" vertical="top"/>
    </xf>
    <xf numFmtId="14" fontId="8" fillId="2" borderId="22" xfId="0" applyNumberFormat="1" applyFont="1" applyFill="1" applyBorder="1" applyAlignment="1">
      <alignment horizontal="left" vertical="top"/>
    </xf>
    <xf numFmtId="167" fontId="8" fillId="2" borderId="33" xfId="1" applyNumberFormat="1" applyFont="1" applyFill="1" applyBorder="1" applyAlignment="1">
      <alignment horizontal="left" vertical="top"/>
    </xf>
    <xf numFmtId="167" fontId="8" fillId="2" borderId="15" xfId="1" applyNumberFormat="1" applyFont="1" applyFill="1" applyBorder="1" applyAlignment="1">
      <alignment horizontal="left" vertical="top"/>
    </xf>
    <xf numFmtId="167" fontId="8" fillId="2" borderId="17" xfId="1" applyNumberFormat="1" applyFont="1" applyFill="1" applyBorder="1" applyAlignment="1">
      <alignment horizontal="left" vertical="top"/>
    </xf>
    <xf numFmtId="14" fontId="8" fillId="2" borderId="0" xfId="0" applyNumberFormat="1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top"/>
    </xf>
    <xf numFmtId="0" fontId="11" fillId="0" borderId="0" xfId="0" applyFont="1" applyFill="1" applyAlignment="1">
      <alignment horizontal="center" vertical="top"/>
    </xf>
    <xf numFmtId="0" fontId="8" fillId="2" borderId="21" xfId="0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top"/>
    </xf>
    <xf numFmtId="14" fontId="11" fillId="2" borderId="20" xfId="0" applyNumberFormat="1" applyFont="1" applyFill="1" applyBorder="1" applyAlignment="1">
      <alignment horizontal="left" vertical="top"/>
    </xf>
    <xf numFmtId="167" fontId="11" fillId="2" borderId="11" xfId="1" applyNumberFormat="1" applyFont="1" applyFill="1" applyBorder="1" applyAlignment="1">
      <alignment horizontal="left" vertical="top"/>
    </xf>
    <xf numFmtId="167" fontId="11" fillId="2" borderId="32" xfId="1" applyNumberFormat="1" applyFont="1" applyFill="1" applyBorder="1" applyAlignment="1">
      <alignment horizontal="left" vertical="top"/>
    </xf>
    <xf numFmtId="0" fontId="8" fillId="0" borderId="0" xfId="0" applyFont="1" applyFill="1" applyBorder="1" applyAlignment="1">
      <alignment horizontal="left" vertical="top"/>
    </xf>
    <xf numFmtId="0" fontId="11" fillId="2" borderId="20" xfId="0" applyFont="1" applyFill="1" applyBorder="1" applyAlignment="1">
      <alignment horizontal="left" vertical="top"/>
    </xf>
    <xf numFmtId="0" fontId="10" fillId="0" borderId="0" xfId="0" applyFont="1" applyFill="1" applyAlignment="1">
      <alignment horizontal="left" vertical="top"/>
    </xf>
    <xf numFmtId="0" fontId="8" fillId="0" borderId="0" xfId="0" applyFont="1" applyFill="1" applyAlignment="1">
      <alignment vertical="top"/>
    </xf>
    <xf numFmtId="0" fontId="8" fillId="2" borderId="0" xfId="0" applyFont="1" applyFill="1" applyBorder="1" applyAlignment="1">
      <alignment vertical="top"/>
    </xf>
    <xf numFmtId="0" fontId="7" fillId="2" borderId="0" xfId="0" applyFont="1" applyFill="1" applyBorder="1" applyAlignment="1">
      <alignment vertical="top"/>
    </xf>
    <xf numFmtId="0" fontId="8" fillId="3" borderId="0" xfId="0" applyFont="1" applyFill="1" applyAlignment="1">
      <alignment horizontal="center" vertical="top"/>
    </xf>
    <xf numFmtId="0" fontId="7" fillId="2" borderId="2" xfId="0" applyFont="1" applyFill="1" applyBorder="1" applyAlignment="1">
      <alignment horizontal="center" vertical="top"/>
    </xf>
    <xf numFmtId="0" fontId="7" fillId="2" borderId="4" xfId="0" applyFont="1" applyFill="1" applyBorder="1" applyAlignment="1">
      <alignment horizontal="center" vertical="top"/>
    </xf>
    <xf numFmtId="0" fontId="7" fillId="2" borderId="6" xfId="0" applyFont="1" applyFill="1" applyBorder="1" applyAlignment="1">
      <alignment horizontal="center" vertical="top"/>
    </xf>
    <xf numFmtId="0" fontId="11" fillId="4" borderId="37" xfId="0" applyFont="1" applyFill="1" applyBorder="1" applyAlignment="1">
      <alignment horizontal="left" vertical="top"/>
    </xf>
    <xf numFmtId="0" fontId="11" fillId="4" borderId="30" xfId="0" applyFont="1" applyFill="1" applyBorder="1" applyAlignment="1">
      <alignment horizontal="left" vertical="top"/>
    </xf>
    <xf numFmtId="14" fontId="8" fillId="2" borderId="38" xfId="0" applyNumberFormat="1" applyFont="1" applyFill="1" applyBorder="1" applyAlignment="1">
      <alignment horizontal="left" vertical="top"/>
    </xf>
    <xf numFmtId="0" fontId="8" fillId="2" borderId="40" xfId="0" applyFont="1" applyFill="1" applyBorder="1" applyAlignment="1">
      <alignment horizontal="left" vertical="top" wrapText="1"/>
    </xf>
    <xf numFmtId="167" fontId="8" fillId="2" borderId="41" xfId="1" applyNumberFormat="1" applyFont="1" applyFill="1" applyBorder="1" applyAlignment="1">
      <alignment horizontal="left" vertical="top"/>
    </xf>
    <xf numFmtId="167" fontId="8" fillId="2" borderId="43" xfId="1" applyNumberFormat="1" applyFont="1" applyFill="1" applyBorder="1" applyAlignment="1">
      <alignment horizontal="left" vertical="top"/>
    </xf>
    <xf numFmtId="0" fontId="11" fillId="7" borderId="21" xfId="0" applyFont="1" applyFill="1" applyBorder="1" applyAlignment="1">
      <alignment horizontal="left" vertical="top" wrapText="1"/>
    </xf>
    <xf numFmtId="0" fontId="8" fillId="0" borderId="21" xfId="0" applyFont="1" applyFill="1" applyBorder="1" applyAlignment="1">
      <alignment horizontal="left" vertical="top" wrapText="1"/>
    </xf>
    <xf numFmtId="14" fontId="8" fillId="0" borderId="20" xfId="0" applyNumberFormat="1" applyFont="1" applyFill="1" applyBorder="1" applyAlignment="1">
      <alignment horizontal="left" vertical="top"/>
    </xf>
    <xf numFmtId="0" fontId="11" fillId="0" borderId="21" xfId="0" applyFont="1" applyFill="1" applyBorder="1" applyAlignment="1">
      <alignment horizontal="left" vertical="top" wrapText="1"/>
    </xf>
    <xf numFmtId="0" fontId="11" fillId="0" borderId="23" xfId="0" applyFont="1" applyFill="1" applyBorder="1" applyAlignment="1">
      <alignment horizontal="left" vertical="top" wrapText="1"/>
    </xf>
    <xf numFmtId="167" fontId="8" fillId="0" borderId="12" xfId="1" applyNumberFormat="1" applyFont="1" applyFill="1" applyBorder="1" applyAlignment="1">
      <alignment horizontal="left" vertical="top"/>
    </xf>
    <xf numFmtId="0" fontId="11" fillId="8" borderId="25" xfId="0" applyFont="1" applyFill="1" applyBorder="1" applyAlignment="1">
      <alignment horizontal="left" vertical="top" wrapText="1"/>
    </xf>
    <xf numFmtId="0" fontId="11" fillId="8" borderId="21" xfId="0" applyFont="1" applyFill="1" applyBorder="1" applyAlignment="1">
      <alignment horizontal="left" vertical="top" wrapText="1"/>
    </xf>
    <xf numFmtId="0" fontId="11" fillId="7" borderId="20" xfId="0" applyFont="1" applyFill="1" applyBorder="1" applyAlignment="1">
      <alignment horizontal="left" vertical="top"/>
    </xf>
    <xf numFmtId="167" fontId="11" fillId="7" borderId="11" xfId="0" applyNumberFormat="1" applyFont="1" applyFill="1" applyBorder="1" applyAlignment="1">
      <alignment horizontal="center" vertical="top"/>
    </xf>
    <xf numFmtId="168" fontId="8" fillId="0" borderId="0" xfId="4" applyNumberFormat="1" applyFont="1" applyFill="1" applyAlignment="1">
      <alignment horizontal="center" vertical="top"/>
    </xf>
    <xf numFmtId="0" fontId="9" fillId="2" borderId="0" xfId="0" applyFont="1" applyFill="1" applyAlignment="1">
      <alignment vertical="top"/>
    </xf>
    <xf numFmtId="0" fontId="11" fillId="0" borderId="20" xfId="0" applyFont="1" applyFill="1" applyBorder="1" applyAlignment="1">
      <alignment horizontal="left" vertical="top"/>
    </xf>
    <xf numFmtId="0" fontId="8" fillId="2" borderId="20" xfId="0" applyFont="1" applyFill="1" applyBorder="1" applyAlignment="1">
      <alignment horizontal="left" vertical="top"/>
    </xf>
    <xf numFmtId="0" fontId="8" fillId="2" borderId="21" xfId="0" applyFont="1" applyFill="1" applyBorder="1" applyAlignment="1">
      <alignment horizontal="left" vertical="top"/>
    </xf>
    <xf numFmtId="167" fontId="7" fillId="4" borderId="41" xfId="1" applyNumberFormat="1" applyFont="1" applyFill="1" applyBorder="1" applyAlignment="1">
      <alignment horizontal="left" vertical="top"/>
    </xf>
    <xf numFmtId="167" fontId="24" fillId="4" borderId="12" xfId="1" applyNumberFormat="1" applyFont="1" applyFill="1" applyBorder="1" applyAlignment="1">
      <alignment horizontal="left" vertical="top"/>
    </xf>
    <xf numFmtId="0" fontId="11" fillId="2" borderId="28" xfId="0" applyFont="1" applyFill="1" applyBorder="1" applyAlignment="1">
      <alignment horizontal="left" vertical="top" wrapText="1"/>
    </xf>
    <xf numFmtId="167" fontId="11" fillId="2" borderId="14" xfId="1" applyNumberFormat="1" applyFont="1" applyFill="1" applyBorder="1" applyAlignment="1">
      <alignment horizontal="left" vertical="top"/>
    </xf>
    <xf numFmtId="167" fontId="11" fillId="7" borderId="8" xfId="1" applyNumberFormat="1" applyFont="1" applyFill="1" applyBorder="1" applyAlignment="1">
      <alignment horizontal="left" vertical="top"/>
    </xf>
    <xf numFmtId="167" fontId="10" fillId="13" borderId="12" xfId="1" applyNumberFormat="1" applyFont="1" applyFill="1" applyBorder="1" applyAlignment="1">
      <alignment horizontal="left" vertical="top"/>
    </xf>
    <xf numFmtId="0" fontId="26" fillId="7" borderId="21" xfId="0" applyFont="1" applyFill="1" applyBorder="1" applyAlignment="1">
      <alignment horizontal="left" vertical="top" wrapText="1"/>
    </xf>
    <xf numFmtId="167" fontId="26" fillId="7" borderId="11" xfId="1" applyNumberFormat="1" applyFont="1" applyFill="1" applyBorder="1" applyAlignment="1">
      <alignment horizontal="left" vertical="top"/>
    </xf>
    <xf numFmtId="0" fontId="26" fillId="0" borderId="0" xfId="0" applyFont="1" applyFill="1" applyAlignment="1">
      <alignment horizontal="left" vertical="top"/>
    </xf>
    <xf numFmtId="0" fontId="24" fillId="0" borderId="0" xfId="0" applyFont="1" applyFill="1" applyAlignment="1">
      <alignment horizontal="left" vertical="top"/>
    </xf>
    <xf numFmtId="0" fontId="8" fillId="0" borderId="49" xfId="0" applyFont="1" applyFill="1" applyBorder="1" applyAlignment="1">
      <alignment horizontal="left" vertical="top"/>
    </xf>
    <xf numFmtId="167" fontId="8" fillId="0" borderId="0" xfId="0" applyNumberFormat="1" applyFont="1" applyFill="1" applyBorder="1" applyAlignment="1">
      <alignment horizontal="left" vertical="top"/>
    </xf>
    <xf numFmtId="14" fontId="26" fillId="7" borderId="20" xfId="0" applyNumberFormat="1" applyFont="1" applyFill="1" applyBorder="1" applyAlignment="1">
      <alignment horizontal="left" vertical="top"/>
    </xf>
    <xf numFmtId="0" fontId="8" fillId="2" borderId="33" xfId="0" applyFont="1" applyFill="1" applyBorder="1" applyAlignment="1">
      <alignment horizontal="left" vertical="top" wrapText="1"/>
    </xf>
    <xf numFmtId="0" fontId="28" fillId="0" borderId="21" xfId="0" applyFont="1" applyFill="1" applyBorder="1" applyAlignment="1">
      <alignment horizontal="left" vertical="top" wrapText="1"/>
    </xf>
    <xf numFmtId="0" fontId="11" fillId="4" borderId="31" xfId="0" applyFont="1" applyFill="1" applyBorder="1" applyAlignment="1">
      <alignment horizontal="left" vertical="top"/>
    </xf>
    <xf numFmtId="167" fontId="11" fillId="4" borderId="1" xfId="0" applyNumberFormat="1" applyFont="1" applyFill="1" applyBorder="1" applyAlignment="1">
      <alignment horizontal="center" vertical="top"/>
    </xf>
    <xf numFmtId="0" fontId="11" fillId="4" borderId="26" xfId="0" applyFont="1" applyFill="1" applyBorder="1" applyAlignment="1">
      <alignment horizontal="left" vertical="top"/>
    </xf>
    <xf numFmtId="167" fontId="11" fillId="4" borderId="10" xfId="0" applyNumberFormat="1" applyFont="1" applyFill="1" applyBorder="1" applyAlignment="1">
      <alignment horizontal="center" vertical="top"/>
    </xf>
    <xf numFmtId="0" fontId="11" fillId="11" borderId="24" xfId="0" applyFont="1" applyFill="1" applyBorder="1" applyAlignment="1">
      <alignment horizontal="left" vertical="top"/>
    </xf>
    <xf numFmtId="0" fontId="11" fillId="11" borderId="25" xfId="0" applyFont="1" applyFill="1" applyBorder="1" applyAlignment="1">
      <alignment horizontal="left" vertical="top" wrapText="1"/>
    </xf>
    <xf numFmtId="167" fontId="11" fillId="11" borderId="16" xfId="0" applyNumberFormat="1" applyFont="1" applyFill="1" applyBorder="1" applyAlignment="1">
      <alignment horizontal="center" vertical="top"/>
    </xf>
    <xf numFmtId="0" fontId="15" fillId="7" borderId="21" xfId="0" applyFont="1" applyFill="1" applyBorder="1" applyAlignment="1">
      <alignment horizontal="left" vertical="top" wrapText="1"/>
    </xf>
    <xf numFmtId="168" fontId="7" fillId="2" borderId="0" xfId="4" applyNumberFormat="1" applyFont="1" applyFill="1" applyBorder="1" applyAlignment="1">
      <alignment horizontal="center" vertical="top"/>
    </xf>
    <xf numFmtId="0" fontId="16" fillId="7" borderId="21" xfId="0" applyFont="1" applyFill="1" applyBorder="1" applyAlignment="1">
      <alignment horizontal="left" vertical="top" wrapText="1"/>
    </xf>
    <xf numFmtId="0" fontId="11" fillId="0" borderId="22" xfId="0" applyFont="1" applyFill="1" applyBorder="1" applyAlignment="1">
      <alignment horizontal="left" vertical="top"/>
    </xf>
    <xf numFmtId="0" fontId="11" fillId="8" borderId="24" xfId="0" applyFont="1" applyFill="1" applyBorder="1" applyAlignment="1">
      <alignment horizontal="left" vertical="top"/>
    </xf>
    <xf numFmtId="167" fontId="11" fillId="8" borderId="16" xfId="0" applyNumberFormat="1" applyFont="1" applyFill="1" applyBorder="1" applyAlignment="1">
      <alignment horizontal="center" vertical="top"/>
    </xf>
    <xf numFmtId="0" fontId="11" fillId="8" borderId="20" xfId="0" applyFont="1" applyFill="1" applyBorder="1" applyAlignment="1">
      <alignment horizontal="left" vertical="top"/>
    </xf>
    <xf numFmtId="167" fontId="11" fillId="8" borderId="11" xfId="0" applyNumberFormat="1" applyFont="1" applyFill="1" applyBorder="1" applyAlignment="1">
      <alignment horizontal="center" vertical="top"/>
    </xf>
    <xf numFmtId="167" fontId="11" fillId="7" borderId="11" xfId="0" applyNumberFormat="1" applyFont="1" applyFill="1" applyBorder="1" applyAlignment="1">
      <alignment horizontal="left" vertical="top"/>
    </xf>
    <xf numFmtId="167" fontId="8" fillId="2" borderId="11" xfId="0" applyNumberFormat="1" applyFont="1" applyFill="1" applyBorder="1" applyAlignment="1">
      <alignment horizontal="left" vertical="top"/>
    </xf>
    <xf numFmtId="0" fontId="11" fillId="0" borderId="13" xfId="0" applyFont="1" applyFill="1" applyBorder="1" applyAlignment="1">
      <alignment horizontal="left" vertical="top"/>
    </xf>
    <xf numFmtId="0" fontId="11" fillId="14" borderId="26" xfId="0" applyFont="1" applyFill="1" applyBorder="1" applyAlignment="1">
      <alignment horizontal="left" vertical="top"/>
    </xf>
    <xf numFmtId="14" fontId="7" fillId="7" borderId="24" xfId="0" applyNumberFormat="1" applyFont="1" applyFill="1" applyBorder="1" applyAlignment="1">
      <alignment horizontal="left" vertical="top"/>
    </xf>
    <xf numFmtId="167" fontId="7" fillId="7" borderId="17" xfId="1" applyNumberFormat="1" applyFont="1" applyFill="1" applyBorder="1" applyAlignment="1">
      <alignment horizontal="left" vertical="top"/>
    </xf>
    <xf numFmtId="14" fontId="7" fillId="7" borderId="20" xfId="0" applyNumberFormat="1" applyFont="1" applyFill="1" applyBorder="1" applyAlignment="1">
      <alignment horizontal="left" vertical="top"/>
    </xf>
    <xf numFmtId="167" fontId="7" fillId="7" borderId="12" xfId="1" applyNumberFormat="1" applyFont="1" applyFill="1" applyBorder="1" applyAlignment="1">
      <alignment horizontal="left" vertical="top"/>
    </xf>
    <xf numFmtId="167" fontId="24" fillId="4" borderId="41" xfId="1" applyNumberFormat="1" applyFont="1" applyFill="1" applyBorder="1" applyAlignment="1">
      <alignment horizontal="left" vertical="top"/>
    </xf>
    <xf numFmtId="0" fontId="13" fillId="4" borderId="26" xfId="0" applyFont="1" applyFill="1" applyBorder="1" applyAlignment="1">
      <alignment horizontal="left" vertical="top"/>
    </xf>
    <xf numFmtId="0" fontId="13" fillId="0" borderId="0" xfId="0" applyFont="1" applyFill="1" applyAlignment="1">
      <alignment horizontal="center" vertical="top"/>
    </xf>
    <xf numFmtId="0" fontId="40" fillId="0" borderId="0" xfId="6" applyNumberFormat="1" applyFont="1" applyFill="1" applyBorder="1" applyAlignment="1">
      <alignment horizontal="center" vertical="center" wrapText="1" readingOrder="1"/>
    </xf>
    <xf numFmtId="4" fontId="39" fillId="0" borderId="0" xfId="6" applyNumberFormat="1" applyFont="1" applyFill="1" applyBorder="1" applyAlignment="1">
      <alignment horizontal="right" vertical="center" wrapText="1" readingOrder="1"/>
    </xf>
    <xf numFmtId="0" fontId="39" fillId="0" borderId="0" xfId="6" applyNumberFormat="1" applyFont="1" applyFill="1" applyBorder="1" applyAlignment="1">
      <alignment horizontal="right" vertical="center" wrapText="1" readingOrder="1"/>
    </xf>
    <xf numFmtId="0" fontId="43" fillId="0" borderId="0" xfId="6" applyNumberFormat="1" applyFont="1" applyFill="1" applyBorder="1" applyAlignment="1">
      <alignment horizontal="center" vertical="center" wrapText="1" readingOrder="1"/>
    </xf>
    <xf numFmtId="4" fontId="42" fillId="0" borderId="0" xfId="6" applyNumberFormat="1" applyFont="1" applyFill="1" applyBorder="1" applyAlignment="1">
      <alignment horizontal="right" vertical="center" wrapText="1" readingOrder="1"/>
    </xf>
    <xf numFmtId="0" fontId="42" fillId="0" borderId="0" xfId="6" applyNumberFormat="1" applyFont="1" applyFill="1" applyBorder="1" applyAlignment="1">
      <alignment horizontal="right" vertical="center" wrapText="1" readingOrder="1"/>
    </xf>
    <xf numFmtId="0" fontId="36" fillId="0" borderId="0" xfId="6" applyNumberFormat="1" applyFont="1" applyFill="1" applyBorder="1" applyAlignment="1">
      <alignment vertical="top" wrapText="1" readingOrder="1"/>
    </xf>
    <xf numFmtId="0" fontId="31" fillId="0" borderId="0" xfId="6" applyFont="1" applyFill="1" applyBorder="1"/>
    <xf numFmtId="0" fontId="37" fillId="9" borderId="45" xfId="6" applyNumberFormat="1" applyFont="1" applyFill="1" applyBorder="1" applyAlignment="1">
      <alignment horizontal="center" vertical="top" wrapText="1" readingOrder="1"/>
    </xf>
    <xf numFmtId="0" fontId="36" fillId="0" borderId="48" xfId="6" applyNumberFormat="1" applyFont="1" applyFill="1" applyBorder="1" applyAlignment="1">
      <alignment vertical="top" wrapText="1" readingOrder="1"/>
    </xf>
    <xf numFmtId="0" fontId="31" fillId="0" borderId="0" xfId="6" applyFont="1" applyFill="1" applyBorder="1" applyAlignment="1">
      <alignment horizontal="center"/>
    </xf>
    <xf numFmtId="0" fontId="36" fillId="0" borderId="0" xfId="6" applyNumberFormat="1" applyFont="1" applyFill="1" applyBorder="1" applyAlignment="1">
      <alignment horizontal="center" vertical="top" wrapText="1"/>
    </xf>
    <xf numFmtId="0" fontId="30" fillId="0" borderId="0" xfId="6" applyFont="1" applyFill="1" applyBorder="1"/>
    <xf numFmtId="0" fontId="30" fillId="0" borderId="0" xfId="6" applyFont="1" applyFill="1" applyBorder="1" applyAlignment="1">
      <alignment horizontal="center"/>
    </xf>
    <xf numFmtId="0" fontId="17" fillId="0" borderId="0" xfId="6" applyFont="1" applyFill="1" applyBorder="1"/>
    <xf numFmtId="0" fontId="17" fillId="0" borderId="0" xfId="6" applyFont="1" applyFill="1" applyBorder="1" applyAlignment="1">
      <alignment horizontal="center"/>
    </xf>
    <xf numFmtId="0" fontId="45" fillId="0" borderId="0" xfId="6" applyFont="1" applyFill="1" applyBorder="1"/>
    <xf numFmtId="0" fontId="45" fillId="0" borderId="0" xfId="6" applyFont="1" applyFill="1" applyBorder="1" applyAlignment="1">
      <alignment horizontal="center"/>
    </xf>
    <xf numFmtId="0" fontId="47" fillId="0" borderId="0" xfId="6" applyNumberFormat="1" applyFont="1" applyFill="1" applyBorder="1" applyAlignment="1">
      <alignment horizontal="center" vertical="center" wrapText="1" readingOrder="1"/>
    </xf>
    <xf numFmtId="4" fontId="46" fillId="0" borderId="0" xfId="6" applyNumberFormat="1" applyFont="1" applyFill="1" applyBorder="1" applyAlignment="1">
      <alignment horizontal="right" vertical="center" wrapText="1" readingOrder="1"/>
    </xf>
    <xf numFmtId="0" fontId="46" fillId="0" borderId="0" xfId="6" applyNumberFormat="1" applyFont="1" applyFill="1" applyBorder="1" applyAlignment="1">
      <alignment horizontal="right" vertical="center" wrapText="1" readingOrder="1"/>
    </xf>
    <xf numFmtId="0" fontId="49" fillId="0" borderId="0" xfId="6" applyFont="1" applyFill="1" applyBorder="1"/>
    <xf numFmtId="0" fontId="49" fillId="0" borderId="0" xfId="6" applyFont="1" applyFill="1" applyBorder="1" applyAlignment="1">
      <alignment horizontal="center"/>
    </xf>
    <xf numFmtId="0" fontId="50" fillId="0" borderId="0" xfId="6" applyNumberFormat="1" applyFont="1" applyFill="1" applyBorder="1" applyAlignment="1">
      <alignment horizontal="center" vertical="center" wrapText="1" readingOrder="1"/>
    </xf>
    <xf numFmtId="4" fontId="27" fillId="0" borderId="0" xfId="6" applyNumberFormat="1" applyFont="1" applyFill="1" applyBorder="1" applyAlignment="1">
      <alignment horizontal="right" vertical="center" wrapText="1" readingOrder="1"/>
    </xf>
    <xf numFmtId="0" fontId="27" fillId="0" borderId="0" xfId="6" applyNumberFormat="1" applyFont="1" applyFill="1" applyBorder="1" applyAlignment="1">
      <alignment horizontal="right" vertical="center" wrapText="1" readingOrder="1"/>
    </xf>
    <xf numFmtId="0" fontId="53" fillId="0" borderId="0" xfId="6" applyNumberFormat="1" applyFont="1" applyFill="1" applyBorder="1" applyAlignment="1">
      <alignment horizontal="center" vertical="center" wrapText="1" readingOrder="1"/>
    </xf>
    <xf numFmtId="4" fontId="52" fillId="0" borderId="0" xfId="6" applyNumberFormat="1" applyFont="1" applyFill="1" applyBorder="1" applyAlignment="1">
      <alignment horizontal="right" vertical="center" wrapText="1" readingOrder="1"/>
    </xf>
    <xf numFmtId="0" fontId="52" fillId="0" borderId="0" xfId="6" applyNumberFormat="1" applyFont="1" applyFill="1" applyBorder="1" applyAlignment="1">
      <alignment horizontal="right" vertical="center" wrapText="1" readingOrder="1"/>
    </xf>
    <xf numFmtId="0" fontId="31" fillId="12" borderId="0" xfId="6" applyFont="1" applyFill="1" applyBorder="1"/>
    <xf numFmtId="0" fontId="45" fillId="12" borderId="0" xfId="6" applyFont="1" applyFill="1" applyBorder="1"/>
    <xf numFmtId="0" fontId="49" fillId="12" borderId="0" xfId="6" applyFont="1" applyFill="1" applyBorder="1"/>
    <xf numFmtId="0" fontId="17" fillId="12" borderId="0" xfId="6" applyFont="1" applyFill="1" applyBorder="1"/>
    <xf numFmtId="0" fontId="36" fillId="12" borderId="0" xfId="6" applyNumberFormat="1" applyFont="1" applyFill="1" applyBorder="1" applyAlignment="1">
      <alignment vertical="top" wrapText="1" readingOrder="1"/>
    </xf>
    <xf numFmtId="0" fontId="31" fillId="0" borderId="47" xfId="6" applyNumberFormat="1" applyFont="1" applyFill="1" applyBorder="1" applyAlignment="1">
      <alignment vertical="top" wrapText="1" readingOrder="1"/>
    </xf>
    <xf numFmtId="0" fontId="22" fillId="9" borderId="45" xfId="6" applyNumberFormat="1" applyFont="1" applyFill="1" applyBorder="1" applyAlignment="1">
      <alignment horizontal="center" vertical="top" wrapText="1" readingOrder="1"/>
    </xf>
    <xf numFmtId="0" fontId="22" fillId="9" borderId="45" xfId="6" applyNumberFormat="1" applyFont="1" applyFill="1" applyBorder="1" applyAlignment="1">
      <alignment horizontal="center" vertical="center" wrapText="1" readingOrder="1"/>
    </xf>
    <xf numFmtId="169" fontId="17" fillId="0" borderId="0" xfId="11" applyNumberFormat="1" applyFont="1" applyFill="1" applyBorder="1"/>
    <xf numFmtId="0" fontId="21" fillId="0" borderId="0" xfId="6" applyNumberFormat="1" applyFont="1" applyFill="1" applyBorder="1" applyAlignment="1">
      <alignment vertical="top" wrapText="1" readingOrder="1"/>
    </xf>
    <xf numFmtId="0" fontId="21" fillId="0" borderId="48" xfId="6" applyNumberFormat="1" applyFont="1" applyFill="1" applyBorder="1" applyAlignment="1">
      <alignment vertical="top" wrapText="1" readingOrder="1"/>
    </xf>
    <xf numFmtId="4" fontId="56" fillId="0" borderId="0" xfId="6" applyNumberFormat="1" applyFont="1" applyFill="1" applyBorder="1" applyAlignment="1">
      <alignment horizontal="right" vertical="center" wrapText="1" readingOrder="1"/>
    </xf>
    <xf numFmtId="0" fontId="57" fillId="0" borderId="0" xfId="6" applyNumberFormat="1" applyFont="1" applyFill="1" applyBorder="1" applyAlignment="1">
      <alignment horizontal="center" vertical="center" wrapText="1" readingOrder="1"/>
    </xf>
    <xf numFmtId="0" fontId="56" fillId="0" borderId="0" xfId="6" applyNumberFormat="1" applyFont="1" applyFill="1" applyBorder="1" applyAlignment="1">
      <alignment horizontal="right" vertical="center" wrapText="1" readingOrder="1"/>
    </xf>
    <xf numFmtId="4" fontId="36" fillId="0" borderId="0" xfId="6" applyNumberFormat="1" applyFont="1" applyFill="1" applyBorder="1" applyAlignment="1">
      <alignment vertical="top" wrapText="1" readingOrder="1"/>
    </xf>
    <xf numFmtId="0" fontId="30" fillId="12" borderId="0" xfId="6" applyFont="1" applyFill="1" applyBorder="1"/>
    <xf numFmtId="4" fontId="60" fillId="0" borderId="0" xfId="6" applyNumberFormat="1" applyFont="1" applyFill="1" applyBorder="1"/>
    <xf numFmtId="0" fontId="60" fillId="0" borderId="0" xfId="6" applyFont="1" applyFill="1" applyBorder="1"/>
    <xf numFmtId="4" fontId="19" fillId="0" borderId="0" xfId="6" applyNumberFormat="1" applyFont="1" applyFill="1" applyBorder="1" applyAlignment="1">
      <alignment vertical="top" wrapText="1" readingOrder="1"/>
    </xf>
    <xf numFmtId="0" fontId="21" fillId="0" borderId="48" xfId="6" applyNumberFormat="1" applyFont="1" applyFill="1" applyBorder="1" applyAlignment="1">
      <alignment vertical="top" wrapText="1" readingOrder="1"/>
    </xf>
    <xf numFmtId="0" fontId="17" fillId="0" borderId="0" xfId="6" applyFont="1" applyFill="1" applyBorder="1"/>
    <xf numFmtId="0" fontId="21" fillId="0" borderId="0" xfId="6" applyNumberFormat="1" applyFont="1" applyFill="1" applyBorder="1" applyAlignment="1">
      <alignment vertical="top" wrapText="1" readingOrder="1"/>
    </xf>
    <xf numFmtId="0" fontId="22" fillId="9" borderId="45" xfId="6" applyNumberFormat="1" applyFont="1" applyFill="1" applyBorder="1" applyAlignment="1">
      <alignment horizontal="center" vertical="top" wrapText="1" readingOrder="1"/>
    </xf>
    <xf numFmtId="14" fontId="24" fillId="4" borderId="20" xfId="0" applyNumberFormat="1" applyFont="1" applyFill="1" applyBorder="1" applyAlignment="1">
      <alignment horizontal="left" vertical="top"/>
    </xf>
    <xf numFmtId="14" fontId="10" fillId="13" borderId="20" xfId="0" applyNumberFormat="1" applyFont="1" applyFill="1" applyBorder="1" applyAlignment="1">
      <alignment horizontal="left" vertical="top"/>
    </xf>
    <xf numFmtId="0" fontId="24" fillId="4" borderId="40" xfId="0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/>
    </xf>
    <xf numFmtId="167" fontId="8" fillId="2" borderId="12" xfId="1" applyNumberFormat="1" applyFont="1" applyFill="1" applyBorder="1" applyAlignment="1">
      <alignment horizontal="left"/>
    </xf>
    <xf numFmtId="0" fontId="7" fillId="2" borderId="1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horizontal="center" vertical="top"/>
    </xf>
    <xf numFmtId="0" fontId="11" fillId="4" borderId="36" xfId="0" applyNumberFormat="1" applyFont="1" applyFill="1" applyBorder="1" applyAlignment="1">
      <alignment horizontal="center" vertical="center"/>
    </xf>
    <xf numFmtId="0" fontId="11" fillId="4" borderId="35" xfId="0" applyNumberFormat="1" applyFont="1" applyFill="1" applyBorder="1" applyAlignment="1">
      <alignment horizontal="center" vertical="center"/>
    </xf>
    <xf numFmtId="0" fontId="11" fillId="11" borderId="9" xfId="0" applyNumberFormat="1" applyFont="1" applyFill="1" applyBorder="1" applyAlignment="1">
      <alignment horizontal="center" vertical="center"/>
    </xf>
    <xf numFmtId="0" fontId="11" fillId="7" borderId="8" xfId="0" applyNumberFormat="1" applyFont="1" applyFill="1" applyBorder="1" applyAlignment="1">
      <alignment horizontal="center" vertical="center"/>
    </xf>
    <xf numFmtId="0" fontId="8" fillId="2" borderId="8" xfId="0" applyNumberFormat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>
      <alignment horizontal="center" vertical="center"/>
    </xf>
    <xf numFmtId="0" fontId="11" fillId="0" borderId="33" xfId="0" applyNumberFormat="1" applyFont="1" applyFill="1" applyBorder="1" applyAlignment="1">
      <alignment horizontal="center" vertical="center"/>
    </xf>
    <xf numFmtId="0" fontId="11" fillId="8" borderId="9" xfId="0" applyNumberFormat="1" applyFont="1" applyFill="1" applyBorder="1" applyAlignment="1">
      <alignment horizontal="center" vertical="center"/>
    </xf>
    <xf numFmtId="0" fontId="11" fillId="8" borderId="8" xfId="0" applyNumberFormat="1" applyFont="1" applyFill="1" applyBorder="1" applyAlignment="1">
      <alignment horizontal="center" vertical="center"/>
    </xf>
    <xf numFmtId="0" fontId="26" fillId="7" borderId="8" xfId="0" applyNumberFormat="1" applyFont="1" applyFill="1" applyBorder="1" applyAlignment="1">
      <alignment horizontal="center" vertical="center"/>
    </xf>
    <xf numFmtId="0" fontId="8" fillId="2" borderId="39" xfId="0" applyNumberFormat="1" applyFont="1" applyFill="1" applyBorder="1" applyAlignment="1">
      <alignment horizontal="center" vertical="center"/>
    </xf>
    <xf numFmtId="0" fontId="8" fillId="2" borderId="33" xfId="0" applyNumberFormat="1" applyFont="1" applyFill="1" applyBorder="1" applyAlignment="1">
      <alignment horizontal="center" vertical="center"/>
    </xf>
    <xf numFmtId="0" fontId="11" fillId="14" borderId="35" xfId="0" applyNumberFormat="1" applyFont="1" applyFill="1" applyBorder="1" applyAlignment="1">
      <alignment horizontal="center" vertical="center"/>
    </xf>
    <xf numFmtId="0" fontId="11" fillId="2" borderId="8" xfId="0" applyNumberFormat="1" applyFont="1" applyFill="1" applyBorder="1" applyAlignment="1">
      <alignment horizontal="center" vertical="center"/>
    </xf>
    <xf numFmtId="0" fontId="24" fillId="4" borderId="8" xfId="0" applyNumberFormat="1" applyFont="1" applyFill="1" applyBorder="1" applyAlignment="1">
      <alignment horizontal="center" vertical="center"/>
    </xf>
    <xf numFmtId="0" fontId="10" fillId="13" borderId="8" xfId="0" applyNumberFormat="1" applyFont="1" applyFill="1" applyBorder="1" applyAlignment="1">
      <alignment horizontal="center" vertical="center"/>
    </xf>
    <xf numFmtId="0" fontId="24" fillId="4" borderId="39" xfId="0" applyNumberFormat="1" applyFont="1" applyFill="1" applyBorder="1" applyAlignment="1">
      <alignment horizontal="center" vertical="center"/>
    </xf>
    <xf numFmtId="0" fontId="7" fillId="2" borderId="39" xfId="0" applyNumberFormat="1" applyFont="1" applyFill="1" applyBorder="1" applyAlignment="1">
      <alignment horizontal="center" vertical="center"/>
    </xf>
    <xf numFmtId="0" fontId="13" fillId="4" borderId="35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7" borderId="8" xfId="0" applyNumberFormat="1" applyFont="1" applyFill="1" applyBorder="1" applyAlignment="1">
      <alignment horizontal="center" vertical="center"/>
    </xf>
    <xf numFmtId="17" fontId="11" fillId="8" borderId="8" xfId="0" quotePrefix="1" applyNumberFormat="1" applyFont="1" applyFill="1" applyBorder="1" applyAlignment="1">
      <alignment horizontal="center" vertical="center"/>
    </xf>
    <xf numFmtId="0" fontId="17" fillId="0" borderId="0" xfId="6" applyFont="1" applyFill="1" applyBorder="1"/>
    <xf numFmtId="0" fontId="30" fillId="0" borderId="0" xfId="6" applyFont="1" applyFill="1" applyBorder="1"/>
    <xf numFmtId="0" fontId="22" fillId="9" borderId="45" xfId="6" applyNumberFormat="1" applyFont="1" applyFill="1" applyBorder="1" applyAlignment="1">
      <alignment horizontal="center" vertical="top" wrapText="1" readingOrder="1"/>
    </xf>
    <xf numFmtId="0" fontId="21" fillId="0" borderId="48" xfId="6" applyNumberFormat="1" applyFont="1" applyFill="1" applyBorder="1" applyAlignment="1">
      <alignment vertical="top" wrapText="1" readingOrder="1"/>
    </xf>
    <xf numFmtId="0" fontId="21" fillId="0" borderId="0" xfId="6" applyNumberFormat="1" applyFont="1" applyFill="1" applyBorder="1" applyAlignment="1">
      <alignment vertical="top" wrapText="1" readingOrder="1"/>
    </xf>
    <xf numFmtId="0" fontId="61" fillId="0" borderId="0" xfId="6" applyNumberFormat="1" applyFont="1" applyFill="1" applyBorder="1" applyAlignment="1">
      <alignment horizontal="center" vertical="center" wrapText="1" readingOrder="1"/>
    </xf>
    <xf numFmtId="4" fontId="61" fillId="0" borderId="0" xfId="6" applyNumberFormat="1" applyFont="1" applyFill="1" applyBorder="1" applyAlignment="1">
      <alignment horizontal="right" vertical="center" wrapText="1" readingOrder="1"/>
    </xf>
    <xf numFmtId="0" fontId="62" fillId="0" borderId="0" xfId="6" applyFont="1" applyFill="1" applyBorder="1"/>
    <xf numFmtId="0" fontId="63" fillId="9" borderId="45" xfId="6" applyNumberFormat="1" applyFont="1" applyFill="1" applyBorder="1" applyAlignment="1">
      <alignment horizontal="center" vertical="top" wrapText="1" readingOrder="1"/>
    </xf>
    <xf numFmtId="4" fontId="63" fillId="9" borderId="45" xfId="6" applyNumberFormat="1" applyFont="1" applyFill="1" applyBorder="1" applyAlignment="1">
      <alignment horizontal="center" vertical="top" wrapText="1" readingOrder="1"/>
    </xf>
    <xf numFmtId="0" fontId="64" fillId="0" borderId="0" xfId="6" applyFont="1" applyFill="1" applyBorder="1"/>
    <xf numFmtId="4" fontId="22" fillId="9" borderId="45" xfId="6" applyNumberFormat="1" applyFont="1" applyFill="1" applyBorder="1" applyAlignment="1">
      <alignment horizontal="center" vertical="top" wrapText="1" readingOrder="1"/>
    </xf>
    <xf numFmtId="0" fontId="17" fillId="0" borderId="0" xfId="6" applyNumberFormat="1" applyFont="1" applyFill="1" applyBorder="1" applyAlignment="1">
      <alignment vertical="top" wrapText="1"/>
    </xf>
    <xf numFmtId="0" fontId="22" fillId="0" borderId="0" xfId="6" applyNumberFormat="1" applyFont="1" applyFill="1" applyBorder="1" applyAlignment="1">
      <alignment horizontal="center" vertical="top" wrapText="1" readingOrder="1"/>
    </xf>
    <xf numFmtId="4" fontId="22" fillId="0" borderId="0" xfId="6" applyNumberFormat="1" applyFont="1" applyFill="1" applyBorder="1" applyAlignment="1">
      <alignment horizontal="center" vertical="top" wrapText="1" readingOrder="1"/>
    </xf>
    <xf numFmtId="0" fontId="17" fillId="0" borderId="8" xfId="6" applyNumberFormat="1" applyFont="1" applyFill="1" applyBorder="1" applyAlignment="1">
      <alignment vertical="top" wrapText="1"/>
    </xf>
    <xf numFmtId="0" fontId="22" fillId="9" borderId="8" xfId="6" applyNumberFormat="1" applyFont="1" applyFill="1" applyBorder="1" applyAlignment="1">
      <alignment horizontal="center" vertical="top" wrapText="1" readingOrder="1"/>
    </xf>
    <xf numFmtId="0" fontId="65" fillId="0" borderId="0" xfId="6" applyNumberFormat="1" applyFont="1" applyFill="1" applyBorder="1" applyAlignment="1">
      <alignment horizontal="center" vertical="center" wrapText="1" readingOrder="1"/>
    </xf>
    <xf numFmtId="4" fontId="65" fillId="0" borderId="0" xfId="6" applyNumberFormat="1" applyFont="1" applyFill="1" applyBorder="1" applyAlignment="1">
      <alignment horizontal="right" vertical="center" wrapText="1" readingOrder="1"/>
    </xf>
    <xf numFmtId="0" fontId="65" fillId="0" borderId="0" xfId="6" applyNumberFormat="1" applyFont="1" applyFill="1" applyBorder="1" applyAlignment="1">
      <alignment horizontal="right" vertical="center" wrapText="1" readingOrder="1"/>
    </xf>
    <xf numFmtId="0" fontId="61" fillId="0" borderId="0" xfId="6" applyNumberFormat="1" applyFont="1" applyFill="1" applyBorder="1" applyAlignment="1">
      <alignment horizontal="right" vertical="center" wrapText="1" readingOrder="1"/>
    </xf>
    <xf numFmtId="0" fontId="66" fillId="0" borderId="0" xfId="6" applyNumberFormat="1" applyFont="1" applyFill="1" applyBorder="1" applyAlignment="1">
      <alignment horizontal="center" vertical="center" wrapText="1" readingOrder="1"/>
    </xf>
    <xf numFmtId="4" fontId="66" fillId="0" borderId="0" xfId="6" applyNumberFormat="1" applyFont="1" applyFill="1" applyBorder="1" applyAlignment="1">
      <alignment horizontal="right" vertical="center" wrapText="1" readingOrder="1"/>
    </xf>
    <xf numFmtId="0" fontId="66" fillId="0" borderId="0" xfId="6" applyNumberFormat="1" applyFont="1" applyFill="1" applyBorder="1" applyAlignment="1">
      <alignment horizontal="right" vertical="center" wrapText="1" readingOrder="1"/>
    </xf>
    <xf numFmtId="0" fontId="19" fillId="0" borderId="0" xfId="6" applyNumberFormat="1" applyFont="1" applyFill="1" applyBorder="1" applyAlignment="1">
      <alignment vertical="top" wrapText="1" readingOrder="1"/>
    </xf>
    <xf numFmtId="0" fontId="17" fillId="4" borderId="0" xfId="6" applyFont="1" applyFill="1" applyBorder="1"/>
    <xf numFmtId="0" fontId="62" fillId="4" borderId="0" xfId="6" applyFont="1" applyFill="1" applyBorder="1"/>
    <xf numFmtId="0" fontId="64" fillId="4" borderId="0" xfId="6" applyFont="1" applyFill="1" applyBorder="1"/>
    <xf numFmtId="0" fontId="60" fillId="4" borderId="0" xfId="6" applyFont="1" applyFill="1" applyBorder="1"/>
    <xf numFmtId="4" fontId="66" fillId="2" borderId="0" xfId="6" applyNumberFormat="1" applyFont="1" applyFill="1" applyBorder="1" applyAlignment="1">
      <alignment horizontal="right" vertical="center" wrapText="1" readingOrder="1"/>
    </xf>
    <xf numFmtId="0" fontId="66" fillId="2" borderId="0" xfId="6" applyNumberFormat="1" applyFont="1" applyFill="1" applyBorder="1" applyAlignment="1">
      <alignment horizontal="right" vertical="center" wrapText="1" readingOrder="1"/>
    </xf>
    <xf numFmtId="0" fontId="66" fillId="4" borderId="0" xfId="6" applyNumberFormat="1" applyFont="1" applyFill="1" applyBorder="1" applyAlignment="1">
      <alignment horizontal="center" vertical="center" wrapText="1" readingOrder="1"/>
    </xf>
    <xf numFmtId="4" fontId="66" fillId="4" borderId="0" xfId="6" applyNumberFormat="1" applyFont="1" applyFill="1" applyBorder="1" applyAlignment="1">
      <alignment horizontal="right" vertical="center" wrapText="1" readingOrder="1"/>
    </xf>
    <xf numFmtId="0" fontId="66" fillId="4" borderId="0" xfId="6" applyNumberFormat="1" applyFont="1" applyFill="1" applyBorder="1" applyAlignment="1">
      <alignment horizontal="right" vertical="center" wrapText="1" readingOrder="1"/>
    </xf>
    <xf numFmtId="4" fontId="21" fillId="0" borderId="0" xfId="6" applyNumberFormat="1" applyFont="1" applyFill="1" applyBorder="1" applyAlignment="1">
      <alignment vertical="top" wrapText="1" readingOrder="1"/>
    </xf>
    <xf numFmtId="0" fontId="67" fillId="0" borderId="0" xfId="6" applyNumberFormat="1" applyFont="1" applyFill="1" applyBorder="1" applyAlignment="1">
      <alignment horizontal="right" vertical="center" wrapText="1" readingOrder="1"/>
    </xf>
    <xf numFmtId="4" fontId="67" fillId="0" borderId="0" xfId="6" applyNumberFormat="1" applyFont="1" applyFill="1" applyBorder="1" applyAlignment="1">
      <alignment horizontal="right" vertical="center" wrapText="1" readingOrder="1"/>
    </xf>
    <xf numFmtId="0" fontId="69" fillId="0" borderId="0" xfId="6" applyNumberFormat="1" applyFont="1" applyFill="1" applyBorder="1" applyAlignment="1">
      <alignment horizontal="center" vertical="center" wrapText="1" readingOrder="1"/>
    </xf>
    <xf numFmtId="0" fontId="70" fillId="0" borderId="0" xfId="6" applyNumberFormat="1" applyFont="1" applyFill="1" applyBorder="1" applyAlignment="1">
      <alignment horizontal="right" vertical="center" wrapText="1" readingOrder="1"/>
    </xf>
    <xf numFmtId="4" fontId="70" fillId="0" borderId="0" xfId="6" applyNumberFormat="1" applyFont="1" applyFill="1" applyBorder="1" applyAlignment="1">
      <alignment horizontal="right" vertical="center" wrapText="1" readingOrder="1"/>
    </xf>
    <xf numFmtId="0" fontId="72" fillId="0" borderId="0" xfId="6" applyNumberFormat="1" applyFont="1" applyFill="1" applyBorder="1" applyAlignment="1">
      <alignment horizontal="center" vertical="center" wrapText="1" readingOrder="1"/>
    </xf>
    <xf numFmtId="0" fontId="73" fillId="0" borderId="0" xfId="6" applyFont="1" applyFill="1" applyBorder="1"/>
    <xf numFmtId="0" fontId="74" fillId="0" borderId="0" xfId="6" applyNumberFormat="1" applyFont="1" applyFill="1" applyBorder="1" applyAlignment="1">
      <alignment horizontal="right" vertical="center" wrapText="1" readingOrder="1"/>
    </xf>
    <xf numFmtId="4" fontId="74" fillId="0" borderId="0" xfId="6" applyNumberFormat="1" applyFont="1" applyFill="1" applyBorder="1" applyAlignment="1">
      <alignment horizontal="right" vertical="center" wrapText="1" readingOrder="1"/>
    </xf>
    <xf numFmtId="0" fontId="76" fillId="0" borderId="0" xfId="6" applyNumberFormat="1" applyFont="1" applyFill="1" applyBorder="1" applyAlignment="1">
      <alignment horizontal="center" vertical="center" wrapText="1" readingOrder="1"/>
    </xf>
    <xf numFmtId="0" fontId="22" fillId="9" borderId="53" xfId="6" applyNumberFormat="1" applyFont="1" applyFill="1" applyBorder="1" applyAlignment="1">
      <alignment horizontal="center" vertical="top" wrapText="1" readingOrder="1"/>
    </xf>
    <xf numFmtId="0" fontId="23" fillId="0" borderId="0" xfId="6" applyNumberFormat="1" applyFont="1" applyFill="1" applyBorder="1" applyAlignment="1">
      <alignment horizontal="left" vertical="top" wrapText="1" readingOrder="1"/>
    </xf>
    <xf numFmtId="0" fontId="22" fillId="9" borderId="0" xfId="6" applyNumberFormat="1" applyFont="1" applyFill="1" applyBorder="1" applyAlignment="1">
      <alignment horizontal="left" vertical="top" wrapText="1" readingOrder="1"/>
    </xf>
    <xf numFmtId="0" fontId="17" fillId="0" borderId="0" xfId="6" applyNumberFormat="1" applyFont="1" applyFill="1" applyBorder="1" applyAlignment="1">
      <alignment vertical="top"/>
    </xf>
    <xf numFmtId="0" fontId="77" fillId="7" borderId="0" xfId="6" applyFont="1" applyFill="1" applyBorder="1"/>
    <xf numFmtId="0" fontId="77" fillId="7" borderId="0" xfId="6" applyNumberFormat="1" applyFont="1" applyFill="1" applyBorder="1" applyAlignment="1">
      <alignment vertical="top" wrapText="1"/>
    </xf>
    <xf numFmtId="0" fontId="23" fillId="7" borderId="0" xfId="6" applyNumberFormat="1" applyFont="1" applyFill="1" applyBorder="1" applyAlignment="1">
      <alignment horizontal="left" vertical="top" wrapText="1" readingOrder="1"/>
    </xf>
    <xf numFmtId="0" fontId="22" fillId="18" borderId="0" xfId="6" applyNumberFormat="1" applyFont="1" applyFill="1" applyBorder="1" applyAlignment="1">
      <alignment horizontal="left" vertical="top" wrapText="1" readingOrder="1"/>
    </xf>
    <xf numFmtId="0" fontId="30" fillId="0" borderId="0" xfId="6" applyNumberFormat="1" applyFont="1" applyFill="1" applyBorder="1" applyAlignment="1">
      <alignment vertical="top" wrapText="1"/>
    </xf>
    <xf numFmtId="0" fontId="80" fillId="0" borderId="0" xfId="6" applyNumberFormat="1" applyFont="1" applyFill="1" applyBorder="1" applyAlignment="1">
      <alignment horizontal="left" vertical="top" wrapText="1" readingOrder="1"/>
    </xf>
    <xf numFmtId="0" fontId="81" fillId="9" borderId="0" xfId="6" applyNumberFormat="1" applyFont="1" applyFill="1" applyBorder="1" applyAlignment="1">
      <alignment horizontal="left" vertical="top" wrapText="1" readingOrder="1"/>
    </xf>
    <xf numFmtId="0" fontId="17" fillId="0" borderId="55" xfId="6" applyNumberFormat="1" applyFont="1" applyFill="1" applyBorder="1" applyAlignment="1">
      <alignment vertical="top" wrapText="1"/>
    </xf>
    <xf numFmtId="0" fontId="17" fillId="0" borderId="56" xfId="6" applyNumberFormat="1" applyFont="1" applyFill="1" applyBorder="1" applyAlignment="1">
      <alignment vertical="top" wrapText="1"/>
    </xf>
    <xf numFmtId="0" fontId="23" fillId="0" borderId="55" xfId="6" applyNumberFormat="1" applyFont="1" applyFill="1" applyBorder="1" applyAlignment="1">
      <alignment horizontal="left" vertical="top" wrapText="1" readingOrder="1"/>
    </xf>
    <xf numFmtId="0" fontId="22" fillId="9" borderId="57" xfId="6" applyNumberFormat="1" applyFont="1" applyFill="1" applyBorder="1" applyAlignment="1">
      <alignment horizontal="left" vertical="top" wrapText="1" readingOrder="1"/>
    </xf>
    <xf numFmtId="0" fontId="17" fillId="0" borderId="8" xfId="6" applyNumberFormat="1" applyFont="1" applyFill="1" applyBorder="1" applyAlignment="1">
      <alignment vertical="top"/>
    </xf>
    <xf numFmtId="4" fontId="21" fillId="0" borderId="8" xfId="6" applyNumberFormat="1" applyFont="1" applyFill="1" applyBorder="1" applyAlignment="1">
      <alignment vertical="top" wrapText="1" readingOrder="1"/>
    </xf>
    <xf numFmtId="0" fontId="30" fillId="0" borderId="8" xfId="6" applyNumberFormat="1" applyFont="1" applyFill="1" applyBorder="1" applyAlignment="1">
      <alignment vertical="top"/>
    </xf>
    <xf numFmtId="0" fontId="30" fillId="0" borderId="8" xfId="6" applyNumberFormat="1" applyFont="1" applyFill="1" applyBorder="1" applyAlignment="1">
      <alignment vertical="top" wrapText="1"/>
    </xf>
    <xf numFmtId="4" fontId="79" fillId="0" borderId="8" xfId="6" applyNumberFormat="1" applyFont="1" applyFill="1" applyBorder="1" applyAlignment="1">
      <alignment vertical="top" wrapText="1" readingOrder="1"/>
    </xf>
    <xf numFmtId="0" fontId="21" fillId="0" borderId="8" xfId="6" applyNumberFormat="1" applyFont="1" applyFill="1" applyBorder="1" applyAlignment="1">
      <alignment vertical="top" wrapText="1" readingOrder="1"/>
    </xf>
    <xf numFmtId="0" fontId="77" fillId="7" borderId="8" xfId="6" applyNumberFormat="1" applyFont="1" applyFill="1" applyBorder="1" applyAlignment="1">
      <alignment vertical="top"/>
    </xf>
    <xf numFmtId="0" fontId="77" fillId="7" borderId="8" xfId="6" applyNumberFormat="1" applyFont="1" applyFill="1" applyBorder="1" applyAlignment="1">
      <alignment vertical="top" wrapText="1"/>
    </xf>
    <xf numFmtId="4" fontId="78" fillId="7" borderId="8" xfId="6" applyNumberFormat="1" applyFont="1" applyFill="1" applyBorder="1" applyAlignment="1">
      <alignment vertical="top" wrapText="1" readingOrder="1"/>
    </xf>
    <xf numFmtId="0" fontId="17" fillId="5" borderId="0" xfId="6" applyFont="1" applyFill="1" applyBorder="1"/>
    <xf numFmtId="0" fontId="21" fillId="5" borderId="0" xfId="6" applyNumberFormat="1" applyFont="1" applyFill="1" applyBorder="1" applyAlignment="1">
      <alignment vertical="top" wrapText="1" readingOrder="1"/>
    </xf>
    <xf numFmtId="0" fontId="22" fillId="20" borderId="45" xfId="6" applyNumberFormat="1" applyFont="1" applyFill="1" applyBorder="1" applyAlignment="1">
      <alignment horizontal="center" vertical="top" wrapText="1" readingOrder="1"/>
    </xf>
    <xf numFmtId="4" fontId="61" fillId="5" borderId="0" xfId="6" applyNumberFormat="1" applyFont="1" applyFill="1" applyBorder="1" applyAlignment="1">
      <alignment horizontal="right" vertical="center" wrapText="1" readingOrder="1"/>
    </xf>
    <xf numFmtId="4" fontId="63" fillId="20" borderId="45" xfId="6" applyNumberFormat="1" applyFont="1" applyFill="1" applyBorder="1" applyAlignment="1">
      <alignment horizontal="center" vertical="top" wrapText="1" readingOrder="1"/>
    </xf>
    <xf numFmtId="4" fontId="22" fillId="20" borderId="45" xfId="6" applyNumberFormat="1" applyFont="1" applyFill="1" applyBorder="1" applyAlignment="1">
      <alignment horizontal="center" vertical="top" wrapText="1" readingOrder="1"/>
    </xf>
    <xf numFmtId="0" fontId="22" fillId="5" borderId="0" xfId="6" applyNumberFormat="1" applyFont="1" applyFill="1" applyBorder="1" applyAlignment="1">
      <alignment horizontal="center" vertical="top" wrapText="1" readingOrder="1"/>
    </xf>
    <xf numFmtId="0" fontId="22" fillId="20" borderId="8" xfId="6" applyNumberFormat="1" applyFont="1" applyFill="1" applyBorder="1" applyAlignment="1">
      <alignment horizontal="center" vertical="top" wrapText="1" readingOrder="1"/>
    </xf>
    <xf numFmtId="4" fontId="65" fillId="5" borderId="0" xfId="6" applyNumberFormat="1" applyFont="1" applyFill="1" applyBorder="1" applyAlignment="1">
      <alignment horizontal="right" vertical="center" wrapText="1" readingOrder="1"/>
    </xf>
    <xf numFmtId="0" fontId="65" fillId="5" borderId="0" xfId="6" applyNumberFormat="1" applyFont="1" applyFill="1" applyBorder="1" applyAlignment="1">
      <alignment horizontal="right" vertical="center" wrapText="1" readingOrder="1"/>
    </xf>
    <xf numFmtId="4" fontId="66" fillId="5" borderId="0" xfId="6" applyNumberFormat="1" applyFont="1" applyFill="1" applyBorder="1" applyAlignment="1">
      <alignment horizontal="right" vertical="center" wrapText="1" readingOrder="1"/>
    </xf>
    <xf numFmtId="0" fontId="66" fillId="5" borderId="0" xfId="6" applyNumberFormat="1" applyFont="1" applyFill="1" applyBorder="1" applyAlignment="1">
      <alignment horizontal="right" vertical="center" wrapText="1" readingOrder="1"/>
    </xf>
    <xf numFmtId="0" fontId="19" fillId="5" borderId="0" xfId="6" applyNumberFormat="1" applyFont="1" applyFill="1" applyBorder="1" applyAlignment="1">
      <alignment vertical="top" wrapText="1" readingOrder="1"/>
    </xf>
    <xf numFmtId="0" fontId="17" fillId="13" borderId="0" xfId="6" applyFont="1" applyFill="1" applyBorder="1"/>
    <xf numFmtId="0" fontId="21" fillId="13" borderId="0" xfId="6" applyNumberFormat="1" applyFont="1" applyFill="1" applyBorder="1" applyAlignment="1">
      <alignment vertical="top" wrapText="1" readingOrder="1"/>
    </xf>
    <xf numFmtId="0" fontId="22" fillId="21" borderId="45" xfId="6" applyNumberFormat="1" applyFont="1" applyFill="1" applyBorder="1" applyAlignment="1">
      <alignment horizontal="center" vertical="top" wrapText="1" readingOrder="1"/>
    </xf>
    <xf numFmtId="4" fontId="21" fillId="13" borderId="8" xfId="6" applyNumberFormat="1" applyFont="1" applyFill="1" applyBorder="1" applyAlignment="1">
      <alignment vertical="top" wrapText="1" readingOrder="1"/>
    </xf>
    <xf numFmtId="4" fontId="79" fillId="13" borderId="8" xfId="6" applyNumberFormat="1" applyFont="1" applyFill="1" applyBorder="1" applyAlignment="1">
      <alignment vertical="top" wrapText="1" readingOrder="1"/>
    </xf>
    <xf numFmtId="0" fontId="21" fillId="13" borderId="8" xfId="6" applyNumberFormat="1" applyFont="1" applyFill="1" applyBorder="1" applyAlignment="1">
      <alignment vertical="top" wrapText="1" readingOrder="1"/>
    </xf>
    <xf numFmtId="4" fontId="78" fillId="13" borderId="8" xfId="6" applyNumberFormat="1" applyFont="1" applyFill="1" applyBorder="1" applyAlignment="1">
      <alignment vertical="top" wrapText="1" readingOrder="1"/>
    </xf>
    <xf numFmtId="0" fontId="22" fillId="21" borderId="53" xfId="6" applyNumberFormat="1" applyFont="1" applyFill="1" applyBorder="1" applyAlignment="1">
      <alignment horizontal="center" vertical="top" wrapText="1" readingOrder="1"/>
    </xf>
    <xf numFmtId="4" fontId="70" fillId="13" borderId="0" xfId="6" applyNumberFormat="1" applyFont="1" applyFill="1" applyBorder="1" applyAlignment="1">
      <alignment horizontal="right" vertical="center" wrapText="1" readingOrder="1"/>
    </xf>
    <xf numFmtId="0" fontId="70" fillId="13" borderId="0" xfId="6" applyNumberFormat="1" applyFont="1" applyFill="1" applyBorder="1" applyAlignment="1">
      <alignment horizontal="right" vertical="center" wrapText="1" readingOrder="1"/>
    </xf>
    <xf numFmtId="4" fontId="74" fillId="13" borderId="0" xfId="6" applyNumberFormat="1" applyFont="1" applyFill="1" applyBorder="1" applyAlignment="1">
      <alignment horizontal="right" vertical="center" wrapText="1" readingOrder="1"/>
    </xf>
    <xf numFmtId="4" fontId="67" fillId="13" borderId="0" xfId="6" applyNumberFormat="1" applyFont="1" applyFill="1" applyBorder="1" applyAlignment="1">
      <alignment horizontal="right" vertical="center" wrapText="1" readingOrder="1"/>
    </xf>
    <xf numFmtId="0" fontId="67" fillId="13" borderId="0" xfId="6" applyNumberFormat="1" applyFont="1" applyFill="1" applyBorder="1" applyAlignment="1">
      <alignment horizontal="right" vertical="center" wrapText="1" readingOrder="1"/>
    </xf>
    <xf numFmtId="4" fontId="56" fillId="13" borderId="0" xfId="6" applyNumberFormat="1" applyFont="1" applyFill="1" applyBorder="1" applyAlignment="1">
      <alignment horizontal="right" vertical="center" wrapText="1" readingOrder="1"/>
    </xf>
    <xf numFmtId="0" fontId="56" fillId="13" borderId="0" xfId="6" applyNumberFormat="1" applyFont="1" applyFill="1" applyBorder="1" applyAlignment="1">
      <alignment horizontal="right" vertical="center" wrapText="1" readingOrder="1"/>
    </xf>
    <xf numFmtId="0" fontId="74" fillId="13" borderId="0" xfId="6" applyNumberFormat="1" applyFont="1" applyFill="1" applyBorder="1" applyAlignment="1">
      <alignment horizontal="right" vertical="center" wrapText="1" readingOrder="1"/>
    </xf>
    <xf numFmtId="4" fontId="21" fillId="13" borderId="0" xfId="6" applyNumberFormat="1" applyFont="1" applyFill="1" applyBorder="1" applyAlignment="1">
      <alignment vertical="top" wrapText="1" readingOrder="1"/>
    </xf>
    <xf numFmtId="0" fontId="69" fillId="5" borderId="0" xfId="6" applyNumberFormat="1" applyFont="1" applyFill="1" applyBorder="1" applyAlignment="1">
      <alignment horizontal="center" vertical="center" wrapText="1" readingOrder="1"/>
    </xf>
    <xf numFmtId="4" fontId="67" fillId="5" borderId="0" xfId="6" applyNumberFormat="1" applyFont="1" applyFill="1" applyBorder="1" applyAlignment="1">
      <alignment horizontal="right" vertical="center" wrapText="1" readingOrder="1"/>
    </xf>
    <xf numFmtId="0" fontId="67" fillId="5" borderId="0" xfId="6" applyNumberFormat="1" applyFont="1" applyFill="1" applyBorder="1" applyAlignment="1">
      <alignment horizontal="right" vertical="center" wrapText="1" readingOrder="1"/>
    </xf>
    <xf numFmtId="0" fontId="72" fillId="5" borderId="0" xfId="6" applyNumberFormat="1" applyFont="1" applyFill="1" applyBorder="1" applyAlignment="1">
      <alignment horizontal="center" vertical="center" wrapText="1" readingOrder="1"/>
    </xf>
    <xf numFmtId="4" fontId="70" fillId="5" borderId="0" xfId="6" applyNumberFormat="1" applyFont="1" applyFill="1" applyBorder="1" applyAlignment="1">
      <alignment horizontal="right" vertical="center" wrapText="1" readingOrder="1"/>
    </xf>
    <xf numFmtId="0" fontId="70" fillId="5" borderId="0" xfId="6" applyNumberFormat="1" applyFont="1" applyFill="1" applyBorder="1" applyAlignment="1">
      <alignment horizontal="right" vertical="center" wrapText="1" readingOrder="1"/>
    </xf>
    <xf numFmtId="0" fontId="72" fillId="2" borderId="0" xfId="6" applyNumberFormat="1" applyFont="1" applyFill="1" applyBorder="1" applyAlignment="1">
      <alignment horizontal="center" vertical="center" wrapText="1" readingOrder="1"/>
    </xf>
    <xf numFmtId="0" fontId="69" fillId="2" borderId="0" xfId="6" applyNumberFormat="1" applyFont="1" applyFill="1" applyBorder="1" applyAlignment="1">
      <alignment horizontal="center" vertical="center" wrapText="1" readingOrder="1"/>
    </xf>
    <xf numFmtId="4" fontId="70" fillId="2" borderId="0" xfId="6" applyNumberFormat="1" applyFont="1" applyFill="1" applyBorder="1" applyAlignment="1">
      <alignment horizontal="right" vertical="center" wrapText="1" readingOrder="1"/>
    </xf>
    <xf numFmtId="0" fontId="70" fillId="2" borderId="0" xfId="6" applyNumberFormat="1" applyFont="1" applyFill="1" applyBorder="1" applyAlignment="1">
      <alignment horizontal="right" vertical="center" wrapText="1" readingOrder="1"/>
    </xf>
    <xf numFmtId="0" fontId="17" fillId="2" borderId="0" xfId="6" applyFont="1" applyFill="1" applyBorder="1"/>
    <xf numFmtId="4" fontId="67" fillId="2" borderId="0" xfId="6" applyNumberFormat="1" applyFont="1" applyFill="1" applyBorder="1" applyAlignment="1">
      <alignment horizontal="right" vertical="center" wrapText="1" readingOrder="1"/>
    </xf>
    <xf numFmtId="0" fontId="67" fillId="2" borderId="0" xfId="6" applyNumberFormat="1" applyFont="1" applyFill="1" applyBorder="1" applyAlignment="1">
      <alignment horizontal="right" vertical="center" wrapText="1" readingOrder="1"/>
    </xf>
    <xf numFmtId="0" fontId="21" fillId="2" borderId="0" xfId="6" applyNumberFormat="1" applyFont="1" applyFill="1" applyBorder="1" applyAlignment="1">
      <alignment vertical="top" wrapText="1" readingOrder="1"/>
    </xf>
    <xf numFmtId="0" fontId="22" fillId="22" borderId="45" xfId="6" applyNumberFormat="1" applyFont="1" applyFill="1" applyBorder="1" applyAlignment="1">
      <alignment horizontal="center" vertical="top" wrapText="1" readingOrder="1"/>
    </xf>
    <xf numFmtId="4" fontId="61" fillId="2" borderId="0" xfId="6" applyNumberFormat="1" applyFont="1" applyFill="1" applyBorder="1" applyAlignment="1">
      <alignment horizontal="right" vertical="center" wrapText="1" readingOrder="1"/>
    </xf>
    <xf numFmtId="4" fontId="63" fillId="22" borderId="45" xfId="6" applyNumberFormat="1" applyFont="1" applyFill="1" applyBorder="1" applyAlignment="1">
      <alignment horizontal="center" vertical="top" wrapText="1" readingOrder="1"/>
    </xf>
    <xf numFmtId="4" fontId="22" fillId="22" borderId="45" xfId="6" applyNumberFormat="1" applyFont="1" applyFill="1" applyBorder="1" applyAlignment="1">
      <alignment horizontal="center" vertical="top" wrapText="1" readingOrder="1"/>
    </xf>
    <xf numFmtId="0" fontId="22" fillId="2" borderId="0" xfId="6" applyNumberFormat="1" applyFont="1" applyFill="1" applyBorder="1" applyAlignment="1">
      <alignment horizontal="center" vertical="top" wrapText="1" readingOrder="1"/>
    </xf>
    <xf numFmtId="0" fontId="22" fillId="22" borderId="8" xfId="6" applyNumberFormat="1" applyFont="1" applyFill="1" applyBorder="1" applyAlignment="1">
      <alignment horizontal="center" vertical="top" wrapText="1" readingOrder="1"/>
    </xf>
    <xf numFmtId="4" fontId="65" fillId="2" borderId="0" xfId="6" applyNumberFormat="1" applyFont="1" applyFill="1" applyBorder="1" applyAlignment="1">
      <alignment horizontal="right" vertical="center" wrapText="1" readingOrder="1"/>
    </xf>
    <xf numFmtId="0" fontId="65" fillId="2" borderId="0" xfId="6" applyNumberFormat="1" applyFont="1" applyFill="1" applyBorder="1" applyAlignment="1">
      <alignment horizontal="right" vertical="center" wrapText="1" readingOrder="1"/>
    </xf>
    <xf numFmtId="0" fontId="19" fillId="2" borderId="0" xfId="6" applyNumberFormat="1" applyFont="1" applyFill="1" applyBorder="1" applyAlignment="1">
      <alignment vertical="top" wrapText="1" readingOrder="1"/>
    </xf>
    <xf numFmtId="4" fontId="17" fillId="2" borderId="0" xfId="6" applyNumberFormat="1" applyFont="1" applyFill="1" applyBorder="1"/>
    <xf numFmtId="0" fontId="82" fillId="4" borderId="0" xfId="6" applyFont="1" applyFill="1" applyBorder="1"/>
    <xf numFmtId="0" fontId="83" fillId="0" borderId="0" xfId="6" applyNumberFormat="1" applyFont="1" applyFill="1" applyBorder="1" applyAlignment="1">
      <alignment horizontal="center" vertical="center" wrapText="1" readingOrder="1"/>
    </xf>
    <xf numFmtId="4" fontId="83" fillId="0" borderId="0" xfId="6" applyNumberFormat="1" applyFont="1" applyFill="1" applyBorder="1" applyAlignment="1">
      <alignment horizontal="right" vertical="center" wrapText="1" readingOrder="1"/>
    </xf>
    <xf numFmtId="0" fontId="83" fillId="2" borderId="0" xfId="6" applyNumberFormat="1" applyFont="1" applyFill="1" applyBorder="1" applyAlignment="1">
      <alignment horizontal="right" vertical="center" wrapText="1" readingOrder="1"/>
    </xf>
    <xf numFmtId="0" fontId="83" fillId="0" borderId="0" xfId="6" applyNumberFormat="1" applyFont="1" applyFill="1" applyBorder="1" applyAlignment="1">
      <alignment horizontal="right" vertical="center" wrapText="1" readingOrder="1"/>
    </xf>
    <xf numFmtId="0" fontId="82" fillId="0" borderId="0" xfId="6" applyFont="1" applyFill="1" applyBorder="1"/>
    <xf numFmtId="0" fontId="60" fillId="5" borderId="0" xfId="6" applyFont="1" applyFill="1" applyBorder="1"/>
    <xf numFmtId="0" fontId="66" fillId="5" borderId="0" xfId="6" applyNumberFormat="1" applyFont="1" applyFill="1" applyBorder="1" applyAlignment="1">
      <alignment horizontal="center" vertical="center" wrapText="1" readingOrder="1"/>
    </xf>
    <xf numFmtId="4" fontId="17" fillId="5" borderId="0" xfId="6" applyNumberFormat="1" applyFont="1" applyFill="1" applyBorder="1"/>
    <xf numFmtId="4" fontId="21" fillId="5" borderId="0" xfId="6" applyNumberFormat="1" applyFont="1" applyFill="1" applyBorder="1" applyAlignment="1">
      <alignment vertical="top" wrapText="1" readingOrder="1"/>
    </xf>
    <xf numFmtId="4" fontId="83" fillId="5" borderId="0" xfId="6" applyNumberFormat="1" applyFont="1" applyFill="1" applyBorder="1" applyAlignment="1">
      <alignment horizontal="right" vertical="center" wrapText="1" readingOrder="1"/>
    </xf>
    <xf numFmtId="0" fontId="65" fillId="5" borderId="0" xfId="6" applyNumberFormat="1" applyFont="1" applyFill="1" applyBorder="1" applyAlignment="1">
      <alignment horizontal="center" vertical="center" wrapText="1" readingOrder="1"/>
    </xf>
    <xf numFmtId="17" fontId="11" fillId="7" borderId="8" xfId="0" applyNumberFormat="1" applyFont="1" applyFill="1" applyBorder="1" applyAlignment="1">
      <alignment horizontal="center" vertical="center"/>
    </xf>
    <xf numFmtId="0" fontId="17" fillId="0" borderId="0" xfId="6" applyFont="1" applyFill="1" applyBorder="1"/>
    <xf numFmtId="0" fontId="21" fillId="0" borderId="0" xfId="6" applyNumberFormat="1" applyFont="1" applyFill="1" applyBorder="1" applyAlignment="1">
      <alignment vertical="top" wrapText="1" readingOrder="1"/>
    </xf>
    <xf numFmtId="0" fontId="22" fillId="9" borderId="45" xfId="6" applyNumberFormat="1" applyFont="1" applyFill="1" applyBorder="1" applyAlignment="1">
      <alignment horizontal="center" vertical="top" wrapText="1" readingOrder="1"/>
    </xf>
    <xf numFmtId="0" fontId="21" fillId="0" borderId="48" xfId="6" applyNumberFormat="1" applyFont="1" applyFill="1" applyBorder="1" applyAlignment="1">
      <alignment vertical="top" wrapText="1" readingOrder="1"/>
    </xf>
    <xf numFmtId="0" fontId="60" fillId="0" borderId="0" xfId="6" applyFont="1" applyFill="1" applyBorder="1"/>
    <xf numFmtId="0" fontId="60" fillId="5" borderId="0" xfId="6" applyFont="1" applyFill="1" applyBorder="1"/>
    <xf numFmtId="0" fontId="73" fillId="0" borderId="0" xfId="6" applyFont="1" applyFill="1" applyBorder="1"/>
    <xf numFmtId="0" fontId="39" fillId="0" borderId="0" xfId="6" applyNumberFormat="1" applyFont="1" applyFill="1" applyBorder="1" applyAlignment="1">
      <alignment horizontal="center" vertical="center" wrapText="1" readingOrder="1"/>
    </xf>
    <xf numFmtId="0" fontId="31" fillId="0" borderId="0" xfId="6" applyFont="1" applyFill="1" applyBorder="1"/>
    <xf numFmtId="0" fontId="39" fillId="0" borderId="0" xfId="6" applyNumberFormat="1" applyFont="1" applyFill="1" applyBorder="1" applyAlignment="1">
      <alignment vertical="center" wrapText="1" readingOrder="1"/>
    </xf>
    <xf numFmtId="0" fontId="36" fillId="0" borderId="0" xfId="6" applyNumberFormat="1" applyFont="1" applyFill="1" applyBorder="1" applyAlignment="1">
      <alignment vertical="top" wrapText="1" readingOrder="1"/>
    </xf>
    <xf numFmtId="0" fontId="36" fillId="0" borderId="48" xfId="6" applyNumberFormat="1" applyFont="1" applyFill="1" applyBorder="1" applyAlignment="1">
      <alignment vertical="top" wrapText="1" readingOrder="1"/>
    </xf>
    <xf numFmtId="0" fontId="60" fillId="0" borderId="0" xfId="6" applyFont="1" applyFill="1" applyBorder="1"/>
    <xf numFmtId="0" fontId="61" fillId="0" borderId="0" xfId="6" applyNumberFormat="1" applyFont="1" applyFill="1" applyBorder="1" applyAlignment="1">
      <alignment horizontal="center" vertical="center" wrapText="1" readingOrder="1"/>
    </xf>
    <xf numFmtId="0" fontId="62" fillId="0" borderId="0" xfId="6" applyFont="1" applyFill="1" applyBorder="1"/>
    <xf numFmtId="0" fontId="22" fillId="9" borderId="45" xfId="6" applyNumberFormat="1" applyFont="1" applyFill="1" applyBorder="1" applyAlignment="1">
      <alignment horizontal="center" vertical="top" wrapText="1" readingOrder="1"/>
    </xf>
    <xf numFmtId="0" fontId="17" fillId="0" borderId="46" xfId="6" applyNumberFormat="1" applyFont="1" applyFill="1" applyBorder="1" applyAlignment="1">
      <alignment vertical="top" wrapText="1"/>
    </xf>
    <xf numFmtId="0" fontId="17" fillId="0" borderId="47" xfId="6" applyNumberFormat="1" applyFont="1" applyFill="1" applyBorder="1" applyAlignment="1">
      <alignment vertical="top" wrapText="1"/>
    </xf>
    <xf numFmtId="0" fontId="23" fillId="0" borderId="47" xfId="6" applyNumberFormat="1" applyFont="1" applyFill="1" applyBorder="1" applyAlignment="1">
      <alignment horizontal="left" vertical="top" wrapText="1" readingOrder="1"/>
    </xf>
    <xf numFmtId="0" fontId="22" fillId="9" borderId="45" xfId="6" applyNumberFormat="1" applyFont="1" applyFill="1" applyBorder="1" applyAlignment="1">
      <alignment horizontal="left" vertical="top" wrapText="1" readingOrder="1"/>
    </xf>
    <xf numFmtId="0" fontId="17" fillId="0" borderId="0" xfId="6" applyFont="1" applyFill="1" applyBorder="1"/>
    <xf numFmtId="0" fontId="21" fillId="0" borderId="0" xfId="6" applyNumberFormat="1" applyFont="1" applyFill="1" applyBorder="1" applyAlignment="1">
      <alignment vertical="top" wrapText="1" readingOrder="1"/>
    </xf>
    <xf numFmtId="44" fontId="84" fillId="0" borderId="0" xfId="11" applyFont="1" applyFill="1" applyBorder="1"/>
    <xf numFmtId="0" fontId="84" fillId="0" borderId="0" xfId="6" applyFont="1" applyFill="1" applyBorder="1"/>
    <xf numFmtId="9" fontId="84" fillId="0" borderId="0" xfId="12" applyFont="1" applyFill="1" applyBorder="1" applyAlignment="1">
      <alignment horizontal="center"/>
    </xf>
    <xf numFmtId="9" fontId="31" fillId="0" borderId="0" xfId="12" applyFont="1" applyFill="1" applyBorder="1" applyAlignment="1">
      <alignment horizontal="center"/>
    </xf>
    <xf numFmtId="44" fontId="85" fillId="0" borderId="0" xfId="11" applyFont="1" applyFill="1" applyBorder="1" applyAlignment="1">
      <alignment vertical="top" wrapText="1" readingOrder="1"/>
    </xf>
    <xf numFmtId="9" fontId="85" fillId="0" borderId="0" xfId="12" applyFont="1" applyFill="1" applyBorder="1" applyAlignment="1">
      <alignment horizontal="center" vertical="top" wrapText="1"/>
    </xf>
    <xf numFmtId="44" fontId="86" fillId="9" borderId="45" xfId="11" applyFont="1" applyFill="1" applyBorder="1" applyAlignment="1">
      <alignment horizontal="center" vertical="top" wrapText="1" readingOrder="1"/>
    </xf>
    <xf numFmtId="9" fontId="86" fillId="9" borderId="45" xfId="12" applyFont="1" applyFill="1" applyBorder="1" applyAlignment="1">
      <alignment horizontal="center" vertical="top" wrapText="1"/>
    </xf>
    <xf numFmtId="44" fontId="87" fillId="0" borderId="0" xfId="11" applyFont="1" applyFill="1" applyBorder="1" applyAlignment="1">
      <alignment horizontal="right" vertical="center" wrapText="1" readingOrder="1"/>
    </xf>
    <xf numFmtId="0" fontId="88" fillId="0" borderId="0" xfId="6" applyFont="1" applyFill="1" applyBorder="1"/>
    <xf numFmtId="9" fontId="87" fillId="0" borderId="0" xfId="12" applyFont="1" applyFill="1" applyBorder="1" applyAlignment="1">
      <alignment horizontal="center" vertical="center" wrapText="1"/>
    </xf>
    <xf numFmtId="0" fontId="41" fillId="0" borderId="48" xfId="6" applyNumberFormat="1" applyFont="1" applyFill="1" applyBorder="1" applyAlignment="1">
      <alignment horizontal="left" vertical="center" wrapText="1" readingOrder="1"/>
    </xf>
    <xf numFmtId="44" fontId="89" fillId="0" borderId="0" xfId="11" applyFont="1" applyFill="1" applyBorder="1" applyAlignment="1">
      <alignment horizontal="right" vertical="center" wrapText="1" readingOrder="1"/>
    </xf>
    <xf numFmtId="9" fontId="89" fillId="0" borderId="0" xfId="12" applyFont="1" applyFill="1" applyBorder="1" applyAlignment="1">
      <alignment horizontal="center" vertical="center" wrapText="1"/>
    </xf>
    <xf numFmtId="9" fontId="39" fillId="0" borderId="0" xfId="12" applyFont="1" applyFill="1" applyBorder="1" applyAlignment="1">
      <alignment horizontal="center" vertical="center" wrapText="1"/>
    </xf>
    <xf numFmtId="4" fontId="90" fillId="0" borderId="0" xfId="6" applyNumberFormat="1" applyFont="1" applyFill="1" applyBorder="1" applyAlignment="1">
      <alignment horizontal="right" vertical="center" wrapText="1" readingOrder="1"/>
    </xf>
    <xf numFmtId="0" fontId="90" fillId="0" borderId="0" xfId="6" applyNumberFormat="1" applyFont="1" applyFill="1" applyBorder="1" applyAlignment="1">
      <alignment horizontal="right" vertical="center" wrapText="1" readingOrder="1"/>
    </xf>
    <xf numFmtId="9" fontId="65" fillId="0" borderId="0" xfId="12" applyFont="1" applyFill="1" applyBorder="1" applyAlignment="1">
      <alignment horizontal="center" vertical="center" wrapText="1"/>
    </xf>
    <xf numFmtId="0" fontId="91" fillId="0" borderId="0" xfId="6" applyFont="1" applyFill="1" applyBorder="1"/>
    <xf numFmtId="9" fontId="90" fillId="0" borderId="0" xfId="12" applyFont="1" applyFill="1" applyBorder="1" applyAlignment="1">
      <alignment horizontal="center" vertical="center" wrapText="1"/>
    </xf>
    <xf numFmtId="4" fontId="92" fillId="0" borderId="0" xfId="6" applyNumberFormat="1" applyFont="1" applyFill="1" applyBorder="1" applyAlignment="1">
      <alignment horizontal="right" vertical="center" wrapText="1" readingOrder="1"/>
    </xf>
    <xf numFmtId="0" fontId="92" fillId="0" borderId="0" xfId="6" applyNumberFormat="1" applyFont="1" applyFill="1" applyBorder="1" applyAlignment="1">
      <alignment horizontal="right" vertical="center" wrapText="1" readingOrder="1"/>
    </xf>
    <xf numFmtId="0" fontId="93" fillId="0" borderId="0" xfId="6" applyNumberFormat="1" applyFont="1" applyFill="1" applyBorder="1" applyAlignment="1">
      <alignment vertical="top" wrapText="1" readingOrder="1"/>
    </xf>
    <xf numFmtId="0" fontId="73" fillId="5" borderId="0" xfId="6" applyFont="1" applyFill="1" applyBorder="1"/>
    <xf numFmtId="0" fontId="43" fillId="5" borderId="0" xfId="6" applyNumberFormat="1" applyFont="1" applyFill="1" applyBorder="1" applyAlignment="1">
      <alignment horizontal="center" vertical="center" wrapText="1" readingOrder="1"/>
    </xf>
    <xf numFmtId="9" fontId="65" fillId="5" borderId="0" xfId="12" applyFont="1" applyFill="1" applyBorder="1" applyAlignment="1">
      <alignment horizontal="center" vertical="center" wrapText="1"/>
    </xf>
    <xf numFmtId="0" fontId="31" fillId="5" borderId="0" xfId="6" applyFont="1" applyFill="1" applyBorder="1"/>
    <xf numFmtId="0" fontId="70" fillId="0" borderId="0" xfId="6" applyNumberFormat="1" applyFont="1" applyFill="1" applyBorder="1" applyAlignment="1">
      <alignment horizontal="right" vertical="center" wrapText="1" readingOrder="1"/>
    </xf>
    <xf numFmtId="0" fontId="67" fillId="0" borderId="0" xfId="6" applyNumberFormat="1" applyFont="1" applyFill="1" applyBorder="1" applyAlignment="1">
      <alignment horizontal="right" vertical="center" wrapText="1" readingOrder="1"/>
    </xf>
    <xf numFmtId="44" fontId="93" fillId="0" borderId="0" xfId="11" applyFont="1" applyFill="1" applyBorder="1" applyAlignment="1">
      <alignment vertical="top" wrapText="1" readingOrder="1"/>
    </xf>
    <xf numFmtId="0" fontId="73" fillId="19" borderId="0" xfId="6" applyFont="1" applyFill="1" applyBorder="1"/>
    <xf numFmtId="0" fontId="43" fillId="19" borderId="0" xfId="6" applyNumberFormat="1" applyFont="1" applyFill="1" applyBorder="1" applyAlignment="1">
      <alignment horizontal="center" vertical="center" wrapText="1" readingOrder="1"/>
    </xf>
    <xf numFmtId="4" fontId="92" fillId="19" borderId="0" xfId="6" applyNumberFormat="1" applyFont="1" applyFill="1" applyBorder="1" applyAlignment="1">
      <alignment horizontal="right" vertical="center" wrapText="1" readingOrder="1"/>
    </xf>
    <xf numFmtId="0" fontId="92" fillId="19" borderId="0" xfId="6" applyNumberFormat="1" applyFont="1" applyFill="1" applyBorder="1" applyAlignment="1">
      <alignment horizontal="right" vertical="center" wrapText="1" readingOrder="1"/>
    </xf>
    <xf numFmtId="0" fontId="91" fillId="19" borderId="0" xfId="6" applyFont="1" applyFill="1" applyBorder="1"/>
    <xf numFmtId="9" fontId="90" fillId="19" borderId="0" xfId="12" applyFont="1" applyFill="1" applyBorder="1" applyAlignment="1">
      <alignment horizontal="center" vertical="center" wrapText="1"/>
    </xf>
    <xf numFmtId="0" fontId="31" fillId="19" borderId="0" xfId="6" applyFont="1" applyFill="1" applyBorder="1"/>
    <xf numFmtId="0" fontId="40" fillId="19" borderId="0" xfId="6" applyNumberFormat="1" applyFont="1" applyFill="1" applyBorder="1" applyAlignment="1">
      <alignment horizontal="center" vertical="center" wrapText="1" readingOrder="1"/>
    </xf>
    <xf numFmtId="4" fontId="90" fillId="19" borderId="0" xfId="6" applyNumberFormat="1" applyFont="1" applyFill="1" applyBorder="1" applyAlignment="1">
      <alignment horizontal="right" vertical="center" wrapText="1" readingOrder="1"/>
    </xf>
    <xf numFmtId="0" fontId="90" fillId="19" borderId="0" xfId="6" applyNumberFormat="1" applyFont="1" applyFill="1" applyBorder="1" applyAlignment="1">
      <alignment horizontal="right" vertical="center" wrapText="1" readingOrder="1"/>
    </xf>
    <xf numFmtId="0" fontId="31" fillId="16" borderId="0" xfId="6" applyFont="1" applyFill="1" applyBorder="1"/>
    <xf numFmtId="44" fontId="87" fillId="16" borderId="0" xfId="11" applyFont="1" applyFill="1" applyBorder="1" applyAlignment="1">
      <alignment horizontal="right" vertical="center" wrapText="1" readingOrder="1"/>
    </xf>
    <xf numFmtId="4" fontId="65" fillId="16" borderId="0" xfId="6" applyNumberFormat="1" applyFont="1" applyFill="1" applyBorder="1" applyAlignment="1">
      <alignment horizontal="right" vertical="center" wrapText="1" readingOrder="1"/>
    </xf>
    <xf numFmtId="0" fontId="65" fillId="16" borderId="0" xfId="6" applyNumberFormat="1" applyFont="1" applyFill="1" applyBorder="1" applyAlignment="1">
      <alignment horizontal="right" vertical="center" wrapText="1" readingOrder="1"/>
    </xf>
    <xf numFmtId="0" fontId="66" fillId="16" borderId="0" xfId="6" applyNumberFormat="1" applyFont="1" applyFill="1" applyBorder="1" applyAlignment="1">
      <alignment horizontal="right" vertical="center" wrapText="1" readingOrder="1"/>
    </xf>
    <xf numFmtId="4" fontId="66" fillId="16" borderId="0" xfId="6" applyNumberFormat="1" applyFont="1" applyFill="1" applyBorder="1" applyAlignment="1">
      <alignment horizontal="right" vertical="center" wrapText="1" readingOrder="1"/>
    </xf>
    <xf numFmtId="0" fontId="66" fillId="9" borderId="45" xfId="6" applyNumberFormat="1" applyFont="1" applyFill="1" applyBorder="1" applyAlignment="1">
      <alignment horizontal="left" vertical="top" wrapText="1" readingOrder="1"/>
    </xf>
    <xf numFmtId="0" fontId="60" fillId="0" borderId="46" xfId="6" applyNumberFormat="1" applyFont="1" applyFill="1" applyBorder="1" applyAlignment="1">
      <alignment vertical="top" wrapText="1"/>
    </xf>
    <xf numFmtId="0" fontId="60" fillId="0" borderId="47" xfId="6" applyNumberFormat="1" applyFont="1" applyFill="1" applyBorder="1" applyAlignment="1">
      <alignment vertical="top" wrapText="1"/>
    </xf>
    <xf numFmtId="0" fontId="66" fillId="0" borderId="47" xfId="6" applyNumberFormat="1" applyFont="1" applyFill="1" applyBorder="1" applyAlignment="1">
      <alignment horizontal="left" vertical="top" wrapText="1" readingOrder="1"/>
    </xf>
    <xf numFmtId="0" fontId="60" fillId="0" borderId="46" xfId="6" applyNumberFormat="1" applyFont="1" applyFill="1" applyBorder="1" applyAlignment="1">
      <alignment vertical="top"/>
    </xf>
    <xf numFmtId="0" fontId="60" fillId="0" borderId="47" xfId="6" applyNumberFormat="1" applyFont="1" applyFill="1" applyBorder="1" applyAlignment="1">
      <alignment vertical="top"/>
    </xf>
    <xf numFmtId="0" fontId="94" fillId="24" borderId="45" xfId="6" applyNumberFormat="1" applyFont="1" applyFill="1" applyBorder="1" applyAlignment="1">
      <alignment horizontal="left" vertical="top" wrapText="1" readingOrder="1"/>
    </xf>
    <xf numFmtId="0" fontId="94" fillId="6" borderId="47" xfId="6" applyNumberFormat="1" applyFont="1" applyFill="1" applyBorder="1" applyAlignment="1">
      <alignment horizontal="left" vertical="top" wrapText="1" readingOrder="1"/>
    </xf>
    <xf numFmtId="0" fontId="95" fillId="6" borderId="46" xfId="6" applyNumberFormat="1" applyFont="1" applyFill="1" applyBorder="1" applyAlignment="1">
      <alignment vertical="top" wrapText="1"/>
    </xf>
    <xf numFmtId="0" fontId="95" fillId="6" borderId="47" xfId="6" applyNumberFormat="1" applyFont="1" applyFill="1" applyBorder="1" applyAlignment="1">
      <alignment vertical="top" wrapText="1"/>
    </xf>
    <xf numFmtId="0" fontId="95" fillId="6" borderId="46" xfId="6" applyNumberFormat="1" applyFont="1" applyFill="1" applyBorder="1" applyAlignment="1">
      <alignment vertical="top"/>
    </xf>
    <xf numFmtId="4" fontId="96" fillId="6" borderId="0" xfId="6" applyNumberFormat="1" applyFont="1" applyFill="1" applyBorder="1" applyAlignment="1">
      <alignment vertical="top" wrapText="1" readingOrder="1"/>
    </xf>
    <xf numFmtId="0" fontId="95" fillId="6" borderId="0" xfId="6" applyFont="1" applyFill="1" applyBorder="1"/>
    <xf numFmtId="0" fontId="66" fillId="21" borderId="45" xfId="6" applyNumberFormat="1" applyFont="1" applyFill="1" applyBorder="1" applyAlignment="1">
      <alignment horizontal="left" vertical="top" wrapText="1" readingOrder="1"/>
    </xf>
    <xf numFmtId="0" fontId="97" fillId="13" borderId="46" xfId="6" applyNumberFormat="1" applyFont="1" applyFill="1" applyBorder="1" applyAlignment="1">
      <alignment vertical="top" wrapText="1"/>
    </xf>
    <xf numFmtId="0" fontId="97" fillId="13" borderId="47" xfId="6" applyNumberFormat="1" applyFont="1" applyFill="1" applyBorder="1" applyAlignment="1">
      <alignment vertical="top" wrapText="1"/>
    </xf>
    <xf numFmtId="0" fontId="66" fillId="13" borderId="47" xfId="6" applyNumberFormat="1" applyFont="1" applyFill="1" applyBorder="1" applyAlignment="1">
      <alignment horizontal="left" vertical="top" wrapText="1" readingOrder="1"/>
    </xf>
    <xf numFmtId="0" fontId="97" fillId="13" borderId="46" xfId="6" applyNumberFormat="1" applyFont="1" applyFill="1" applyBorder="1" applyAlignment="1">
      <alignment vertical="top"/>
    </xf>
    <xf numFmtId="4" fontId="98" fillId="13" borderId="0" xfId="6" applyNumberFormat="1" applyFont="1" applyFill="1" applyBorder="1" applyAlignment="1">
      <alignment vertical="top" wrapText="1" readingOrder="1"/>
    </xf>
    <xf numFmtId="0" fontId="97" fillId="13" borderId="0" xfId="6" applyFont="1" applyFill="1" applyBorder="1"/>
    <xf numFmtId="0" fontId="73" fillId="25" borderId="0" xfId="6" applyFont="1" applyFill="1" applyBorder="1"/>
    <xf numFmtId="0" fontId="43" fillId="25" borderId="0" xfId="6" applyNumberFormat="1" applyFont="1" applyFill="1" applyBorder="1" applyAlignment="1">
      <alignment horizontal="center" vertical="center" wrapText="1" readingOrder="1"/>
    </xf>
    <xf numFmtId="4" fontId="92" fillId="25" borderId="0" xfId="6" applyNumberFormat="1" applyFont="1" applyFill="1" applyBorder="1" applyAlignment="1">
      <alignment horizontal="right" vertical="center" wrapText="1" readingOrder="1"/>
    </xf>
    <xf numFmtId="0" fontId="92" fillId="25" borderId="0" xfId="6" applyNumberFormat="1" applyFont="1" applyFill="1" applyBorder="1" applyAlignment="1">
      <alignment horizontal="right" vertical="center" wrapText="1" readingOrder="1"/>
    </xf>
    <xf numFmtId="0" fontId="91" fillId="25" borderId="0" xfId="6" applyFont="1" applyFill="1" applyBorder="1"/>
    <xf numFmtId="9" fontId="90" fillId="25" borderId="0" xfId="12" applyFont="1" applyFill="1" applyBorder="1" applyAlignment="1">
      <alignment horizontal="center" vertical="center" wrapText="1"/>
    </xf>
    <xf numFmtId="0" fontId="31" fillId="25" borderId="0" xfId="6" applyFont="1" applyFill="1" applyBorder="1"/>
    <xf numFmtId="0" fontId="31" fillId="0" borderId="0" xfId="6" applyFont="1" applyFill="1" applyBorder="1"/>
    <xf numFmtId="0" fontId="73" fillId="0" borderId="0" xfId="6" applyFont="1" applyFill="1" applyBorder="1"/>
    <xf numFmtId="0" fontId="37" fillId="9" borderId="45" xfId="6" applyNumberFormat="1" applyFont="1" applyFill="1" applyBorder="1" applyAlignment="1">
      <alignment horizontal="center" vertical="top" wrapText="1" readingOrder="1"/>
    </xf>
    <xf numFmtId="44" fontId="84" fillId="0" borderId="0" xfId="11" applyFont="1" applyFill="1" applyBorder="1"/>
    <xf numFmtId="0" fontId="13" fillId="4" borderId="50" xfId="0" applyFont="1" applyFill="1" applyBorder="1" applyAlignment="1">
      <alignment horizontal="left" vertical="top"/>
    </xf>
    <xf numFmtId="167" fontId="13" fillId="4" borderId="10" xfId="0" applyNumberFormat="1" applyFont="1" applyFill="1" applyBorder="1" applyAlignment="1">
      <alignment horizontal="center" vertical="top"/>
    </xf>
    <xf numFmtId="14" fontId="11" fillId="2" borderId="24" xfId="0" applyNumberFormat="1" applyFont="1" applyFill="1" applyBorder="1" applyAlignment="1">
      <alignment horizontal="left" vertical="top"/>
    </xf>
    <xf numFmtId="167" fontId="11" fillId="14" borderId="52" xfId="0" applyNumberFormat="1" applyFont="1" applyFill="1" applyBorder="1" applyAlignment="1">
      <alignment horizontal="center" vertical="top"/>
    </xf>
    <xf numFmtId="0" fontId="99" fillId="0" borderId="0" xfId="6" applyFont="1" applyFill="1" applyBorder="1"/>
    <xf numFmtId="0" fontId="100" fillId="0" borderId="0" xfId="6" applyNumberFormat="1" applyFont="1" applyFill="1" applyBorder="1" applyAlignment="1">
      <alignment horizontal="center" vertical="center" wrapText="1" readingOrder="1"/>
    </xf>
    <xf numFmtId="4" fontId="100" fillId="0" borderId="0" xfId="6" applyNumberFormat="1" applyFont="1" applyFill="1" applyBorder="1" applyAlignment="1">
      <alignment horizontal="right" vertical="center" wrapText="1" readingOrder="1"/>
    </xf>
    <xf numFmtId="0" fontId="100" fillId="0" borderId="0" xfId="6" applyNumberFormat="1" applyFont="1" applyFill="1" applyBorder="1" applyAlignment="1">
      <alignment horizontal="right" vertical="center" wrapText="1" readingOrder="1"/>
    </xf>
    <xf numFmtId="9" fontId="100" fillId="0" borderId="0" xfId="12" applyFont="1" applyFill="1" applyBorder="1" applyAlignment="1">
      <alignment horizontal="center" vertical="center" wrapText="1"/>
    </xf>
    <xf numFmtId="166" fontId="84" fillId="16" borderId="0" xfId="3" applyFont="1" applyFill="1" applyBorder="1"/>
    <xf numFmtId="166" fontId="85" fillId="16" borderId="0" xfId="3" applyFont="1" applyFill="1" applyBorder="1" applyAlignment="1">
      <alignment vertical="top" wrapText="1" readingOrder="1"/>
    </xf>
    <xf numFmtId="166" fontId="86" fillId="23" borderId="45" xfId="3" applyFont="1" applyFill="1" applyBorder="1" applyAlignment="1">
      <alignment horizontal="center" vertical="top" wrapText="1" readingOrder="1"/>
    </xf>
    <xf numFmtId="166" fontId="87" fillId="16" borderId="0" xfId="3" applyFont="1" applyFill="1" applyBorder="1" applyAlignment="1">
      <alignment horizontal="right" vertical="center" wrapText="1" readingOrder="1"/>
    </xf>
    <xf numFmtId="166" fontId="89" fillId="16" borderId="0" xfId="3" applyFont="1" applyFill="1" applyBorder="1" applyAlignment="1">
      <alignment horizontal="right" vertical="center" wrapText="1" readingOrder="1"/>
    </xf>
    <xf numFmtId="166" fontId="90" fillId="16" borderId="0" xfId="3" applyFont="1" applyFill="1" applyBorder="1" applyAlignment="1">
      <alignment horizontal="right" vertical="center" wrapText="1" readingOrder="1"/>
    </xf>
    <xf numFmtId="166" fontId="100" fillId="16" borderId="0" xfId="3" applyFont="1" applyFill="1" applyBorder="1" applyAlignment="1">
      <alignment horizontal="right" vertical="center" wrapText="1" readingOrder="1"/>
    </xf>
    <xf numFmtId="166" fontId="92" fillId="16" borderId="0" xfId="3" applyFont="1" applyFill="1" applyBorder="1" applyAlignment="1">
      <alignment horizontal="right" vertical="center" wrapText="1" readingOrder="1"/>
    </xf>
    <xf numFmtId="166" fontId="92" fillId="25" borderId="0" xfId="3" applyFont="1" applyFill="1" applyBorder="1" applyAlignment="1">
      <alignment horizontal="right" vertical="center" wrapText="1" readingOrder="1"/>
    </xf>
    <xf numFmtId="166" fontId="93" fillId="16" borderId="0" xfId="3" applyFont="1" applyFill="1" applyBorder="1" applyAlignment="1">
      <alignment vertical="top" wrapText="1" readingOrder="1"/>
    </xf>
    <xf numFmtId="4" fontId="101" fillId="0" borderId="0" xfId="6" applyNumberFormat="1" applyFont="1" applyFill="1" applyBorder="1" applyAlignment="1">
      <alignment horizontal="right" vertical="center" wrapText="1" readingOrder="1"/>
    </xf>
    <xf numFmtId="166" fontId="100" fillId="15" borderId="0" xfId="3" applyFont="1" applyFill="1" applyBorder="1" applyAlignment="1">
      <alignment horizontal="right" vertical="center" wrapText="1" readingOrder="1"/>
    </xf>
    <xf numFmtId="4" fontId="100" fillId="15" borderId="0" xfId="6" applyNumberFormat="1" applyFont="1" applyFill="1" applyBorder="1" applyAlignment="1">
      <alignment horizontal="right" vertical="center" wrapText="1" readingOrder="1"/>
    </xf>
    <xf numFmtId="0" fontId="21" fillId="0" borderId="0" xfId="6" applyNumberFormat="1" applyFont="1" applyFill="1" applyBorder="1" applyAlignment="1">
      <alignment vertical="top" wrapText="1" readingOrder="1"/>
    </xf>
    <xf numFmtId="0" fontId="17" fillId="0" borderId="0" xfId="6" applyFont="1" applyFill="1" applyBorder="1"/>
    <xf numFmtId="0" fontId="21" fillId="0" borderId="48" xfId="6" applyNumberFormat="1" applyFont="1" applyFill="1" applyBorder="1" applyAlignment="1">
      <alignment vertical="top" wrapText="1" readingOrder="1"/>
    </xf>
    <xf numFmtId="0" fontId="22" fillId="9" borderId="8" xfId="6" applyNumberFormat="1" applyFont="1" applyFill="1" applyBorder="1" applyAlignment="1">
      <alignment horizontal="center" vertical="top" wrapText="1" readingOrder="1"/>
    </xf>
    <xf numFmtId="0" fontId="17" fillId="0" borderId="0" xfId="6" applyFont="1" applyFill="1" applyBorder="1"/>
    <xf numFmtId="169" fontId="21" fillId="0" borderId="0" xfId="11" applyNumberFormat="1" applyFont="1" applyFill="1" applyBorder="1" applyAlignment="1">
      <alignment vertical="top" wrapText="1" readingOrder="1"/>
    </xf>
    <xf numFmtId="0" fontId="66" fillId="9" borderId="57" xfId="6" applyNumberFormat="1" applyFont="1" applyFill="1" applyBorder="1" applyAlignment="1">
      <alignment horizontal="center" vertical="center" wrapText="1" readingOrder="1"/>
    </xf>
    <xf numFmtId="169" fontId="66" fillId="9" borderId="57" xfId="11" applyNumberFormat="1" applyFont="1" applyFill="1" applyBorder="1" applyAlignment="1">
      <alignment horizontal="center" vertical="center" wrapText="1" readingOrder="1"/>
    </xf>
    <xf numFmtId="0" fontId="60" fillId="0" borderId="0" xfId="6" applyFont="1" applyFill="1" applyBorder="1" applyAlignment="1">
      <alignment vertical="center"/>
    </xf>
    <xf numFmtId="0" fontId="87" fillId="0" borderId="8" xfId="6" applyNumberFormat="1" applyFont="1" applyFill="1" applyBorder="1" applyAlignment="1">
      <alignment horizontal="center" vertical="center" wrapText="1" readingOrder="1"/>
    </xf>
    <xf numFmtId="4" fontId="87" fillId="0" borderId="8" xfId="6" applyNumberFormat="1" applyFont="1" applyFill="1" applyBorder="1" applyAlignment="1">
      <alignment horizontal="right" vertical="center" wrapText="1" readingOrder="1"/>
    </xf>
    <xf numFmtId="169" fontId="87" fillId="0" borderId="8" xfId="11" applyNumberFormat="1" applyFont="1" applyFill="1" applyBorder="1" applyAlignment="1">
      <alignment horizontal="right" vertical="center" wrapText="1" readingOrder="1"/>
    </xf>
    <xf numFmtId="9" fontId="87" fillId="0" borderId="8" xfId="12" applyFont="1" applyFill="1" applyBorder="1" applyAlignment="1">
      <alignment horizontal="center" vertical="center" wrapText="1" readingOrder="1"/>
    </xf>
    <xf numFmtId="0" fontId="86" fillId="9" borderId="8" xfId="6" applyNumberFormat="1" applyFont="1" applyFill="1" applyBorder="1" applyAlignment="1">
      <alignment horizontal="center" vertical="top" wrapText="1" readingOrder="1"/>
    </xf>
    <xf numFmtId="169" fontId="86" fillId="9" borderId="8" xfId="11" applyNumberFormat="1" applyFont="1" applyFill="1" applyBorder="1" applyAlignment="1">
      <alignment horizontal="center" vertical="top" wrapText="1" readingOrder="1"/>
    </xf>
    <xf numFmtId="9" fontId="86" fillId="9" borderId="8" xfId="12" applyFont="1" applyFill="1" applyBorder="1" applyAlignment="1">
      <alignment horizontal="center" vertical="top" wrapText="1" readingOrder="1"/>
    </xf>
    <xf numFmtId="0" fontId="86" fillId="26" borderId="8" xfId="6" applyNumberFormat="1" applyFont="1" applyFill="1" applyBorder="1" applyAlignment="1">
      <alignment horizontal="center" vertical="top" wrapText="1" readingOrder="1"/>
    </xf>
    <xf numFmtId="169" fontId="86" fillId="26" borderId="8" xfId="11" applyNumberFormat="1" applyFont="1" applyFill="1" applyBorder="1" applyAlignment="1">
      <alignment horizontal="center" vertical="top" wrapText="1" readingOrder="1"/>
    </xf>
    <xf numFmtId="0" fontId="84" fillId="3" borderId="0" xfId="6" applyFont="1" applyFill="1" applyBorder="1"/>
    <xf numFmtId="9" fontId="86" fillId="26" borderId="8" xfId="12" applyFont="1" applyFill="1" applyBorder="1" applyAlignment="1">
      <alignment horizontal="center" vertical="top" wrapText="1" readingOrder="1"/>
    </xf>
    <xf numFmtId="44" fontId="22" fillId="9" borderId="8" xfId="6" applyNumberFormat="1" applyFont="1" applyFill="1" applyBorder="1" applyAlignment="1">
      <alignment horizontal="center" vertical="top" wrapText="1" readingOrder="1"/>
    </xf>
    <xf numFmtId="169" fontId="22" fillId="9" borderId="8" xfId="11" applyNumberFormat="1" applyFont="1" applyFill="1" applyBorder="1" applyAlignment="1">
      <alignment horizontal="center" vertical="top" wrapText="1" readingOrder="1"/>
    </xf>
    <xf numFmtId="0" fontId="22" fillId="9" borderId="57" xfId="6" applyNumberFormat="1" applyFont="1" applyFill="1" applyBorder="1" applyAlignment="1">
      <alignment horizontal="center" vertical="top" wrapText="1" readingOrder="1"/>
    </xf>
    <xf numFmtId="169" fontId="22" fillId="9" borderId="57" xfId="11" applyNumberFormat="1" applyFont="1" applyFill="1" applyBorder="1" applyAlignment="1">
      <alignment horizontal="center" vertical="top" wrapText="1" readingOrder="1"/>
    </xf>
    <xf numFmtId="9" fontId="22" fillId="9" borderId="57" xfId="6" applyNumberFormat="1" applyFont="1" applyFill="1" applyBorder="1" applyAlignment="1">
      <alignment horizontal="center" vertical="top" wrapText="1" readingOrder="1"/>
    </xf>
    <xf numFmtId="0" fontId="40" fillId="0" borderId="8" xfId="6" applyNumberFormat="1" applyFont="1" applyFill="1" applyBorder="1" applyAlignment="1">
      <alignment horizontal="center" vertical="center" wrapText="1" readingOrder="1"/>
    </xf>
    <xf numFmtId="4" fontId="102" fillId="0" borderId="8" xfId="6" applyNumberFormat="1" applyFont="1" applyFill="1" applyBorder="1" applyAlignment="1">
      <alignment horizontal="right" vertical="center" wrapText="1" readingOrder="1"/>
    </xf>
    <xf numFmtId="0" fontId="102" fillId="0" borderId="8" xfId="6" applyNumberFormat="1" applyFont="1" applyFill="1" applyBorder="1" applyAlignment="1">
      <alignment horizontal="right" vertical="center" wrapText="1" readingOrder="1"/>
    </xf>
    <xf numFmtId="0" fontId="17" fillId="0" borderId="8" xfId="6" applyFont="1" applyFill="1" applyBorder="1"/>
    <xf numFmtId="9" fontId="103" fillId="0" borderId="8" xfId="12" applyFont="1" applyFill="1" applyBorder="1" applyAlignment="1">
      <alignment horizontal="center" vertical="center" wrapText="1" readingOrder="1"/>
    </xf>
    <xf numFmtId="9" fontId="102" fillId="0" borderId="8" xfId="12" applyFont="1" applyFill="1" applyBorder="1" applyAlignment="1">
      <alignment horizontal="center" vertical="center" wrapText="1" readingOrder="1"/>
    </xf>
    <xf numFmtId="0" fontId="94" fillId="0" borderId="8" xfId="6" applyNumberFormat="1" applyFont="1" applyFill="1" applyBorder="1" applyAlignment="1">
      <alignment horizontal="center" vertical="center" wrapText="1" readingOrder="1"/>
    </xf>
    <xf numFmtId="4" fontId="94" fillId="0" borderId="8" xfId="6" applyNumberFormat="1" applyFont="1" applyFill="1" applyBorder="1" applyAlignment="1">
      <alignment horizontal="right" vertical="center" wrapText="1" readingOrder="1"/>
    </xf>
    <xf numFmtId="169" fontId="94" fillId="0" borderId="8" xfId="11" applyNumberFormat="1" applyFont="1" applyFill="1" applyBorder="1" applyAlignment="1">
      <alignment horizontal="right" vertical="center" wrapText="1" readingOrder="1"/>
    </xf>
    <xf numFmtId="0" fontId="95" fillId="0" borderId="8" xfId="6" applyFont="1" applyFill="1" applyBorder="1"/>
    <xf numFmtId="9" fontId="94" fillId="0" borderId="8" xfId="12" applyFont="1" applyFill="1" applyBorder="1" applyAlignment="1">
      <alignment horizontal="center" vertical="center" wrapText="1" readingOrder="1"/>
    </xf>
    <xf numFmtId="0" fontId="95" fillId="0" borderId="0" xfId="6" applyFont="1" applyFill="1" applyBorder="1"/>
    <xf numFmtId="0" fontId="43" fillId="0" borderId="8" xfId="6" applyNumberFormat="1" applyFont="1" applyFill="1" applyBorder="1" applyAlignment="1">
      <alignment horizontal="center" vertical="center" wrapText="1" readingOrder="1"/>
    </xf>
    <xf numFmtId="4" fontId="63" fillId="0" borderId="8" xfId="6" applyNumberFormat="1" applyFont="1" applyFill="1" applyBorder="1" applyAlignment="1">
      <alignment horizontal="right" vertical="center" wrapText="1" readingOrder="1"/>
    </xf>
    <xf numFmtId="0" fontId="63" fillId="0" borderId="8" xfId="6" applyNumberFormat="1" applyFont="1" applyFill="1" applyBorder="1" applyAlignment="1">
      <alignment horizontal="right" vertical="center" wrapText="1" readingOrder="1"/>
    </xf>
    <xf numFmtId="9" fontId="63" fillId="0" borderId="8" xfId="12" applyFont="1" applyFill="1" applyBorder="1" applyAlignment="1">
      <alignment horizontal="center" vertical="center" wrapText="1" readingOrder="1"/>
    </xf>
    <xf numFmtId="9" fontId="21" fillId="0" borderId="0" xfId="12" applyFont="1" applyFill="1" applyBorder="1" applyAlignment="1">
      <alignment horizontal="center" vertical="top" wrapText="1" readingOrder="1"/>
    </xf>
    <xf numFmtId="0" fontId="21" fillId="0" borderId="0" xfId="6" applyNumberFormat="1" applyFont="1" applyFill="1" applyBorder="1" applyAlignment="1">
      <alignment vertical="top" wrapText="1" readingOrder="1"/>
    </xf>
    <xf numFmtId="0" fontId="17" fillId="0" borderId="0" xfId="6" applyFont="1" applyFill="1" applyBorder="1"/>
    <xf numFmtId="0" fontId="22" fillId="9" borderId="45" xfId="6" applyNumberFormat="1" applyFont="1" applyFill="1" applyBorder="1" applyAlignment="1">
      <alignment horizontal="left" vertical="top" wrapText="1" readingOrder="1"/>
    </xf>
    <xf numFmtId="0" fontId="17" fillId="0" borderId="46" xfId="6" applyNumberFormat="1" applyFont="1" applyFill="1" applyBorder="1" applyAlignment="1">
      <alignment vertical="top" wrapText="1"/>
    </xf>
    <xf numFmtId="0" fontId="17" fillId="0" borderId="47" xfId="6" applyNumberFormat="1" applyFont="1" applyFill="1" applyBorder="1" applyAlignment="1">
      <alignment vertical="top" wrapText="1"/>
    </xf>
    <xf numFmtId="0" fontId="23" fillId="0" borderId="47" xfId="6" applyNumberFormat="1" applyFont="1" applyFill="1" applyBorder="1" applyAlignment="1">
      <alignment horizontal="left" vertical="top" wrapText="1" readingOrder="1"/>
    </xf>
    <xf numFmtId="0" fontId="21" fillId="0" borderId="48" xfId="6" applyNumberFormat="1" applyFont="1" applyFill="1" applyBorder="1" applyAlignment="1">
      <alignment vertical="top" wrapText="1" readingOrder="1"/>
    </xf>
    <xf numFmtId="0" fontId="22" fillId="9" borderId="45" xfId="6" applyNumberFormat="1" applyFont="1" applyFill="1" applyBorder="1" applyAlignment="1">
      <alignment horizontal="center" vertical="top" wrapText="1" readingOrder="1"/>
    </xf>
    <xf numFmtId="0" fontId="17" fillId="5" borderId="0" xfId="6" applyFont="1" applyFill="1" applyBorder="1"/>
    <xf numFmtId="0" fontId="17" fillId="2" borderId="0" xfId="6" applyFont="1" applyFill="1" applyBorder="1"/>
    <xf numFmtId="0" fontId="45" fillId="0" borderId="0" xfId="6" applyFont="1" applyFill="1" applyBorder="1"/>
    <xf numFmtId="0" fontId="95" fillId="5" borderId="0" xfId="6" applyFont="1" applyFill="1" applyBorder="1"/>
    <xf numFmtId="0" fontId="43" fillId="5" borderId="8" xfId="6" applyNumberFormat="1" applyFont="1" applyFill="1" applyBorder="1" applyAlignment="1">
      <alignment horizontal="center" vertical="center" wrapText="1" readingOrder="1"/>
    </xf>
    <xf numFmtId="4" fontId="63" fillId="5" borderId="8" xfId="6" applyNumberFormat="1" applyFont="1" applyFill="1" applyBorder="1" applyAlignment="1">
      <alignment horizontal="right" vertical="center" wrapText="1" readingOrder="1"/>
    </xf>
    <xf numFmtId="0" fontId="63" fillId="5" borderId="8" xfId="6" applyNumberFormat="1" applyFont="1" applyFill="1" applyBorder="1" applyAlignment="1">
      <alignment horizontal="right" vertical="center" wrapText="1" readingOrder="1"/>
    </xf>
    <xf numFmtId="0" fontId="17" fillId="5" borderId="8" xfId="6" applyFont="1" applyFill="1" applyBorder="1"/>
    <xf numFmtId="9" fontId="63" fillId="5" borderId="8" xfId="12" applyFont="1" applyFill="1" applyBorder="1" applyAlignment="1">
      <alignment horizontal="center" vertical="center" wrapText="1" readingOrder="1"/>
    </xf>
    <xf numFmtId="14" fontId="7" fillId="2" borderId="38" xfId="0" applyNumberFormat="1" applyFont="1" applyFill="1" applyBorder="1" applyAlignment="1">
      <alignment horizontal="left" vertical="top"/>
    </xf>
    <xf numFmtId="0" fontId="104" fillId="7" borderId="42" xfId="0" applyFont="1" applyFill="1" applyBorder="1" applyAlignment="1">
      <alignment horizontal="left" vertical="top"/>
    </xf>
    <xf numFmtId="0" fontId="92" fillId="9" borderId="57" xfId="6" applyNumberFormat="1" applyFont="1" applyFill="1" applyBorder="1" applyAlignment="1">
      <alignment horizontal="center" vertical="top" wrapText="1" readingOrder="1"/>
    </xf>
    <xf numFmtId="4" fontId="93" fillId="0" borderId="8" xfId="6" applyNumberFormat="1" applyFont="1" applyFill="1" applyBorder="1" applyAlignment="1">
      <alignment vertical="top" wrapText="1" readingOrder="1"/>
    </xf>
    <xf numFmtId="4" fontId="93" fillId="0" borderId="0" xfId="6" applyNumberFormat="1" applyFont="1" applyFill="1" applyBorder="1" applyAlignment="1">
      <alignment vertical="top" wrapText="1" readingOrder="1"/>
    </xf>
    <xf numFmtId="4" fontId="105" fillId="0" borderId="8" xfId="6" applyNumberFormat="1" applyFont="1" applyFill="1" applyBorder="1" applyAlignment="1">
      <alignment vertical="top" wrapText="1" readingOrder="1"/>
    </xf>
    <xf numFmtId="4" fontId="106" fillId="10" borderId="8" xfId="6" applyNumberFormat="1" applyFont="1" applyFill="1" applyBorder="1" applyAlignment="1">
      <alignment vertical="top" wrapText="1" readingOrder="1"/>
    </xf>
    <xf numFmtId="0" fontId="92" fillId="9" borderId="45" xfId="6" applyNumberFormat="1" applyFont="1" applyFill="1" applyBorder="1" applyAlignment="1">
      <alignment horizontal="center" vertical="top" wrapText="1" readingOrder="1"/>
    </xf>
    <xf numFmtId="0" fontId="94" fillId="0" borderId="0" xfId="6" applyNumberFormat="1" applyFont="1" applyFill="1" applyBorder="1" applyAlignment="1">
      <alignment horizontal="center" vertical="center" wrapText="1" readingOrder="1"/>
    </xf>
    <xf numFmtId="4" fontId="94" fillId="0" borderId="0" xfId="6" applyNumberFormat="1" applyFont="1" applyFill="1" applyBorder="1" applyAlignment="1">
      <alignment horizontal="right" vertical="center" wrapText="1" readingOrder="1"/>
    </xf>
    <xf numFmtId="0" fontId="94" fillId="0" borderId="0" xfId="6" applyNumberFormat="1" applyFont="1" applyFill="1" applyBorder="1" applyAlignment="1">
      <alignment horizontal="right" vertical="center" wrapText="1" readingOrder="1"/>
    </xf>
    <xf numFmtId="0" fontId="43" fillId="10" borderId="0" xfId="6" applyNumberFormat="1" applyFont="1" applyFill="1" applyBorder="1" applyAlignment="1">
      <alignment horizontal="center" vertical="center" wrapText="1" readingOrder="1"/>
    </xf>
    <xf numFmtId="4" fontId="92" fillId="10" borderId="0" xfId="6" applyNumberFormat="1" applyFont="1" applyFill="1" applyBorder="1" applyAlignment="1">
      <alignment horizontal="right" vertical="center" wrapText="1" readingOrder="1"/>
    </xf>
    <xf numFmtId="0" fontId="92" fillId="10" borderId="0" xfId="6" applyNumberFormat="1" applyFont="1" applyFill="1" applyBorder="1" applyAlignment="1">
      <alignment horizontal="right" vertical="center" wrapText="1" readingOrder="1"/>
    </xf>
    <xf numFmtId="0" fontId="17" fillId="10" borderId="0" xfId="6" applyFont="1" applyFill="1" applyBorder="1"/>
    <xf numFmtId="0" fontId="40" fillId="10" borderId="0" xfId="6" applyNumberFormat="1" applyFont="1" applyFill="1" applyBorder="1" applyAlignment="1">
      <alignment horizontal="center" vertical="center" wrapText="1" readingOrder="1"/>
    </xf>
    <xf numFmtId="4" fontId="90" fillId="10" borderId="0" xfId="6" applyNumberFormat="1" applyFont="1" applyFill="1" applyBorder="1" applyAlignment="1">
      <alignment horizontal="right" vertical="center" wrapText="1" readingOrder="1"/>
    </xf>
    <xf numFmtId="0" fontId="90" fillId="10" borderId="0" xfId="6" applyNumberFormat="1" applyFont="1" applyFill="1" applyBorder="1" applyAlignment="1">
      <alignment horizontal="right" vertical="center" wrapText="1" readingOrder="1"/>
    </xf>
    <xf numFmtId="0" fontId="77" fillId="10" borderId="0" xfId="6" applyFont="1" applyFill="1" applyBorder="1"/>
    <xf numFmtId="4" fontId="108" fillId="0" borderId="0" xfId="6" applyNumberFormat="1" applyFont="1" applyFill="1" applyBorder="1" applyAlignment="1">
      <alignment horizontal="right" vertical="center" wrapText="1" readingOrder="1"/>
    </xf>
    <xf numFmtId="0" fontId="111" fillId="0" borderId="0" xfId="6" applyNumberFormat="1" applyFont="1" applyFill="1" applyBorder="1" applyAlignment="1">
      <alignment horizontal="center" vertical="center" wrapText="1" readingOrder="1"/>
    </xf>
    <xf numFmtId="0" fontId="108" fillId="0" borderId="0" xfId="6" applyNumberFormat="1" applyFont="1" applyFill="1" applyBorder="1" applyAlignment="1">
      <alignment horizontal="right" vertical="center" wrapText="1" readingOrder="1"/>
    </xf>
    <xf numFmtId="0" fontId="110" fillId="0" borderId="0" xfId="6" applyFont="1" applyFill="1" applyBorder="1"/>
    <xf numFmtId="0" fontId="95" fillId="2" borderId="0" xfId="6" applyFont="1" applyFill="1" applyBorder="1"/>
    <xf numFmtId="0" fontId="40" fillId="2" borderId="8" xfId="6" applyNumberFormat="1" applyFont="1" applyFill="1" applyBorder="1" applyAlignment="1">
      <alignment horizontal="center" vertical="center" wrapText="1" readingOrder="1"/>
    </xf>
    <xf numFmtId="4" fontId="102" fillId="2" borderId="8" xfId="6" applyNumberFormat="1" applyFont="1" applyFill="1" applyBorder="1" applyAlignment="1">
      <alignment horizontal="right" vertical="center" wrapText="1" readingOrder="1"/>
    </xf>
    <xf numFmtId="0" fontId="102" fillId="2" borderId="8" xfId="6" applyNumberFormat="1" applyFont="1" applyFill="1" applyBorder="1" applyAlignment="1">
      <alignment horizontal="right" vertical="center" wrapText="1" readingOrder="1"/>
    </xf>
    <xf numFmtId="0" fontId="17" fillId="2" borderId="8" xfId="6" applyFont="1" applyFill="1" applyBorder="1"/>
    <xf numFmtId="9" fontId="102" fillId="2" borderId="8" xfId="12" applyFont="1" applyFill="1" applyBorder="1" applyAlignment="1">
      <alignment horizontal="center" vertical="center" wrapText="1" readingOrder="1"/>
    </xf>
    <xf numFmtId="0" fontId="43" fillId="2" borderId="8" xfId="6" applyNumberFormat="1" applyFont="1" applyFill="1" applyBorder="1" applyAlignment="1">
      <alignment horizontal="center" vertical="center" wrapText="1" readingOrder="1"/>
    </xf>
    <xf numFmtId="4" fontId="63" fillId="2" borderId="8" xfId="6" applyNumberFormat="1" applyFont="1" applyFill="1" applyBorder="1" applyAlignment="1">
      <alignment horizontal="right" vertical="center" wrapText="1" readingOrder="1"/>
    </xf>
    <xf numFmtId="0" fontId="63" fillId="2" borderId="8" xfId="6" applyNumberFormat="1" applyFont="1" applyFill="1" applyBorder="1" applyAlignment="1">
      <alignment horizontal="right" vertical="center" wrapText="1" readingOrder="1"/>
    </xf>
    <xf numFmtId="9" fontId="63" fillId="2" borderId="8" xfId="12" applyFont="1" applyFill="1" applyBorder="1" applyAlignment="1">
      <alignment horizontal="center" vertical="center" wrapText="1" readingOrder="1"/>
    </xf>
    <xf numFmtId="0" fontId="95" fillId="7" borderId="0" xfId="6" applyFont="1" applyFill="1" applyBorder="1"/>
    <xf numFmtId="0" fontId="40" fillId="7" borderId="8" xfId="6" applyNumberFormat="1" applyFont="1" applyFill="1" applyBorder="1" applyAlignment="1">
      <alignment horizontal="center" vertical="center" wrapText="1" readingOrder="1"/>
    </xf>
    <xf numFmtId="4" fontId="102" fillId="7" borderId="8" xfId="6" applyNumberFormat="1" applyFont="1" applyFill="1" applyBorder="1" applyAlignment="1">
      <alignment horizontal="right" vertical="center" wrapText="1" readingOrder="1"/>
    </xf>
    <xf numFmtId="0" fontId="102" fillId="7" borderId="8" xfId="6" applyNumberFormat="1" applyFont="1" applyFill="1" applyBorder="1" applyAlignment="1">
      <alignment horizontal="right" vertical="center" wrapText="1" readingOrder="1"/>
    </xf>
    <xf numFmtId="0" fontId="17" fillId="7" borderId="8" xfId="6" applyFont="1" applyFill="1" applyBorder="1"/>
    <xf numFmtId="9" fontId="102" fillId="7" borderId="8" xfId="12" applyFont="1" applyFill="1" applyBorder="1" applyAlignment="1">
      <alignment horizontal="center" vertical="center" wrapText="1" readingOrder="1"/>
    </xf>
    <xf numFmtId="0" fontId="17" fillId="7" borderId="0" xfId="6" applyFont="1" applyFill="1" applyBorder="1"/>
    <xf numFmtId="0" fontId="40" fillId="7" borderId="0" xfId="6" applyNumberFormat="1" applyFont="1" applyFill="1" applyBorder="1" applyAlignment="1">
      <alignment horizontal="center" vertical="center" wrapText="1" readingOrder="1"/>
    </xf>
    <xf numFmtId="4" fontId="90" fillId="7" borderId="0" xfId="6" applyNumberFormat="1" applyFont="1" applyFill="1" applyBorder="1" applyAlignment="1">
      <alignment horizontal="right" vertical="center" wrapText="1" readingOrder="1"/>
    </xf>
    <xf numFmtId="0" fontId="90" fillId="7" borderId="0" xfId="6" applyNumberFormat="1" applyFont="1" applyFill="1" applyBorder="1" applyAlignment="1">
      <alignment horizontal="right" vertical="center" wrapText="1" readingOrder="1"/>
    </xf>
    <xf numFmtId="0" fontId="91" fillId="5" borderId="0" xfId="6" applyFont="1" applyFill="1" applyBorder="1"/>
    <xf numFmtId="0" fontId="93" fillId="5" borderId="0" xfId="6" applyNumberFormat="1" applyFont="1" applyFill="1" applyBorder="1" applyAlignment="1">
      <alignment vertical="top" wrapText="1" readingOrder="1"/>
    </xf>
    <xf numFmtId="0" fontId="92" fillId="20" borderId="57" xfId="6" applyNumberFormat="1" applyFont="1" applyFill="1" applyBorder="1" applyAlignment="1">
      <alignment horizontal="center" vertical="top" wrapText="1" readingOrder="1"/>
    </xf>
    <xf numFmtId="4" fontId="93" fillId="5" borderId="8" xfId="6" applyNumberFormat="1" applyFont="1" applyFill="1" applyBorder="1" applyAlignment="1">
      <alignment vertical="top" wrapText="1" readingOrder="1"/>
    </xf>
    <xf numFmtId="4" fontId="105" fillId="5" borderId="8" xfId="6" applyNumberFormat="1" applyFont="1" applyFill="1" applyBorder="1" applyAlignment="1">
      <alignment vertical="top" wrapText="1" readingOrder="1"/>
    </xf>
    <xf numFmtId="4" fontId="106" fillId="5" borderId="8" xfId="6" applyNumberFormat="1" applyFont="1" applyFill="1" applyBorder="1" applyAlignment="1">
      <alignment vertical="top" wrapText="1" readingOrder="1"/>
    </xf>
    <xf numFmtId="0" fontId="92" fillId="20" borderId="45" xfId="6" applyNumberFormat="1" applyFont="1" applyFill="1" applyBorder="1" applyAlignment="1">
      <alignment horizontal="center" vertical="top" wrapText="1" readingOrder="1"/>
    </xf>
    <xf numFmtId="4" fontId="90" fillId="5" borderId="0" xfId="6" applyNumberFormat="1" applyFont="1" applyFill="1" applyBorder="1" applyAlignment="1">
      <alignment horizontal="right" vertical="center" wrapText="1" readingOrder="1"/>
    </xf>
    <xf numFmtId="0" fontId="90" fillId="5" borderId="0" xfId="6" applyNumberFormat="1" applyFont="1" applyFill="1" applyBorder="1" applyAlignment="1">
      <alignment horizontal="right" vertical="center" wrapText="1" readingOrder="1"/>
    </xf>
    <xf numFmtId="4" fontId="94" fillId="5" borderId="0" xfId="6" applyNumberFormat="1" applyFont="1" applyFill="1" applyBorder="1" applyAlignment="1">
      <alignment horizontal="right" vertical="center" wrapText="1" readingOrder="1"/>
    </xf>
    <xf numFmtId="4" fontId="92" fillId="5" borderId="0" xfId="6" applyNumberFormat="1" applyFont="1" applyFill="1" applyBorder="1" applyAlignment="1">
      <alignment horizontal="right" vertical="center" wrapText="1" readingOrder="1"/>
    </xf>
    <xf numFmtId="0" fontId="92" fillId="5" borderId="0" xfId="6" applyNumberFormat="1" applyFont="1" applyFill="1" applyBorder="1" applyAlignment="1">
      <alignment horizontal="right" vertical="center" wrapText="1" readingOrder="1"/>
    </xf>
    <xf numFmtId="0" fontId="108" fillId="5" borderId="0" xfId="6" applyNumberFormat="1" applyFont="1" applyFill="1" applyBorder="1" applyAlignment="1">
      <alignment horizontal="right" vertical="center" wrapText="1" readingOrder="1"/>
    </xf>
    <xf numFmtId="0" fontId="94" fillId="5" borderId="0" xfId="6" applyNumberFormat="1" applyFont="1" applyFill="1" applyBorder="1" applyAlignment="1">
      <alignment horizontal="right" vertical="center" wrapText="1" readingOrder="1"/>
    </xf>
    <xf numFmtId="4" fontId="113" fillId="5" borderId="0" xfId="6" applyNumberFormat="1" applyFont="1" applyFill="1" applyBorder="1"/>
    <xf numFmtId="0" fontId="113" fillId="5" borderId="0" xfId="6" applyFont="1" applyFill="1" applyBorder="1"/>
    <xf numFmtId="4" fontId="114" fillId="5" borderId="8" xfId="6" applyNumberFormat="1" applyFont="1" applyFill="1" applyBorder="1" applyAlignment="1">
      <alignment vertical="top" wrapText="1" readingOrder="1"/>
    </xf>
    <xf numFmtId="4" fontId="108" fillId="5" borderId="0" xfId="6" applyNumberFormat="1" applyFont="1" applyFill="1" applyBorder="1" applyAlignment="1">
      <alignment horizontal="right" vertical="center" wrapText="1" readingOrder="1"/>
    </xf>
    <xf numFmtId="4" fontId="117" fillId="5" borderId="0" xfId="6" applyNumberFormat="1" applyFont="1" applyFill="1" applyBorder="1" applyAlignment="1">
      <alignment horizontal="right" vertical="center" wrapText="1" readingOrder="1"/>
    </xf>
    <xf numFmtId="4" fontId="107" fillId="5" borderId="0" xfId="6" applyNumberFormat="1" applyFont="1" applyFill="1" applyBorder="1" applyAlignment="1">
      <alignment horizontal="right" vertical="center" wrapText="1" readingOrder="1"/>
    </xf>
    <xf numFmtId="0" fontId="107" fillId="5" borderId="0" xfId="6" applyNumberFormat="1" applyFont="1" applyFill="1" applyBorder="1" applyAlignment="1">
      <alignment horizontal="right" vertical="center" wrapText="1" readingOrder="1"/>
    </xf>
    <xf numFmtId="4" fontId="116" fillId="5" borderId="0" xfId="6" applyNumberFormat="1" applyFont="1" applyFill="1" applyBorder="1" applyAlignment="1">
      <alignment horizontal="right" vertical="center" wrapText="1" readingOrder="1"/>
    </xf>
    <xf numFmtId="4" fontId="115" fillId="5" borderId="0" xfId="6" applyNumberFormat="1" applyFont="1" applyFill="1" applyBorder="1" applyAlignment="1">
      <alignment horizontal="right" vertical="center" wrapText="1" readingOrder="1"/>
    </xf>
    <xf numFmtId="4" fontId="91" fillId="5" borderId="0" xfId="6" applyNumberFormat="1" applyFont="1" applyFill="1" applyBorder="1"/>
    <xf numFmtId="169" fontId="66" fillId="20" borderId="57" xfId="11" applyNumberFormat="1" applyFont="1" applyFill="1" applyBorder="1" applyAlignment="1">
      <alignment horizontal="center" vertical="center" wrapText="1" readingOrder="1"/>
    </xf>
    <xf numFmtId="4" fontId="102" fillId="5" borderId="8" xfId="6" applyNumberFormat="1" applyFont="1" applyFill="1" applyBorder="1" applyAlignment="1">
      <alignment horizontal="right" vertical="center" wrapText="1" readingOrder="1"/>
    </xf>
    <xf numFmtId="0" fontId="102" fillId="5" borderId="8" xfId="6" applyNumberFormat="1" applyFont="1" applyFill="1" applyBorder="1" applyAlignment="1">
      <alignment horizontal="right" vertical="center" wrapText="1" readingOrder="1"/>
    </xf>
    <xf numFmtId="0" fontId="40" fillId="5" borderId="8" xfId="6" applyNumberFormat="1" applyFont="1" applyFill="1" applyBorder="1" applyAlignment="1">
      <alignment horizontal="center" vertical="center" wrapText="1" readingOrder="1"/>
    </xf>
    <xf numFmtId="9" fontId="102" fillId="5" borderId="8" xfId="12" applyFont="1" applyFill="1" applyBorder="1" applyAlignment="1">
      <alignment horizontal="center" vertical="center" wrapText="1" readingOrder="1"/>
    </xf>
    <xf numFmtId="0" fontId="43" fillId="7" borderId="8" xfId="6" applyNumberFormat="1" applyFont="1" applyFill="1" applyBorder="1" applyAlignment="1">
      <alignment horizontal="center" vertical="center" wrapText="1" readingOrder="1"/>
    </xf>
    <xf numFmtId="4" fontId="63" fillId="7" borderId="8" xfId="6" applyNumberFormat="1" applyFont="1" applyFill="1" applyBorder="1" applyAlignment="1">
      <alignment horizontal="right" vertical="center" wrapText="1" readingOrder="1"/>
    </xf>
    <xf numFmtId="0" fontId="63" fillId="7" borderId="8" xfId="6" applyNumberFormat="1" applyFont="1" applyFill="1" applyBorder="1" applyAlignment="1">
      <alignment horizontal="right" vertical="center" wrapText="1" readingOrder="1"/>
    </xf>
    <xf numFmtId="9" fontId="63" fillId="7" borderId="8" xfId="12" applyFont="1" applyFill="1" applyBorder="1" applyAlignment="1">
      <alignment horizontal="center" vertical="center" wrapText="1" readingOrder="1"/>
    </xf>
    <xf numFmtId="4" fontId="118" fillId="7" borderId="8" xfId="6" applyNumberFormat="1" applyFont="1" applyFill="1" applyBorder="1" applyAlignment="1">
      <alignment horizontal="right" vertical="center" wrapText="1" readingOrder="1"/>
    </xf>
    <xf numFmtId="4" fontId="118" fillId="0" borderId="8" xfId="6" applyNumberFormat="1" applyFont="1" applyFill="1" applyBorder="1" applyAlignment="1">
      <alignment horizontal="right" vertical="center" wrapText="1" readingOrder="1"/>
    </xf>
    <xf numFmtId="4" fontId="119" fillId="0" borderId="8" xfId="6" applyNumberFormat="1" applyFont="1" applyFill="1" applyBorder="1" applyAlignment="1">
      <alignment horizontal="right" vertical="center" wrapText="1" readingOrder="1"/>
    </xf>
    <xf numFmtId="0" fontId="120" fillId="0" borderId="0" xfId="6" applyFont="1" applyFill="1" applyBorder="1"/>
    <xf numFmtId="0" fontId="47" fillId="0" borderId="8" xfId="6" applyNumberFormat="1" applyFont="1" applyFill="1" applyBorder="1" applyAlignment="1">
      <alignment horizontal="center" vertical="center" wrapText="1" readingOrder="1"/>
    </xf>
    <xf numFmtId="0" fontId="119" fillId="0" borderId="8" xfId="6" applyNumberFormat="1" applyFont="1" applyFill="1" applyBorder="1" applyAlignment="1">
      <alignment horizontal="right" vertical="center" wrapText="1" readingOrder="1"/>
    </xf>
    <xf numFmtId="0" fontId="45" fillId="0" borderId="8" xfId="6" applyFont="1" applyFill="1" applyBorder="1"/>
    <xf numFmtId="9" fontId="119" fillId="0" borderId="8" xfId="12" applyFont="1" applyFill="1" applyBorder="1" applyAlignment="1">
      <alignment horizontal="center" vertical="center" wrapText="1" readingOrder="1"/>
    </xf>
    <xf numFmtId="0" fontId="17" fillId="0" borderId="0" xfId="6" applyFont="1" applyFill="1" applyBorder="1"/>
    <xf numFmtId="0" fontId="17" fillId="0" borderId="8" xfId="6" applyFont="1" applyFill="1" applyBorder="1"/>
    <xf numFmtId="0" fontId="95" fillId="0" borderId="0" xfId="6" applyFont="1" applyFill="1" applyBorder="1"/>
    <xf numFmtId="168" fontId="8" fillId="0" borderId="0" xfId="4" applyNumberFormat="1" applyFont="1" applyFill="1" applyBorder="1" applyAlignment="1">
      <alignment horizontal="center" vertical="top"/>
    </xf>
    <xf numFmtId="0" fontId="21" fillId="0" borderId="0" xfId="6" applyNumberFormat="1" applyFont="1" applyFill="1" applyBorder="1" applyAlignment="1">
      <alignment vertical="top" wrapText="1" readingOrder="1"/>
    </xf>
    <xf numFmtId="0" fontId="95" fillId="27" borderId="0" xfId="6" applyFont="1" applyFill="1" applyBorder="1"/>
    <xf numFmtId="0" fontId="43" fillId="27" borderId="8" xfId="6" applyNumberFormat="1" applyFont="1" applyFill="1" applyBorder="1" applyAlignment="1">
      <alignment horizontal="center" vertical="center" wrapText="1" readingOrder="1"/>
    </xf>
    <xf numFmtId="4" fontId="63" fillId="27" borderId="8" xfId="6" applyNumberFormat="1" applyFont="1" applyFill="1" applyBorder="1" applyAlignment="1">
      <alignment horizontal="right" vertical="center" wrapText="1" readingOrder="1"/>
    </xf>
    <xf numFmtId="0" fontId="63" fillId="27" borderId="8" xfId="6" applyNumberFormat="1" applyFont="1" applyFill="1" applyBorder="1" applyAlignment="1">
      <alignment horizontal="right" vertical="center" wrapText="1" readingOrder="1"/>
    </xf>
    <xf numFmtId="0" fontId="17" fillId="27" borderId="8" xfId="6" applyFont="1" applyFill="1" applyBorder="1"/>
    <xf numFmtId="9" fontId="63" fillId="27" borderId="8" xfId="12" applyFont="1" applyFill="1" applyBorder="1" applyAlignment="1">
      <alignment horizontal="center" vertical="center" wrapText="1" readingOrder="1"/>
    </xf>
    <xf numFmtId="0" fontId="17" fillId="27" borderId="0" xfId="6" applyFont="1" applyFill="1" applyBorder="1"/>
    <xf numFmtId="0" fontId="40" fillId="27" borderId="8" xfId="6" applyNumberFormat="1" applyFont="1" applyFill="1" applyBorder="1" applyAlignment="1">
      <alignment horizontal="center" vertical="center" wrapText="1" readingOrder="1"/>
    </xf>
    <xf numFmtId="4" fontId="102" fillId="27" borderId="8" xfId="6" applyNumberFormat="1" applyFont="1" applyFill="1" applyBorder="1" applyAlignment="1">
      <alignment horizontal="right" vertical="center" wrapText="1" readingOrder="1"/>
    </xf>
    <xf numFmtId="0" fontId="102" fillId="27" borderId="8" xfId="6" applyNumberFormat="1" applyFont="1" applyFill="1" applyBorder="1" applyAlignment="1">
      <alignment horizontal="right" vertical="center" wrapText="1" readingOrder="1"/>
    </xf>
    <xf numFmtId="9" fontId="102" fillId="27" borderId="8" xfId="12" applyFont="1" applyFill="1" applyBorder="1" applyAlignment="1">
      <alignment horizontal="center" vertical="center" wrapText="1" readingOrder="1"/>
    </xf>
    <xf numFmtId="4" fontId="118" fillId="27" borderId="8" xfId="6" applyNumberFormat="1" applyFont="1" applyFill="1" applyBorder="1" applyAlignment="1">
      <alignment horizontal="right" vertical="center" wrapText="1" readingOrder="1"/>
    </xf>
    <xf numFmtId="0" fontId="11" fillId="14" borderId="26" xfId="0" applyFont="1" applyFill="1" applyBorder="1" applyAlignment="1">
      <alignment horizontal="center" vertical="center"/>
    </xf>
    <xf numFmtId="4" fontId="121" fillId="27" borderId="8" xfId="6" applyNumberFormat="1" applyFont="1" applyFill="1" applyBorder="1" applyAlignment="1">
      <alignment horizontal="right" vertical="center" wrapText="1" readingOrder="1"/>
    </xf>
    <xf numFmtId="167" fontId="11" fillId="2" borderId="34" xfId="1" applyNumberFormat="1" applyFont="1" applyFill="1" applyBorder="1" applyAlignment="1">
      <alignment horizontal="left" vertical="top"/>
    </xf>
    <xf numFmtId="167" fontId="11" fillId="14" borderId="7" xfId="0" applyNumberFormat="1" applyFont="1" applyFill="1" applyBorder="1" applyAlignment="1">
      <alignment horizontal="center" vertical="center"/>
    </xf>
    <xf numFmtId="0" fontId="24" fillId="4" borderId="43" xfId="0" applyFont="1" applyFill="1" applyBorder="1" applyAlignment="1">
      <alignment horizontal="left" vertical="top" wrapText="1"/>
    </xf>
    <xf numFmtId="0" fontId="11" fillId="2" borderId="29" xfId="0" applyFont="1" applyFill="1" applyBorder="1" applyAlignment="1">
      <alignment horizontal="left" vertical="top" wrapText="1"/>
    </xf>
    <xf numFmtId="167" fontId="11" fillId="2" borderId="33" xfId="1" applyNumberFormat="1" applyFont="1" applyFill="1" applyBorder="1" applyAlignment="1">
      <alignment horizontal="left" vertical="top"/>
    </xf>
    <xf numFmtId="167" fontId="10" fillId="2" borderId="12" xfId="1" applyNumberFormat="1" applyFont="1" applyFill="1" applyBorder="1" applyAlignment="1">
      <alignment horizontal="left" vertical="top"/>
    </xf>
    <xf numFmtId="0" fontId="11" fillId="14" borderId="30" xfId="0" applyFont="1" applyFill="1" applyBorder="1" applyAlignment="1">
      <alignment horizontal="center" vertical="center"/>
    </xf>
    <xf numFmtId="0" fontId="24" fillId="4" borderId="21" xfId="0" applyFont="1" applyFill="1" applyBorder="1" applyAlignment="1">
      <alignment horizontal="left" vertical="top" wrapText="1"/>
    </xf>
    <xf numFmtId="0" fontId="10" fillId="13" borderId="21" xfId="0" applyFont="1" applyFill="1" applyBorder="1" applyAlignment="1">
      <alignment horizontal="left" vertical="top" wrapText="1"/>
    </xf>
    <xf numFmtId="0" fontId="8" fillId="2" borderId="23" xfId="0" applyFont="1" applyFill="1" applyBorder="1" applyAlignment="1">
      <alignment horizontal="left" vertical="top" wrapText="1"/>
    </xf>
    <xf numFmtId="169" fontId="22" fillId="9" borderId="8" xfId="6" applyNumberFormat="1" applyFont="1" applyFill="1" applyBorder="1" applyAlignment="1">
      <alignment horizontal="center" vertical="top" wrapText="1" readingOrder="1"/>
    </xf>
    <xf numFmtId="0" fontId="21" fillId="0" borderId="0" xfId="6" applyNumberFormat="1" applyFont="1" applyFill="1" applyBorder="1" applyAlignment="1">
      <alignment vertical="top" wrapText="1" readingOrder="1"/>
    </xf>
    <xf numFmtId="0" fontId="17" fillId="0" borderId="0" xfId="6" applyFont="1" applyFill="1" applyBorder="1"/>
    <xf numFmtId="0" fontId="23" fillId="0" borderId="47" xfId="6" applyNumberFormat="1" applyFont="1" applyFill="1" applyBorder="1" applyAlignment="1">
      <alignment horizontal="left" vertical="top" wrapText="1" readingOrder="1"/>
    </xf>
    <xf numFmtId="0" fontId="17" fillId="0" borderId="46" xfId="6" applyNumberFormat="1" applyFont="1" applyFill="1" applyBorder="1" applyAlignment="1">
      <alignment vertical="top" wrapText="1"/>
    </xf>
    <xf numFmtId="0" fontId="17" fillId="0" borderId="47" xfId="6" applyNumberFormat="1" applyFont="1" applyFill="1" applyBorder="1" applyAlignment="1">
      <alignment vertical="top" wrapText="1"/>
    </xf>
    <xf numFmtId="0" fontId="21" fillId="0" borderId="48" xfId="6" applyNumberFormat="1" applyFont="1" applyFill="1" applyBorder="1" applyAlignment="1">
      <alignment vertical="top" wrapText="1" readingOrder="1"/>
    </xf>
    <xf numFmtId="0" fontId="22" fillId="9" borderId="45" xfId="6" applyNumberFormat="1" applyFont="1" applyFill="1" applyBorder="1" applyAlignment="1">
      <alignment horizontal="left" vertical="top" wrapText="1" readingOrder="1"/>
    </xf>
    <xf numFmtId="0" fontId="39" fillId="0" borderId="0" xfId="6" applyNumberFormat="1" applyFont="1" applyFill="1" applyBorder="1" applyAlignment="1">
      <alignment horizontal="center" vertical="center" wrapText="1" readingOrder="1"/>
    </xf>
    <xf numFmtId="0" fontId="41" fillId="0" borderId="0" xfId="6" applyNumberFormat="1" applyFont="1" applyFill="1" applyBorder="1" applyAlignment="1">
      <alignment horizontal="left" vertical="center" wrapText="1" readingOrder="1"/>
    </xf>
    <xf numFmtId="0" fontId="22" fillId="9" borderId="45" xfId="6" applyNumberFormat="1" applyFont="1" applyFill="1" applyBorder="1" applyAlignment="1">
      <alignment horizontal="center" vertical="top" wrapText="1" readingOrder="1"/>
    </xf>
    <xf numFmtId="0" fontId="73" fillId="0" borderId="0" xfId="6" applyFont="1" applyFill="1" applyBorder="1"/>
    <xf numFmtId="0" fontId="63" fillId="9" borderId="45" xfId="6" applyNumberFormat="1" applyFont="1" applyFill="1" applyBorder="1" applyAlignment="1">
      <alignment horizontal="center" vertical="top" wrapText="1" readingOrder="1"/>
    </xf>
    <xf numFmtId="0" fontId="30" fillId="0" borderId="0" xfId="6" applyFont="1" applyFill="1" applyBorder="1"/>
    <xf numFmtId="0" fontId="39" fillId="3" borderId="0" xfId="6" applyNumberFormat="1" applyFont="1" applyFill="1" applyBorder="1" applyAlignment="1">
      <alignment horizontal="center" vertical="center" wrapText="1" readingOrder="1"/>
    </xf>
    <xf numFmtId="0" fontId="17" fillId="7" borderId="0" xfId="6" applyFont="1" applyFill="1" applyBorder="1"/>
    <xf numFmtId="0" fontId="17" fillId="2" borderId="0" xfId="6" applyFont="1" applyFill="1" applyBorder="1"/>
    <xf numFmtId="0" fontId="64" fillId="0" borderId="0" xfId="6" applyFont="1" applyFill="1" applyBorder="1" applyAlignment="1"/>
    <xf numFmtId="0" fontId="122" fillId="0" borderId="0" xfId="6" applyNumberFormat="1" applyFont="1" applyFill="1" applyBorder="1" applyAlignment="1">
      <alignment vertical="top" wrapText="1" readingOrder="1"/>
    </xf>
    <xf numFmtId="0" fontId="123" fillId="9" borderId="45" xfId="6" applyNumberFormat="1" applyFont="1" applyFill="1" applyBorder="1" applyAlignment="1">
      <alignment horizontal="center" vertical="top" wrapText="1" readingOrder="1"/>
    </xf>
    <xf numFmtId="4" fontId="126" fillId="0" borderId="0" xfId="6" applyNumberFormat="1" applyFont="1" applyFill="1" applyBorder="1" applyAlignment="1">
      <alignment horizontal="right" vertical="center" wrapText="1" readingOrder="1"/>
    </xf>
    <xf numFmtId="9" fontId="126" fillId="0" borderId="0" xfId="12" applyFont="1" applyFill="1" applyBorder="1" applyAlignment="1">
      <alignment horizontal="center" vertical="center" wrapText="1" readingOrder="1"/>
    </xf>
    <xf numFmtId="4" fontId="126" fillId="0" borderId="0" xfId="6" applyNumberFormat="1" applyFont="1" applyFill="1" applyBorder="1" applyAlignment="1">
      <alignment horizontal="right" vertical="top" wrapText="1" readingOrder="1"/>
    </xf>
    <xf numFmtId="0" fontId="30" fillId="0" borderId="0" xfId="6" applyFont="1" applyFill="1" applyBorder="1" applyAlignment="1">
      <alignment vertical="top"/>
    </xf>
    <xf numFmtId="9" fontId="126" fillId="0" borderId="0" xfId="12" applyFont="1" applyFill="1" applyBorder="1" applyAlignment="1">
      <alignment horizontal="center" vertical="top" wrapText="1" readingOrder="1"/>
    </xf>
    <xf numFmtId="4" fontId="123" fillId="9" borderId="45" xfId="6" applyNumberFormat="1" applyFont="1" applyFill="1" applyBorder="1" applyAlignment="1">
      <alignment horizontal="center" vertical="top" wrapText="1" readingOrder="1"/>
    </xf>
    <xf numFmtId="9" fontId="123" fillId="9" borderId="45" xfId="12" applyFont="1" applyFill="1" applyBorder="1" applyAlignment="1">
      <alignment horizontal="center" vertical="top" wrapText="1" readingOrder="1"/>
    </xf>
    <xf numFmtId="0" fontId="17" fillId="3" borderId="0" xfId="6" applyFont="1" applyFill="1" applyBorder="1"/>
    <xf numFmtId="0" fontId="102" fillId="3" borderId="0" xfId="6" applyNumberFormat="1" applyFont="1" applyFill="1" applyBorder="1" applyAlignment="1">
      <alignment vertical="center" wrapText="1" readingOrder="1"/>
    </xf>
    <xf numFmtId="0" fontId="64" fillId="3" borderId="0" xfId="6" applyFont="1" applyFill="1" applyBorder="1"/>
    <xf numFmtId="0" fontId="41" fillId="3" borderId="0" xfId="6" applyNumberFormat="1" applyFont="1" applyFill="1" applyBorder="1" applyAlignment="1">
      <alignment horizontal="left" vertical="center" wrapText="1" readingOrder="1"/>
    </xf>
    <xf numFmtId="4" fontId="127" fillId="3" borderId="0" xfId="6" applyNumberFormat="1" applyFont="1" applyFill="1" applyBorder="1" applyAlignment="1">
      <alignment horizontal="right" vertical="center" wrapText="1" readingOrder="1"/>
    </xf>
    <xf numFmtId="0" fontId="127" fillId="3" borderId="0" xfId="6" applyNumberFormat="1" applyFont="1" applyFill="1" applyBorder="1" applyAlignment="1">
      <alignment horizontal="right" vertical="center" wrapText="1" readingOrder="1"/>
    </xf>
    <xf numFmtId="9" fontId="127" fillId="3" borderId="0" xfId="12" applyFont="1" applyFill="1" applyBorder="1" applyAlignment="1">
      <alignment horizontal="center" vertical="center" wrapText="1" readingOrder="1"/>
    </xf>
    <xf numFmtId="0" fontId="102" fillId="0" borderId="0" xfId="6" applyNumberFormat="1" applyFont="1" applyFill="1" applyBorder="1" applyAlignment="1">
      <alignment vertical="center" wrapText="1" readingOrder="1"/>
    </xf>
    <xf numFmtId="4" fontId="127" fillId="0" borderId="0" xfId="6" applyNumberFormat="1" applyFont="1" applyFill="1" applyBorder="1" applyAlignment="1">
      <alignment horizontal="right" vertical="center" wrapText="1" readingOrder="1"/>
    </xf>
    <xf numFmtId="0" fontId="127" fillId="0" borderId="0" xfId="6" applyNumberFormat="1" applyFont="1" applyFill="1" applyBorder="1" applyAlignment="1">
      <alignment horizontal="right" vertical="center" wrapText="1" readingOrder="1"/>
    </xf>
    <xf numFmtId="9" fontId="127" fillId="0" borderId="0" xfId="12" applyFont="1" applyFill="1" applyBorder="1" applyAlignment="1">
      <alignment horizontal="center" vertical="center" wrapText="1" readingOrder="1"/>
    </xf>
    <xf numFmtId="4" fontId="127" fillId="0" borderId="0" xfId="6" applyNumberFormat="1" applyFont="1" applyFill="1" applyBorder="1" applyAlignment="1">
      <alignment horizontal="right" vertical="top" wrapText="1" readingOrder="1"/>
    </xf>
    <xf numFmtId="0" fontId="17" fillId="0" borderId="0" xfId="6" applyFont="1" applyFill="1" applyBorder="1" applyAlignment="1">
      <alignment vertical="top" readingOrder="1"/>
    </xf>
    <xf numFmtId="9" fontId="127" fillId="0" borderId="0" xfId="12" applyFont="1" applyFill="1" applyBorder="1" applyAlignment="1">
      <alignment horizontal="center" vertical="top" wrapText="1" readingOrder="1"/>
    </xf>
    <xf numFmtId="0" fontId="127" fillId="0" borderId="0" xfId="6" applyNumberFormat="1" applyFont="1" applyFill="1" applyBorder="1" applyAlignment="1">
      <alignment horizontal="right" vertical="top" wrapText="1" readingOrder="1"/>
    </xf>
    <xf numFmtId="0" fontId="126" fillId="0" borderId="0" xfId="6" applyNumberFormat="1" applyFont="1" applyFill="1" applyBorder="1" applyAlignment="1">
      <alignment horizontal="right" vertical="top" wrapText="1" readingOrder="1"/>
    </xf>
    <xf numFmtId="0" fontId="30" fillId="0" borderId="0" xfId="6" applyFont="1" applyFill="1" applyBorder="1" applyAlignment="1">
      <alignment vertical="top" readingOrder="1"/>
    </xf>
    <xf numFmtId="4" fontId="123" fillId="0" borderId="0" xfId="6" applyNumberFormat="1" applyFont="1" applyFill="1" applyBorder="1" applyAlignment="1">
      <alignment horizontal="right" vertical="top" wrapText="1" readingOrder="1"/>
    </xf>
    <xf numFmtId="0" fontId="123" fillId="0" borderId="0" xfId="6" applyNumberFormat="1" applyFont="1" applyFill="1" applyBorder="1" applyAlignment="1">
      <alignment horizontal="right" vertical="top" wrapText="1" readingOrder="1"/>
    </xf>
    <xf numFmtId="0" fontId="124" fillId="0" borderId="0" xfId="6" applyNumberFormat="1" applyFont="1" applyFill="1" applyBorder="1" applyAlignment="1">
      <alignment horizontal="center" vertical="center" wrapText="1" readingOrder="1"/>
    </xf>
    <xf numFmtId="0" fontId="124" fillId="0" borderId="0" xfId="6" applyNumberFormat="1" applyFont="1" applyFill="1" applyBorder="1" applyAlignment="1">
      <alignment horizontal="center" vertical="top" wrapText="1" readingOrder="1"/>
    </xf>
    <xf numFmtId="0" fontId="102" fillId="3" borderId="0" xfId="6" applyNumberFormat="1" applyFont="1" applyFill="1" applyBorder="1" applyAlignment="1">
      <alignment horizontal="center" vertical="center" wrapText="1" readingOrder="1"/>
    </xf>
    <xf numFmtId="0" fontId="102" fillId="0" borderId="0" xfId="6" applyNumberFormat="1" applyFont="1" applyFill="1" applyBorder="1" applyAlignment="1">
      <alignment horizontal="center" vertical="center" wrapText="1" readingOrder="1"/>
    </xf>
    <xf numFmtId="0" fontId="102" fillId="0" borderId="0" xfId="6" applyNumberFormat="1" applyFont="1" applyFill="1" applyBorder="1" applyAlignment="1">
      <alignment horizontal="center" vertical="top" wrapText="1" readingOrder="1"/>
    </xf>
    <xf numFmtId="0" fontId="63" fillId="0" borderId="0" xfId="6" applyNumberFormat="1" applyFont="1" applyFill="1" applyBorder="1" applyAlignment="1">
      <alignment horizontal="center" vertical="top" wrapText="1" readingOrder="1"/>
    </xf>
    <xf numFmtId="0" fontId="10" fillId="13" borderId="20" xfId="0" applyNumberFormat="1" applyFont="1" applyFill="1" applyBorder="1" applyAlignment="1">
      <alignment horizontal="left" vertical="center"/>
    </xf>
    <xf numFmtId="0" fontId="30" fillId="19" borderId="0" xfId="6" applyFont="1" applyFill="1" applyBorder="1" applyAlignment="1">
      <alignment vertical="top" readingOrder="1"/>
    </xf>
    <xf numFmtId="0" fontId="102" fillId="19" borderId="0" xfId="6" applyNumberFormat="1" applyFont="1" applyFill="1" applyBorder="1" applyAlignment="1">
      <alignment horizontal="center" vertical="top" wrapText="1" readingOrder="1"/>
    </xf>
    <xf numFmtId="4" fontId="127" fillId="19" borderId="0" xfId="6" applyNumberFormat="1" applyFont="1" applyFill="1" applyBorder="1" applyAlignment="1">
      <alignment horizontal="right" vertical="top" wrapText="1" readingOrder="1"/>
    </xf>
    <xf numFmtId="0" fontId="127" fillId="19" borderId="0" xfId="6" applyNumberFormat="1" applyFont="1" applyFill="1" applyBorder="1" applyAlignment="1">
      <alignment horizontal="right" vertical="top" wrapText="1" readingOrder="1"/>
    </xf>
    <xf numFmtId="0" fontId="17" fillId="19" borderId="0" xfId="6" applyFont="1" applyFill="1" applyBorder="1" applyAlignment="1">
      <alignment vertical="top" readingOrder="1"/>
    </xf>
    <xf numFmtId="9" fontId="127" fillId="19" borderId="0" xfId="12" applyFont="1" applyFill="1" applyBorder="1" applyAlignment="1">
      <alignment horizontal="center" vertical="top" wrapText="1" readingOrder="1"/>
    </xf>
    <xf numFmtId="0" fontId="63" fillId="19" borderId="0" xfId="6" applyNumberFormat="1" applyFont="1" applyFill="1" applyBorder="1" applyAlignment="1">
      <alignment horizontal="center" vertical="top" wrapText="1" readingOrder="1"/>
    </xf>
    <xf numFmtId="4" fontId="123" fillId="19" borderId="0" xfId="6" applyNumberFormat="1" applyFont="1" applyFill="1" applyBorder="1" applyAlignment="1">
      <alignment horizontal="right" vertical="top" wrapText="1" readingOrder="1"/>
    </xf>
    <xf numFmtId="0" fontId="123" fillId="19" borderId="0" xfId="6" applyNumberFormat="1" applyFont="1" applyFill="1" applyBorder="1" applyAlignment="1">
      <alignment horizontal="right" vertical="top" wrapText="1" readingOrder="1"/>
    </xf>
    <xf numFmtId="0" fontId="17" fillId="16" borderId="0" xfId="6" applyFont="1" applyFill="1" applyBorder="1"/>
    <xf numFmtId="4" fontId="126" fillId="16" borderId="0" xfId="6" applyNumberFormat="1" applyFont="1" applyFill="1" applyBorder="1" applyAlignment="1">
      <alignment horizontal="right" vertical="top" wrapText="1" readingOrder="1"/>
    </xf>
    <xf numFmtId="4" fontId="127" fillId="16" borderId="0" xfId="6" applyNumberFormat="1" applyFont="1" applyFill="1" applyBorder="1" applyAlignment="1">
      <alignment horizontal="right" vertical="top" wrapText="1" readingOrder="1"/>
    </xf>
    <xf numFmtId="0" fontId="127" fillId="16" borderId="0" xfId="6" applyNumberFormat="1" applyFont="1" applyFill="1" applyBorder="1" applyAlignment="1">
      <alignment horizontal="right" vertical="top" wrapText="1" readingOrder="1"/>
    </xf>
    <xf numFmtId="4" fontId="123" fillId="16" borderId="0" xfId="6" applyNumberFormat="1" applyFont="1" applyFill="1" applyBorder="1" applyAlignment="1">
      <alignment horizontal="right" vertical="top" wrapText="1" readingOrder="1"/>
    </xf>
    <xf numFmtId="0" fontId="123" fillId="16" borderId="0" xfId="6" applyNumberFormat="1" applyFont="1" applyFill="1" applyBorder="1" applyAlignment="1">
      <alignment horizontal="right" vertical="top" wrapText="1" readingOrder="1"/>
    </xf>
    <xf numFmtId="0" fontId="43" fillId="16" borderId="0" xfId="6" applyNumberFormat="1" applyFont="1" applyFill="1" applyBorder="1" applyAlignment="1">
      <alignment horizontal="center" vertical="center" wrapText="1" readingOrder="1"/>
    </xf>
    <xf numFmtId="4" fontId="42" fillId="16" borderId="0" xfId="6" applyNumberFormat="1" applyFont="1" applyFill="1" applyBorder="1" applyAlignment="1">
      <alignment horizontal="right" vertical="center" wrapText="1" readingOrder="1"/>
    </xf>
    <xf numFmtId="0" fontId="40" fillId="16" borderId="0" xfId="6" applyNumberFormat="1" applyFont="1" applyFill="1" applyBorder="1" applyAlignment="1">
      <alignment horizontal="center" vertical="center" wrapText="1" readingOrder="1"/>
    </xf>
    <xf numFmtId="4" fontId="39" fillId="16" borderId="0" xfId="6" applyNumberFormat="1" applyFont="1" applyFill="1" applyBorder="1" applyAlignment="1">
      <alignment horizontal="right" vertical="center" wrapText="1" readingOrder="1"/>
    </xf>
    <xf numFmtId="0" fontId="39" fillId="16" borderId="0" xfId="6" applyNumberFormat="1" applyFont="1" applyFill="1" applyBorder="1" applyAlignment="1">
      <alignment horizontal="right" vertical="center" wrapText="1" readingOrder="1"/>
    </xf>
    <xf numFmtId="4" fontId="74" fillId="4" borderId="0" xfId="6" applyNumberFormat="1" applyFont="1" applyFill="1" applyBorder="1" applyAlignment="1">
      <alignment horizontal="right" vertical="center" wrapText="1" readingOrder="1"/>
    </xf>
    <xf numFmtId="4" fontId="39" fillId="4" borderId="0" xfId="6" applyNumberFormat="1" applyFont="1" applyFill="1" applyBorder="1" applyAlignment="1">
      <alignment horizontal="right" vertical="center" wrapText="1" readingOrder="1"/>
    </xf>
    <xf numFmtId="0" fontId="39" fillId="4" borderId="0" xfId="6" applyNumberFormat="1" applyFont="1" applyFill="1" applyBorder="1" applyAlignment="1">
      <alignment horizontal="right" vertical="center" wrapText="1" readingOrder="1"/>
    </xf>
    <xf numFmtId="0" fontId="42" fillId="4" borderId="0" xfId="6" applyNumberFormat="1" applyFont="1" applyFill="1" applyBorder="1" applyAlignment="1">
      <alignment horizontal="right" vertical="center" wrapText="1" readingOrder="1"/>
    </xf>
    <xf numFmtId="4" fontId="42" fillId="4" borderId="0" xfId="6" applyNumberFormat="1" applyFont="1" applyFill="1" applyBorder="1" applyAlignment="1">
      <alignment horizontal="right" vertical="center" wrapText="1" readingOrder="1"/>
    </xf>
    <xf numFmtId="0" fontId="40" fillId="4" borderId="0" xfId="6" applyNumberFormat="1" applyFont="1" applyFill="1" applyBorder="1" applyAlignment="1">
      <alignment horizontal="center" vertical="center" wrapText="1" readingOrder="1"/>
    </xf>
    <xf numFmtId="4" fontId="42" fillId="7" borderId="0" xfId="6" applyNumberFormat="1" applyFont="1" applyFill="1" applyBorder="1" applyAlignment="1">
      <alignment horizontal="right" vertical="center" wrapText="1" readingOrder="1"/>
    </xf>
    <xf numFmtId="0" fontId="42" fillId="7" borderId="0" xfId="6" applyNumberFormat="1" applyFont="1" applyFill="1" applyBorder="1" applyAlignment="1">
      <alignment horizontal="right" vertical="center" wrapText="1" readingOrder="1"/>
    </xf>
    <xf numFmtId="0" fontId="43" fillId="13" borderId="0" xfId="6" applyNumberFormat="1" applyFont="1" applyFill="1" applyBorder="1" applyAlignment="1">
      <alignment horizontal="center" vertical="center" wrapText="1" readingOrder="1"/>
    </xf>
    <xf numFmtId="4" fontId="42" fillId="13" borderId="0" xfId="6" applyNumberFormat="1" applyFont="1" applyFill="1" applyBorder="1" applyAlignment="1">
      <alignment horizontal="right" vertical="center" wrapText="1" readingOrder="1"/>
    </xf>
    <xf numFmtId="0" fontId="42" fillId="13" borderId="0" xfId="6" applyNumberFormat="1" applyFont="1" applyFill="1" applyBorder="1" applyAlignment="1">
      <alignment horizontal="right" vertical="center" wrapText="1" readingOrder="1"/>
    </xf>
    <xf numFmtId="0" fontId="40" fillId="13" borderId="0" xfId="6" applyNumberFormat="1" applyFont="1" applyFill="1" applyBorder="1" applyAlignment="1">
      <alignment horizontal="center" vertical="center" wrapText="1" readingOrder="1"/>
    </xf>
    <xf numFmtId="4" fontId="39" fillId="13" borderId="0" xfId="6" applyNumberFormat="1" applyFont="1" applyFill="1" applyBorder="1" applyAlignment="1">
      <alignment horizontal="right" vertical="center" wrapText="1" readingOrder="1"/>
    </xf>
    <xf numFmtId="0" fontId="39" fillId="13" borderId="0" xfId="6" applyNumberFormat="1" applyFont="1" applyFill="1" applyBorder="1" applyAlignment="1">
      <alignment horizontal="right" vertical="center" wrapText="1" readingOrder="1"/>
    </xf>
    <xf numFmtId="0" fontId="123" fillId="22" borderId="45" xfId="6" applyNumberFormat="1" applyFont="1" applyFill="1" applyBorder="1" applyAlignment="1">
      <alignment horizontal="center" vertical="top" wrapText="1" readingOrder="1"/>
    </xf>
    <xf numFmtId="4" fontId="126" fillId="2" borderId="0" xfId="6" applyNumberFormat="1" applyFont="1" applyFill="1" applyBorder="1" applyAlignment="1">
      <alignment horizontal="right" vertical="center" wrapText="1" readingOrder="1"/>
    </xf>
    <xf numFmtId="4" fontId="126" fillId="2" borderId="0" xfId="6" applyNumberFormat="1" applyFont="1" applyFill="1" applyBorder="1" applyAlignment="1">
      <alignment horizontal="right" vertical="top" wrapText="1" readingOrder="1"/>
    </xf>
    <xf numFmtId="4" fontId="123" fillId="22" borderId="45" xfId="6" applyNumberFormat="1" applyFont="1" applyFill="1" applyBorder="1" applyAlignment="1">
      <alignment horizontal="center" vertical="top" wrapText="1" readingOrder="1"/>
    </xf>
    <xf numFmtId="4" fontId="127" fillId="2" borderId="0" xfId="6" applyNumberFormat="1" applyFont="1" applyFill="1" applyBorder="1" applyAlignment="1">
      <alignment horizontal="right" vertical="center" wrapText="1" readingOrder="1"/>
    </xf>
    <xf numFmtId="4" fontId="74" fillId="2" borderId="0" xfId="6" applyNumberFormat="1" applyFont="1" applyFill="1" applyBorder="1" applyAlignment="1">
      <alignment horizontal="right" vertical="center" wrapText="1" readingOrder="1"/>
    </xf>
    <xf numFmtId="0" fontId="74" fillId="2" borderId="0" xfId="6" applyNumberFormat="1" applyFont="1" applyFill="1" applyBorder="1" applyAlignment="1">
      <alignment horizontal="right" vertical="center" wrapText="1" readingOrder="1"/>
    </xf>
    <xf numFmtId="4" fontId="39" fillId="2" borderId="0" xfId="6" applyNumberFormat="1" applyFont="1" applyFill="1" applyBorder="1" applyAlignment="1">
      <alignment horizontal="right" vertical="center" wrapText="1" readingOrder="1"/>
    </xf>
    <xf numFmtId="0" fontId="39" fillId="2" borderId="0" xfId="6" applyNumberFormat="1" applyFont="1" applyFill="1" applyBorder="1" applyAlignment="1">
      <alignment horizontal="right" vertical="center" wrapText="1" readingOrder="1"/>
    </xf>
    <xf numFmtId="4" fontId="42" fillId="2" borderId="0" xfId="6" applyNumberFormat="1" applyFont="1" applyFill="1" applyBorder="1" applyAlignment="1">
      <alignment horizontal="right" vertical="center" wrapText="1" readingOrder="1"/>
    </xf>
    <xf numFmtId="0" fontId="42" fillId="2" borderId="0" xfId="6" applyNumberFormat="1" applyFont="1" applyFill="1" applyBorder="1" applyAlignment="1">
      <alignment horizontal="right" vertical="center" wrapText="1" readingOrder="1"/>
    </xf>
    <xf numFmtId="0" fontId="21" fillId="7" borderId="0" xfId="6" applyNumberFormat="1" applyFont="1" applyFill="1" applyBorder="1" applyAlignment="1">
      <alignment vertical="top" wrapText="1" readingOrder="1"/>
    </xf>
    <xf numFmtId="0" fontId="123" fillId="18" borderId="45" xfId="6" applyNumberFormat="1" applyFont="1" applyFill="1" applyBorder="1" applyAlignment="1">
      <alignment horizontal="center" vertical="top" wrapText="1" readingOrder="1"/>
    </xf>
    <xf numFmtId="4" fontId="126" fillId="7" borderId="0" xfId="6" applyNumberFormat="1" applyFont="1" applyFill="1" applyBorder="1" applyAlignment="1">
      <alignment horizontal="right" vertical="center" wrapText="1" readingOrder="1"/>
    </xf>
    <xf numFmtId="4" fontId="126" fillId="7" borderId="0" xfId="6" applyNumberFormat="1" applyFont="1" applyFill="1" applyBorder="1" applyAlignment="1">
      <alignment horizontal="right" vertical="top" wrapText="1" readingOrder="1"/>
    </xf>
    <xf numFmtId="4" fontId="123" fillId="18" borderId="45" xfId="6" applyNumberFormat="1" applyFont="1" applyFill="1" applyBorder="1" applyAlignment="1">
      <alignment horizontal="center" vertical="top" wrapText="1" readingOrder="1"/>
    </xf>
    <xf numFmtId="4" fontId="127" fillId="7" borderId="0" xfId="6" applyNumberFormat="1" applyFont="1" applyFill="1" applyBorder="1" applyAlignment="1">
      <alignment horizontal="right" vertical="center" wrapText="1" readingOrder="1"/>
    </xf>
    <xf numFmtId="0" fontId="22" fillId="18" borderId="45" xfId="6" applyNumberFormat="1" applyFont="1" applyFill="1" applyBorder="1" applyAlignment="1">
      <alignment horizontal="center" vertical="top" wrapText="1" readingOrder="1"/>
    </xf>
    <xf numFmtId="4" fontId="74" fillId="7" borderId="0" xfId="6" applyNumberFormat="1" applyFont="1" applyFill="1" applyBorder="1" applyAlignment="1">
      <alignment horizontal="right" vertical="center" wrapText="1" readingOrder="1"/>
    </xf>
    <xf numFmtId="0" fontId="74" fillId="7" borderId="0" xfId="6" applyNumberFormat="1" applyFont="1" applyFill="1" applyBorder="1" applyAlignment="1">
      <alignment horizontal="right" vertical="center" wrapText="1" readingOrder="1"/>
    </xf>
    <xf numFmtId="4" fontId="39" fillId="7" borderId="0" xfId="6" applyNumberFormat="1" applyFont="1" applyFill="1" applyBorder="1" applyAlignment="1">
      <alignment horizontal="right" vertical="center" wrapText="1" readingOrder="1"/>
    </xf>
    <xf numFmtId="0" fontId="39" fillId="7" borderId="0" xfId="6" applyNumberFormat="1" applyFont="1" applyFill="1" applyBorder="1" applyAlignment="1">
      <alignment horizontal="right" vertical="center" wrapText="1" readingOrder="1"/>
    </xf>
    <xf numFmtId="0" fontId="17" fillId="19" borderId="0" xfId="6" applyFont="1" applyFill="1" applyBorder="1"/>
    <xf numFmtId="0" fontId="122" fillId="19" borderId="0" xfId="6" applyNumberFormat="1" applyFont="1" applyFill="1" applyBorder="1" applyAlignment="1">
      <alignment vertical="top" wrapText="1" readingOrder="1"/>
    </xf>
    <xf numFmtId="0" fontId="123" fillId="28" borderId="45" xfId="6" applyNumberFormat="1" applyFont="1" applyFill="1" applyBorder="1" applyAlignment="1">
      <alignment horizontal="center" vertical="top" wrapText="1" readingOrder="1"/>
    </xf>
    <xf numFmtId="4" fontId="126" fillId="19" borderId="0" xfId="6" applyNumberFormat="1" applyFont="1" applyFill="1" applyBorder="1" applyAlignment="1">
      <alignment horizontal="right" vertical="center" wrapText="1" readingOrder="1"/>
    </xf>
    <xf numFmtId="4" fontId="126" fillId="19" borderId="0" xfId="6" applyNumberFormat="1" applyFont="1" applyFill="1" applyBorder="1" applyAlignment="1">
      <alignment horizontal="right" vertical="top" wrapText="1" readingOrder="1"/>
    </xf>
    <xf numFmtId="4" fontId="123" fillId="28" borderId="45" xfId="6" applyNumberFormat="1" applyFont="1" applyFill="1" applyBorder="1" applyAlignment="1">
      <alignment horizontal="center" vertical="top" wrapText="1" readingOrder="1"/>
    </xf>
    <xf numFmtId="4" fontId="127" fillId="19" borderId="0" xfId="6" applyNumberFormat="1" applyFont="1" applyFill="1" applyBorder="1" applyAlignment="1">
      <alignment horizontal="right" vertical="center" wrapText="1" readingOrder="1"/>
    </xf>
    <xf numFmtId="0" fontId="126" fillId="19" borderId="0" xfId="6" applyNumberFormat="1" applyFont="1" applyFill="1" applyBorder="1" applyAlignment="1">
      <alignment horizontal="right" vertical="top" wrapText="1" readingOrder="1"/>
    </xf>
    <xf numFmtId="0" fontId="17" fillId="3" borderId="0" xfId="6" applyFont="1" applyFill="1" applyBorder="1" applyAlignment="1">
      <alignment vertical="top" readingOrder="1"/>
    </xf>
    <xf numFmtId="0" fontId="30" fillId="3" borderId="0" xfId="6" applyFont="1" applyFill="1" applyBorder="1" applyAlignment="1">
      <alignment vertical="top" readingOrder="1"/>
    </xf>
    <xf numFmtId="0" fontId="63" fillId="3" borderId="0" xfId="6" applyNumberFormat="1" applyFont="1" applyFill="1" applyBorder="1" applyAlignment="1">
      <alignment horizontal="center" vertical="top" wrapText="1" readingOrder="1"/>
    </xf>
    <xf numFmtId="4" fontId="123" fillId="3" borderId="0" xfId="6" applyNumberFormat="1" applyFont="1" applyFill="1" applyBorder="1" applyAlignment="1">
      <alignment horizontal="right" vertical="top" wrapText="1" readingOrder="1"/>
    </xf>
    <xf numFmtId="0" fontId="123" fillId="3" borderId="0" xfId="6" applyNumberFormat="1" applyFont="1" applyFill="1" applyBorder="1" applyAlignment="1">
      <alignment horizontal="right" vertical="top" wrapText="1" readingOrder="1"/>
    </xf>
    <xf numFmtId="9" fontId="127" fillId="3" borderId="0" xfId="12" applyFont="1" applyFill="1" applyBorder="1" applyAlignment="1">
      <alignment horizontal="center" vertical="top" wrapText="1" readingOrder="1"/>
    </xf>
    <xf numFmtId="0" fontId="102" fillId="3" borderId="0" xfId="6" applyNumberFormat="1" applyFont="1" applyFill="1" applyBorder="1" applyAlignment="1">
      <alignment horizontal="center" vertical="top" wrapText="1" readingOrder="1"/>
    </xf>
    <xf numFmtId="4" fontId="127" fillId="3" borderId="0" xfId="6" applyNumberFormat="1" applyFont="1" applyFill="1" applyBorder="1" applyAlignment="1">
      <alignment horizontal="right" vertical="top" wrapText="1" readingOrder="1"/>
    </xf>
    <xf numFmtId="0" fontId="127" fillId="3" borderId="0" xfId="6" applyNumberFormat="1" applyFont="1" applyFill="1" applyBorder="1" applyAlignment="1">
      <alignment horizontal="right" vertical="top" wrapText="1" readingOrder="1"/>
    </xf>
    <xf numFmtId="0" fontId="17" fillId="2" borderId="0" xfId="6" applyFont="1" applyFill="1" applyBorder="1" applyAlignment="1">
      <alignment vertical="top" readingOrder="1"/>
    </xf>
    <xf numFmtId="0" fontId="128" fillId="2" borderId="0" xfId="6" applyNumberFormat="1" applyFont="1" applyFill="1" applyBorder="1" applyAlignment="1">
      <alignment horizontal="center" vertical="top" wrapText="1" readingOrder="1"/>
    </xf>
    <xf numFmtId="4" fontId="131" fillId="2" borderId="0" xfId="6" applyNumberFormat="1" applyFont="1" applyFill="1" applyBorder="1" applyAlignment="1">
      <alignment horizontal="right" vertical="top" wrapText="1" readingOrder="1"/>
    </xf>
    <xf numFmtId="0" fontId="131" fillId="2" borderId="0" xfId="6" applyNumberFormat="1" applyFont="1" applyFill="1" applyBorder="1" applyAlignment="1">
      <alignment horizontal="right" vertical="top" wrapText="1" readingOrder="1"/>
    </xf>
    <xf numFmtId="9" fontId="132" fillId="2" borderId="0" xfId="12" applyFont="1" applyFill="1" applyBorder="1" applyAlignment="1">
      <alignment horizontal="center" vertical="top" wrapText="1" readingOrder="1"/>
    </xf>
    <xf numFmtId="4" fontId="122" fillId="2" borderId="0" xfId="6" applyNumberFormat="1" applyFont="1" applyFill="1" applyBorder="1" applyAlignment="1">
      <alignment vertical="top" wrapText="1" readingOrder="1"/>
    </xf>
    <xf numFmtId="0" fontId="122" fillId="2" borderId="0" xfId="6" applyNumberFormat="1" applyFont="1" applyFill="1" applyBorder="1" applyAlignment="1">
      <alignment vertical="top" wrapText="1" readingOrder="1"/>
    </xf>
    <xf numFmtId="4" fontId="127" fillId="2" borderId="0" xfId="6" applyNumberFormat="1" applyFont="1" applyFill="1" applyBorder="1" applyAlignment="1">
      <alignment horizontal="right" vertical="top" wrapText="1" readingOrder="1"/>
    </xf>
    <xf numFmtId="4" fontId="123" fillId="2" borderId="0" xfId="6" applyNumberFormat="1" applyFont="1" applyFill="1" applyBorder="1" applyAlignment="1">
      <alignment horizontal="right" vertical="top" wrapText="1" readingOrder="1"/>
    </xf>
    <xf numFmtId="0" fontId="123" fillId="2" borderId="0" xfId="6" applyNumberFormat="1" applyFont="1" applyFill="1" applyBorder="1" applyAlignment="1">
      <alignment horizontal="right" vertical="top" wrapText="1" readingOrder="1"/>
    </xf>
    <xf numFmtId="0" fontId="127" fillId="2" borderId="0" xfId="6" applyNumberFormat="1" applyFont="1" applyFill="1" applyBorder="1" applyAlignment="1">
      <alignment horizontal="right" vertical="top" wrapText="1" readingOrder="1"/>
    </xf>
    <xf numFmtId="0" fontId="30" fillId="13" borderId="0" xfId="6" applyFont="1" applyFill="1" applyBorder="1" applyAlignment="1">
      <alignment vertical="top" readingOrder="1"/>
    </xf>
    <xf numFmtId="0" fontId="63" fillId="13" borderId="0" xfId="6" applyNumberFormat="1" applyFont="1" applyFill="1" applyBorder="1" applyAlignment="1">
      <alignment horizontal="center" vertical="top" wrapText="1" readingOrder="1"/>
    </xf>
    <xf numFmtId="0" fontId="102" fillId="13" borderId="0" xfId="6" applyNumberFormat="1" applyFont="1" applyFill="1" applyBorder="1" applyAlignment="1">
      <alignment horizontal="center" vertical="top" wrapText="1" readingOrder="1"/>
    </xf>
    <xf numFmtId="4" fontId="123" fillId="13" borderId="0" xfId="6" applyNumberFormat="1" applyFont="1" applyFill="1" applyBorder="1" applyAlignment="1">
      <alignment horizontal="right" vertical="top" wrapText="1" readingOrder="1"/>
    </xf>
    <xf numFmtId="0" fontId="123" fillId="13" borderId="0" xfId="6" applyNumberFormat="1" applyFont="1" applyFill="1" applyBorder="1" applyAlignment="1">
      <alignment horizontal="right" vertical="top" wrapText="1" readingOrder="1"/>
    </xf>
    <xf numFmtId="0" fontId="17" fillId="13" borderId="0" xfId="6" applyFont="1" applyFill="1" applyBorder="1" applyAlignment="1">
      <alignment vertical="top" readingOrder="1"/>
    </xf>
    <xf numFmtId="9" fontId="127" fillId="13" borderId="0" xfId="12" applyFont="1" applyFill="1" applyBorder="1" applyAlignment="1">
      <alignment horizontal="center" vertical="top" wrapText="1" readingOrder="1"/>
    </xf>
    <xf numFmtId="4" fontId="127" fillId="13" borderId="0" xfId="6" applyNumberFormat="1" applyFont="1" applyFill="1" applyBorder="1" applyAlignment="1">
      <alignment horizontal="right" vertical="top" wrapText="1" readingOrder="1"/>
    </xf>
    <xf numFmtId="0" fontId="127" fillId="13" borderId="0" xfId="6" applyNumberFormat="1" applyFont="1" applyFill="1" applyBorder="1" applyAlignment="1">
      <alignment horizontal="right" vertical="top" wrapText="1" readingOrder="1"/>
    </xf>
    <xf numFmtId="0" fontId="10" fillId="13" borderId="0" xfId="0" applyFont="1" applyFill="1"/>
    <xf numFmtId="0" fontId="8" fillId="13" borderId="0" xfId="0" applyFont="1" applyFill="1"/>
    <xf numFmtId="0" fontId="10" fillId="13" borderId="0" xfId="0" applyFont="1" applyFill="1" applyAlignment="1">
      <alignment vertical="center"/>
    </xf>
    <xf numFmtId="0" fontId="9" fillId="13" borderId="0" xfId="0" applyFont="1" applyFill="1" applyAlignment="1">
      <alignment vertical="top"/>
    </xf>
    <xf numFmtId="0" fontId="11" fillId="13" borderId="19" xfId="0" applyFont="1" applyFill="1" applyBorder="1" applyAlignment="1">
      <alignment horizontal="left" vertical="top"/>
    </xf>
    <xf numFmtId="0" fontId="25" fillId="13" borderId="19" xfId="0" applyFont="1" applyFill="1" applyBorder="1" applyAlignment="1">
      <alignment horizontal="left" vertical="top"/>
    </xf>
    <xf numFmtId="0" fontId="8" fillId="13" borderId="49" xfId="0" applyFont="1" applyFill="1" applyBorder="1" applyAlignment="1">
      <alignment horizontal="left" vertical="top"/>
    </xf>
    <xf numFmtId="0" fontId="11" fillId="13" borderId="51" xfId="0" applyFont="1" applyFill="1" applyBorder="1" applyAlignment="1">
      <alignment horizontal="left" vertical="top"/>
    </xf>
    <xf numFmtId="0" fontId="25" fillId="13" borderId="42" xfId="0" applyFont="1" applyFill="1" applyBorder="1" applyAlignment="1">
      <alignment horizontal="left" vertical="top"/>
    </xf>
    <xf numFmtId="0" fontId="25" fillId="13" borderId="28" xfId="0" applyFont="1" applyFill="1" applyBorder="1" applyAlignment="1">
      <alignment horizontal="left" vertical="top"/>
    </xf>
    <xf numFmtId="0" fontId="11" fillId="13" borderId="18" xfId="0" applyFont="1" applyFill="1" applyBorder="1" applyAlignment="1">
      <alignment horizontal="left" vertical="top"/>
    </xf>
    <xf numFmtId="0" fontId="11" fillId="13" borderId="20" xfId="0" applyFont="1" applyFill="1" applyBorder="1" applyAlignment="1">
      <alignment horizontal="left" vertical="top"/>
    </xf>
    <xf numFmtId="0" fontId="11" fillId="13" borderId="19" xfId="0" applyFont="1" applyFill="1" applyBorder="1" applyAlignment="1">
      <alignment horizontal="center" vertical="center"/>
    </xf>
    <xf numFmtId="14" fontId="25" fillId="13" borderId="19" xfId="0" applyNumberFormat="1" applyFont="1" applyFill="1" applyBorder="1" applyAlignment="1">
      <alignment horizontal="left" vertical="top"/>
    </xf>
    <xf numFmtId="14" fontId="59" fillId="13" borderId="19" xfId="0" applyNumberFormat="1" applyFont="1" applyFill="1" applyBorder="1" applyAlignment="1">
      <alignment horizontal="left" vertical="top"/>
    </xf>
    <xf numFmtId="0" fontId="10" fillId="13" borderId="19" xfId="0" applyFont="1" applyFill="1" applyBorder="1" applyAlignment="1">
      <alignment horizontal="left" vertical="top"/>
    </xf>
    <xf numFmtId="0" fontId="24" fillId="13" borderId="19" xfId="0" applyFont="1" applyFill="1" applyBorder="1" applyAlignment="1">
      <alignment horizontal="left" vertical="top"/>
    </xf>
    <xf numFmtId="14" fontId="25" fillId="13" borderId="42" xfId="0" applyNumberFormat="1" applyFont="1" applyFill="1" applyBorder="1" applyAlignment="1">
      <alignment horizontal="left" vertical="top"/>
    </xf>
    <xf numFmtId="0" fontId="25" fillId="13" borderId="19" xfId="0" applyFont="1" applyFill="1" applyBorder="1" applyAlignment="1">
      <alignment horizontal="left"/>
    </xf>
    <xf numFmtId="14" fontId="59" fillId="13" borderId="19" xfId="0" applyNumberFormat="1" applyFont="1" applyFill="1" applyBorder="1" applyAlignment="1">
      <alignment horizontal="left"/>
    </xf>
    <xf numFmtId="14" fontId="8" fillId="13" borderId="19" xfId="0" applyNumberFormat="1" applyFont="1" applyFill="1" applyBorder="1" applyAlignment="1">
      <alignment horizontal="left" vertical="top"/>
    </xf>
    <xf numFmtId="168" fontId="7" fillId="13" borderId="0" xfId="4" applyNumberFormat="1" applyFont="1" applyFill="1" applyBorder="1" applyAlignment="1">
      <alignment horizontal="center" vertical="top"/>
    </xf>
    <xf numFmtId="168" fontId="8" fillId="13" borderId="0" xfId="4" applyNumberFormat="1" applyFont="1" applyFill="1" applyBorder="1" applyAlignment="1">
      <alignment horizontal="center" vertical="top"/>
    </xf>
    <xf numFmtId="14" fontId="10" fillId="13" borderId="0" xfId="0" applyNumberFormat="1" applyFont="1" applyFill="1" applyAlignment="1">
      <alignment horizontal="left" vertical="top"/>
    </xf>
    <xf numFmtId="0" fontId="8" fillId="2" borderId="44" xfId="0" applyNumberFormat="1" applyFont="1" applyFill="1" applyBorder="1" applyAlignment="1">
      <alignment horizontal="center" vertical="center"/>
    </xf>
    <xf numFmtId="0" fontId="11" fillId="2" borderId="27" xfId="0" applyNumberFormat="1" applyFont="1" applyFill="1" applyBorder="1" applyAlignment="1">
      <alignment horizontal="center" vertical="center"/>
    </xf>
    <xf numFmtId="0" fontId="11" fillId="2" borderId="28" xfId="0" applyNumberFormat="1" applyFont="1" applyFill="1" applyBorder="1" applyAlignment="1">
      <alignment horizontal="center" vertical="center"/>
    </xf>
    <xf numFmtId="0" fontId="8" fillId="0" borderId="28" xfId="0" applyNumberFormat="1" applyFont="1" applyFill="1" applyBorder="1" applyAlignment="1">
      <alignment horizontal="center" vertical="center"/>
    </xf>
    <xf numFmtId="0" fontId="8" fillId="2" borderId="28" xfId="0" applyNumberFormat="1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left" vertical="top" wrapText="1"/>
    </xf>
    <xf numFmtId="0" fontId="11" fillId="7" borderId="44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horizontal="left" vertical="top" wrapText="1"/>
    </xf>
    <xf numFmtId="0" fontId="11" fillId="2" borderId="8" xfId="0" applyFont="1" applyFill="1" applyBorder="1" applyAlignment="1">
      <alignment horizontal="left" vertical="top" wrapText="1"/>
    </xf>
    <xf numFmtId="167" fontId="11" fillId="7" borderId="8" xfId="0" applyNumberFormat="1" applyFont="1" applyFill="1" applyBorder="1" applyAlignment="1">
      <alignment horizontal="left" vertical="top"/>
    </xf>
    <xf numFmtId="0" fontId="11" fillId="2" borderId="9" xfId="0" applyFont="1" applyFill="1" applyBorder="1" applyAlignment="1">
      <alignment horizontal="left" vertical="top" wrapText="1"/>
    </xf>
    <xf numFmtId="17" fontId="11" fillId="4" borderId="50" xfId="0" quotePrefix="1" applyNumberFormat="1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left" vertical="top"/>
    </xf>
    <xf numFmtId="167" fontId="11" fillId="7" borderId="16" xfId="0" applyNumberFormat="1" applyFont="1" applyFill="1" applyBorder="1" applyAlignment="1">
      <alignment horizontal="center" vertical="top"/>
    </xf>
    <xf numFmtId="167" fontId="11" fillId="8" borderId="10" xfId="0" applyNumberFormat="1" applyFont="1" applyFill="1" applyBorder="1" applyAlignment="1">
      <alignment horizontal="left" vertical="top"/>
    </xf>
    <xf numFmtId="0" fontId="11" fillId="14" borderId="50" xfId="0" applyNumberFormat="1" applyFont="1" applyFill="1" applyBorder="1" applyAlignment="1">
      <alignment horizontal="center" vertical="center"/>
    </xf>
    <xf numFmtId="0" fontId="11" fillId="14" borderId="10" xfId="0" applyFont="1" applyFill="1" applyBorder="1" applyAlignment="1">
      <alignment horizontal="left" vertical="top"/>
    </xf>
    <xf numFmtId="0" fontId="25" fillId="2" borderId="19" xfId="0" applyFont="1" applyFill="1" applyBorder="1" applyAlignment="1">
      <alignment horizontal="left" vertical="top"/>
    </xf>
    <xf numFmtId="167" fontId="10" fillId="0" borderId="12" xfId="1" applyNumberFormat="1" applyFont="1" applyFill="1" applyBorder="1" applyAlignment="1">
      <alignment horizontal="left" vertical="top"/>
    </xf>
    <xf numFmtId="167" fontId="8" fillId="0" borderId="12" xfId="1" applyNumberFormat="1" applyFont="1" applyFill="1" applyBorder="1" applyAlignment="1">
      <alignment horizontal="left"/>
    </xf>
    <xf numFmtId="14" fontId="59" fillId="0" borderId="19" xfId="0" applyNumberFormat="1" applyFont="1" applyFill="1" applyBorder="1" applyAlignment="1">
      <alignment horizontal="left"/>
    </xf>
    <xf numFmtId="0" fontId="12" fillId="13" borderId="19" xfId="0" applyFont="1" applyFill="1" applyBorder="1" applyAlignment="1">
      <alignment horizontal="left" vertical="top"/>
    </xf>
    <xf numFmtId="17" fontId="7" fillId="7" borderId="9" xfId="0" quotePrefix="1" applyNumberFormat="1" applyFont="1" applyFill="1" applyBorder="1" applyAlignment="1">
      <alignment horizontal="center" vertical="center"/>
    </xf>
    <xf numFmtId="0" fontId="133" fillId="7" borderId="25" xfId="0" applyFont="1" applyFill="1" applyBorder="1" applyAlignment="1">
      <alignment horizontal="left" vertical="top" wrapText="1"/>
    </xf>
    <xf numFmtId="0" fontId="133" fillId="7" borderId="21" xfId="0" applyFont="1" applyFill="1" applyBorder="1" applyAlignment="1">
      <alignment horizontal="left" vertical="top" wrapText="1"/>
    </xf>
    <xf numFmtId="0" fontId="8" fillId="0" borderId="0" xfId="0" applyFont="1" applyFill="1"/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top"/>
    </xf>
    <xf numFmtId="0" fontId="8" fillId="0" borderId="0" xfId="0" applyFont="1" applyFill="1" applyAlignment="1">
      <alignment vertical="top"/>
    </xf>
    <xf numFmtId="0" fontId="7" fillId="13" borderId="19" xfId="0" applyFont="1" applyFill="1" applyBorder="1" applyAlignment="1">
      <alignment horizontal="left" vertical="top"/>
    </xf>
    <xf numFmtId="0" fontId="12" fillId="10" borderId="19" xfId="0" applyFont="1" applyFill="1" applyBorder="1" applyAlignment="1">
      <alignment horizontal="left" vertical="top"/>
    </xf>
    <xf numFmtId="14" fontId="11" fillId="10" borderId="20" xfId="0" applyNumberFormat="1" applyFont="1" applyFill="1" applyBorder="1" applyAlignment="1">
      <alignment horizontal="left" vertical="top"/>
    </xf>
    <xf numFmtId="0" fontId="12" fillId="10" borderId="8" xfId="0" applyNumberFormat="1" applyFont="1" applyFill="1" applyBorder="1" applyAlignment="1">
      <alignment horizontal="center" vertical="center"/>
    </xf>
    <xf numFmtId="167" fontId="12" fillId="10" borderId="11" xfId="1" applyNumberFormat="1" applyFont="1" applyFill="1" applyBorder="1" applyAlignment="1">
      <alignment horizontal="left" vertical="top"/>
    </xf>
    <xf numFmtId="0" fontId="29" fillId="10" borderId="21" xfId="0" applyFont="1" applyFill="1" applyBorder="1" applyAlignment="1">
      <alignment horizontal="left" vertical="top" wrapText="1"/>
    </xf>
    <xf numFmtId="0" fontId="25" fillId="0" borderId="19" xfId="0" applyFont="1" applyFill="1" applyBorder="1" applyAlignment="1">
      <alignment horizontal="left" vertical="top"/>
    </xf>
    <xf numFmtId="0" fontId="8" fillId="0" borderId="39" xfId="0" applyNumberFormat="1" applyFont="1" applyFill="1" applyBorder="1" applyAlignment="1">
      <alignment horizontal="center" vertical="center"/>
    </xf>
    <xf numFmtId="0" fontId="8" fillId="0" borderId="40" xfId="0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left" vertical="top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64" fillId="0" borderId="0" xfId="6" applyFont="1" applyFill="1" applyBorder="1"/>
    <xf numFmtId="0" fontId="32" fillId="0" borderId="0" xfId="6" applyNumberFormat="1" applyFont="1" applyFill="1" applyBorder="1" applyAlignment="1">
      <alignment horizontal="center" vertical="top" wrapText="1" readingOrder="1"/>
    </xf>
    <xf numFmtId="0" fontId="17" fillId="0" borderId="0" xfId="6" applyFont="1" applyFill="1" applyBorder="1"/>
    <xf numFmtId="0" fontId="18" fillId="0" borderId="0" xfId="6" applyNumberFormat="1" applyFont="1" applyFill="1" applyBorder="1" applyAlignment="1">
      <alignment vertical="top" wrapText="1" readingOrder="1"/>
    </xf>
    <xf numFmtId="0" fontId="19" fillId="0" borderId="0" xfId="6" applyNumberFormat="1" applyFont="1" applyFill="1" applyBorder="1" applyAlignment="1">
      <alignment horizontal="left" vertical="top" wrapText="1" readingOrder="1"/>
    </xf>
    <xf numFmtId="0" fontId="17" fillId="2" borderId="0" xfId="6" applyFont="1" applyFill="1" applyBorder="1"/>
    <xf numFmtId="0" fontId="20" fillId="0" borderId="0" xfId="6" applyNumberFormat="1" applyFont="1" applyFill="1" applyBorder="1" applyAlignment="1">
      <alignment vertical="top" wrapText="1" readingOrder="1"/>
    </xf>
    <xf numFmtId="0" fontId="21" fillId="0" borderId="0" xfId="6" applyNumberFormat="1" applyFont="1" applyFill="1" applyBorder="1" applyAlignment="1">
      <alignment horizontal="left" vertical="top" wrapText="1" readingOrder="1"/>
    </xf>
    <xf numFmtId="0" fontId="63" fillId="9" borderId="45" xfId="6" applyNumberFormat="1" applyFont="1" applyFill="1" applyBorder="1" applyAlignment="1">
      <alignment horizontal="left" vertical="top" wrapText="1" readingOrder="1"/>
    </xf>
    <xf numFmtId="0" fontId="64" fillId="0" borderId="46" xfId="6" applyNumberFormat="1" applyFont="1" applyFill="1" applyBorder="1" applyAlignment="1">
      <alignment vertical="top" wrapText="1"/>
    </xf>
    <xf numFmtId="0" fontId="64" fillId="0" borderId="47" xfId="6" applyNumberFormat="1" applyFont="1" applyFill="1" applyBorder="1" applyAlignment="1">
      <alignment vertical="top" wrapText="1"/>
    </xf>
    <xf numFmtId="0" fontId="23" fillId="0" borderId="47" xfId="6" applyNumberFormat="1" applyFont="1" applyFill="1" applyBorder="1" applyAlignment="1">
      <alignment horizontal="left" vertical="top" wrapText="1" readingOrder="1"/>
    </xf>
    <xf numFmtId="0" fontId="17" fillId="0" borderId="46" xfId="6" applyNumberFormat="1" applyFont="1" applyFill="1" applyBorder="1" applyAlignment="1">
      <alignment vertical="top" wrapText="1"/>
    </xf>
    <xf numFmtId="0" fontId="17" fillId="0" borderId="47" xfId="6" applyNumberFormat="1" applyFont="1" applyFill="1" applyBorder="1" applyAlignment="1">
      <alignment vertical="top" wrapText="1"/>
    </xf>
    <xf numFmtId="0" fontId="21" fillId="0" borderId="48" xfId="6" applyNumberFormat="1" applyFont="1" applyFill="1" applyBorder="1" applyAlignment="1">
      <alignment vertical="top" wrapText="1" readingOrder="1"/>
    </xf>
    <xf numFmtId="0" fontId="17" fillId="0" borderId="48" xfId="6" applyNumberFormat="1" applyFont="1" applyFill="1" applyBorder="1" applyAlignment="1">
      <alignment vertical="top" wrapText="1"/>
    </xf>
    <xf numFmtId="0" fontId="63" fillId="9" borderId="45" xfId="6" applyNumberFormat="1" applyFont="1" applyFill="1" applyBorder="1" applyAlignment="1">
      <alignment horizontal="center" vertical="top" wrapText="1" readingOrder="1"/>
    </xf>
    <xf numFmtId="0" fontId="63" fillId="9" borderId="47" xfId="6" applyNumberFormat="1" applyFont="1" applyFill="1" applyBorder="1" applyAlignment="1">
      <alignment horizontal="center" vertical="top" wrapText="1" readingOrder="1"/>
    </xf>
    <xf numFmtId="0" fontId="63" fillId="9" borderId="45" xfId="6" applyNumberFormat="1" applyFont="1" applyFill="1" applyBorder="1" applyAlignment="1">
      <alignment horizontal="left" vertical="center" wrapText="1" readingOrder="1"/>
    </xf>
    <xf numFmtId="0" fontId="63" fillId="0" borderId="47" xfId="6" applyNumberFormat="1" applyFont="1" applyFill="1" applyBorder="1" applyAlignment="1">
      <alignment horizontal="left" vertical="center" wrapText="1" readingOrder="1"/>
    </xf>
    <xf numFmtId="0" fontId="22" fillId="9" borderId="45" xfId="6" applyNumberFormat="1" applyFont="1" applyFill="1" applyBorder="1" applyAlignment="1">
      <alignment horizontal="left" vertical="center" wrapText="1" readingOrder="1"/>
    </xf>
    <xf numFmtId="0" fontId="23" fillId="0" borderId="45" xfId="6" applyNumberFormat="1" applyFont="1" applyFill="1" applyBorder="1" applyAlignment="1">
      <alignment horizontal="left" vertical="center" wrapText="1" readingOrder="1"/>
    </xf>
    <xf numFmtId="0" fontId="23" fillId="3" borderId="45" xfId="6" applyNumberFormat="1" applyFont="1" applyFill="1" applyBorder="1" applyAlignment="1">
      <alignment horizontal="center" vertical="center" wrapText="1" readingOrder="1"/>
    </xf>
    <xf numFmtId="0" fontId="17" fillId="3" borderId="46" xfId="6" applyNumberFormat="1" applyFont="1" applyFill="1" applyBorder="1" applyAlignment="1">
      <alignment horizontal="center" vertical="top" wrapText="1" readingOrder="1"/>
    </xf>
    <xf numFmtId="0" fontId="17" fillId="3" borderId="47" xfId="6" applyNumberFormat="1" applyFont="1" applyFill="1" applyBorder="1" applyAlignment="1">
      <alignment horizontal="center" vertical="top" wrapText="1" readingOrder="1"/>
    </xf>
    <xf numFmtId="0" fontId="21" fillId="0" borderId="0" xfId="6" applyNumberFormat="1" applyFont="1" applyFill="1" applyBorder="1" applyAlignment="1">
      <alignment vertical="top" wrapText="1" readingOrder="1"/>
    </xf>
    <xf numFmtId="0" fontId="56" fillId="0" borderId="0" xfId="6" applyNumberFormat="1" applyFont="1" applyFill="1" applyBorder="1" applyAlignment="1">
      <alignment horizontal="center" vertical="center" wrapText="1" readingOrder="1"/>
    </xf>
    <xf numFmtId="0" fontId="30" fillId="0" borderId="0" xfId="6" applyFont="1" applyFill="1" applyBorder="1"/>
    <xf numFmtId="0" fontId="58" fillId="0" borderId="0" xfId="6" applyNumberFormat="1" applyFont="1" applyFill="1" applyBorder="1" applyAlignment="1">
      <alignment horizontal="left" vertical="center" wrapText="1" readingOrder="1"/>
    </xf>
    <xf numFmtId="0" fontId="124" fillId="0" borderId="0" xfId="6" applyNumberFormat="1" applyFont="1" applyFill="1" applyBorder="1" applyAlignment="1">
      <alignment horizontal="center" vertical="top" wrapText="1" readingOrder="1"/>
    </xf>
    <xf numFmtId="0" fontId="125" fillId="0" borderId="0" xfId="6" applyFont="1" applyFill="1" applyBorder="1" applyAlignment="1">
      <alignment vertical="top"/>
    </xf>
    <xf numFmtId="0" fontId="22" fillId="9" borderId="45" xfId="6" applyNumberFormat="1" applyFont="1" applyFill="1" applyBorder="1" applyAlignment="1">
      <alignment horizontal="center" vertical="top" wrapText="1" readingOrder="1"/>
    </xf>
    <xf numFmtId="0" fontId="124" fillId="0" borderId="0" xfId="6" applyNumberFormat="1" applyFont="1" applyFill="1" applyBorder="1" applyAlignment="1">
      <alignment horizontal="center" vertical="center" wrapText="1" readingOrder="1"/>
    </xf>
    <xf numFmtId="0" fontId="125" fillId="0" borderId="0" xfId="6" applyFont="1" applyFill="1" applyBorder="1"/>
    <xf numFmtId="0" fontId="124" fillId="0" borderId="0" xfId="6" applyNumberFormat="1" applyFont="1" applyFill="1" applyBorder="1" applyAlignment="1">
      <alignment vertical="center" wrapText="1" readingOrder="1"/>
    </xf>
    <xf numFmtId="0" fontId="58" fillId="0" borderId="0" xfId="6" applyNumberFormat="1" applyFont="1" applyFill="1" applyBorder="1" applyAlignment="1">
      <alignment horizontal="left" vertical="top" wrapText="1" readingOrder="1"/>
    </xf>
    <xf numFmtId="0" fontId="30" fillId="0" borderId="0" xfId="6" applyFont="1" applyFill="1" applyBorder="1" applyAlignment="1">
      <alignment vertical="top"/>
    </xf>
    <xf numFmtId="0" fontId="56" fillId="0" borderId="0" xfId="6" applyNumberFormat="1" applyFont="1" applyFill="1" applyBorder="1" applyAlignment="1">
      <alignment horizontal="center" vertical="top" wrapText="1" readingOrder="1"/>
    </xf>
    <xf numFmtId="0" fontId="124" fillId="0" borderId="0" xfId="6" applyNumberFormat="1" applyFont="1" applyFill="1" applyBorder="1" applyAlignment="1">
      <alignment vertical="top" wrapText="1" readingOrder="1"/>
    </xf>
    <xf numFmtId="0" fontId="102" fillId="0" borderId="0" xfId="6" applyNumberFormat="1" applyFont="1" applyFill="1" applyBorder="1" applyAlignment="1">
      <alignment horizontal="center" vertical="top" wrapText="1" readingOrder="1"/>
    </xf>
    <xf numFmtId="0" fontId="64" fillId="0" borderId="0" xfId="6" applyFont="1" applyFill="1" applyBorder="1" applyAlignment="1">
      <alignment vertical="top" readingOrder="1"/>
    </xf>
    <xf numFmtId="0" fontId="41" fillId="0" borderId="0" xfId="6" applyNumberFormat="1" applyFont="1" applyFill="1" applyBorder="1" applyAlignment="1">
      <alignment horizontal="left" vertical="top" wrapText="1" readingOrder="1"/>
    </xf>
    <xf numFmtId="0" fontId="17" fillId="0" borderId="0" xfId="6" applyFont="1" applyFill="1" applyBorder="1" applyAlignment="1">
      <alignment vertical="top" readingOrder="1"/>
    </xf>
    <xf numFmtId="0" fontId="39" fillId="0" borderId="0" xfId="6" applyNumberFormat="1" applyFont="1" applyFill="1" applyBorder="1" applyAlignment="1">
      <alignment horizontal="center" vertical="top" wrapText="1" readingOrder="1"/>
    </xf>
    <xf numFmtId="0" fontId="102" fillId="0" borderId="0" xfId="6" applyNumberFormat="1" applyFont="1" applyFill="1" applyBorder="1" applyAlignment="1">
      <alignment vertical="top" wrapText="1" readingOrder="1"/>
    </xf>
    <xf numFmtId="0" fontId="125" fillId="0" borderId="0" xfId="6" applyFont="1" applyFill="1" applyBorder="1" applyAlignment="1">
      <alignment vertical="top" readingOrder="1"/>
    </xf>
    <xf numFmtId="0" fontId="30" fillId="0" borderId="0" xfId="6" applyFont="1" applyFill="1" applyBorder="1" applyAlignment="1">
      <alignment vertical="top" readingOrder="1"/>
    </xf>
    <xf numFmtId="0" fontId="63" fillId="0" borderId="0" xfId="6" applyNumberFormat="1" applyFont="1" applyFill="1" applyBorder="1" applyAlignment="1">
      <alignment horizontal="center" vertical="top" wrapText="1" readingOrder="1"/>
    </xf>
    <xf numFmtId="0" fontId="42" fillId="0" borderId="0" xfId="6" applyNumberFormat="1" applyFont="1" applyFill="1" applyBorder="1" applyAlignment="1">
      <alignment horizontal="center" vertical="top" wrapText="1" readingOrder="1"/>
    </xf>
    <xf numFmtId="0" fontId="63" fillId="0" borderId="0" xfId="6" applyNumberFormat="1" applyFont="1" applyFill="1" applyBorder="1" applyAlignment="1">
      <alignment vertical="top" wrapText="1" readingOrder="1"/>
    </xf>
    <xf numFmtId="0" fontId="44" fillId="0" borderId="0" xfId="6" applyNumberFormat="1" applyFont="1" applyFill="1" applyBorder="1" applyAlignment="1">
      <alignment horizontal="left" vertical="top" wrapText="1" readingOrder="1"/>
    </xf>
    <xf numFmtId="0" fontId="63" fillId="13" borderId="0" xfId="6" applyNumberFormat="1" applyFont="1" applyFill="1" applyBorder="1" applyAlignment="1">
      <alignment horizontal="center" vertical="top" wrapText="1" readingOrder="1"/>
    </xf>
    <xf numFmtId="0" fontId="64" fillId="13" borderId="0" xfId="6" applyFont="1" applyFill="1" applyBorder="1" applyAlignment="1">
      <alignment vertical="top" readingOrder="1"/>
    </xf>
    <xf numFmtId="0" fontId="42" fillId="13" borderId="0" xfId="6" applyNumberFormat="1" applyFont="1" applyFill="1" applyBorder="1" applyAlignment="1">
      <alignment horizontal="center" vertical="top" wrapText="1" readingOrder="1"/>
    </xf>
    <xf numFmtId="0" fontId="17" fillId="13" borderId="0" xfId="6" applyFont="1" applyFill="1" applyBorder="1" applyAlignment="1">
      <alignment vertical="top" readingOrder="1"/>
    </xf>
    <xf numFmtId="0" fontId="63" fillId="13" borderId="0" xfId="6" applyNumberFormat="1" applyFont="1" applyFill="1" applyBorder="1" applyAlignment="1">
      <alignment vertical="top" wrapText="1" readingOrder="1"/>
    </xf>
    <xf numFmtId="0" fontId="39" fillId="13" borderId="0" xfId="6" applyNumberFormat="1" applyFont="1" applyFill="1" applyBorder="1" applyAlignment="1">
      <alignment horizontal="center" vertical="top" wrapText="1" readingOrder="1"/>
    </xf>
    <xf numFmtId="0" fontId="102" fillId="13" borderId="0" xfId="6" applyNumberFormat="1" applyFont="1" applyFill="1" applyBorder="1" applyAlignment="1">
      <alignment vertical="top" wrapText="1" readingOrder="1"/>
    </xf>
    <xf numFmtId="0" fontId="41" fillId="13" borderId="0" xfId="6" applyNumberFormat="1" applyFont="1" applyFill="1" applyBorder="1" applyAlignment="1">
      <alignment horizontal="left" vertical="top" wrapText="1" readingOrder="1"/>
    </xf>
    <xf numFmtId="0" fontId="44" fillId="13" borderId="0" xfId="6" applyNumberFormat="1" applyFont="1" applyFill="1" applyBorder="1" applyAlignment="1">
      <alignment horizontal="left" vertical="top" wrapText="1" readingOrder="1"/>
    </xf>
    <xf numFmtId="0" fontId="102" fillId="13" borderId="0" xfId="6" applyNumberFormat="1" applyFont="1" applyFill="1" applyBorder="1" applyAlignment="1">
      <alignment horizontal="center" vertical="top" wrapText="1" readingOrder="1"/>
    </xf>
    <xf numFmtId="0" fontId="44" fillId="3" borderId="0" xfId="6" applyNumberFormat="1" applyFont="1" applyFill="1" applyBorder="1" applyAlignment="1">
      <alignment horizontal="left" vertical="top" wrapText="1" readingOrder="1"/>
    </xf>
    <xf numFmtId="0" fontId="17" fillId="3" borderId="0" xfId="6" applyFont="1" applyFill="1" applyBorder="1" applyAlignment="1">
      <alignment vertical="top" readingOrder="1"/>
    </xf>
    <xf numFmtId="0" fontId="63" fillId="3" borderId="0" xfId="6" applyNumberFormat="1" applyFont="1" applyFill="1" applyBorder="1" applyAlignment="1">
      <alignment horizontal="center" vertical="top" wrapText="1" readingOrder="1"/>
    </xf>
    <xf numFmtId="0" fontId="64" fillId="3" borderId="0" xfId="6" applyFont="1" applyFill="1" applyBorder="1" applyAlignment="1">
      <alignment vertical="top" readingOrder="1"/>
    </xf>
    <xf numFmtId="0" fontId="42" fillId="3" borderId="0" xfId="6" applyNumberFormat="1" applyFont="1" applyFill="1" applyBorder="1" applyAlignment="1">
      <alignment horizontal="center" vertical="top" wrapText="1" readingOrder="1"/>
    </xf>
    <xf numFmtId="0" fontId="63" fillId="3" borderId="0" xfId="6" applyNumberFormat="1" applyFont="1" applyFill="1" applyBorder="1" applyAlignment="1">
      <alignment vertical="top" wrapText="1" readingOrder="1"/>
    </xf>
    <xf numFmtId="0" fontId="102" fillId="3" borderId="0" xfId="6" applyNumberFormat="1" applyFont="1" applyFill="1" applyBorder="1" applyAlignment="1">
      <alignment horizontal="center" vertical="top" wrapText="1" readingOrder="1"/>
    </xf>
    <xf numFmtId="0" fontId="39" fillId="3" borderId="0" xfId="6" applyNumberFormat="1" applyFont="1" applyFill="1" applyBorder="1" applyAlignment="1">
      <alignment horizontal="center" vertical="top" wrapText="1" readingOrder="1"/>
    </xf>
    <xf numFmtId="0" fontId="102" fillId="3" borderId="0" xfId="6" applyNumberFormat="1" applyFont="1" applyFill="1" applyBorder="1" applyAlignment="1">
      <alignment vertical="top" wrapText="1" readingOrder="1"/>
    </xf>
    <xf numFmtId="0" fontId="41" fillId="3" borderId="0" xfId="6" applyNumberFormat="1" applyFont="1" applyFill="1" applyBorder="1" applyAlignment="1">
      <alignment horizontal="left" vertical="top" wrapText="1" readingOrder="1"/>
    </xf>
    <xf numFmtId="0" fontId="129" fillId="2" borderId="0" xfId="6" applyNumberFormat="1" applyFont="1" applyFill="1" applyBorder="1" applyAlignment="1">
      <alignment horizontal="center" vertical="top" wrapText="1" readingOrder="1"/>
    </xf>
    <xf numFmtId="0" fontId="17" fillId="2" borderId="0" xfId="6" applyFont="1" applyFill="1" applyBorder="1" applyAlignment="1">
      <alignment vertical="top" readingOrder="1"/>
    </xf>
    <xf numFmtId="0" fontId="130" fillId="2" borderId="0" xfId="6" applyNumberFormat="1" applyFont="1" applyFill="1" applyBorder="1" applyAlignment="1">
      <alignment horizontal="left" vertical="top" wrapText="1" readingOrder="1"/>
    </xf>
    <xf numFmtId="0" fontId="128" fillId="2" borderId="0" xfId="6" applyNumberFormat="1" applyFont="1" applyFill="1" applyBorder="1" applyAlignment="1">
      <alignment horizontal="center" vertical="top" wrapText="1" readingOrder="1"/>
    </xf>
    <xf numFmtId="0" fontId="64" fillId="2" borderId="0" xfId="6" applyFont="1" applyFill="1" applyBorder="1" applyAlignment="1">
      <alignment vertical="top" readingOrder="1"/>
    </xf>
    <xf numFmtId="0" fontId="128" fillId="2" borderId="0" xfId="6" applyNumberFormat="1" applyFont="1" applyFill="1" applyBorder="1" applyAlignment="1">
      <alignment vertical="top" wrapText="1" readingOrder="1"/>
    </xf>
    <xf numFmtId="0" fontId="17" fillId="19" borderId="0" xfId="6" applyFont="1" applyFill="1" applyBorder="1" applyAlignment="1">
      <alignment vertical="top" readingOrder="1"/>
    </xf>
    <xf numFmtId="0" fontId="102" fillId="19" borderId="0" xfId="6" applyNumberFormat="1" applyFont="1" applyFill="1" applyBorder="1" applyAlignment="1">
      <alignment horizontal="center" vertical="top" wrapText="1" readingOrder="1"/>
    </xf>
    <xf numFmtId="0" fontId="64" fillId="19" borderId="0" xfId="6" applyFont="1" applyFill="1" applyBorder="1" applyAlignment="1">
      <alignment vertical="top" readingOrder="1"/>
    </xf>
    <xf numFmtId="0" fontId="44" fillId="19" borderId="0" xfId="6" applyNumberFormat="1" applyFont="1" applyFill="1" applyBorder="1" applyAlignment="1">
      <alignment horizontal="left" vertical="top" wrapText="1" readingOrder="1"/>
    </xf>
    <xf numFmtId="0" fontId="63" fillId="19" borderId="0" xfId="6" applyNumberFormat="1" applyFont="1" applyFill="1" applyBorder="1" applyAlignment="1">
      <alignment horizontal="center" vertical="top" wrapText="1" readingOrder="1"/>
    </xf>
    <xf numFmtId="0" fontId="42" fillId="19" borderId="0" xfId="6" applyNumberFormat="1" applyFont="1" applyFill="1" applyBorder="1" applyAlignment="1">
      <alignment horizontal="center" vertical="top" wrapText="1" readingOrder="1"/>
    </xf>
    <xf numFmtId="0" fontId="63" fillId="19" borderId="0" xfId="6" applyNumberFormat="1" applyFont="1" applyFill="1" applyBorder="1" applyAlignment="1">
      <alignment vertical="top" wrapText="1" readingOrder="1"/>
    </xf>
    <xf numFmtId="0" fontId="39" fillId="19" borderId="0" xfId="6" applyNumberFormat="1" applyFont="1" applyFill="1" applyBorder="1" applyAlignment="1">
      <alignment horizontal="center" vertical="top" wrapText="1" readingOrder="1"/>
    </xf>
    <xf numFmtId="0" fontId="102" fillId="19" borderId="0" xfId="6" applyNumberFormat="1" applyFont="1" applyFill="1" applyBorder="1" applyAlignment="1">
      <alignment vertical="top" wrapText="1" readingOrder="1"/>
    </xf>
    <xf numFmtId="0" fontId="41" fillId="19" borderId="0" xfId="6" applyNumberFormat="1" applyFont="1" applyFill="1" applyBorder="1" applyAlignment="1">
      <alignment horizontal="left" vertical="top" wrapText="1" readingOrder="1"/>
    </xf>
    <xf numFmtId="0" fontId="22" fillId="9" borderId="45" xfId="6" applyNumberFormat="1" applyFont="1" applyFill="1" applyBorder="1" applyAlignment="1">
      <alignment horizontal="left" vertical="top" wrapText="1" readingOrder="1"/>
    </xf>
    <xf numFmtId="0" fontId="22" fillId="9" borderId="47" xfId="6" applyNumberFormat="1" applyFont="1" applyFill="1" applyBorder="1" applyAlignment="1">
      <alignment horizontal="center" vertical="top" wrapText="1" readingOrder="1"/>
    </xf>
    <xf numFmtId="0" fontId="23" fillId="0" borderId="47" xfId="6" applyNumberFormat="1" applyFont="1" applyFill="1" applyBorder="1" applyAlignment="1">
      <alignment horizontal="left" vertical="center" wrapText="1" readingOrder="1"/>
    </xf>
    <xf numFmtId="0" fontId="39" fillId="0" borderId="0" xfId="6" applyNumberFormat="1" applyFont="1" applyFill="1" applyBorder="1" applyAlignment="1">
      <alignment vertical="center" wrapText="1" readingOrder="1"/>
    </xf>
    <xf numFmtId="0" fontId="39" fillId="0" borderId="0" xfId="6" applyNumberFormat="1" applyFont="1" applyFill="1" applyBorder="1" applyAlignment="1">
      <alignment horizontal="center" vertical="center" wrapText="1" readingOrder="1"/>
    </xf>
    <xf numFmtId="0" fontId="41" fillId="0" borderId="0" xfId="6" applyNumberFormat="1" applyFont="1" applyFill="1" applyBorder="1" applyAlignment="1">
      <alignment horizontal="left" vertical="center" wrapText="1" readingOrder="1"/>
    </xf>
    <xf numFmtId="0" fontId="74" fillId="0" borderId="0" xfId="6" applyNumberFormat="1" applyFont="1" applyFill="1" applyBorder="1" applyAlignment="1">
      <alignment vertical="center" wrapText="1" readingOrder="1"/>
    </xf>
    <xf numFmtId="0" fontId="73" fillId="0" borderId="0" xfId="6" applyFont="1" applyFill="1" applyBorder="1"/>
    <xf numFmtId="0" fontId="74" fillId="0" borderId="0" xfId="6" applyNumberFormat="1" applyFont="1" applyFill="1" applyBorder="1" applyAlignment="1">
      <alignment horizontal="center" vertical="center" wrapText="1" readingOrder="1"/>
    </xf>
    <xf numFmtId="0" fontId="75" fillId="0" borderId="0" xfId="6" applyNumberFormat="1" applyFont="1" applyFill="1" applyBorder="1" applyAlignment="1">
      <alignment horizontal="left" vertical="center" wrapText="1" readingOrder="1"/>
    </xf>
    <xf numFmtId="0" fontId="42" fillId="0" borderId="0" xfId="6" applyNumberFormat="1" applyFont="1" applyFill="1" applyBorder="1" applyAlignment="1">
      <alignment vertical="center" wrapText="1" readingOrder="1"/>
    </xf>
    <xf numFmtId="0" fontId="42" fillId="0" borderId="0" xfId="6" applyNumberFormat="1" applyFont="1" applyFill="1" applyBorder="1" applyAlignment="1">
      <alignment horizontal="center" vertical="center" wrapText="1" readingOrder="1"/>
    </xf>
    <xf numFmtId="0" fontId="44" fillId="0" borderId="0" xfId="6" applyNumberFormat="1" applyFont="1" applyFill="1" applyBorder="1" applyAlignment="1">
      <alignment horizontal="left" vertical="center" wrapText="1" readingOrder="1"/>
    </xf>
    <xf numFmtId="0" fontId="39" fillId="16" borderId="0" xfId="6" applyNumberFormat="1" applyFont="1" applyFill="1" applyBorder="1" applyAlignment="1">
      <alignment vertical="center" wrapText="1" readingOrder="1"/>
    </xf>
    <xf numFmtId="0" fontId="17" fillId="16" borderId="0" xfId="6" applyFont="1" applyFill="1" applyBorder="1"/>
    <xf numFmtId="0" fontId="39" fillId="16" borderId="0" xfId="6" applyNumberFormat="1" applyFont="1" applyFill="1" applyBorder="1" applyAlignment="1">
      <alignment horizontal="center" vertical="center" wrapText="1" readingOrder="1"/>
    </xf>
    <xf numFmtId="0" fontId="41" fillId="16" borderId="0" xfId="6" applyNumberFormat="1" applyFont="1" applyFill="1" applyBorder="1" applyAlignment="1">
      <alignment horizontal="left" vertical="center" wrapText="1" readingOrder="1"/>
    </xf>
    <xf numFmtId="0" fontId="42" fillId="16" borderId="0" xfId="6" applyNumberFormat="1" applyFont="1" applyFill="1" applyBorder="1" applyAlignment="1">
      <alignment horizontal="center" vertical="center" wrapText="1" readingOrder="1"/>
    </xf>
    <xf numFmtId="0" fontId="42" fillId="16" borderId="0" xfId="6" applyNumberFormat="1" applyFont="1" applyFill="1" applyBorder="1" applyAlignment="1">
      <alignment vertical="center" wrapText="1" readingOrder="1"/>
    </xf>
    <xf numFmtId="0" fontId="44" fillId="16" borderId="0" xfId="6" applyNumberFormat="1" applyFont="1" applyFill="1" applyBorder="1" applyAlignment="1">
      <alignment horizontal="left" vertical="center" wrapText="1" readingOrder="1"/>
    </xf>
    <xf numFmtId="0" fontId="39" fillId="4" borderId="0" xfId="6" applyNumberFormat="1" applyFont="1" applyFill="1" applyBorder="1" applyAlignment="1">
      <alignment vertical="center" wrapText="1" readingOrder="1"/>
    </xf>
    <xf numFmtId="0" fontId="17" fillId="4" borderId="0" xfId="6" applyFont="1" applyFill="1" applyBorder="1"/>
    <xf numFmtId="0" fontId="39" fillId="4" borderId="0" xfId="6" applyNumberFormat="1" applyFont="1" applyFill="1" applyBorder="1" applyAlignment="1">
      <alignment horizontal="center" vertical="center" wrapText="1" readingOrder="1"/>
    </xf>
    <xf numFmtId="0" fontId="41" fillId="4" borderId="0" xfId="6" applyNumberFormat="1" applyFont="1" applyFill="1" applyBorder="1" applyAlignment="1">
      <alignment horizontal="left" vertical="center" wrapText="1" readingOrder="1"/>
    </xf>
    <xf numFmtId="0" fontId="42" fillId="13" borderId="0" xfId="6" applyNumberFormat="1" applyFont="1" applyFill="1" applyBorder="1" applyAlignment="1">
      <alignment vertical="center" wrapText="1" readingOrder="1"/>
    </xf>
    <xf numFmtId="0" fontId="17" fillId="13" borderId="0" xfId="6" applyFont="1" applyFill="1" applyBorder="1"/>
    <xf numFmtId="0" fontId="42" fillId="13" borderId="0" xfId="6" applyNumberFormat="1" applyFont="1" applyFill="1" applyBorder="1" applyAlignment="1">
      <alignment horizontal="center" vertical="center" wrapText="1" readingOrder="1"/>
    </xf>
    <xf numFmtId="0" fontId="44" fillId="13" borderId="0" xfId="6" applyNumberFormat="1" applyFont="1" applyFill="1" applyBorder="1" applyAlignment="1">
      <alignment horizontal="left" vertical="center" wrapText="1" readingOrder="1"/>
    </xf>
    <xf numFmtId="0" fontId="39" fillId="13" borderId="0" xfId="6" applyNumberFormat="1" applyFont="1" applyFill="1" applyBorder="1" applyAlignment="1">
      <alignment vertical="center" wrapText="1" readingOrder="1"/>
    </xf>
    <xf numFmtId="0" fontId="39" fillId="13" borderId="0" xfId="6" applyNumberFormat="1" applyFont="1" applyFill="1" applyBorder="1" applyAlignment="1">
      <alignment horizontal="center" vertical="center" wrapText="1" readingOrder="1"/>
    </xf>
    <xf numFmtId="0" fontId="41" fillId="13" borderId="0" xfId="6" applyNumberFormat="1" applyFont="1" applyFill="1" applyBorder="1" applyAlignment="1">
      <alignment horizontal="left" vertical="center" wrapText="1" readingOrder="1"/>
    </xf>
    <xf numFmtId="169" fontId="17" fillId="0" borderId="0" xfId="11" applyNumberFormat="1" applyFont="1" applyFill="1" applyBorder="1"/>
    <xf numFmtId="0" fontId="23" fillId="3" borderId="45" xfId="6" applyNumberFormat="1" applyFont="1" applyFill="1" applyBorder="1" applyAlignment="1">
      <alignment horizontal="left" vertical="center" wrapText="1" readingOrder="1"/>
    </xf>
    <xf numFmtId="0" fontId="17" fillId="3" borderId="46" xfId="6" applyNumberFormat="1" applyFont="1" applyFill="1" applyBorder="1" applyAlignment="1">
      <alignment vertical="top" wrapText="1"/>
    </xf>
    <xf numFmtId="0" fontId="17" fillId="3" borderId="47" xfId="6" applyNumberFormat="1" applyFont="1" applyFill="1" applyBorder="1" applyAlignment="1">
      <alignment vertical="top" wrapText="1"/>
    </xf>
    <xf numFmtId="0" fontId="66" fillId="9" borderId="57" xfId="6" applyNumberFormat="1" applyFont="1" applyFill="1" applyBorder="1" applyAlignment="1">
      <alignment horizontal="center" vertical="center" wrapText="1" readingOrder="1"/>
    </xf>
    <xf numFmtId="0" fontId="60" fillId="0" borderId="56" xfId="6" applyNumberFormat="1" applyFont="1" applyFill="1" applyBorder="1" applyAlignment="1">
      <alignment vertical="center" wrapText="1"/>
    </xf>
    <xf numFmtId="0" fontId="60" fillId="0" borderId="55" xfId="6" applyNumberFormat="1" applyFont="1" applyFill="1" applyBorder="1" applyAlignment="1">
      <alignment vertical="center" wrapText="1"/>
    </xf>
    <xf numFmtId="0" fontId="87" fillId="0" borderId="8" xfId="6" applyNumberFormat="1" applyFont="1" applyFill="1" applyBorder="1" applyAlignment="1">
      <alignment horizontal="center" vertical="center" wrapText="1" readingOrder="1"/>
    </xf>
    <xf numFmtId="0" fontId="88" fillId="0" borderId="8" xfId="6" applyFont="1" applyFill="1" applyBorder="1"/>
    <xf numFmtId="0" fontId="87" fillId="0" borderId="8" xfId="6" applyNumberFormat="1" applyFont="1" applyFill="1" applyBorder="1" applyAlignment="1">
      <alignment vertical="center" wrapText="1" readingOrder="1"/>
    </xf>
    <xf numFmtId="0" fontId="66" fillId="9" borderId="55" xfId="6" applyNumberFormat="1" applyFont="1" applyFill="1" applyBorder="1" applyAlignment="1">
      <alignment horizontal="center" vertical="center" wrapText="1" readingOrder="1"/>
    </xf>
    <xf numFmtId="0" fontId="87" fillId="0" borderId="8" xfId="6" applyNumberFormat="1" applyFont="1" applyFill="1" applyBorder="1" applyAlignment="1">
      <alignment horizontal="left" vertical="center" wrapText="1" readingOrder="1"/>
    </xf>
    <xf numFmtId="0" fontId="86" fillId="9" borderId="8" xfId="6" applyNumberFormat="1" applyFont="1" applyFill="1" applyBorder="1" applyAlignment="1">
      <alignment horizontal="center" vertical="top" wrapText="1" readingOrder="1"/>
    </xf>
    <xf numFmtId="0" fontId="84" fillId="0" borderId="8" xfId="6" applyNumberFormat="1" applyFont="1" applyFill="1" applyBorder="1" applyAlignment="1">
      <alignment vertical="top" wrapText="1"/>
    </xf>
    <xf numFmtId="0" fontId="86" fillId="26" borderId="8" xfId="6" applyNumberFormat="1" applyFont="1" applyFill="1" applyBorder="1" applyAlignment="1">
      <alignment horizontal="center" vertical="top" wrapText="1" readingOrder="1"/>
    </xf>
    <xf numFmtId="0" fontId="84" fillId="3" borderId="8" xfId="6" applyNumberFormat="1" applyFont="1" applyFill="1" applyBorder="1" applyAlignment="1">
      <alignment vertical="top" wrapText="1"/>
    </xf>
    <xf numFmtId="0" fontId="22" fillId="9" borderId="8" xfId="6" applyNumberFormat="1" applyFont="1" applyFill="1" applyBorder="1" applyAlignment="1">
      <alignment horizontal="center" vertical="top" wrapText="1" readingOrder="1"/>
    </xf>
    <xf numFmtId="0" fontId="17" fillId="0" borderId="8" xfId="6" applyNumberFormat="1" applyFont="1" applyFill="1" applyBorder="1" applyAlignment="1">
      <alignment vertical="top" wrapText="1"/>
    </xf>
    <xf numFmtId="0" fontId="22" fillId="9" borderId="57" xfId="6" applyNumberFormat="1" applyFont="1" applyFill="1" applyBorder="1" applyAlignment="1">
      <alignment horizontal="center" vertical="top" wrapText="1" readingOrder="1"/>
    </xf>
    <xf numFmtId="0" fontId="17" fillId="0" borderId="55" xfId="6" applyNumberFormat="1" applyFont="1" applyFill="1" applyBorder="1" applyAlignment="1">
      <alignment vertical="top" wrapText="1"/>
    </xf>
    <xf numFmtId="0" fontId="22" fillId="9" borderId="55" xfId="6" applyNumberFormat="1" applyFont="1" applyFill="1" applyBorder="1" applyAlignment="1">
      <alignment horizontal="center" vertical="top" wrapText="1" readingOrder="1"/>
    </xf>
    <xf numFmtId="0" fontId="17" fillId="0" borderId="56" xfId="6" applyNumberFormat="1" applyFont="1" applyFill="1" applyBorder="1" applyAlignment="1">
      <alignment vertical="top" wrapText="1"/>
    </xf>
    <xf numFmtId="0" fontId="39" fillId="0" borderId="8" xfId="6" applyNumberFormat="1" applyFont="1" applyFill="1" applyBorder="1" applyAlignment="1">
      <alignment horizontal="center" vertical="center" wrapText="1" readingOrder="1"/>
    </xf>
    <xf numFmtId="0" fontId="17" fillId="0" borderId="8" xfId="6" applyFont="1" applyFill="1" applyBorder="1"/>
    <xf numFmtId="0" fontId="41" fillId="0" borderId="8" xfId="6" applyNumberFormat="1" applyFont="1" applyFill="1" applyBorder="1" applyAlignment="1">
      <alignment horizontal="left" vertical="center" wrapText="1" readingOrder="1"/>
    </xf>
    <xf numFmtId="0" fontId="39" fillId="0" borderId="8" xfId="6" applyNumberFormat="1" applyFont="1" applyFill="1" applyBorder="1" applyAlignment="1">
      <alignment vertical="center" wrapText="1" readingOrder="1"/>
    </xf>
    <xf numFmtId="0" fontId="94" fillId="0" borderId="8" xfId="6" applyNumberFormat="1" applyFont="1" applyFill="1" applyBorder="1" applyAlignment="1">
      <alignment horizontal="center" vertical="center" wrapText="1" readingOrder="1"/>
    </xf>
    <xf numFmtId="0" fontId="95" fillId="0" borderId="8" xfId="6" applyFont="1" applyFill="1" applyBorder="1"/>
    <xf numFmtId="0" fontId="94" fillId="0" borderId="8" xfId="6" applyNumberFormat="1" applyFont="1" applyFill="1" applyBorder="1" applyAlignment="1">
      <alignment vertical="center" wrapText="1" readingOrder="1"/>
    </xf>
    <xf numFmtId="0" fontId="94" fillId="0" borderId="8" xfId="6" applyNumberFormat="1" applyFont="1" applyFill="1" applyBorder="1" applyAlignment="1">
      <alignment horizontal="left" vertical="center" wrapText="1" readingOrder="1"/>
    </xf>
    <xf numFmtId="0" fontId="44" fillId="0" borderId="8" xfId="6" applyNumberFormat="1" applyFont="1" applyFill="1" applyBorder="1" applyAlignment="1">
      <alignment horizontal="left" vertical="center" wrapText="1" readingOrder="1"/>
    </xf>
    <xf numFmtId="0" fontId="42" fillId="0" borderId="8" xfId="6" applyNumberFormat="1" applyFont="1" applyFill="1" applyBorder="1" applyAlignment="1">
      <alignment horizontal="center" vertical="center" wrapText="1" readingOrder="1"/>
    </xf>
    <xf numFmtId="0" fontId="42" fillId="0" borderId="8" xfId="6" applyNumberFormat="1" applyFont="1" applyFill="1" applyBorder="1" applyAlignment="1">
      <alignment vertical="center" wrapText="1" readingOrder="1"/>
    </xf>
    <xf numFmtId="0" fontId="42" fillId="5" borderId="8" xfId="6" applyNumberFormat="1" applyFont="1" applyFill="1" applyBorder="1" applyAlignment="1">
      <alignment horizontal="center" vertical="center" wrapText="1" readingOrder="1"/>
    </xf>
    <xf numFmtId="0" fontId="17" fillId="5" borderId="8" xfId="6" applyFont="1" applyFill="1" applyBorder="1"/>
    <xf numFmtId="0" fontId="41" fillId="5" borderId="8" xfId="6" applyNumberFormat="1" applyFont="1" applyFill="1" applyBorder="1" applyAlignment="1">
      <alignment horizontal="left" vertical="center" wrapText="1" readingOrder="1"/>
    </xf>
    <xf numFmtId="0" fontId="39" fillId="7" borderId="8" xfId="6" applyNumberFormat="1" applyFont="1" applyFill="1" applyBorder="1" applyAlignment="1">
      <alignment horizontal="center" vertical="center" wrapText="1" readingOrder="1"/>
    </xf>
    <xf numFmtId="0" fontId="17" fillId="7" borderId="8" xfId="6" applyFont="1" applyFill="1" applyBorder="1"/>
    <xf numFmtId="0" fontId="39" fillId="7" borderId="8" xfId="6" applyNumberFormat="1" applyFont="1" applyFill="1" applyBorder="1" applyAlignment="1">
      <alignment vertical="center" wrapText="1" readingOrder="1"/>
    </xf>
    <xf numFmtId="0" fontId="39" fillId="5" borderId="8" xfId="6" applyNumberFormat="1" applyFont="1" applyFill="1" applyBorder="1" applyAlignment="1">
      <alignment horizontal="center" vertical="center" wrapText="1" readingOrder="1"/>
    </xf>
    <xf numFmtId="0" fontId="39" fillId="5" borderId="8" xfId="6" applyNumberFormat="1" applyFont="1" applyFill="1" applyBorder="1" applyAlignment="1">
      <alignment vertical="center" wrapText="1" readingOrder="1"/>
    </xf>
    <xf numFmtId="0" fontId="42" fillId="5" borderId="8" xfId="6" applyNumberFormat="1" applyFont="1" applyFill="1" applyBorder="1" applyAlignment="1">
      <alignment vertical="center" wrapText="1" readingOrder="1"/>
    </xf>
    <xf numFmtId="0" fontId="44" fillId="5" borderId="8" xfId="6" applyNumberFormat="1" applyFont="1" applyFill="1" applyBorder="1" applyAlignment="1">
      <alignment horizontal="left" vertical="center" wrapText="1" readingOrder="1"/>
    </xf>
    <xf numFmtId="0" fontId="41" fillId="7" borderId="8" xfId="6" applyNumberFormat="1" applyFont="1" applyFill="1" applyBorder="1" applyAlignment="1">
      <alignment horizontal="left" vertical="center" wrapText="1" readingOrder="1"/>
    </xf>
    <xf numFmtId="0" fontId="44" fillId="7" borderId="8" xfId="6" applyNumberFormat="1" applyFont="1" applyFill="1" applyBorder="1" applyAlignment="1">
      <alignment horizontal="left" vertical="center" wrapText="1" readingOrder="1"/>
    </xf>
    <xf numFmtId="0" fontId="42" fillId="7" borderId="8" xfId="6" applyNumberFormat="1" applyFont="1" applyFill="1" applyBorder="1" applyAlignment="1">
      <alignment horizontal="center" vertical="center" wrapText="1" readingOrder="1"/>
    </xf>
    <xf numFmtId="0" fontId="42" fillId="7" borderId="8" xfId="6" applyNumberFormat="1" applyFont="1" applyFill="1" applyBorder="1" applyAlignment="1">
      <alignment vertical="center" wrapText="1" readingOrder="1"/>
    </xf>
    <xf numFmtId="0" fontId="44" fillId="27" borderId="8" xfId="6" applyNumberFormat="1" applyFont="1" applyFill="1" applyBorder="1" applyAlignment="1">
      <alignment horizontal="left" vertical="center" wrapText="1" readingOrder="1"/>
    </xf>
    <xf numFmtId="0" fontId="17" fillId="27" borderId="8" xfId="6" applyFont="1" applyFill="1" applyBorder="1"/>
    <xf numFmtId="0" fontId="39" fillId="27" borderId="8" xfId="6" applyNumberFormat="1" applyFont="1" applyFill="1" applyBorder="1" applyAlignment="1">
      <alignment horizontal="center" vertical="center" wrapText="1" readingOrder="1"/>
    </xf>
    <xf numFmtId="0" fontId="39" fillId="27" borderId="8" xfId="6" applyNumberFormat="1" applyFont="1" applyFill="1" applyBorder="1" applyAlignment="1">
      <alignment vertical="center" wrapText="1" readingOrder="1"/>
    </xf>
    <xf numFmtId="0" fontId="42" fillId="27" borderId="8" xfId="6" applyNumberFormat="1" applyFont="1" applyFill="1" applyBorder="1" applyAlignment="1">
      <alignment horizontal="center" vertical="center" wrapText="1" readingOrder="1"/>
    </xf>
    <xf numFmtId="0" fontId="42" fillId="27" borderId="8" xfId="6" applyNumberFormat="1" applyFont="1" applyFill="1" applyBorder="1" applyAlignment="1">
      <alignment vertical="center" wrapText="1" readingOrder="1"/>
    </xf>
    <xf numFmtId="0" fontId="41" fillId="27" borderId="8" xfId="6" applyNumberFormat="1" applyFont="1" applyFill="1" applyBorder="1" applyAlignment="1">
      <alignment horizontal="left" vertical="center" wrapText="1" readingOrder="1"/>
    </xf>
    <xf numFmtId="0" fontId="42" fillId="2" borderId="8" xfId="6" applyNumberFormat="1" applyFont="1" applyFill="1" applyBorder="1" applyAlignment="1">
      <alignment horizontal="center" vertical="center" wrapText="1" readingOrder="1"/>
    </xf>
    <xf numFmtId="0" fontId="17" fillId="2" borderId="8" xfId="6" applyFont="1" applyFill="1" applyBorder="1"/>
    <xf numFmtId="0" fontId="42" fillId="2" borderId="8" xfId="6" applyNumberFormat="1" applyFont="1" applyFill="1" applyBorder="1" applyAlignment="1">
      <alignment vertical="center" wrapText="1" readingOrder="1"/>
    </xf>
    <xf numFmtId="0" fontId="44" fillId="2" borderId="8" xfId="6" applyNumberFormat="1" applyFont="1" applyFill="1" applyBorder="1" applyAlignment="1">
      <alignment horizontal="left" vertical="center" wrapText="1" readingOrder="1"/>
    </xf>
    <xf numFmtId="0" fontId="39" fillId="2" borderId="8" xfId="6" applyNumberFormat="1" applyFont="1" applyFill="1" applyBorder="1" applyAlignment="1">
      <alignment horizontal="center" vertical="center" wrapText="1" readingOrder="1"/>
    </xf>
    <xf numFmtId="0" fontId="39" fillId="2" borderId="8" xfId="6" applyNumberFormat="1" applyFont="1" applyFill="1" applyBorder="1" applyAlignment="1">
      <alignment vertical="center" wrapText="1" readingOrder="1"/>
    </xf>
    <xf numFmtId="0" fontId="41" fillId="2" borderId="8" xfId="6" applyNumberFormat="1" applyFont="1" applyFill="1" applyBorder="1" applyAlignment="1">
      <alignment horizontal="left" vertical="center" wrapText="1" readingOrder="1"/>
    </xf>
    <xf numFmtId="0" fontId="46" fillId="0" borderId="8" xfId="6" applyNumberFormat="1" applyFont="1" applyFill="1" applyBorder="1" applyAlignment="1">
      <alignment horizontal="center" vertical="center" wrapText="1" readingOrder="1"/>
    </xf>
    <xf numFmtId="0" fontId="45" fillId="0" borderId="8" xfId="6" applyFont="1" applyFill="1" applyBorder="1"/>
    <xf numFmtId="0" fontId="46" fillId="0" borderId="8" xfId="6" applyNumberFormat="1" applyFont="1" applyFill="1" applyBorder="1" applyAlignment="1">
      <alignment vertical="center" wrapText="1" readingOrder="1"/>
    </xf>
    <xf numFmtId="0" fontId="48" fillId="0" borderId="8" xfId="6" applyNumberFormat="1" applyFont="1" applyFill="1" applyBorder="1" applyAlignment="1">
      <alignment horizontal="left" vertical="center" wrapText="1" readingOrder="1"/>
    </xf>
    <xf numFmtId="0" fontId="17" fillId="0" borderId="46" xfId="6" applyNumberFormat="1" applyFont="1" applyFill="1" applyBorder="1" applyAlignment="1">
      <alignment horizontal="left" vertical="top" wrapText="1"/>
    </xf>
    <xf numFmtId="0" fontId="73" fillId="10" borderId="46" xfId="6" applyNumberFormat="1" applyFont="1" applyFill="1" applyBorder="1" applyAlignment="1">
      <alignment horizontal="left" vertical="top" wrapText="1"/>
    </xf>
    <xf numFmtId="0" fontId="94" fillId="0" borderId="0" xfId="6" applyNumberFormat="1" applyFont="1" applyFill="1" applyBorder="1" applyAlignment="1">
      <alignment horizontal="center" vertical="center" wrapText="1" readingOrder="1"/>
    </xf>
    <xf numFmtId="0" fontId="95" fillId="0" borderId="0" xfId="6" applyFont="1" applyFill="1" applyBorder="1"/>
    <xf numFmtId="0" fontId="94" fillId="0" borderId="0" xfId="6" applyNumberFormat="1" applyFont="1" applyFill="1" applyBorder="1" applyAlignment="1">
      <alignment vertical="center" wrapText="1" readingOrder="1"/>
    </xf>
    <xf numFmtId="0" fontId="94" fillId="0" borderId="0" xfId="6" applyNumberFormat="1" applyFont="1" applyFill="1" applyBorder="1" applyAlignment="1">
      <alignment horizontal="left" vertical="center" wrapText="1" readingOrder="1"/>
    </xf>
    <xf numFmtId="0" fontId="42" fillId="10" borderId="0" xfId="6" applyNumberFormat="1" applyFont="1" applyFill="1" applyBorder="1" applyAlignment="1">
      <alignment horizontal="center" vertical="center" wrapText="1" readingOrder="1"/>
    </xf>
    <xf numFmtId="0" fontId="17" fillId="10" borderId="0" xfId="6" applyFont="1" applyFill="1" applyBorder="1"/>
    <xf numFmtId="0" fontId="42" fillId="10" borderId="0" xfId="6" applyNumberFormat="1" applyFont="1" applyFill="1" applyBorder="1" applyAlignment="1">
      <alignment vertical="center" wrapText="1" readingOrder="1"/>
    </xf>
    <xf numFmtId="0" fontId="44" fillId="10" borderId="0" xfId="6" applyNumberFormat="1" applyFont="1" applyFill="1" applyBorder="1" applyAlignment="1">
      <alignment horizontal="left" vertical="center" wrapText="1" readingOrder="1"/>
    </xf>
    <xf numFmtId="0" fontId="77" fillId="10" borderId="0" xfId="6" applyFont="1" applyFill="1" applyBorder="1"/>
    <xf numFmtId="0" fontId="112" fillId="0" borderId="0" xfId="6" applyNumberFormat="1" applyFont="1" applyFill="1" applyBorder="1" applyAlignment="1">
      <alignment horizontal="left" vertical="center" wrapText="1" readingOrder="1"/>
    </xf>
    <xf numFmtId="0" fontId="110" fillId="0" borderId="0" xfId="6" applyFont="1" applyFill="1" applyBorder="1"/>
    <xf numFmtId="0" fontId="109" fillId="0" borderId="0" xfId="6" applyNumberFormat="1" applyFont="1" applyFill="1" applyBorder="1" applyAlignment="1">
      <alignment horizontal="center" vertical="center" wrapText="1" readingOrder="1"/>
    </xf>
    <xf numFmtId="0" fontId="109" fillId="0" borderId="0" xfId="6" applyNumberFormat="1" applyFont="1" applyFill="1" applyBorder="1" applyAlignment="1">
      <alignment vertical="center" wrapText="1" readingOrder="1"/>
    </xf>
    <xf numFmtId="0" fontId="39" fillId="10" borderId="0" xfId="6" applyNumberFormat="1" applyFont="1" applyFill="1" applyBorder="1" applyAlignment="1">
      <alignment horizontal="center" vertical="center" wrapText="1" readingOrder="1"/>
    </xf>
    <xf numFmtId="0" fontId="41" fillId="10" borderId="0" xfId="6" applyNumberFormat="1" applyFont="1" applyFill="1" applyBorder="1" applyAlignment="1">
      <alignment horizontal="left" vertical="center" wrapText="1" readingOrder="1"/>
    </xf>
    <xf numFmtId="0" fontId="39" fillId="10" borderId="0" xfId="6" applyNumberFormat="1" applyFont="1" applyFill="1" applyBorder="1" applyAlignment="1">
      <alignment vertical="center" wrapText="1" readingOrder="1"/>
    </xf>
    <xf numFmtId="0" fontId="39" fillId="7" borderId="0" xfId="6" applyNumberFormat="1" applyFont="1" applyFill="1" applyBorder="1" applyAlignment="1">
      <alignment horizontal="center" vertical="center" wrapText="1" readingOrder="1"/>
    </xf>
    <xf numFmtId="0" fontId="17" fillId="7" borderId="0" xfId="6" applyFont="1" applyFill="1" applyBorder="1"/>
    <xf numFmtId="0" fontId="41" fillId="7" borderId="0" xfId="6" applyNumberFormat="1" applyFont="1" applyFill="1" applyBorder="1" applyAlignment="1">
      <alignment horizontal="left" vertical="center" wrapText="1" readingOrder="1"/>
    </xf>
    <xf numFmtId="0" fontId="39" fillId="7" borderId="0" xfId="6" applyNumberFormat="1" applyFont="1" applyFill="1" applyBorder="1" applyAlignment="1">
      <alignment vertical="center" wrapText="1" readingOrder="1"/>
    </xf>
    <xf numFmtId="0" fontId="31" fillId="0" borderId="0" xfId="6" applyFont="1" applyFill="1" applyBorder="1"/>
    <xf numFmtId="0" fontId="33" fillId="0" borderId="0" xfId="6" applyNumberFormat="1" applyFont="1" applyFill="1" applyBorder="1" applyAlignment="1">
      <alignment vertical="top" wrapText="1" readingOrder="1"/>
    </xf>
    <xf numFmtId="0" fontId="34" fillId="0" borderId="0" xfId="6" applyNumberFormat="1" applyFont="1" applyFill="1" applyBorder="1" applyAlignment="1">
      <alignment horizontal="left" vertical="top" wrapText="1" readingOrder="1"/>
    </xf>
    <xf numFmtId="44" fontId="84" fillId="0" borderId="0" xfId="11" applyFont="1" applyFill="1" applyBorder="1"/>
    <xf numFmtId="166" fontId="84" fillId="0" borderId="0" xfId="3" applyFont="1" applyFill="1" applyBorder="1"/>
    <xf numFmtId="0" fontId="35" fillId="0" borderId="0" xfId="6" applyNumberFormat="1" applyFont="1" applyFill="1" applyBorder="1" applyAlignment="1">
      <alignment vertical="top" wrapText="1" readingOrder="1"/>
    </xf>
    <xf numFmtId="0" fontId="36" fillId="0" borderId="0" xfId="6" applyNumberFormat="1" applyFont="1" applyFill="1" applyBorder="1" applyAlignment="1">
      <alignment horizontal="left" vertical="top" wrapText="1" readingOrder="1"/>
    </xf>
    <xf numFmtId="0" fontId="37" fillId="9" borderId="45" xfId="6" applyNumberFormat="1" applyFont="1" applyFill="1" applyBorder="1" applyAlignment="1">
      <alignment horizontal="left" vertical="top" wrapText="1" readingOrder="1"/>
    </xf>
    <xf numFmtId="0" fontId="31" fillId="0" borderId="46" xfId="6" applyNumberFormat="1" applyFont="1" applyFill="1" applyBorder="1" applyAlignment="1">
      <alignment vertical="top" wrapText="1"/>
    </xf>
    <xf numFmtId="0" fontId="31" fillId="0" borderId="47" xfId="6" applyNumberFormat="1" applyFont="1" applyFill="1" applyBorder="1" applyAlignment="1">
      <alignment vertical="top" wrapText="1"/>
    </xf>
    <xf numFmtId="0" fontId="38" fillId="0" borderId="47" xfId="6" applyNumberFormat="1" applyFont="1" applyFill="1" applyBorder="1" applyAlignment="1">
      <alignment horizontal="left" vertical="top" wrapText="1" readingOrder="1"/>
    </xf>
    <xf numFmtId="0" fontId="36" fillId="0" borderId="48" xfId="6" applyNumberFormat="1" applyFont="1" applyFill="1" applyBorder="1" applyAlignment="1">
      <alignment vertical="top" wrapText="1" readingOrder="1"/>
    </xf>
    <xf numFmtId="0" fontId="37" fillId="9" borderId="45" xfId="6" applyNumberFormat="1" applyFont="1" applyFill="1" applyBorder="1" applyAlignment="1">
      <alignment horizontal="center" vertical="top" wrapText="1" readingOrder="1"/>
    </xf>
    <xf numFmtId="0" fontId="37" fillId="9" borderId="47" xfId="6" applyNumberFormat="1" applyFont="1" applyFill="1" applyBorder="1" applyAlignment="1">
      <alignment horizontal="center" vertical="top" wrapText="1" readingOrder="1"/>
    </xf>
    <xf numFmtId="0" fontId="37" fillId="9" borderId="45" xfId="6" applyNumberFormat="1" applyFont="1" applyFill="1" applyBorder="1" applyAlignment="1">
      <alignment horizontal="left" vertical="center" wrapText="1" readingOrder="1"/>
    </xf>
    <xf numFmtId="0" fontId="38" fillId="0" borderId="47" xfId="6" applyNumberFormat="1" applyFont="1" applyFill="1" applyBorder="1" applyAlignment="1">
      <alignment horizontal="left" vertical="center" wrapText="1" readingOrder="1"/>
    </xf>
    <xf numFmtId="0" fontId="38" fillId="0" borderId="45" xfId="6" applyNumberFormat="1" applyFont="1" applyFill="1" applyBorder="1" applyAlignment="1">
      <alignment horizontal="left" vertical="center" wrapText="1" readingOrder="1"/>
    </xf>
    <xf numFmtId="0" fontId="36" fillId="0" borderId="0" xfId="6" applyNumberFormat="1" applyFont="1" applyFill="1" applyBorder="1" applyAlignment="1">
      <alignment vertical="top" wrapText="1" readingOrder="1"/>
    </xf>
    <xf numFmtId="49" fontId="76" fillId="0" borderId="56" xfId="6" applyNumberFormat="1" applyFont="1" applyFill="1" applyBorder="1" applyAlignment="1">
      <alignment horizontal="center" vertical="center" wrapText="1" readingOrder="1"/>
    </xf>
    <xf numFmtId="0" fontId="37" fillId="9" borderId="58" xfId="6" applyNumberFormat="1" applyFont="1" applyFill="1" applyBorder="1" applyAlignment="1">
      <alignment horizontal="center" vertical="top" wrapText="1" readingOrder="1"/>
    </xf>
    <xf numFmtId="0" fontId="37" fillId="9" borderId="46" xfId="6" applyNumberFormat="1" applyFont="1" applyFill="1" applyBorder="1" applyAlignment="1">
      <alignment horizontal="center" vertical="top" wrapText="1" readingOrder="1"/>
    </xf>
    <xf numFmtId="49" fontId="76" fillId="0" borderId="0" xfId="6" applyNumberFormat="1" applyFont="1" applyFill="1" applyBorder="1" applyAlignment="1">
      <alignment horizontal="center" vertical="center" wrapText="1" readingOrder="1"/>
    </xf>
    <xf numFmtId="0" fontId="41" fillId="0" borderId="56" xfId="6" applyNumberFormat="1" applyFont="1" applyFill="1" applyBorder="1" applyAlignment="1">
      <alignment horizontal="left" vertical="center" wrapText="1" readingOrder="1"/>
    </xf>
    <xf numFmtId="0" fontId="42" fillId="5" borderId="0" xfId="6" applyNumberFormat="1" applyFont="1" applyFill="1" applyBorder="1" applyAlignment="1">
      <alignment horizontal="center" vertical="center" wrapText="1" readingOrder="1"/>
    </xf>
    <xf numFmtId="0" fontId="31" fillId="5" borderId="0" xfId="6" applyFont="1" applyFill="1" applyBorder="1"/>
    <xf numFmtId="0" fontId="44" fillId="5" borderId="0" xfId="6" applyNumberFormat="1" applyFont="1" applyFill="1" applyBorder="1" applyAlignment="1">
      <alignment horizontal="left" vertical="center" wrapText="1" readingOrder="1"/>
    </xf>
    <xf numFmtId="0" fontId="42" fillId="5" borderId="0" xfId="6" applyNumberFormat="1" applyFont="1" applyFill="1" applyBorder="1" applyAlignment="1">
      <alignment vertical="center" wrapText="1" readingOrder="1"/>
    </xf>
    <xf numFmtId="0" fontId="100" fillId="0" borderId="0" xfId="6" applyNumberFormat="1" applyFont="1" applyFill="1" applyBorder="1" applyAlignment="1">
      <alignment horizontal="center" vertical="center" wrapText="1" readingOrder="1"/>
    </xf>
    <xf numFmtId="0" fontId="99" fillId="0" borderId="0" xfId="6" applyFont="1" applyFill="1" applyBorder="1"/>
    <xf numFmtId="0" fontId="100" fillId="0" borderId="0" xfId="6" applyNumberFormat="1" applyFont="1" applyFill="1" applyBorder="1" applyAlignment="1">
      <alignment horizontal="left" vertical="center" wrapText="1" readingOrder="1"/>
    </xf>
    <xf numFmtId="0" fontId="100" fillId="0" borderId="0" xfId="6" applyNumberFormat="1" applyFont="1" applyFill="1" applyBorder="1" applyAlignment="1">
      <alignment vertical="center" wrapText="1" readingOrder="1"/>
    </xf>
    <xf numFmtId="0" fontId="42" fillId="25" borderId="0" xfId="6" applyNumberFormat="1" applyFont="1" applyFill="1" applyBorder="1" applyAlignment="1">
      <alignment horizontal="center" vertical="center" wrapText="1" readingOrder="1"/>
    </xf>
    <xf numFmtId="0" fontId="31" fillId="25" borderId="0" xfId="6" applyFont="1" applyFill="1" applyBorder="1"/>
    <xf numFmtId="0" fontId="44" fillId="25" borderId="0" xfId="6" applyNumberFormat="1" applyFont="1" applyFill="1" applyBorder="1" applyAlignment="1">
      <alignment horizontal="left" vertical="center" wrapText="1" readingOrder="1"/>
    </xf>
    <xf numFmtId="0" fontId="42" fillId="25" borderId="0" xfId="6" applyNumberFormat="1" applyFont="1" applyFill="1" applyBorder="1" applyAlignment="1">
      <alignment vertical="center" wrapText="1" readingOrder="1"/>
    </xf>
    <xf numFmtId="0" fontId="44" fillId="19" borderId="0" xfId="6" applyNumberFormat="1" applyFont="1" applyFill="1" applyBorder="1" applyAlignment="1">
      <alignment horizontal="left" vertical="center" wrapText="1" readingOrder="1"/>
    </xf>
    <xf numFmtId="0" fontId="42" fillId="19" borderId="0" xfId="6" applyNumberFormat="1" applyFont="1" applyFill="1" applyBorder="1" applyAlignment="1">
      <alignment horizontal="center" vertical="center" wrapText="1" readingOrder="1"/>
    </xf>
    <xf numFmtId="0" fontId="31" fillId="19" borderId="0" xfId="6" applyFont="1" applyFill="1" applyBorder="1"/>
    <xf numFmtId="0" fontId="42" fillId="19" borderId="0" xfId="6" applyNumberFormat="1" applyFont="1" applyFill="1" applyBorder="1" applyAlignment="1">
      <alignment vertical="center" wrapText="1" readingOrder="1"/>
    </xf>
    <xf numFmtId="0" fontId="39" fillId="19" borderId="0" xfId="6" applyNumberFormat="1" applyFont="1" applyFill="1" applyBorder="1" applyAlignment="1">
      <alignment horizontal="center" vertical="center" wrapText="1" readingOrder="1"/>
    </xf>
    <xf numFmtId="0" fontId="41" fillId="19" borderId="0" xfId="6" applyNumberFormat="1" applyFont="1" applyFill="1" applyBorder="1" applyAlignment="1">
      <alignment horizontal="left" vertical="center" wrapText="1" readingOrder="1"/>
    </xf>
    <xf numFmtId="0" fontId="39" fillId="19" borderId="0" xfId="6" applyNumberFormat="1" applyFont="1" applyFill="1" applyBorder="1" applyAlignment="1">
      <alignment vertical="center" wrapText="1" readingOrder="1"/>
    </xf>
    <xf numFmtId="0" fontId="67" fillId="19" borderId="0" xfId="6" applyNumberFormat="1" applyFont="1" applyFill="1" applyBorder="1" applyAlignment="1">
      <alignment vertical="center" wrapText="1" readingOrder="1"/>
    </xf>
    <xf numFmtId="0" fontId="55" fillId="0" borderId="0" xfId="6" applyNumberFormat="1" applyFont="1" applyFill="1" applyBorder="1" applyAlignment="1">
      <alignment horizontal="center" vertical="top" wrapText="1" readingOrder="1"/>
    </xf>
    <xf numFmtId="0" fontId="70" fillId="0" borderId="0" xfId="6" applyNumberFormat="1" applyFont="1" applyFill="1" applyBorder="1" applyAlignment="1">
      <alignment vertical="center" wrapText="1" readingOrder="1"/>
    </xf>
    <xf numFmtId="0" fontId="70" fillId="0" borderId="0" xfId="6" applyNumberFormat="1" applyFont="1" applyFill="1" applyBorder="1" applyAlignment="1">
      <alignment horizontal="center" vertical="center" wrapText="1" readingOrder="1"/>
    </xf>
    <xf numFmtId="0" fontId="71" fillId="0" borderId="0" xfId="6" applyNumberFormat="1" applyFont="1" applyFill="1" applyBorder="1" applyAlignment="1">
      <alignment horizontal="left" vertical="center" wrapText="1" readingOrder="1"/>
    </xf>
    <xf numFmtId="0" fontId="61" fillId="0" borderId="0" xfId="6" applyNumberFormat="1" applyFont="1" applyFill="1" applyBorder="1" applyAlignment="1">
      <alignment vertical="center" wrapText="1" readingOrder="1"/>
    </xf>
    <xf numFmtId="0" fontId="62" fillId="0" borderId="0" xfId="6" applyFont="1" applyFill="1" applyBorder="1"/>
    <xf numFmtId="0" fontId="61" fillId="0" borderId="0" xfId="6" applyNumberFormat="1" applyFont="1" applyFill="1" applyBorder="1" applyAlignment="1">
      <alignment horizontal="center" vertical="center" wrapText="1" readingOrder="1"/>
    </xf>
    <xf numFmtId="0" fontId="61" fillId="0" borderId="0" xfId="6" applyNumberFormat="1" applyFont="1" applyFill="1" applyBorder="1" applyAlignment="1">
      <alignment horizontal="left" vertical="center" wrapText="1" readingOrder="1"/>
    </xf>
    <xf numFmtId="0" fontId="67" fillId="0" borderId="0" xfId="6" applyNumberFormat="1" applyFont="1" applyFill="1" applyBorder="1" applyAlignment="1">
      <alignment vertical="center" wrapText="1" readingOrder="1"/>
    </xf>
    <xf numFmtId="0" fontId="67" fillId="0" borderId="0" xfId="6" applyNumberFormat="1" applyFont="1" applyFill="1" applyBorder="1" applyAlignment="1">
      <alignment horizontal="center" vertical="center" wrapText="1" readingOrder="1"/>
    </xf>
    <xf numFmtId="0" fontId="68" fillId="0" borderId="0" xfId="6" applyNumberFormat="1" applyFont="1" applyFill="1" applyBorder="1" applyAlignment="1">
      <alignment horizontal="left" vertical="center" wrapText="1" readingOrder="1"/>
    </xf>
    <xf numFmtId="0" fontId="66" fillId="0" borderId="0" xfId="6" applyNumberFormat="1" applyFont="1" applyFill="1" applyBorder="1" applyAlignment="1">
      <alignment horizontal="center" vertical="center" wrapText="1" readingOrder="1"/>
    </xf>
    <xf numFmtId="0" fontId="60" fillId="0" borderId="0" xfId="6" applyFont="1" applyFill="1" applyBorder="1"/>
    <xf numFmtId="0" fontId="66" fillId="0" borderId="0" xfId="6" applyNumberFormat="1" applyFont="1" applyFill="1" applyBorder="1" applyAlignment="1">
      <alignment vertical="center" wrapText="1" readingOrder="1"/>
    </xf>
    <xf numFmtId="0" fontId="66" fillId="0" borderId="0" xfId="6" applyNumberFormat="1" applyFont="1" applyFill="1" applyBorder="1" applyAlignment="1">
      <alignment horizontal="left" vertical="center" wrapText="1" readingOrder="1"/>
    </xf>
    <xf numFmtId="0" fontId="19" fillId="0" borderId="0" xfId="6" applyNumberFormat="1" applyFont="1" applyFill="1" applyBorder="1" applyAlignment="1">
      <alignment vertical="top" wrapText="1" readingOrder="1"/>
    </xf>
    <xf numFmtId="0" fontId="65" fillId="0" borderId="0" xfId="6" applyNumberFormat="1" applyFont="1" applyFill="1" applyBorder="1" applyAlignment="1">
      <alignment horizontal="left" vertical="center" wrapText="1" readingOrder="1"/>
    </xf>
    <xf numFmtId="0" fontId="65" fillId="0" borderId="0" xfId="6" applyNumberFormat="1" applyFont="1" applyFill="1" applyBorder="1" applyAlignment="1">
      <alignment horizontal="center" vertical="center" wrapText="1" readingOrder="1"/>
    </xf>
    <xf numFmtId="0" fontId="65" fillId="0" borderId="0" xfId="6" applyNumberFormat="1" applyFont="1" applyFill="1" applyBorder="1" applyAlignment="1">
      <alignment vertical="center" wrapText="1" readingOrder="1"/>
    </xf>
    <xf numFmtId="0" fontId="65" fillId="5" borderId="0" xfId="6" applyNumberFormat="1" applyFont="1" applyFill="1" applyBorder="1" applyAlignment="1">
      <alignment horizontal="center" vertical="center" wrapText="1" readingOrder="1"/>
    </xf>
    <xf numFmtId="0" fontId="60" fillId="5" borderId="0" xfId="6" applyFont="1" applyFill="1" applyBorder="1"/>
    <xf numFmtId="0" fontId="65" fillId="5" borderId="0" xfId="6" applyNumberFormat="1" applyFont="1" applyFill="1" applyBorder="1" applyAlignment="1">
      <alignment horizontal="left" vertical="center" wrapText="1" readingOrder="1"/>
    </xf>
    <xf numFmtId="0" fontId="65" fillId="5" borderId="0" xfId="6" applyNumberFormat="1" applyFont="1" applyFill="1" applyBorder="1" applyAlignment="1">
      <alignment vertical="center" wrapText="1" readingOrder="1"/>
    </xf>
    <xf numFmtId="0" fontId="66" fillId="5" borderId="0" xfId="6" applyNumberFormat="1" applyFont="1" applyFill="1" applyBorder="1" applyAlignment="1">
      <alignment horizontal="center" vertical="center" wrapText="1" readingOrder="1"/>
    </xf>
    <xf numFmtId="0" fontId="66" fillId="5" borderId="0" xfId="6" applyNumberFormat="1" applyFont="1" applyFill="1" applyBorder="1" applyAlignment="1">
      <alignment vertical="center" wrapText="1" readingOrder="1"/>
    </xf>
    <xf numFmtId="0" fontId="66" fillId="5" borderId="0" xfId="6" applyNumberFormat="1" applyFont="1" applyFill="1" applyBorder="1" applyAlignment="1">
      <alignment horizontal="left" vertical="center" wrapText="1" readingOrder="1"/>
    </xf>
    <xf numFmtId="0" fontId="83" fillId="0" borderId="0" xfId="6" applyNumberFormat="1" applyFont="1" applyFill="1" applyBorder="1" applyAlignment="1">
      <alignment horizontal="left" vertical="center" wrapText="1" readingOrder="1"/>
    </xf>
    <xf numFmtId="0" fontId="82" fillId="0" borderId="0" xfId="6" applyFont="1" applyFill="1" applyBorder="1"/>
    <xf numFmtId="0" fontId="83" fillId="0" borderId="0" xfId="6" applyNumberFormat="1" applyFont="1" applyFill="1" applyBorder="1" applyAlignment="1">
      <alignment horizontal="center" vertical="center" wrapText="1" readingOrder="1"/>
    </xf>
    <xf numFmtId="0" fontId="83" fillId="0" borderId="0" xfId="6" applyNumberFormat="1" applyFont="1" applyFill="1" applyBorder="1" applyAlignment="1">
      <alignment vertical="center" wrapText="1" readingOrder="1"/>
    </xf>
    <xf numFmtId="0" fontId="66" fillId="4" borderId="0" xfId="6" applyNumberFormat="1" applyFont="1" applyFill="1" applyBorder="1" applyAlignment="1">
      <alignment horizontal="left" vertical="center" wrapText="1" readingOrder="1"/>
    </xf>
    <xf numFmtId="0" fontId="60" fillId="4" borderId="0" xfId="6" applyFont="1" applyFill="1" applyBorder="1"/>
    <xf numFmtId="0" fontId="66" fillId="4" borderId="0" xfId="6" applyNumberFormat="1" applyFont="1" applyFill="1" applyBorder="1" applyAlignment="1">
      <alignment horizontal="center" vertical="center" wrapText="1" readingOrder="1"/>
    </xf>
    <xf numFmtId="0" fontId="66" fillId="4" borderId="0" xfId="6" applyNumberFormat="1" applyFont="1" applyFill="1" applyBorder="1" applyAlignment="1">
      <alignment vertical="center" wrapText="1" readingOrder="1"/>
    </xf>
    <xf numFmtId="0" fontId="65" fillId="4" borderId="0" xfId="6" applyNumberFormat="1" applyFont="1" applyFill="1" applyBorder="1" applyAlignment="1">
      <alignment horizontal="center" vertical="center" wrapText="1" readingOrder="1"/>
    </xf>
    <xf numFmtId="0" fontId="61" fillId="4" borderId="0" xfId="6" applyNumberFormat="1" applyFont="1" applyFill="1" applyBorder="1" applyAlignment="1">
      <alignment horizontal="center" vertical="center" wrapText="1" readingOrder="1"/>
    </xf>
    <xf numFmtId="0" fontId="62" fillId="4" borderId="0" xfId="6" applyFont="1" applyFill="1" applyBorder="1"/>
    <xf numFmtId="0" fontId="22" fillId="17" borderId="8" xfId="6" applyNumberFormat="1" applyFont="1" applyFill="1" applyBorder="1" applyAlignment="1">
      <alignment horizontal="center" vertical="top" wrapText="1" readingOrder="1"/>
    </xf>
    <xf numFmtId="0" fontId="17" fillId="4" borderId="8" xfId="6" applyNumberFormat="1" applyFont="1" applyFill="1" applyBorder="1" applyAlignment="1">
      <alignment vertical="top" wrapText="1"/>
    </xf>
    <xf numFmtId="0" fontId="22" fillId="0" borderId="0" xfId="6" applyNumberFormat="1" applyFont="1" applyFill="1" applyBorder="1" applyAlignment="1">
      <alignment horizontal="center" vertical="top" wrapText="1" readingOrder="1"/>
    </xf>
    <xf numFmtId="0" fontId="17" fillId="0" borderId="0" xfId="6" applyNumberFormat="1" applyFont="1" applyFill="1" applyBorder="1" applyAlignment="1">
      <alignment vertical="top" wrapText="1"/>
    </xf>
    <xf numFmtId="0" fontId="22" fillId="9" borderId="53" xfId="6" applyNumberFormat="1" applyFont="1" applyFill="1" applyBorder="1" applyAlignment="1">
      <alignment horizontal="center" vertical="top" wrapText="1" readingOrder="1"/>
    </xf>
    <xf numFmtId="0" fontId="17" fillId="0" borderId="54" xfId="6" applyNumberFormat="1" applyFont="1" applyFill="1" applyBorder="1" applyAlignment="1">
      <alignment vertical="top" wrapText="1"/>
    </xf>
    <xf numFmtId="0" fontId="22" fillId="9" borderId="54" xfId="6" applyNumberFormat="1" applyFont="1" applyFill="1" applyBorder="1" applyAlignment="1">
      <alignment horizontal="center" vertical="top" wrapText="1" readingOrder="1"/>
    </xf>
    <xf numFmtId="0" fontId="56" fillId="0" borderId="0" xfId="6" applyNumberFormat="1" applyFont="1" applyFill="1" applyBorder="1" applyAlignment="1">
      <alignment vertical="center" wrapText="1" readingOrder="1"/>
    </xf>
    <xf numFmtId="0" fontId="67" fillId="5" borderId="0" xfId="6" applyNumberFormat="1" applyFont="1" applyFill="1" applyBorder="1" applyAlignment="1">
      <alignment horizontal="center" vertical="center" wrapText="1" readingOrder="1"/>
    </xf>
    <xf numFmtId="0" fontId="17" fillId="5" borderId="0" xfId="6" applyFont="1" applyFill="1" applyBorder="1"/>
    <xf numFmtId="0" fontId="67" fillId="5" borderId="0" xfId="6" applyNumberFormat="1" applyFont="1" applyFill="1" applyBorder="1" applyAlignment="1">
      <alignment vertical="center" wrapText="1" readingOrder="1"/>
    </xf>
    <xf numFmtId="0" fontId="68" fillId="5" borderId="0" xfId="6" applyNumberFormat="1" applyFont="1" applyFill="1" applyBorder="1" applyAlignment="1">
      <alignment horizontal="left" vertical="center" wrapText="1" readingOrder="1"/>
    </xf>
    <xf numFmtId="0" fontId="71" fillId="2" borderId="0" xfId="6" applyNumberFormat="1" applyFont="1" applyFill="1" applyBorder="1" applyAlignment="1">
      <alignment horizontal="left" vertical="center" wrapText="1" readingOrder="1"/>
    </xf>
    <xf numFmtId="0" fontId="67" fillId="2" borderId="0" xfId="6" applyNumberFormat="1" applyFont="1" applyFill="1" applyBorder="1" applyAlignment="1">
      <alignment horizontal="center" vertical="center" wrapText="1" readingOrder="1"/>
    </xf>
    <xf numFmtId="0" fontId="70" fillId="2" borderId="0" xfId="6" applyNumberFormat="1" applyFont="1" applyFill="1" applyBorder="1" applyAlignment="1">
      <alignment horizontal="center" vertical="center" wrapText="1" readingOrder="1"/>
    </xf>
    <xf numFmtId="0" fontId="70" fillId="2" borderId="0" xfId="6" applyNumberFormat="1" applyFont="1" applyFill="1" applyBorder="1" applyAlignment="1">
      <alignment vertical="center" wrapText="1" readingOrder="1"/>
    </xf>
    <xf numFmtId="0" fontId="67" fillId="2" borderId="0" xfId="6" applyNumberFormat="1" applyFont="1" applyFill="1" applyBorder="1" applyAlignment="1">
      <alignment vertical="center" wrapText="1" readingOrder="1"/>
    </xf>
    <xf numFmtId="0" fontId="68" fillId="2" borderId="0" xfId="6" applyNumberFormat="1" applyFont="1" applyFill="1" applyBorder="1" applyAlignment="1">
      <alignment horizontal="left" vertical="center" wrapText="1" readingOrder="1"/>
    </xf>
    <xf numFmtId="0" fontId="71" fillId="5" borderId="0" xfId="6" applyNumberFormat="1" applyFont="1" applyFill="1" applyBorder="1" applyAlignment="1">
      <alignment horizontal="left" vertical="center" wrapText="1" readingOrder="1"/>
    </xf>
    <xf numFmtId="0" fontId="70" fillId="5" borderId="0" xfId="6" applyNumberFormat="1" applyFont="1" applyFill="1" applyBorder="1" applyAlignment="1">
      <alignment horizontal="center" vertical="center" wrapText="1" readingOrder="1"/>
    </xf>
    <xf numFmtId="0" fontId="70" fillId="5" borderId="0" xfId="6" applyNumberFormat="1" applyFont="1" applyFill="1" applyBorder="1" applyAlignment="1">
      <alignment vertical="center" wrapText="1" readingOrder="1"/>
    </xf>
    <xf numFmtId="0" fontId="39" fillId="3" borderId="0" xfId="6" applyNumberFormat="1" applyFont="1" applyFill="1" applyBorder="1" applyAlignment="1">
      <alignment horizontal="center" vertical="center" wrapText="1" readingOrder="1"/>
    </xf>
    <xf numFmtId="0" fontId="31" fillId="3" borderId="0" xfId="6" applyFont="1" applyFill="1" applyBorder="1"/>
    <xf numFmtId="0" fontId="48" fillId="0" borderId="0" xfId="6" applyNumberFormat="1" applyFont="1" applyFill="1" applyBorder="1" applyAlignment="1">
      <alignment horizontal="left" vertical="center" wrapText="1" readingOrder="1"/>
    </xf>
    <xf numFmtId="0" fontId="45" fillId="0" borderId="0" xfId="6" applyFont="1" applyFill="1" applyBorder="1"/>
    <xf numFmtId="0" fontId="46" fillId="0" borderId="0" xfId="6" applyNumberFormat="1" applyFont="1" applyFill="1" applyBorder="1" applyAlignment="1">
      <alignment horizontal="center" vertical="center" wrapText="1" readingOrder="1"/>
    </xf>
    <xf numFmtId="0" fontId="46" fillId="0" borderId="0" xfId="6" applyNumberFormat="1" applyFont="1" applyFill="1" applyBorder="1" applyAlignment="1">
      <alignment vertical="center" wrapText="1" readingOrder="1"/>
    </xf>
    <xf numFmtId="0" fontId="27" fillId="0" borderId="0" xfId="6" applyNumberFormat="1" applyFont="1" applyFill="1" applyBorder="1" applyAlignment="1">
      <alignment horizontal="center" vertical="center" wrapText="1" readingOrder="1"/>
    </xf>
    <xf numFmtId="0" fontId="49" fillId="0" borderId="0" xfId="6" applyFont="1" applyFill="1" applyBorder="1"/>
    <xf numFmtId="0" fontId="27" fillId="0" borderId="0" xfId="6" applyNumberFormat="1" applyFont="1" applyFill="1" applyBorder="1" applyAlignment="1">
      <alignment vertical="center" wrapText="1" readingOrder="1"/>
    </xf>
    <xf numFmtId="0" fontId="51" fillId="0" borderId="0" xfId="6" applyNumberFormat="1" applyFont="1" applyFill="1" applyBorder="1" applyAlignment="1">
      <alignment horizontal="left" vertical="center" wrapText="1" readingOrder="1"/>
    </xf>
    <xf numFmtId="0" fontId="52" fillId="0" borderId="0" xfId="6" applyNumberFormat="1" applyFont="1" applyFill="1" applyBorder="1" applyAlignment="1">
      <alignment horizontal="center" vertical="center" wrapText="1" readingOrder="1"/>
    </xf>
    <xf numFmtId="0" fontId="52" fillId="0" borderId="0" xfId="6" applyNumberFormat="1" applyFont="1" applyFill="1" applyBorder="1" applyAlignment="1">
      <alignment vertical="center" wrapText="1" readingOrder="1"/>
    </xf>
    <xf numFmtId="0" fontId="54" fillId="0" borderId="0" xfId="6" applyNumberFormat="1" applyFont="1" applyFill="1" applyBorder="1" applyAlignment="1">
      <alignment horizontal="left" vertical="center" wrapText="1" readingOrder="1"/>
    </xf>
    <xf numFmtId="0" fontId="31" fillId="0" borderId="48" xfId="6" applyNumberFormat="1" applyFont="1" applyFill="1" applyBorder="1" applyAlignment="1">
      <alignment vertical="top" wrapText="1"/>
    </xf>
  </cellXfs>
  <cellStyles count="27">
    <cellStyle name="Millares" xfId="1" builtinId="3"/>
    <cellStyle name="Millares 2" xfId="2"/>
    <cellStyle name="Millares 2 2" xfId="18"/>
    <cellStyle name="Millares 3" xfId="8"/>
    <cellStyle name="Millares 3 2" xfId="22"/>
    <cellStyle name="Millares 4" xfId="17"/>
    <cellStyle name="Moneda" xfId="3" builtinId="4"/>
    <cellStyle name="Moneda [0] 2" xfId="16"/>
    <cellStyle name="Moneda 2" xfId="9"/>
    <cellStyle name="Moneda 2 2" xfId="23"/>
    <cellStyle name="Moneda 3" xfId="11"/>
    <cellStyle name="Moneda 3 2" xfId="25"/>
    <cellStyle name="Moneda 4" xfId="13"/>
    <cellStyle name="Moneda 5" xfId="19"/>
    <cellStyle name="Normal" xfId="0" builtinId="0"/>
    <cellStyle name="Normal 2" xfId="6"/>
    <cellStyle name="Normal 3" xfId="7"/>
    <cellStyle name="Normal 3 2" xfId="21"/>
    <cellStyle name="Normal 4" xfId="14"/>
    <cellStyle name="Normal 4 2" xfId="26"/>
    <cellStyle name="Normal 5" xfId="15"/>
    <cellStyle name="Porcentaje" xfId="4" builtinId="5"/>
    <cellStyle name="Porcentaje 2" xfId="5"/>
    <cellStyle name="Porcentaje 2 2" xfId="20"/>
    <cellStyle name="Porcentaje 3" xfId="10"/>
    <cellStyle name="Porcentaje 3 2" xfId="24"/>
    <cellStyle name="Porcentaje 4" xfId="12"/>
  </cellStyles>
  <dxfs count="37">
    <dxf>
      <fill>
        <patternFill patternType="solid">
          <fgColor rgb="FF7030A0"/>
          <bgColor rgb="FFFFFFFF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  <dxf>
      <font>
        <color rgb="FFFF33CC"/>
      </font>
      <fill>
        <patternFill patternType="solid">
          <fgColor auto="1"/>
          <bgColor rgb="FFFED0F9"/>
        </patternFill>
      </fill>
    </dxf>
  </dxfs>
  <tableStyles count="0" defaultTableStyle="TableStyleMedium9" defaultPivotStyle="PivotStyleLight16"/>
  <colors>
    <mruColors>
      <color rgb="FF7AF8A1"/>
      <color rgb="FF00FFFF"/>
      <color rgb="FFFFFF99"/>
      <color rgb="FFFF33CC"/>
      <color rgb="FFFF99FF"/>
      <color rgb="FFFED0F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282660</xdr:colOff>
      <xdr:row>0</xdr:row>
      <xdr:rowOff>39584</xdr:rowOff>
    </xdr:from>
    <xdr:to>
      <xdr:col>1</xdr:col>
      <xdr:colOff>1867526</xdr:colOff>
      <xdr:row>5</xdr:row>
      <xdr:rowOff>126174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339" y="39584"/>
          <a:ext cx="1584866" cy="1284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22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790700" cy="730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22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790700" cy="682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7010400" cy="78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F0"/>
    <outlinePr summaryBelow="0"/>
  </sheetPr>
  <dimension ref="A1:E281"/>
  <sheetViews>
    <sheetView showGridLines="0" tabSelected="1" zoomScale="55" zoomScaleNormal="55" zoomScaleSheetLayoutView="55" workbookViewId="0">
      <pane xSplit="4" ySplit="10" topLeftCell="E11" activePane="bottomRight" state="frozen"/>
      <selection activeCell="D253" sqref="D253:E253"/>
      <selection pane="topRight" activeCell="D253" sqref="D253:E253"/>
      <selection pane="bottomLeft" activeCell="D253" sqref="D253:E253"/>
      <selection pane="bottomRight" activeCell="N287" sqref="N287"/>
    </sheetView>
  </sheetViews>
  <sheetFormatPr baseColWidth="10" defaultColWidth="4.7109375" defaultRowHeight="18" outlineLevelRow="4" x14ac:dyDescent="0.25"/>
  <cols>
    <col min="1" max="1" width="27.85546875" style="762" hidden="1" customWidth="1"/>
    <col min="2" max="2" width="30.85546875" style="10" customWidth="1"/>
    <col min="3" max="3" width="13.42578125" style="1" customWidth="1"/>
    <col min="4" max="4" width="88.5703125" style="36" customWidth="1"/>
    <col min="5" max="5" width="41.140625" style="2" customWidth="1"/>
    <col min="6" max="16384" width="4.7109375" style="811"/>
  </cols>
  <sheetData>
    <row r="1" spans="1:5" x14ac:dyDescent="0.25">
      <c r="B1" s="25"/>
      <c r="C1" s="3"/>
      <c r="D1" s="37"/>
      <c r="E1" s="4"/>
    </row>
    <row r="2" spans="1:5" x14ac:dyDescent="0.25">
      <c r="B2" s="25"/>
      <c r="C2" s="3"/>
      <c r="D2" s="38" t="s">
        <v>4</v>
      </c>
      <c r="E2" s="4"/>
    </row>
    <row r="3" spans="1:5" ht="16.5" customHeight="1" x14ac:dyDescent="0.25">
      <c r="B3" s="25"/>
      <c r="C3" s="3"/>
      <c r="D3" s="38" t="s">
        <v>412</v>
      </c>
      <c r="E3" s="4"/>
    </row>
    <row r="4" spans="1:5" ht="20.25" customHeight="1" x14ac:dyDescent="0.25">
      <c r="B4" s="25"/>
      <c r="C4" s="3"/>
      <c r="D4" s="60"/>
      <c r="E4" s="4"/>
    </row>
    <row r="5" spans="1:5" x14ac:dyDescent="0.25">
      <c r="A5" s="763"/>
      <c r="B5" s="25"/>
      <c r="C5" s="3"/>
      <c r="D5" s="38" t="s">
        <v>406</v>
      </c>
      <c r="E5" s="4"/>
    </row>
    <row r="6" spans="1:5" ht="33" customHeight="1" thickBot="1" x14ac:dyDescent="0.3">
      <c r="B6" s="25"/>
      <c r="C6" s="3"/>
      <c r="D6" s="38"/>
      <c r="E6" s="4"/>
    </row>
    <row r="7" spans="1:5" s="812" customFormat="1" ht="33" hidden="1" customHeight="1" thickBot="1" x14ac:dyDescent="0.3">
      <c r="A7" s="762"/>
      <c r="B7" s="39">
        <f t="shared" ref="B7:E7" si="0">+A7+1</f>
        <v>1</v>
      </c>
      <c r="C7" s="5">
        <f t="shared" si="0"/>
        <v>2</v>
      </c>
      <c r="D7" s="39">
        <f t="shared" si="0"/>
        <v>3</v>
      </c>
      <c r="E7" s="5">
        <f t="shared" si="0"/>
        <v>4</v>
      </c>
    </row>
    <row r="8" spans="1:5" s="812" customFormat="1" ht="33" customHeight="1" x14ac:dyDescent="0.2">
      <c r="A8" s="764"/>
      <c r="B8" s="162" t="s">
        <v>0</v>
      </c>
      <c r="C8" s="6"/>
      <c r="D8" s="40"/>
      <c r="E8" s="825" t="s">
        <v>214</v>
      </c>
    </row>
    <row r="9" spans="1:5" s="812" customFormat="1" ht="33.75" customHeight="1" thickBot="1" x14ac:dyDescent="0.25">
      <c r="A9" s="764"/>
      <c r="B9" s="163" t="s">
        <v>1</v>
      </c>
      <c r="C9" s="7" t="s">
        <v>5</v>
      </c>
      <c r="D9" s="41" t="s">
        <v>2</v>
      </c>
      <c r="E9" s="826"/>
    </row>
    <row r="10" spans="1:5" s="812" customFormat="1" ht="36.75" customHeight="1" thickBot="1" x14ac:dyDescent="0.25">
      <c r="A10" s="764"/>
      <c r="B10" s="164" t="s">
        <v>6</v>
      </c>
      <c r="C10" s="8"/>
      <c r="D10" s="42" t="s">
        <v>0</v>
      </c>
      <c r="E10" s="18">
        <v>1</v>
      </c>
    </row>
    <row r="11" spans="1:5" s="26" customFormat="1" ht="30" customHeight="1" thickBot="1" x14ac:dyDescent="0.25">
      <c r="A11" s="765"/>
      <c r="B11" s="79" t="s">
        <v>14</v>
      </c>
      <c r="C11" s="165">
        <v>10</v>
      </c>
      <c r="D11" s="43" t="s">
        <v>8</v>
      </c>
      <c r="E11" s="80">
        <f t="shared" ref="E11" si="1">+E12+E51+E143</f>
        <v>431903616667</v>
      </c>
    </row>
    <row r="12" spans="1:5" s="26" customFormat="1" ht="30" customHeight="1" collapsed="1" thickBot="1" x14ac:dyDescent="0.25">
      <c r="A12" s="765"/>
      <c r="B12" s="81" t="s">
        <v>396</v>
      </c>
      <c r="C12" s="166">
        <v>10</v>
      </c>
      <c r="D12" s="44" t="s">
        <v>7</v>
      </c>
      <c r="E12" s="82">
        <f t="shared" ref="E12" si="2">+E13+E32+E34+E31</f>
        <v>151005016667</v>
      </c>
    </row>
    <row r="13" spans="1:5" s="26" customFormat="1" ht="45" hidden="1" customHeight="1" outlineLevel="1" x14ac:dyDescent="0.2">
      <c r="A13" s="765"/>
      <c r="B13" s="83" t="s">
        <v>660</v>
      </c>
      <c r="C13" s="167">
        <v>10</v>
      </c>
      <c r="D13" s="84" t="s">
        <v>234</v>
      </c>
      <c r="E13" s="85">
        <f t="shared" ref="E13" si="3">+E14+E18+E20+E28+E31</f>
        <v>113327000000</v>
      </c>
    </row>
    <row r="14" spans="1:5" s="26" customFormat="1" ht="20.25" hidden="1" customHeight="1" outlineLevel="2" x14ac:dyDescent="0.2">
      <c r="A14" s="766"/>
      <c r="B14" s="57" t="s">
        <v>185</v>
      </c>
      <c r="C14" s="168">
        <v>10</v>
      </c>
      <c r="D14" s="49" t="s">
        <v>186</v>
      </c>
      <c r="E14" s="58">
        <f>+SUM(E15:E17)</f>
        <v>87215000000</v>
      </c>
    </row>
    <row r="15" spans="1:5" s="813" customFormat="1" ht="18" hidden="1" customHeight="1" outlineLevel="3" x14ac:dyDescent="0.2">
      <c r="A15" s="767" t="s">
        <v>683</v>
      </c>
      <c r="B15" s="62" t="s">
        <v>100</v>
      </c>
      <c r="C15" s="169" t="s">
        <v>65</v>
      </c>
      <c r="D15" s="63" t="s">
        <v>15</v>
      </c>
      <c r="E15" s="12">
        <v>81215000000</v>
      </c>
    </row>
    <row r="16" spans="1:5" s="813" customFormat="1" ht="15.75" hidden="1" customHeight="1" outlineLevel="3" x14ac:dyDescent="0.2">
      <c r="A16" s="767" t="s">
        <v>684</v>
      </c>
      <c r="B16" s="62" t="s">
        <v>101</v>
      </c>
      <c r="C16" s="169" t="s">
        <v>65</v>
      </c>
      <c r="D16" s="27" t="s">
        <v>16</v>
      </c>
      <c r="E16" s="12">
        <v>5000000000</v>
      </c>
    </row>
    <row r="17" spans="1:5" s="813" customFormat="1" ht="20.25" hidden="1" customHeight="1" outlineLevel="3" x14ac:dyDescent="0.2">
      <c r="A17" s="767" t="s">
        <v>685</v>
      </c>
      <c r="B17" s="17" t="s">
        <v>102</v>
      </c>
      <c r="C17" s="169" t="s">
        <v>65</v>
      </c>
      <c r="D17" s="27" t="s">
        <v>17</v>
      </c>
      <c r="E17" s="12">
        <v>1000000000</v>
      </c>
    </row>
    <row r="18" spans="1:5" s="26" customFormat="1" ht="20.25" hidden="1" customHeight="1" outlineLevel="2" x14ac:dyDescent="0.2">
      <c r="A18" s="766"/>
      <c r="B18" s="57" t="s">
        <v>188</v>
      </c>
      <c r="C18" s="168">
        <v>10</v>
      </c>
      <c r="D18" s="49" t="s">
        <v>187</v>
      </c>
      <c r="E18" s="58">
        <f t="shared" ref="E18" si="4">+E19</f>
        <v>1525000000</v>
      </c>
    </row>
    <row r="19" spans="1:5" s="813" customFormat="1" ht="18" hidden="1" customHeight="1" outlineLevel="3" x14ac:dyDescent="0.2">
      <c r="A19" s="767" t="s">
        <v>686</v>
      </c>
      <c r="B19" s="51" t="s">
        <v>103</v>
      </c>
      <c r="C19" s="9" t="s">
        <v>65</v>
      </c>
      <c r="D19" s="50" t="s">
        <v>18</v>
      </c>
      <c r="E19" s="12">
        <v>1525000000</v>
      </c>
    </row>
    <row r="20" spans="1:5" s="26" customFormat="1" ht="20.25" hidden="1" customHeight="1" outlineLevel="2" x14ac:dyDescent="0.2">
      <c r="A20" s="766"/>
      <c r="B20" s="57" t="s">
        <v>646</v>
      </c>
      <c r="C20" s="168">
        <v>10</v>
      </c>
      <c r="D20" s="49" t="s">
        <v>189</v>
      </c>
      <c r="E20" s="58">
        <f t="shared" ref="E20" si="5">+SUM(E21:E26)</f>
        <v>24015000000</v>
      </c>
    </row>
    <row r="21" spans="1:5" s="813" customFormat="1" ht="18" hidden="1" customHeight="1" outlineLevel="3" x14ac:dyDescent="0.2">
      <c r="A21" s="767" t="s">
        <v>687</v>
      </c>
      <c r="B21" s="17" t="s">
        <v>104</v>
      </c>
      <c r="C21" s="169" t="s">
        <v>65</v>
      </c>
      <c r="D21" s="27" t="s">
        <v>19</v>
      </c>
      <c r="E21" s="12">
        <v>3150962889</v>
      </c>
    </row>
    <row r="22" spans="1:5" s="813" customFormat="1" ht="18" hidden="1" customHeight="1" outlineLevel="3" x14ac:dyDescent="0.2">
      <c r="A22" s="767" t="s">
        <v>688</v>
      </c>
      <c r="B22" s="51" t="s">
        <v>105</v>
      </c>
      <c r="C22" s="9" t="s">
        <v>65</v>
      </c>
      <c r="D22" s="50" t="s">
        <v>21</v>
      </c>
      <c r="E22" s="12">
        <v>3753886505</v>
      </c>
    </row>
    <row r="23" spans="1:5" s="813" customFormat="1" ht="18" hidden="1" customHeight="1" outlineLevel="3" x14ac:dyDescent="0.2">
      <c r="A23" s="767" t="s">
        <v>689</v>
      </c>
      <c r="B23" s="51" t="s">
        <v>106</v>
      </c>
      <c r="C23" s="9" t="s">
        <v>65</v>
      </c>
      <c r="D23" s="50" t="s">
        <v>22</v>
      </c>
      <c r="E23" s="12">
        <v>4008125026</v>
      </c>
    </row>
    <row r="24" spans="1:5" s="813" customFormat="1" ht="28.5" hidden="1" customHeight="1" outlineLevel="3" x14ac:dyDescent="0.2">
      <c r="A24" s="767" t="s">
        <v>690</v>
      </c>
      <c r="B24" s="51" t="s">
        <v>107</v>
      </c>
      <c r="C24" s="9" t="s">
        <v>65</v>
      </c>
      <c r="D24" s="50" t="s">
        <v>24</v>
      </c>
      <c r="E24" s="12">
        <v>8490939236</v>
      </c>
    </row>
    <row r="25" spans="1:5" s="813" customFormat="1" ht="36.75" hidden="1" customHeight="1" outlineLevel="3" x14ac:dyDescent="0.2">
      <c r="A25" s="767" t="s">
        <v>691</v>
      </c>
      <c r="B25" s="51" t="s">
        <v>108</v>
      </c>
      <c r="C25" s="9" t="s">
        <v>65</v>
      </c>
      <c r="D25" s="50" t="s">
        <v>20</v>
      </c>
      <c r="E25" s="15">
        <v>2597340556</v>
      </c>
    </row>
    <row r="26" spans="1:5" s="813" customFormat="1" ht="18" hidden="1" customHeight="1" outlineLevel="3" x14ac:dyDescent="0.2">
      <c r="A26" s="767" t="s">
        <v>692</v>
      </c>
      <c r="B26" s="51" t="s">
        <v>109</v>
      </c>
      <c r="C26" s="9" t="s">
        <v>65</v>
      </c>
      <c r="D26" s="50" t="s">
        <v>25</v>
      </c>
      <c r="E26" s="12">
        <v>2013745788</v>
      </c>
    </row>
    <row r="27" spans="1:5" s="824" customFormat="1" ht="26.25" hidden="1" customHeight="1" outlineLevel="3" x14ac:dyDescent="0.2">
      <c r="A27" s="816" t="s">
        <v>971</v>
      </c>
      <c r="B27" s="817" t="s">
        <v>956</v>
      </c>
      <c r="C27" s="818">
        <v>10</v>
      </c>
      <c r="D27" s="820" t="s">
        <v>659</v>
      </c>
      <c r="E27" s="819">
        <v>0</v>
      </c>
    </row>
    <row r="28" spans="1:5" s="26" customFormat="1" ht="27.75" hidden="1" customHeight="1" outlineLevel="2" x14ac:dyDescent="0.2">
      <c r="A28" s="766"/>
      <c r="B28" s="57" t="s">
        <v>191</v>
      </c>
      <c r="C28" s="168">
        <v>10</v>
      </c>
      <c r="D28" s="86" t="s">
        <v>190</v>
      </c>
      <c r="E28" s="58">
        <f t="shared" ref="E28" si="6">+SUM(E29:E30)</f>
        <v>572000000</v>
      </c>
    </row>
    <row r="29" spans="1:5" s="813" customFormat="1" ht="18" hidden="1" customHeight="1" outlineLevel="3" x14ac:dyDescent="0.2">
      <c r="A29" s="767" t="s">
        <v>693</v>
      </c>
      <c r="B29" s="51" t="s">
        <v>110</v>
      </c>
      <c r="C29" s="9" t="s">
        <v>65</v>
      </c>
      <c r="D29" s="50" t="s">
        <v>26</v>
      </c>
      <c r="E29" s="12">
        <v>300000000</v>
      </c>
    </row>
    <row r="30" spans="1:5" s="813" customFormat="1" ht="29.25" hidden="1" customHeight="1" outlineLevel="3" x14ac:dyDescent="0.2">
      <c r="A30" s="767" t="s">
        <v>694</v>
      </c>
      <c r="B30" s="51" t="s">
        <v>111</v>
      </c>
      <c r="C30" s="9" t="s">
        <v>65</v>
      </c>
      <c r="D30" s="50" t="s">
        <v>27</v>
      </c>
      <c r="E30" s="12">
        <v>272000000</v>
      </c>
    </row>
    <row r="31" spans="1:5" s="26" customFormat="1" ht="29.25" hidden="1" customHeight="1" outlineLevel="2" x14ac:dyDescent="0.2">
      <c r="A31" s="766" t="s">
        <v>820</v>
      </c>
      <c r="B31" s="57" t="s">
        <v>658</v>
      </c>
      <c r="C31" s="168">
        <v>10</v>
      </c>
      <c r="D31" s="86" t="s">
        <v>659</v>
      </c>
      <c r="E31" s="58">
        <v>0</v>
      </c>
    </row>
    <row r="32" spans="1:5" s="26" customFormat="1" ht="20.25" hidden="1" customHeight="1" outlineLevel="1" x14ac:dyDescent="0.2">
      <c r="A32" s="766"/>
      <c r="B32" s="57" t="s">
        <v>192</v>
      </c>
      <c r="C32" s="168" t="s">
        <v>65</v>
      </c>
      <c r="D32" s="49" t="s">
        <v>193</v>
      </c>
      <c r="E32" s="58">
        <f>+E33</f>
        <v>2620100000</v>
      </c>
    </row>
    <row r="33" spans="1:5" s="813" customFormat="1" ht="25.5" hidden="1" customHeight="1" outlineLevel="3" x14ac:dyDescent="0.2">
      <c r="A33" s="767" t="s">
        <v>821</v>
      </c>
      <c r="B33" s="51" t="s">
        <v>112</v>
      </c>
      <c r="C33" s="9" t="s">
        <v>65</v>
      </c>
      <c r="D33" s="50" t="s">
        <v>28</v>
      </c>
      <c r="E33" s="12">
        <v>2620100000</v>
      </c>
    </row>
    <row r="34" spans="1:5" s="26" customFormat="1" ht="29.25" hidden="1" customHeight="1" outlineLevel="1" x14ac:dyDescent="0.2">
      <c r="A34" s="766"/>
      <c r="B34" s="57" t="s">
        <v>194</v>
      </c>
      <c r="C34" s="168" t="s">
        <v>65</v>
      </c>
      <c r="D34" s="88" t="s">
        <v>195</v>
      </c>
      <c r="E34" s="58">
        <f t="shared" ref="E34" si="7">+E35+E41+SUM(E46:E49)</f>
        <v>35057916667</v>
      </c>
    </row>
    <row r="35" spans="1:5" s="26" customFormat="1" ht="20.25" hidden="1" customHeight="1" outlineLevel="3" x14ac:dyDescent="0.2">
      <c r="A35" s="766"/>
      <c r="B35" s="57" t="s">
        <v>196</v>
      </c>
      <c r="C35" s="168" t="s">
        <v>65</v>
      </c>
      <c r="D35" s="49" t="s">
        <v>197</v>
      </c>
      <c r="E35" s="58">
        <f t="shared" ref="E35" si="8">+SUM(E36:E40)</f>
        <v>17935538469</v>
      </c>
    </row>
    <row r="36" spans="1:5" s="813" customFormat="1" ht="36.75" hidden="1" customHeight="1" outlineLevel="4" x14ac:dyDescent="0.2">
      <c r="A36" s="767" t="s">
        <v>695</v>
      </c>
      <c r="B36" s="51" t="s">
        <v>113</v>
      </c>
      <c r="C36" s="9" t="s">
        <v>65</v>
      </c>
      <c r="D36" s="50" t="s">
        <v>29</v>
      </c>
      <c r="E36" s="12">
        <v>3486406531</v>
      </c>
    </row>
    <row r="37" spans="1:5" s="813" customFormat="1" ht="36.75" hidden="1" customHeight="1" outlineLevel="4" x14ac:dyDescent="0.2">
      <c r="A37" s="767" t="s">
        <v>696</v>
      </c>
      <c r="B37" s="51" t="s">
        <v>114</v>
      </c>
      <c r="C37" s="9" t="s">
        <v>65</v>
      </c>
      <c r="D37" s="50" t="s">
        <v>30</v>
      </c>
      <c r="E37" s="12">
        <v>1530182979</v>
      </c>
    </row>
    <row r="38" spans="1:5" s="813" customFormat="1" ht="36.75" hidden="1" customHeight="1" outlineLevel="4" x14ac:dyDescent="0.2">
      <c r="A38" s="767" t="s">
        <v>697</v>
      </c>
      <c r="B38" s="51" t="s">
        <v>115</v>
      </c>
      <c r="C38" s="9" t="s">
        <v>65</v>
      </c>
      <c r="D38" s="50" t="s">
        <v>31</v>
      </c>
      <c r="E38" s="12">
        <v>4451871042</v>
      </c>
    </row>
    <row r="39" spans="1:5" s="813" customFormat="1" ht="36.75" hidden="1" customHeight="1" outlineLevel="4" x14ac:dyDescent="0.2">
      <c r="A39" s="767" t="s">
        <v>698</v>
      </c>
      <c r="B39" s="51" t="s">
        <v>116</v>
      </c>
      <c r="C39" s="9" t="s">
        <v>65</v>
      </c>
      <c r="D39" s="50" t="s">
        <v>32</v>
      </c>
      <c r="E39" s="12">
        <v>7532131228</v>
      </c>
    </row>
    <row r="40" spans="1:5" s="813" customFormat="1" ht="43.5" hidden="1" customHeight="1" outlineLevel="4" x14ac:dyDescent="0.2">
      <c r="A40" s="767" t="s">
        <v>699</v>
      </c>
      <c r="B40" s="51" t="s">
        <v>117</v>
      </c>
      <c r="C40" s="9" t="s">
        <v>65</v>
      </c>
      <c r="D40" s="78" t="s">
        <v>33</v>
      </c>
      <c r="E40" s="12">
        <v>934946689</v>
      </c>
    </row>
    <row r="41" spans="1:5" s="26" customFormat="1" ht="21.75" hidden="1" customHeight="1" outlineLevel="3" x14ac:dyDescent="0.2">
      <c r="A41" s="766"/>
      <c r="B41" s="57" t="s">
        <v>198</v>
      </c>
      <c r="C41" s="168" t="s">
        <v>65</v>
      </c>
      <c r="D41" s="49" t="s">
        <v>199</v>
      </c>
      <c r="E41" s="58">
        <f t="shared" ref="E41" si="9">+SUM(E42:E45)</f>
        <v>12419953098</v>
      </c>
    </row>
    <row r="42" spans="1:5" s="813" customFormat="1" ht="18" hidden="1" customHeight="1" outlineLevel="4" x14ac:dyDescent="0.2">
      <c r="A42" s="767" t="s">
        <v>700</v>
      </c>
      <c r="B42" s="51" t="s">
        <v>118</v>
      </c>
      <c r="C42" s="9" t="s">
        <v>65</v>
      </c>
      <c r="D42" s="50" t="s">
        <v>34</v>
      </c>
      <c r="E42" s="12">
        <v>119144700</v>
      </c>
    </row>
    <row r="43" spans="1:5" s="813" customFormat="1" ht="18" hidden="1" customHeight="1" outlineLevel="4" x14ac:dyDescent="0.2">
      <c r="A43" s="767" t="s">
        <v>701</v>
      </c>
      <c r="B43" s="51" t="s">
        <v>119</v>
      </c>
      <c r="C43" s="9" t="s">
        <v>65</v>
      </c>
      <c r="D43" s="50" t="s">
        <v>35</v>
      </c>
      <c r="E43" s="12">
        <v>5697403045</v>
      </c>
    </row>
    <row r="44" spans="1:5" s="813" customFormat="1" ht="72.75" hidden="1" customHeight="1" outlineLevel="4" x14ac:dyDescent="0.2">
      <c r="A44" s="767" t="s">
        <v>702</v>
      </c>
      <c r="B44" s="51" t="s">
        <v>120</v>
      </c>
      <c r="C44" s="9" t="s">
        <v>65</v>
      </c>
      <c r="D44" s="50" t="s">
        <v>36</v>
      </c>
      <c r="E44" s="12">
        <v>6528258063</v>
      </c>
    </row>
    <row r="45" spans="1:5" s="813" customFormat="1" ht="18" hidden="1" customHeight="1" outlineLevel="4" x14ac:dyDescent="0.2">
      <c r="A45" s="767" t="s">
        <v>703</v>
      </c>
      <c r="B45" s="51" t="s">
        <v>121</v>
      </c>
      <c r="C45" s="9" t="s">
        <v>65</v>
      </c>
      <c r="D45" s="50" t="s">
        <v>37</v>
      </c>
      <c r="E45" s="12">
        <v>75147290</v>
      </c>
    </row>
    <row r="46" spans="1:5" s="26" customFormat="1" ht="20.25" hidden="1" customHeight="1" outlineLevel="3" x14ac:dyDescent="0.2">
      <c r="A46" s="766" t="s">
        <v>822</v>
      </c>
      <c r="B46" s="61" t="s">
        <v>122</v>
      </c>
      <c r="C46" s="170" t="s">
        <v>65</v>
      </c>
      <c r="D46" s="52" t="s">
        <v>38</v>
      </c>
      <c r="E46" s="31">
        <v>2721591300</v>
      </c>
    </row>
    <row r="47" spans="1:5" s="26" customFormat="1" ht="20.25" hidden="1" customHeight="1" outlineLevel="3" x14ac:dyDescent="0.2">
      <c r="A47" s="766" t="s">
        <v>823</v>
      </c>
      <c r="B47" s="61" t="s">
        <v>123</v>
      </c>
      <c r="C47" s="170" t="s">
        <v>65</v>
      </c>
      <c r="D47" s="52" t="s">
        <v>39</v>
      </c>
      <c r="E47" s="31">
        <v>520219400</v>
      </c>
    </row>
    <row r="48" spans="1:5" s="26" customFormat="1" ht="20.25" hidden="1" customHeight="1" outlineLevel="3" x14ac:dyDescent="0.2">
      <c r="A48" s="766" t="s">
        <v>824</v>
      </c>
      <c r="B48" s="61" t="s">
        <v>124</v>
      </c>
      <c r="C48" s="170" t="s">
        <v>65</v>
      </c>
      <c r="D48" s="52" t="s">
        <v>40</v>
      </c>
      <c r="E48" s="31">
        <v>520219400</v>
      </c>
    </row>
    <row r="49" spans="1:5" s="26" customFormat="1" ht="20.25" hidden="1" customHeight="1" outlineLevel="3" thickBot="1" x14ac:dyDescent="0.25">
      <c r="A49" s="766" t="s">
        <v>825</v>
      </c>
      <c r="B49" s="89" t="s">
        <v>125</v>
      </c>
      <c r="C49" s="171" t="s">
        <v>65</v>
      </c>
      <c r="D49" s="53" t="s">
        <v>41</v>
      </c>
      <c r="E49" s="67">
        <v>940395000</v>
      </c>
    </row>
    <row r="50" spans="1:5" s="11" customFormat="1" ht="18.75" customHeight="1" thickBot="1" x14ac:dyDescent="0.25">
      <c r="A50" s="768"/>
      <c r="B50" s="74"/>
      <c r="C50" s="184"/>
      <c r="D50" s="33"/>
      <c r="E50" s="75"/>
    </row>
    <row r="51" spans="1:5" s="26" customFormat="1" ht="31.5" customHeight="1" collapsed="1" thickBot="1" x14ac:dyDescent="0.25">
      <c r="A51" s="769"/>
      <c r="B51" s="81" t="s">
        <v>232</v>
      </c>
      <c r="C51" s="797" t="s">
        <v>955</v>
      </c>
      <c r="D51" s="798" t="s">
        <v>9</v>
      </c>
      <c r="E51" s="82">
        <f t="shared" ref="E51" si="10">+E52+E61</f>
        <v>10961500000</v>
      </c>
    </row>
    <row r="52" spans="1:5" s="26" customFormat="1" ht="27.75" hidden="1" customHeight="1" outlineLevel="1" x14ac:dyDescent="0.2">
      <c r="A52" s="766"/>
      <c r="B52" s="90" t="s">
        <v>200</v>
      </c>
      <c r="C52" s="172" t="s">
        <v>65</v>
      </c>
      <c r="D52" s="55" t="s">
        <v>201</v>
      </c>
      <c r="E52" s="91">
        <f>+E53+E58</f>
        <v>198000000</v>
      </c>
    </row>
    <row r="53" spans="1:5" s="26" customFormat="1" ht="20.25" hidden="1" customHeight="1" outlineLevel="2" x14ac:dyDescent="0.2">
      <c r="A53" s="766"/>
      <c r="B53" s="57" t="s">
        <v>202</v>
      </c>
      <c r="C53" s="168" t="s">
        <v>65</v>
      </c>
      <c r="D53" s="49" t="s">
        <v>208</v>
      </c>
      <c r="E53" s="58">
        <f>+SUM(E54:E57)</f>
        <v>196000000</v>
      </c>
    </row>
    <row r="54" spans="1:5" s="11" customFormat="1" ht="18" hidden="1" customHeight="1" outlineLevel="3" x14ac:dyDescent="0.2">
      <c r="A54" s="767" t="s">
        <v>704</v>
      </c>
      <c r="B54" s="17" t="s">
        <v>127</v>
      </c>
      <c r="C54" s="169" t="s">
        <v>65</v>
      </c>
      <c r="D54" s="27" t="s">
        <v>42</v>
      </c>
      <c r="E54" s="12">
        <v>6376304</v>
      </c>
    </row>
    <row r="55" spans="1:5" s="813" customFormat="1" ht="18" hidden="1" customHeight="1" outlineLevel="3" x14ac:dyDescent="0.2">
      <c r="A55" s="767" t="s">
        <v>705</v>
      </c>
      <c r="B55" s="17" t="s">
        <v>128</v>
      </c>
      <c r="C55" s="169" t="s">
        <v>65</v>
      </c>
      <c r="D55" s="27" t="s">
        <v>43</v>
      </c>
      <c r="E55" s="12">
        <v>179023696</v>
      </c>
    </row>
    <row r="56" spans="1:5" s="813" customFormat="1" ht="18" hidden="1" customHeight="1" outlineLevel="3" x14ac:dyDescent="0.2">
      <c r="A56" s="767" t="s">
        <v>706</v>
      </c>
      <c r="B56" s="17" t="s">
        <v>126</v>
      </c>
      <c r="C56" s="169" t="s">
        <v>65</v>
      </c>
      <c r="D56" s="27" t="s">
        <v>44</v>
      </c>
      <c r="E56" s="12">
        <v>10000000</v>
      </c>
    </row>
    <row r="57" spans="1:5" s="813" customFormat="1" ht="18" hidden="1" customHeight="1" outlineLevel="3" x14ac:dyDescent="0.2">
      <c r="A57" s="767" t="s">
        <v>707</v>
      </c>
      <c r="B57" s="17" t="s">
        <v>129</v>
      </c>
      <c r="C57" s="169" t="s">
        <v>65</v>
      </c>
      <c r="D57" s="27" t="s">
        <v>45</v>
      </c>
      <c r="E57" s="12">
        <v>600000</v>
      </c>
    </row>
    <row r="58" spans="1:5" s="26" customFormat="1" ht="20.25" hidden="1" customHeight="1" outlineLevel="2" x14ac:dyDescent="0.2">
      <c r="A58" s="766"/>
      <c r="B58" s="92" t="s">
        <v>203</v>
      </c>
      <c r="C58" s="173" t="s">
        <v>65</v>
      </c>
      <c r="D58" s="56" t="s">
        <v>204</v>
      </c>
      <c r="E58" s="93">
        <f>+SUM(E59:E60)</f>
        <v>2000000</v>
      </c>
    </row>
    <row r="59" spans="1:5" s="813" customFormat="1" ht="18" hidden="1" customHeight="1" outlineLevel="3" x14ac:dyDescent="0.2">
      <c r="A59" s="767" t="s">
        <v>708</v>
      </c>
      <c r="B59" s="17" t="s">
        <v>130</v>
      </c>
      <c r="C59" s="169" t="s">
        <v>65</v>
      </c>
      <c r="D59" s="27" t="s">
        <v>46</v>
      </c>
      <c r="E59" s="12">
        <v>1000000</v>
      </c>
    </row>
    <row r="60" spans="1:5" s="813" customFormat="1" ht="18" hidden="1" customHeight="1" outlineLevel="3" thickBot="1" x14ac:dyDescent="0.25">
      <c r="A60" s="767" t="s">
        <v>709</v>
      </c>
      <c r="B60" s="17" t="s">
        <v>131</v>
      </c>
      <c r="C60" s="169" t="s">
        <v>65</v>
      </c>
      <c r="D60" s="27" t="s">
        <v>47</v>
      </c>
      <c r="E60" s="48">
        <v>1000000</v>
      </c>
    </row>
    <row r="61" spans="1:5" s="29" customFormat="1" ht="33" customHeight="1" collapsed="1" thickBot="1" x14ac:dyDescent="0.25">
      <c r="A61" s="766"/>
      <c r="B61" s="92" t="s">
        <v>205</v>
      </c>
      <c r="C61" s="186" t="s">
        <v>653</v>
      </c>
      <c r="D61" s="56" t="s">
        <v>206</v>
      </c>
      <c r="E61" s="800">
        <f t="shared" ref="E61" si="11">+E62+E70+E73+E89+E99+E104+E107+E113+E117+E120+E126+E135+E137+E125</f>
        <v>10763500000</v>
      </c>
    </row>
    <row r="62" spans="1:5" s="26" customFormat="1" ht="20.25" hidden="1" customHeight="1" outlineLevel="1" x14ac:dyDescent="0.2">
      <c r="A62" s="766"/>
      <c r="B62" s="57" t="s">
        <v>207</v>
      </c>
      <c r="C62" s="322" t="s">
        <v>653</v>
      </c>
      <c r="D62" s="49" t="s">
        <v>209</v>
      </c>
      <c r="E62" s="799">
        <f>+SUM(E63:E69)</f>
        <v>325000000</v>
      </c>
    </row>
    <row r="63" spans="1:5" s="813" customFormat="1" ht="18" hidden="1" customHeight="1" outlineLevel="2" x14ac:dyDescent="0.2">
      <c r="A63" s="767" t="s">
        <v>826</v>
      </c>
      <c r="B63" s="17" t="s">
        <v>654</v>
      </c>
      <c r="C63" s="169">
        <v>13</v>
      </c>
      <c r="D63" s="27" t="s">
        <v>655</v>
      </c>
      <c r="E63" s="12">
        <v>0</v>
      </c>
    </row>
    <row r="64" spans="1:5" s="813" customFormat="1" ht="18" hidden="1" customHeight="1" outlineLevel="2" x14ac:dyDescent="0.2">
      <c r="A64" s="767" t="s">
        <v>827</v>
      </c>
      <c r="B64" s="17" t="s">
        <v>132</v>
      </c>
      <c r="C64" s="169">
        <v>13</v>
      </c>
      <c r="D64" s="27" t="s">
        <v>48</v>
      </c>
      <c r="E64" s="12">
        <v>0</v>
      </c>
    </row>
    <row r="65" spans="1:5" s="813" customFormat="1" ht="18" hidden="1" customHeight="1" outlineLevel="2" x14ac:dyDescent="0.2">
      <c r="A65" s="767" t="s">
        <v>710</v>
      </c>
      <c r="B65" s="17" t="s">
        <v>132</v>
      </c>
      <c r="C65" s="169" t="s">
        <v>65</v>
      </c>
      <c r="D65" s="27" t="s">
        <v>48</v>
      </c>
      <c r="E65" s="12">
        <v>250000000</v>
      </c>
    </row>
    <row r="66" spans="1:5" s="813" customFormat="1" ht="18" hidden="1" customHeight="1" outlineLevel="2" x14ac:dyDescent="0.2">
      <c r="A66" s="767" t="s">
        <v>828</v>
      </c>
      <c r="B66" s="17" t="s">
        <v>133</v>
      </c>
      <c r="C66" s="169">
        <v>13</v>
      </c>
      <c r="D66" s="27" t="s">
        <v>49</v>
      </c>
      <c r="E66" s="12">
        <v>0</v>
      </c>
    </row>
    <row r="67" spans="1:5" s="813" customFormat="1" ht="18" hidden="1" customHeight="1" outlineLevel="2" x14ac:dyDescent="0.2">
      <c r="A67" s="767" t="s">
        <v>711</v>
      </c>
      <c r="B67" s="17" t="s">
        <v>133</v>
      </c>
      <c r="C67" s="169" t="s">
        <v>65</v>
      </c>
      <c r="D67" s="27" t="s">
        <v>49</v>
      </c>
      <c r="E67" s="12">
        <v>75000000</v>
      </c>
    </row>
    <row r="68" spans="1:5" s="813" customFormat="1" ht="18" hidden="1" customHeight="1" outlineLevel="2" x14ac:dyDescent="0.2">
      <c r="A68" s="803" t="s">
        <v>969</v>
      </c>
      <c r="B68" s="17" t="s">
        <v>957</v>
      </c>
      <c r="C68" s="169">
        <v>10</v>
      </c>
      <c r="D68" s="27" t="s">
        <v>958</v>
      </c>
      <c r="E68" s="12">
        <v>0</v>
      </c>
    </row>
    <row r="69" spans="1:5" s="813" customFormat="1" ht="18" hidden="1" customHeight="1" outlineLevel="2" x14ac:dyDescent="0.2">
      <c r="A69" s="803" t="s">
        <v>970</v>
      </c>
      <c r="B69" s="17" t="s">
        <v>957</v>
      </c>
      <c r="C69" s="169">
        <v>13</v>
      </c>
      <c r="D69" s="27" t="s">
        <v>958</v>
      </c>
      <c r="E69" s="12">
        <v>0</v>
      </c>
    </row>
    <row r="70" spans="1:5" s="26" customFormat="1" ht="20.25" hidden="1" customHeight="1" outlineLevel="1" x14ac:dyDescent="0.2">
      <c r="A70" s="766"/>
      <c r="B70" s="57" t="s">
        <v>210</v>
      </c>
      <c r="C70" s="168" t="s">
        <v>65</v>
      </c>
      <c r="D70" s="49" t="s">
        <v>211</v>
      </c>
      <c r="E70" s="58">
        <f>+SUM(E71:E72)</f>
        <v>40000000</v>
      </c>
    </row>
    <row r="71" spans="1:5" s="813" customFormat="1" ht="18" hidden="1" customHeight="1" outlineLevel="2" x14ac:dyDescent="0.2">
      <c r="A71" s="767" t="s">
        <v>712</v>
      </c>
      <c r="B71" s="17" t="s">
        <v>137</v>
      </c>
      <c r="C71" s="169" t="s">
        <v>65</v>
      </c>
      <c r="D71" s="27" t="s">
        <v>50</v>
      </c>
      <c r="E71" s="12">
        <v>15000000</v>
      </c>
    </row>
    <row r="72" spans="1:5" s="813" customFormat="1" ht="18" hidden="1" customHeight="1" outlineLevel="2" x14ac:dyDescent="0.2">
      <c r="A72" s="767" t="s">
        <v>713</v>
      </c>
      <c r="B72" s="17" t="s">
        <v>138</v>
      </c>
      <c r="C72" s="169" t="s">
        <v>65</v>
      </c>
      <c r="D72" s="27" t="s">
        <v>51</v>
      </c>
      <c r="E72" s="12">
        <v>25000000</v>
      </c>
    </row>
    <row r="73" spans="1:5" s="26" customFormat="1" ht="20.25" hidden="1" customHeight="1" outlineLevel="1" x14ac:dyDescent="0.2">
      <c r="A73" s="766"/>
      <c r="B73" s="57" t="s">
        <v>212</v>
      </c>
      <c r="C73" s="322" t="s">
        <v>653</v>
      </c>
      <c r="D73" s="49" t="s">
        <v>213</v>
      </c>
      <c r="E73" s="58">
        <f>+SUM(E74:E88)</f>
        <v>292000000</v>
      </c>
    </row>
    <row r="74" spans="1:5" s="11" customFormat="1" ht="18" hidden="1" customHeight="1" outlineLevel="2" x14ac:dyDescent="0.2">
      <c r="A74" s="767" t="s">
        <v>714</v>
      </c>
      <c r="B74" s="17" t="s">
        <v>143</v>
      </c>
      <c r="C74" s="169" t="s">
        <v>65</v>
      </c>
      <c r="D74" s="27" t="s">
        <v>52</v>
      </c>
      <c r="E74" s="12">
        <v>180000000</v>
      </c>
    </row>
    <row r="75" spans="1:5" s="813" customFormat="1" ht="18" hidden="1" customHeight="1" outlineLevel="2" x14ac:dyDescent="0.2">
      <c r="A75" s="767" t="s">
        <v>829</v>
      </c>
      <c r="B75" s="17" t="s">
        <v>143</v>
      </c>
      <c r="C75" s="169">
        <v>13</v>
      </c>
      <c r="D75" s="27" t="s">
        <v>52</v>
      </c>
      <c r="E75" s="12">
        <v>0</v>
      </c>
    </row>
    <row r="76" spans="1:5" s="813" customFormat="1" ht="18" hidden="1" customHeight="1" outlineLevel="2" x14ac:dyDescent="0.2">
      <c r="A76" s="767" t="s">
        <v>715</v>
      </c>
      <c r="B76" s="17" t="s">
        <v>149</v>
      </c>
      <c r="C76" s="169" t="s">
        <v>65</v>
      </c>
      <c r="D76" s="27" t="s">
        <v>53</v>
      </c>
      <c r="E76" s="12">
        <v>20000000</v>
      </c>
    </row>
    <row r="77" spans="1:5" s="813" customFormat="1" ht="18" hidden="1" customHeight="1" outlineLevel="2" x14ac:dyDescent="0.2">
      <c r="A77" s="767" t="s">
        <v>830</v>
      </c>
      <c r="B77" s="17" t="s">
        <v>149</v>
      </c>
      <c r="C77" s="169">
        <v>13</v>
      </c>
      <c r="D77" s="27" t="s">
        <v>53</v>
      </c>
      <c r="E77" s="12">
        <v>0</v>
      </c>
    </row>
    <row r="78" spans="1:5" s="11" customFormat="1" ht="18" hidden="1" customHeight="1" outlineLevel="2" x14ac:dyDescent="0.2">
      <c r="A78" s="767" t="s">
        <v>716</v>
      </c>
      <c r="B78" s="17" t="s">
        <v>150</v>
      </c>
      <c r="C78" s="169" t="s">
        <v>65</v>
      </c>
      <c r="D78" s="27" t="s">
        <v>54</v>
      </c>
      <c r="E78" s="12">
        <v>10000000</v>
      </c>
    </row>
    <row r="79" spans="1:5" s="813" customFormat="1" ht="18" hidden="1" customHeight="1" outlineLevel="2" x14ac:dyDescent="0.2">
      <c r="A79" s="767" t="s">
        <v>831</v>
      </c>
      <c r="B79" s="17" t="s">
        <v>150</v>
      </c>
      <c r="C79" s="169">
        <v>13</v>
      </c>
      <c r="D79" s="27" t="s">
        <v>54</v>
      </c>
      <c r="E79" s="12">
        <v>0</v>
      </c>
    </row>
    <row r="80" spans="1:5" s="11" customFormat="1" ht="18" hidden="1" customHeight="1" outlineLevel="2" x14ac:dyDescent="0.2">
      <c r="A80" s="767" t="s">
        <v>717</v>
      </c>
      <c r="B80" s="17" t="s">
        <v>144</v>
      </c>
      <c r="C80" s="169" t="s">
        <v>65</v>
      </c>
      <c r="D80" s="27" t="s">
        <v>55</v>
      </c>
      <c r="E80" s="12">
        <v>15000000</v>
      </c>
    </row>
    <row r="81" spans="1:5" s="813" customFormat="1" ht="18" hidden="1" customHeight="1" outlineLevel="2" x14ac:dyDescent="0.2">
      <c r="A81" s="767" t="s">
        <v>832</v>
      </c>
      <c r="B81" s="17" t="s">
        <v>144</v>
      </c>
      <c r="C81" s="169">
        <v>13</v>
      </c>
      <c r="D81" s="27" t="s">
        <v>55</v>
      </c>
      <c r="E81" s="12">
        <v>0</v>
      </c>
    </row>
    <row r="82" spans="1:5" s="813" customFormat="1" ht="18" hidden="1" customHeight="1" outlineLevel="2" x14ac:dyDescent="0.2">
      <c r="A82" s="767" t="s">
        <v>718</v>
      </c>
      <c r="B82" s="17" t="s">
        <v>145</v>
      </c>
      <c r="C82" s="169" t="s">
        <v>65</v>
      </c>
      <c r="D82" s="27" t="s">
        <v>56</v>
      </c>
      <c r="E82" s="12">
        <v>12000000</v>
      </c>
    </row>
    <row r="83" spans="1:5" s="813" customFormat="1" ht="18" hidden="1" customHeight="1" outlineLevel="2" x14ac:dyDescent="0.2">
      <c r="A83" s="767" t="s">
        <v>833</v>
      </c>
      <c r="B83" s="17" t="s">
        <v>145</v>
      </c>
      <c r="C83" s="169">
        <v>13</v>
      </c>
      <c r="D83" s="27" t="s">
        <v>56</v>
      </c>
      <c r="E83" s="12">
        <v>0</v>
      </c>
    </row>
    <row r="84" spans="1:5" s="813" customFormat="1" ht="18" hidden="1" customHeight="1" outlineLevel="2" x14ac:dyDescent="0.2">
      <c r="A84" s="767" t="s">
        <v>719</v>
      </c>
      <c r="B84" s="17" t="s">
        <v>146</v>
      </c>
      <c r="C84" s="169" t="s">
        <v>65</v>
      </c>
      <c r="D84" s="27" t="s">
        <v>57</v>
      </c>
      <c r="E84" s="12">
        <v>10000000</v>
      </c>
    </row>
    <row r="85" spans="1:5" s="813" customFormat="1" ht="18" hidden="1" customHeight="1" outlineLevel="2" x14ac:dyDescent="0.2">
      <c r="A85" s="767" t="s">
        <v>720</v>
      </c>
      <c r="B85" s="17" t="s">
        <v>147</v>
      </c>
      <c r="C85" s="169" t="s">
        <v>65</v>
      </c>
      <c r="D85" s="27" t="s">
        <v>58</v>
      </c>
      <c r="E85" s="12">
        <v>30000000</v>
      </c>
    </row>
    <row r="86" spans="1:5" s="813" customFormat="1" ht="18" hidden="1" customHeight="1" outlineLevel="2" x14ac:dyDescent="0.2">
      <c r="A86" s="767" t="s">
        <v>834</v>
      </c>
      <c r="B86" s="17" t="s">
        <v>147</v>
      </c>
      <c r="C86" s="169">
        <v>13</v>
      </c>
      <c r="D86" s="27" t="s">
        <v>58</v>
      </c>
      <c r="E86" s="12">
        <v>0</v>
      </c>
    </row>
    <row r="87" spans="1:5" s="813" customFormat="1" ht="18" hidden="1" customHeight="1" outlineLevel="2" x14ac:dyDescent="0.2">
      <c r="A87" s="767" t="s">
        <v>721</v>
      </c>
      <c r="B87" s="17" t="s">
        <v>148</v>
      </c>
      <c r="C87" s="169" t="s">
        <v>65</v>
      </c>
      <c r="D87" s="27" t="s">
        <v>59</v>
      </c>
      <c r="E87" s="12">
        <v>15000000</v>
      </c>
    </row>
    <row r="88" spans="1:5" s="813" customFormat="1" ht="18" hidden="1" customHeight="1" outlineLevel="2" x14ac:dyDescent="0.2">
      <c r="A88" s="767" t="s">
        <v>835</v>
      </c>
      <c r="B88" s="17" t="s">
        <v>148</v>
      </c>
      <c r="C88" s="169">
        <v>13</v>
      </c>
      <c r="D88" s="27" t="s">
        <v>59</v>
      </c>
      <c r="E88" s="12">
        <v>0</v>
      </c>
    </row>
    <row r="89" spans="1:5" s="26" customFormat="1" ht="20.25" hidden="1" customHeight="1" outlineLevel="1" x14ac:dyDescent="0.2">
      <c r="A89" s="766"/>
      <c r="B89" s="57" t="s">
        <v>215</v>
      </c>
      <c r="C89" s="322" t="s">
        <v>653</v>
      </c>
      <c r="D89" s="49" t="s">
        <v>216</v>
      </c>
      <c r="E89" s="58">
        <f>+SUM(E90:E98)</f>
        <v>4000463830</v>
      </c>
    </row>
    <row r="90" spans="1:5" s="813" customFormat="1" ht="39" hidden="1" customHeight="1" outlineLevel="2" x14ac:dyDescent="0.2">
      <c r="A90" s="767" t="s">
        <v>722</v>
      </c>
      <c r="B90" s="17" t="s">
        <v>155</v>
      </c>
      <c r="C90" s="169" t="s">
        <v>65</v>
      </c>
      <c r="D90" s="27" t="s">
        <v>60</v>
      </c>
      <c r="E90" s="12">
        <v>315000000</v>
      </c>
    </row>
    <row r="91" spans="1:5" s="813" customFormat="1" ht="44.25" hidden="1" customHeight="1" outlineLevel="2" x14ac:dyDescent="0.2">
      <c r="A91" s="767" t="s">
        <v>836</v>
      </c>
      <c r="B91" s="17" t="s">
        <v>155</v>
      </c>
      <c r="C91" s="169">
        <v>13</v>
      </c>
      <c r="D91" s="27" t="s">
        <v>60</v>
      </c>
      <c r="E91" s="12">
        <v>0</v>
      </c>
    </row>
    <row r="92" spans="1:5" s="813" customFormat="1" ht="43.5" hidden="1" customHeight="1" outlineLevel="2" x14ac:dyDescent="0.2">
      <c r="A92" s="767" t="s">
        <v>723</v>
      </c>
      <c r="B92" s="17" t="s">
        <v>158</v>
      </c>
      <c r="C92" s="169" t="s">
        <v>65</v>
      </c>
      <c r="D92" s="27" t="s">
        <v>61</v>
      </c>
      <c r="E92" s="12">
        <v>50000000</v>
      </c>
    </row>
    <row r="93" spans="1:5" s="11" customFormat="1" ht="53.25" hidden="1" customHeight="1" outlineLevel="2" x14ac:dyDescent="0.2">
      <c r="A93" s="767" t="s">
        <v>724</v>
      </c>
      <c r="B93" s="17" t="s">
        <v>159</v>
      </c>
      <c r="C93" s="169" t="s">
        <v>65</v>
      </c>
      <c r="D93" s="27" t="s">
        <v>62</v>
      </c>
      <c r="E93" s="12">
        <v>50000000</v>
      </c>
    </row>
    <row r="94" spans="1:5" s="11" customFormat="1" ht="36.75" hidden="1" customHeight="1" outlineLevel="2" x14ac:dyDescent="0.2">
      <c r="A94" s="767" t="s">
        <v>725</v>
      </c>
      <c r="B94" s="17" t="s">
        <v>160</v>
      </c>
      <c r="C94" s="169" t="s">
        <v>65</v>
      </c>
      <c r="D94" s="27" t="s">
        <v>63</v>
      </c>
      <c r="E94" s="12">
        <v>20000000</v>
      </c>
    </row>
    <row r="95" spans="1:5" s="813" customFormat="1" ht="35.25" hidden="1" customHeight="1" outlineLevel="2" x14ac:dyDescent="0.2">
      <c r="A95" s="767" t="s">
        <v>837</v>
      </c>
      <c r="B95" s="17" t="s">
        <v>160</v>
      </c>
      <c r="C95" s="169">
        <v>13</v>
      </c>
      <c r="D95" s="27" t="s">
        <v>63</v>
      </c>
      <c r="E95" s="12">
        <v>0</v>
      </c>
    </row>
    <row r="96" spans="1:5" s="813" customFormat="1" ht="20.25" hidden="1" customHeight="1" outlineLevel="2" x14ac:dyDescent="0.2">
      <c r="A96" s="767" t="s">
        <v>726</v>
      </c>
      <c r="B96" s="17" t="s">
        <v>161</v>
      </c>
      <c r="C96" s="169" t="s">
        <v>65</v>
      </c>
      <c r="D96" s="27" t="s">
        <v>64</v>
      </c>
      <c r="E96" s="12">
        <v>1319672682</v>
      </c>
    </row>
    <row r="97" spans="1:5" s="813" customFormat="1" ht="18" hidden="1" customHeight="1" outlineLevel="2" x14ac:dyDescent="0.2">
      <c r="A97" s="767" t="s">
        <v>727</v>
      </c>
      <c r="B97" s="17" t="s">
        <v>156</v>
      </c>
      <c r="C97" s="169" t="s">
        <v>65</v>
      </c>
      <c r="D97" s="27" t="s">
        <v>66</v>
      </c>
      <c r="E97" s="12">
        <v>2100791148</v>
      </c>
    </row>
    <row r="98" spans="1:5" s="11" customFormat="1" ht="18" hidden="1" customHeight="1" outlineLevel="2" x14ac:dyDescent="0.2">
      <c r="A98" s="767" t="s">
        <v>728</v>
      </c>
      <c r="B98" s="17" t="s">
        <v>157</v>
      </c>
      <c r="C98" s="169" t="s">
        <v>65</v>
      </c>
      <c r="D98" s="27" t="s">
        <v>67</v>
      </c>
      <c r="E98" s="12">
        <v>145000000</v>
      </c>
    </row>
    <row r="99" spans="1:5" s="26" customFormat="1" ht="20.25" hidden="1" customHeight="1" outlineLevel="1" x14ac:dyDescent="0.2">
      <c r="A99" s="766"/>
      <c r="B99" s="57" t="s">
        <v>217</v>
      </c>
      <c r="C99" s="168" t="s">
        <v>65</v>
      </c>
      <c r="D99" s="49" t="s">
        <v>218</v>
      </c>
      <c r="E99" s="58">
        <f>+SUM(E100:E103)</f>
        <v>2195671112</v>
      </c>
    </row>
    <row r="100" spans="1:5" s="11" customFormat="1" ht="18" hidden="1" customHeight="1" outlineLevel="2" x14ac:dyDescent="0.2">
      <c r="A100" s="767" t="s">
        <v>729</v>
      </c>
      <c r="B100" s="17" t="s">
        <v>162</v>
      </c>
      <c r="C100" s="169" t="s">
        <v>65</v>
      </c>
      <c r="D100" s="27" t="s">
        <v>68</v>
      </c>
      <c r="E100" s="12">
        <v>851771112</v>
      </c>
    </row>
    <row r="101" spans="1:5" s="813" customFormat="1" ht="18" hidden="1" customHeight="1" outlineLevel="2" x14ac:dyDescent="0.2">
      <c r="A101" s="767" t="s">
        <v>730</v>
      </c>
      <c r="B101" s="17" t="s">
        <v>163</v>
      </c>
      <c r="C101" s="169" t="s">
        <v>65</v>
      </c>
      <c r="D101" s="27" t="s">
        <v>69</v>
      </c>
      <c r="E101" s="12">
        <v>180000000</v>
      </c>
    </row>
    <row r="102" spans="1:5" s="813" customFormat="1" ht="36" hidden="1" customHeight="1" outlineLevel="2" x14ac:dyDescent="0.2">
      <c r="A102" s="767" t="s">
        <v>731</v>
      </c>
      <c r="B102" s="17" t="s">
        <v>164</v>
      </c>
      <c r="C102" s="169" t="s">
        <v>65</v>
      </c>
      <c r="D102" s="27" t="s">
        <v>70</v>
      </c>
      <c r="E102" s="12">
        <v>1163900000</v>
      </c>
    </row>
    <row r="103" spans="1:5" s="813" customFormat="1" ht="38.25" hidden="1" customHeight="1" outlineLevel="2" x14ac:dyDescent="0.2">
      <c r="A103" s="767" t="s">
        <v>847</v>
      </c>
      <c r="B103" s="17" t="s">
        <v>656</v>
      </c>
      <c r="C103" s="169" t="s">
        <v>65</v>
      </c>
      <c r="D103" s="27" t="s">
        <v>657</v>
      </c>
      <c r="E103" s="13">
        <v>0</v>
      </c>
    </row>
    <row r="104" spans="1:5" s="26" customFormat="1" ht="20.25" hidden="1" customHeight="1" outlineLevel="1" x14ac:dyDescent="0.2">
      <c r="A104" s="766"/>
      <c r="B104" s="57" t="s">
        <v>219</v>
      </c>
      <c r="C104" s="168" t="s">
        <v>65</v>
      </c>
      <c r="D104" s="49" t="s">
        <v>220</v>
      </c>
      <c r="E104" s="58">
        <f>+SUM(E105:E106)</f>
        <v>206000000</v>
      </c>
    </row>
    <row r="105" spans="1:5" s="11" customFormat="1" ht="18" hidden="1" customHeight="1" outlineLevel="2" x14ac:dyDescent="0.2">
      <c r="A105" s="767" t="s">
        <v>732</v>
      </c>
      <c r="B105" s="17" t="s">
        <v>165</v>
      </c>
      <c r="C105" s="169" t="s">
        <v>65</v>
      </c>
      <c r="D105" s="27" t="s">
        <v>71</v>
      </c>
      <c r="E105" s="12">
        <v>6000000</v>
      </c>
    </row>
    <row r="106" spans="1:5" s="813" customFormat="1" ht="48" hidden="1" customHeight="1" outlineLevel="2" x14ac:dyDescent="0.2">
      <c r="A106" s="767" t="s">
        <v>733</v>
      </c>
      <c r="B106" s="17" t="s">
        <v>166</v>
      </c>
      <c r="C106" s="169" t="s">
        <v>65</v>
      </c>
      <c r="D106" s="27" t="s">
        <v>72</v>
      </c>
      <c r="E106" s="12">
        <v>200000000</v>
      </c>
    </row>
    <row r="107" spans="1:5" s="26" customFormat="1" ht="20.25" hidden="1" customHeight="1" outlineLevel="1" x14ac:dyDescent="0.2">
      <c r="A107" s="766"/>
      <c r="B107" s="57" t="s">
        <v>221</v>
      </c>
      <c r="C107" s="168" t="s">
        <v>65</v>
      </c>
      <c r="D107" s="49" t="s">
        <v>222</v>
      </c>
      <c r="E107" s="58">
        <f>+SUM(E108:E112)</f>
        <v>1671525510</v>
      </c>
    </row>
    <row r="108" spans="1:5" s="11" customFormat="1" ht="18.75" hidden="1" customHeight="1" outlineLevel="2" x14ac:dyDescent="0.2">
      <c r="A108" s="767" t="s">
        <v>734</v>
      </c>
      <c r="B108" s="17" t="s">
        <v>167</v>
      </c>
      <c r="C108" s="169" t="s">
        <v>65</v>
      </c>
      <c r="D108" s="27" t="s">
        <v>73</v>
      </c>
      <c r="E108" s="12">
        <v>183815862</v>
      </c>
    </row>
    <row r="109" spans="1:5" s="813" customFormat="1" ht="18.75" hidden="1" customHeight="1" outlineLevel="2" x14ac:dyDescent="0.2">
      <c r="A109" s="767" t="s">
        <v>735</v>
      </c>
      <c r="B109" s="17" t="s">
        <v>168</v>
      </c>
      <c r="C109" s="169" t="s">
        <v>65</v>
      </c>
      <c r="D109" s="27" t="s">
        <v>74</v>
      </c>
      <c r="E109" s="12">
        <v>1012359648</v>
      </c>
    </row>
    <row r="110" spans="1:5" s="813" customFormat="1" ht="18.75" hidden="1" customHeight="1" outlineLevel="2" x14ac:dyDescent="0.2">
      <c r="A110" s="767" t="s">
        <v>736</v>
      </c>
      <c r="B110" s="17" t="s">
        <v>169</v>
      </c>
      <c r="C110" s="169" t="s">
        <v>65</v>
      </c>
      <c r="D110" s="27" t="s">
        <v>75</v>
      </c>
      <c r="E110" s="12">
        <v>350000</v>
      </c>
    </row>
    <row r="111" spans="1:5" s="813" customFormat="1" ht="18.75" hidden="1" customHeight="1" outlineLevel="2" x14ac:dyDescent="0.2">
      <c r="A111" s="767" t="s">
        <v>737</v>
      </c>
      <c r="B111" s="17" t="s">
        <v>170</v>
      </c>
      <c r="C111" s="169" t="s">
        <v>65</v>
      </c>
      <c r="D111" s="27" t="s">
        <v>76</v>
      </c>
      <c r="E111" s="12">
        <v>195000000</v>
      </c>
    </row>
    <row r="112" spans="1:5" s="813" customFormat="1" ht="18.75" hidden="1" customHeight="1" outlineLevel="2" x14ac:dyDescent="0.2">
      <c r="A112" s="767" t="s">
        <v>738</v>
      </c>
      <c r="B112" s="17" t="s">
        <v>171</v>
      </c>
      <c r="C112" s="169" t="s">
        <v>65</v>
      </c>
      <c r="D112" s="27" t="s">
        <v>77</v>
      </c>
      <c r="E112" s="12">
        <v>280000000</v>
      </c>
    </row>
    <row r="113" spans="1:5" s="26" customFormat="1" ht="20.25" hidden="1" customHeight="1" outlineLevel="1" x14ac:dyDescent="0.2">
      <c r="A113" s="766"/>
      <c r="B113" s="57" t="s">
        <v>223</v>
      </c>
      <c r="C113" s="168" t="s">
        <v>65</v>
      </c>
      <c r="D113" s="49" t="s">
        <v>224</v>
      </c>
      <c r="E113" s="58">
        <f>+SUM(E114:E116)</f>
        <v>597250000</v>
      </c>
    </row>
    <row r="114" spans="1:5" s="813" customFormat="1" ht="18" hidden="1" customHeight="1" outlineLevel="2" x14ac:dyDescent="0.2">
      <c r="A114" s="767" t="s">
        <v>739</v>
      </c>
      <c r="B114" s="17" t="s">
        <v>172</v>
      </c>
      <c r="C114" s="169" t="s">
        <v>65</v>
      </c>
      <c r="D114" s="27" t="s">
        <v>78</v>
      </c>
      <c r="E114" s="12">
        <v>72100000</v>
      </c>
    </row>
    <row r="115" spans="1:5" s="11" customFormat="1" ht="18" hidden="1" customHeight="1" outlineLevel="2" x14ac:dyDescent="0.2">
      <c r="A115" s="767" t="s">
        <v>740</v>
      </c>
      <c r="B115" s="17" t="s">
        <v>174</v>
      </c>
      <c r="C115" s="169" t="s">
        <v>65</v>
      </c>
      <c r="D115" s="27" t="s">
        <v>79</v>
      </c>
      <c r="E115" s="12">
        <v>5150000</v>
      </c>
    </row>
    <row r="116" spans="1:5" s="813" customFormat="1" ht="18" hidden="1" customHeight="1" outlineLevel="2" x14ac:dyDescent="0.2">
      <c r="A116" s="767" t="s">
        <v>741</v>
      </c>
      <c r="B116" s="17" t="s">
        <v>173</v>
      </c>
      <c r="C116" s="169" t="s">
        <v>65</v>
      </c>
      <c r="D116" s="27" t="s">
        <v>81</v>
      </c>
      <c r="E116" s="12">
        <v>520000000</v>
      </c>
    </row>
    <row r="117" spans="1:5" s="26" customFormat="1" ht="21.75" hidden="1" customHeight="1" outlineLevel="2" x14ac:dyDescent="0.2">
      <c r="A117" s="766"/>
      <c r="B117" s="57" t="s">
        <v>225</v>
      </c>
      <c r="C117" s="168" t="s">
        <v>65</v>
      </c>
      <c r="D117" s="49" t="s">
        <v>226</v>
      </c>
      <c r="E117" s="58">
        <f>+E118+E119</f>
        <v>1045139548</v>
      </c>
    </row>
    <row r="118" spans="1:5" s="813" customFormat="1" ht="27" hidden="1" customHeight="1" outlineLevel="2" x14ac:dyDescent="0.2">
      <c r="A118" s="767" t="s">
        <v>742</v>
      </c>
      <c r="B118" s="17" t="s">
        <v>134</v>
      </c>
      <c r="C118" s="169" t="s">
        <v>65</v>
      </c>
      <c r="D118" s="27" t="s">
        <v>82</v>
      </c>
      <c r="E118" s="12">
        <v>1045139548</v>
      </c>
    </row>
    <row r="119" spans="1:5" s="813" customFormat="1" ht="27.75" hidden="1" customHeight="1" outlineLevel="2" x14ac:dyDescent="0.2">
      <c r="A119" s="767" t="s">
        <v>743</v>
      </c>
      <c r="B119" s="17" t="s">
        <v>411</v>
      </c>
      <c r="C119" s="169">
        <v>10</v>
      </c>
      <c r="D119" s="27" t="s">
        <v>407</v>
      </c>
      <c r="E119" s="12">
        <v>0</v>
      </c>
    </row>
    <row r="120" spans="1:5" s="26" customFormat="1" ht="20.25" hidden="1" customHeight="1" outlineLevel="2" x14ac:dyDescent="0.2">
      <c r="A120" s="766"/>
      <c r="B120" s="57" t="s">
        <v>235</v>
      </c>
      <c r="C120" s="322" t="s">
        <v>653</v>
      </c>
      <c r="D120" s="49" t="s">
        <v>227</v>
      </c>
      <c r="E120" s="58">
        <f>+SUM(E121:E124)</f>
        <v>250000000</v>
      </c>
    </row>
    <row r="121" spans="1:5" s="813" customFormat="1" ht="18" hidden="1" customHeight="1" outlineLevel="2" x14ac:dyDescent="0.2">
      <c r="A121" s="767" t="s">
        <v>744</v>
      </c>
      <c r="B121" s="17" t="s">
        <v>135</v>
      </c>
      <c r="C121" s="169" t="s">
        <v>65</v>
      </c>
      <c r="D121" s="27" t="s">
        <v>83</v>
      </c>
      <c r="E121" s="12">
        <v>50000000</v>
      </c>
    </row>
    <row r="122" spans="1:5" s="813" customFormat="1" ht="18" hidden="1" customHeight="1" outlineLevel="2" x14ac:dyDescent="0.2">
      <c r="A122" s="767" t="s">
        <v>838</v>
      </c>
      <c r="B122" s="17" t="s">
        <v>135</v>
      </c>
      <c r="C122" s="169">
        <v>13</v>
      </c>
      <c r="D122" s="27" t="s">
        <v>83</v>
      </c>
      <c r="E122" s="12">
        <v>0</v>
      </c>
    </row>
    <row r="123" spans="1:5" s="813" customFormat="1" ht="18" hidden="1" customHeight="1" outlineLevel="2" x14ac:dyDescent="0.2">
      <c r="A123" s="767" t="s">
        <v>745</v>
      </c>
      <c r="B123" s="17" t="s">
        <v>136</v>
      </c>
      <c r="C123" s="169" t="s">
        <v>65</v>
      </c>
      <c r="D123" s="27" t="s">
        <v>84</v>
      </c>
      <c r="E123" s="12">
        <v>200000000</v>
      </c>
    </row>
    <row r="124" spans="1:5" s="813" customFormat="1" ht="18" hidden="1" customHeight="1" outlineLevel="2" x14ac:dyDescent="0.2">
      <c r="A124" s="767" t="s">
        <v>839</v>
      </c>
      <c r="B124" s="17" t="s">
        <v>136</v>
      </c>
      <c r="C124" s="169">
        <v>13</v>
      </c>
      <c r="D124" s="27" t="s">
        <v>84</v>
      </c>
      <c r="E124" s="12">
        <v>0</v>
      </c>
    </row>
    <row r="125" spans="1:5" s="72" customFormat="1" ht="29.25" hidden="1" customHeight="1" outlineLevel="1" x14ac:dyDescent="0.2">
      <c r="A125" s="767" t="s">
        <v>840</v>
      </c>
      <c r="B125" s="76" t="s">
        <v>409</v>
      </c>
      <c r="C125" s="174">
        <v>10</v>
      </c>
      <c r="D125" s="70" t="s">
        <v>410</v>
      </c>
      <c r="E125" s="71">
        <v>0</v>
      </c>
    </row>
    <row r="126" spans="1:5" s="26" customFormat="1" ht="36" hidden="1" customHeight="1" outlineLevel="1" x14ac:dyDescent="0.2">
      <c r="A126" s="766"/>
      <c r="B126" s="57" t="s">
        <v>228</v>
      </c>
      <c r="C126" s="322" t="s">
        <v>653</v>
      </c>
      <c r="D126" s="49" t="s">
        <v>229</v>
      </c>
      <c r="E126" s="58">
        <f>+SUM(E127:E134)</f>
        <v>110000000</v>
      </c>
    </row>
    <row r="127" spans="1:5" s="813" customFormat="1" ht="18" hidden="1" customHeight="1" outlineLevel="2" x14ac:dyDescent="0.2">
      <c r="A127" s="767" t="s">
        <v>746</v>
      </c>
      <c r="B127" s="17" t="s">
        <v>139</v>
      </c>
      <c r="C127" s="169" t="s">
        <v>65</v>
      </c>
      <c r="D127" s="27" t="s">
        <v>85</v>
      </c>
      <c r="E127" s="12">
        <v>30000000</v>
      </c>
    </row>
    <row r="128" spans="1:5" s="813" customFormat="1" ht="18" hidden="1" customHeight="1" outlineLevel="2" x14ac:dyDescent="0.2">
      <c r="A128" s="767" t="s">
        <v>841</v>
      </c>
      <c r="B128" s="17" t="s">
        <v>139</v>
      </c>
      <c r="C128" s="169">
        <v>13</v>
      </c>
      <c r="D128" s="27" t="s">
        <v>85</v>
      </c>
      <c r="E128" s="12">
        <v>0</v>
      </c>
    </row>
    <row r="129" spans="1:5" s="813" customFormat="1" ht="18" hidden="1" customHeight="1" outlineLevel="2" x14ac:dyDescent="0.2">
      <c r="A129" s="767" t="s">
        <v>747</v>
      </c>
      <c r="B129" s="17" t="s">
        <v>140</v>
      </c>
      <c r="C129" s="169" t="s">
        <v>65</v>
      </c>
      <c r="D129" s="27" t="s">
        <v>86</v>
      </c>
      <c r="E129" s="12">
        <v>20000000</v>
      </c>
    </row>
    <row r="130" spans="1:5" s="813" customFormat="1" ht="18" hidden="1" customHeight="1" outlineLevel="2" x14ac:dyDescent="0.2">
      <c r="A130" s="767" t="s">
        <v>842</v>
      </c>
      <c r="B130" s="17" t="s">
        <v>140</v>
      </c>
      <c r="C130" s="169">
        <v>13</v>
      </c>
      <c r="D130" s="27" t="s">
        <v>86</v>
      </c>
      <c r="E130" s="12">
        <v>0</v>
      </c>
    </row>
    <row r="131" spans="1:5" s="813" customFormat="1" ht="18" hidden="1" customHeight="1" outlineLevel="2" x14ac:dyDescent="0.2">
      <c r="A131" s="767" t="s">
        <v>748</v>
      </c>
      <c r="B131" s="17" t="s">
        <v>141</v>
      </c>
      <c r="C131" s="169" t="s">
        <v>65</v>
      </c>
      <c r="D131" s="27" t="s">
        <v>87</v>
      </c>
      <c r="E131" s="12">
        <v>30000000</v>
      </c>
    </row>
    <row r="132" spans="1:5" s="813" customFormat="1" ht="18" hidden="1" customHeight="1" outlineLevel="2" x14ac:dyDescent="0.2">
      <c r="A132" s="767" t="s">
        <v>843</v>
      </c>
      <c r="B132" s="17" t="s">
        <v>141</v>
      </c>
      <c r="C132" s="169">
        <v>13</v>
      </c>
      <c r="D132" s="27" t="s">
        <v>87</v>
      </c>
      <c r="E132" s="12">
        <v>0</v>
      </c>
    </row>
    <row r="133" spans="1:5" s="813" customFormat="1" ht="18" hidden="1" customHeight="1" outlineLevel="2" x14ac:dyDescent="0.2">
      <c r="A133" s="767" t="s">
        <v>749</v>
      </c>
      <c r="B133" s="17" t="s">
        <v>142</v>
      </c>
      <c r="C133" s="169" t="s">
        <v>65</v>
      </c>
      <c r="D133" s="27" t="s">
        <v>88</v>
      </c>
      <c r="E133" s="12">
        <v>30000000</v>
      </c>
    </row>
    <row r="134" spans="1:5" s="813" customFormat="1" ht="18" hidden="1" customHeight="1" outlineLevel="2" x14ac:dyDescent="0.2">
      <c r="A134" s="767" t="s">
        <v>844</v>
      </c>
      <c r="B134" s="17" t="s">
        <v>142</v>
      </c>
      <c r="C134" s="169">
        <v>13</v>
      </c>
      <c r="D134" s="27" t="s">
        <v>88</v>
      </c>
      <c r="E134" s="12">
        <v>0</v>
      </c>
    </row>
    <row r="135" spans="1:5" s="26" customFormat="1" ht="20.25" hidden="1" customHeight="1" outlineLevel="1" x14ac:dyDescent="0.2">
      <c r="A135" s="766"/>
      <c r="B135" s="57" t="s">
        <v>404</v>
      </c>
      <c r="C135" s="168" t="s">
        <v>65</v>
      </c>
      <c r="D135" s="49" t="s">
        <v>182</v>
      </c>
      <c r="E135" s="94">
        <f>+E136</f>
        <v>25450000</v>
      </c>
    </row>
    <row r="136" spans="1:5" s="26" customFormat="1" ht="20.25" hidden="1" customHeight="1" outlineLevel="2" x14ac:dyDescent="0.2">
      <c r="A136" s="767" t="s">
        <v>750</v>
      </c>
      <c r="B136" s="62" t="s">
        <v>151</v>
      </c>
      <c r="C136" s="169" t="s">
        <v>65</v>
      </c>
      <c r="D136" s="27" t="s">
        <v>182</v>
      </c>
      <c r="E136" s="95">
        <v>25450000</v>
      </c>
    </row>
    <row r="137" spans="1:5" s="96" customFormat="1" ht="33" hidden="1" customHeight="1" outlineLevel="1" x14ac:dyDescent="0.2">
      <c r="A137" s="766"/>
      <c r="B137" s="57" t="s">
        <v>230</v>
      </c>
      <c r="C137" s="168" t="s">
        <v>65</v>
      </c>
      <c r="D137" s="49" t="s">
        <v>231</v>
      </c>
      <c r="E137" s="795">
        <f t="shared" ref="E137" si="12">+SUM(E138:E141)</f>
        <v>5000000</v>
      </c>
    </row>
    <row r="138" spans="1:5" s="813" customFormat="1" ht="18" hidden="1" customHeight="1" outlineLevel="2" x14ac:dyDescent="0.2">
      <c r="A138" s="767" t="s">
        <v>751</v>
      </c>
      <c r="B138" s="17" t="s">
        <v>153</v>
      </c>
      <c r="C138" s="169" t="s">
        <v>65</v>
      </c>
      <c r="D138" s="27" t="s">
        <v>90</v>
      </c>
      <c r="E138" s="12">
        <v>0</v>
      </c>
    </row>
    <row r="139" spans="1:5" s="813" customFormat="1" ht="18" hidden="1" customHeight="1" outlineLevel="2" x14ac:dyDescent="0.2">
      <c r="A139" s="767" t="s">
        <v>845</v>
      </c>
      <c r="B139" s="17" t="s">
        <v>153</v>
      </c>
      <c r="C139" s="169">
        <v>13</v>
      </c>
      <c r="D139" s="46" t="s">
        <v>90</v>
      </c>
      <c r="E139" s="12">
        <v>0</v>
      </c>
    </row>
    <row r="140" spans="1:5" s="813" customFormat="1" ht="22.5" hidden="1" customHeight="1" outlineLevel="2" x14ac:dyDescent="0.2">
      <c r="A140" s="770" t="s">
        <v>639</v>
      </c>
      <c r="B140" s="45" t="s">
        <v>154</v>
      </c>
      <c r="C140" s="786" t="s">
        <v>65</v>
      </c>
      <c r="D140" s="793" t="s">
        <v>91</v>
      </c>
      <c r="E140" s="47">
        <v>5000000</v>
      </c>
    </row>
    <row r="141" spans="1:5" s="813" customFormat="1" ht="24.75" hidden="1" customHeight="1" outlineLevel="2" thickBot="1" x14ac:dyDescent="0.25">
      <c r="A141" s="771" t="s">
        <v>752</v>
      </c>
      <c r="B141" s="20" t="s">
        <v>152</v>
      </c>
      <c r="C141" s="176">
        <v>10</v>
      </c>
      <c r="D141" s="77" t="s">
        <v>413</v>
      </c>
      <c r="E141" s="21">
        <v>0</v>
      </c>
    </row>
    <row r="142" spans="1:5" s="813" customFormat="1" ht="18.75" customHeight="1" thickBot="1" x14ac:dyDescent="0.25">
      <c r="A142" s="772"/>
      <c r="B142" s="59"/>
      <c r="C142" s="59"/>
      <c r="D142" s="59"/>
      <c r="E142" s="59"/>
    </row>
    <row r="143" spans="1:5" s="26" customFormat="1" ht="30" customHeight="1" collapsed="1" thickBot="1" x14ac:dyDescent="0.25">
      <c r="A143" s="766"/>
      <c r="B143" s="97" t="s">
        <v>12</v>
      </c>
      <c r="C143" s="801"/>
      <c r="D143" s="802" t="s">
        <v>10</v>
      </c>
      <c r="E143" s="425">
        <f t="shared" ref="E143" si="13">E146+E148+E149+E150+E153+E147+E144</f>
        <v>269937100000</v>
      </c>
    </row>
    <row r="144" spans="1:5" s="29" customFormat="1" ht="41.25" hidden="1" customHeight="1" outlineLevel="1" x14ac:dyDescent="0.2">
      <c r="A144" s="767" t="s">
        <v>878</v>
      </c>
      <c r="B144" s="424" t="s">
        <v>879</v>
      </c>
      <c r="C144" s="787" t="s">
        <v>80</v>
      </c>
      <c r="D144" s="796" t="s">
        <v>92</v>
      </c>
      <c r="E144" s="606">
        <v>519000000</v>
      </c>
    </row>
    <row r="145" spans="1:5" s="29" customFormat="1" ht="41.25" hidden="1" customHeight="1" outlineLevel="1" x14ac:dyDescent="0.2">
      <c r="A145" s="803" t="s">
        <v>965</v>
      </c>
      <c r="B145" s="424" t="s">
        <v>879</v>
      </c>
      <c r="C145" s="787">
        <v>10</v>
      </c>
      <c r="D145" s="794" t="s">
        <v>92</v>
      </c>
      <c r="E145" s="606">
        <v>0</v>
      </c>
    </row>
    <row r="146" spans="1:5" s="29" customFormat="1" ht="36.75" hidden="1" customHeight="1" outlineLevel="1" x14ac:dyDescent="0.2">
      <c r="A146" s="767" t="s">
        <v>846</v>
      </c>
      <c r="B146" s="30" t="s">
        <v>175</v>
      </c>
      <c r="C146" s="178" t="s">
        <v>65</v>
      </c>
      <c r="D146" s="66" t="s">
        <v>93</v>
      </c>
      <c r="E146" s="19">
        <v>606200000</v>
      </c>
    </row>
    <row r="147" spans="1:5" s="26" customFormat="1" ht="35.25" hidden="1" customHeight="1" outlineLevel="1" x14ac:dyDescent="0.2">
      <c r="A147" s="767" t="s">
        <v>753</v>
      </c>
      <c r="B147" s="34" t="s">
        <v>638</v>
      </c>
      <c r="C147" s="178" t="s">
        <v>65</v>
      </c>
      <c r="D147" s="791" t="s">
        <v>419</v>
      </c>
      <c r="E147" s="19">
        <v>0</v>
      </c>
    </row>
    <row r="148" spans="1:5" s="26" customFormat="1" ht="35.25" hidden="1" customHeight="1" outlineLevel="1" x14ac:dyDescent="0.2">
      <c r="A148" s="767" t="s">
        <v>754</v>
      </c>
      <c r="B148" s="34" t="s">
        <v>179</v>
      </c>
      <c r="C148" s="788" t="s">
        <v>65</v>
      </c>
      <c r="D148" s="794" t="s">
        <v>94</v>
      </c>
      <c r="E148" s="32">
        <v>298000000</v>
      </c>
    </row>
    <row r="149" spans="1:5" s="26" customFormat="1" ht="22.5" hidden="1" customHeight="1" outlineLevel="1" x14ac:dyDescent="0.2">
      <c r="A149" s="767" t="s">
        <v>755</v>
      </c>
      <c r="B149" s="34" t="s">
        <v>181</v>
      </c>
      <c r="C149" s="788" t="s">
        <v>65</v>
      </c>
      <c r="D149" s="794" t="s">
        <v>95</v>
      </c>
      <c r="E149" s="32">
        <v>202000000000</v>
      </c>
    </row>
    <row r="150" spans="1:5" s="26" customFormat="1" ht="53.25" hidden="1" customHeight="1" outlineLevel="1" x14ac:dyDescent="0.2">
      <c r="A150" s="766"/>
      <c r="B150" s="57" t="s">
        <v>176</v>
      </c>
      <c r="C150" s="168" t="s">
        <v>23</v>
      </c>
      <c r="D150" s="792" t="s">
        <v>183</v>
      </c>
      <c r="E150" s="68">
        <f>+E151+E152</f>
        <v>66009000000</v>
      </c>
    </row>
    <row r="151" spans="1:5" s="813" customFormat="1" ht="25.5" hidden="1" customHeight="1" outlineLevel="2" x14ac:dyDescent="0.2">
      <c r="A151" s="767" t="s">
        <v>756</v>
      </c>
      <c r="B151" s="51" t="s">
        <v>177</v>
      </c>
      <c r="C151" s="789" t="s">
        <v>23</v>
      </c>
      <c r="D151" s="793" t="s">
        <v>96</v>
      </c>
      <c r="E151" s="16">
        <v>58014500000</v>
      </c>
    </row>
    <row r="152" spans="1:5" s="813" customFormat="1" ht="27.75" hidden="1" customHeight="1" outlineLevel="2" x14ac:dyDescent="0.2">
      <c r="A152" s="767" t="s">
        <v>757</v>
      </c>
      <c r="B152" s="17" t="s">
        <v>178</v>
      </c>
      <c r="C152" s="790" t="s">
        <v>23</v>
      </c>
      <c r="D152" s="793" t="s">
        <v>97</v>
      </c>
      <c r="E152" s="16">
        <v>7994500000</v>
      </c>
    </row>
    <row r="153" spans="1:5" s="26" customFormat="1" ht="36.75" hidden="1" customHeight="1" outlineLevel="1" thickBot="1" x14ac:dyDescent="0.25">
      <c r="A153" s="767" t="s">
        <v>758</v>
      </c>
      <c r="B153" s="89" t="s">
        <v>180</v>
      </c>
      <c r="C153" s="171" t="s">
        <v>23</v>
      </c>
      <c r="D153" s="609" t="s">
        <v>98</v>
      </c>
      <c r="E153" s="610">
        <v>504900000</v>
      </c>
    </row>
    <row r="154" spans="1:5" s="33" customFormat="1" ht="26.25" customHeight="1" thickBot="1" x14ac:dyDescent="0.25">
      <c r="A154" s="773"/>
      <c r="B154" s="24"/>
      <c r="C154" s="3"/>
      <c r="D154" s="25"/>
      <c r="E154" s="25"/>
    </row>
    <row r="155" spans="1:5" s="28" customFormat="1" ht="30" customHeight="1" thickBot="1" x14ac:dyDescent="0.25">
      <c r="A155" s="774"/>
      <c r="B155" s="604" t="s">
        <v>99</v>
      </c>
      <c r="C155" s="177"/>
      <c r="D155" s="612" t="s">
        <v>233</v>
      </c>
      <c r="E155" s="607">
        <f t="shared" ref="E155" si="14">+E156+E171+E185+E196+E204+E212+E221+E230+E243+E252+E255+E260+E262+E269+E272</f>
        <v>38120420000</v>
      </c>
    </row>
    <row r="156" spans="1:5" s="813" customFormat="1" ht="46.5" customHeight="1" collapsed="1" x14ac:dyDescent="0.2">
      <c r="A156" s="766"/>
      <c r="B156" s="98" t="s">
        <v>339</v>
      </c>
      <c r="C156" s="808" t="s">
        <v>972</v>
      </c>
      <c r="D156" s="809" t="s">
        <v>237</v>
      </c>
      <c r="E156" s="99">
        <f t="shared" ref="E156" si="15">+E157+E165</f>
        <v>1700000000</v>
      </c>
    </row>
    <row r="157" spans="1:5" s="11" customFormat="1" ht="23.25" hidden="1" customHeight="1" outlineLevel="1" x14ac:dyDescent="0.2">
      <c r="A157" s="766"/>
      <c r="B157" s="157" t="s">
        <v>963</v>
      </c>
      <c r="C157" s="179">
        <v>10</v>
      </c>
      <c r="D157" s="613" t="s">
        <v>397</v>
      </c>
      <c r="E157" s="65">
        <f>+SUM(E158:E164)</f>
        <v>1700000000</v>
      </c>
    </row>
    <row r="158" spans="1:5" s="813" customFormat="1" ht="72.75" hidden="1" customHeight="1" outlineLevel="2" x14ac:dyDescent="0.2">
      <c r="A158" s="767" t="s">
        <v>759</v>
      </c>
      <c r="B158" s="17" t="s">
        <v>640</v>
      </c>
      <c r="C158" s="169">
        <v>10</v>
      </c>
      <c r="D158" s="27" t="s">
        <v>332</v>
      </c>
      <c r="E158" s="14"/>
    </row>
    <row r="159" spans="1:5" s="813" customFormat="1" ht="36.75" hidden="1" customHeight="1" outlineLevel="2" x14ac:dyDescent="0.2">
      <c r="A159" s="767" t="s">
        <v>760</v>
      </c>
      <c r="B159" s="17" t="s">
        <v>340</v>
      </c>
      <c r="C159" s="169">
        <v>10</v>
      </c>
      <c r="D159" s="27" t="s">
        <v>341</v>
      </c>
      <c r="E159" s="14">
        <v>135600000</v>
      </c>
    </row>
    <row r="160" spans="1:5" s="813" customFormat="1" ht="30" hidden="1" customHeight="1" outlineLevel="2" x14ac:dyDescent="0.2">
      <c r="A160" s="767" t="s">
        <v>761</v>
      </c>
      <c r="B160" s="17" t="s">
        <v>342</v>
      </c>
      <c r="C160" s="169">
        <v>10</v>
      </c>
      <c r="D160" s="46" t="s">
        <v>343</v>
      </c>
      <c r="E160" s="14">
        <v>341600000</v>
      </c>
    </row>
    <row r="161" spans="1:5" s="813" customFormat="1" hidden="1" outlineLevel="2" x14ac:dyDescent="0.2">
      <c r="A161" s="767" t="s">
        <v>762</v>
      </c>
      <c r="B161" s="17" t="s">
        <v>344</v>
      </c>
      <c r="C161" s="790">
        <v>10</v>
      </c>
      <c r="D161" s="793" t="s">
        <v>345</v>
      </c>
      <c r="E161" s="14">
        <v>591600000</v>
      </c>
    </row>
    <row r="162" spans="1:5" s="813" customFormat="1" hidden="1" outlineLevel="2" x14ac:dyDescent="0.2">
      <c r="A162" s="767"/>
      <c r="B162" s="17" t="s">
        <v>964</v>
      </c>
      <c r="C162" s="790">
        <v>10</v>
      </c>
      <c r="D162" s="793" t="s">
        <v>962</v>
      </c>
      <c r="E162" s="14"/>
    </row>
    <row r="163" spans="1:5" s="813" customFormat="1" ht="54.75" hidden="1" customHeight="1" outlineLevel="2" x14ac:dyDescent="0.2">
      <c r="A163" s="767" t="s">
        <v>763</v>
      </c>
      <c r="B163" s="17" t="s">
        <v>346</v>
      </c>
      <c r="C163" s="790">
        <v>10</v>
      </c>
      <c r="D163" s="793" t="s">
        <v>329</v>
      </c>
      <c r="E163" s="14">
        <v>230000000</v>
      </c>
    </row>
    <row r="164" spans="1:5" s="813" customFormat="1" ht="24" hidden="1" customHeight="1" outlineLevel="2" x14ac:dyDescent="0.2">
      <c r="A164" s="775" t="s">
        <v>764</v>
      </c>
      <c r="B164" s="17" t="s">
        <v>347</v>
      </c>
      <c r="C164" s="169">
        <v>10</v>
      </c>
      <c r="D164" s="27" t="s">
        <v>348</v>
      </c>
      <c r="E164" s="14">
        <v>401200000</v>
      </c>
    </row>
    <row r="165" spans="1:5" s="11" customFormat="1" ht="24.75" hidden="1" customHeight="1" outlineLevel="1" x14ac:dyDescent="0.2">
      <c r="A165" s="766"/>
      <c r="B165" s="157" t="s">
        <v>856</v>
      </c>
      <c r="C165" s="179">
        <v>15</v>
      </c>
      <c r="D165" s="613" t="s">
        <v>422</v>
      </c>
      <c r="E165" s="65">
        <f>+SUM(E166:E170)</f>
        <v>0</v>
      </c>
    </row>
    <row r="166" spans="1:5" s="813" customFormat="1" ht="36" hidden="1" outlineLevel="2" x14ac:dyDescent="0.2">
      <c r="A166" s="767" t="s">
        <v>765</v>
      </c>
      <c r="B166" s="17" t="s">
        <v>641</v>
      </c>
      <c r="C166" s="169">
        <v>15</v>
      </c>
      <c r="D166" s="27" t="s">
        <v>332</v>
      </c>
      <c r="E166" s="14"/>
    </row>
    <row r="167" spans="1:5" s="813" customFormat="1" ht="36.75" hidden="1" customHeight="1" outlineLevel="2" x14ac:dyDescent="0.2">
      <c r="A167" s="767" t="s">
        <v>766</v>
      </c>
      <c r="B167" s="17" t="s">
        <v>642</v>
      </c>
      <c r="C167" s="169">
        <v>15</v>
      </c>
      <c r="D167" s="27" t="s">
        <v>341</v>
      </c>
      <c r="E167" s="14"/>
    </row>
    <row r="168" spans="1:5" s="813" customFormat="1" ht="18.75" hidden="1" customHeight="1" outlineLevel="2" x14ac:dyDescent="0.2">
      <c r="A168" s="767" t="s">
        <v>767</v>
      </c>
      <c r="B168" s="17" t="s">
        <v>643</v>
      </c>
      <c r="C168" s="169">
        <v>15</v>
      </c>
      <c r="D168" s="27" t="s">
        <v>343</v>
      </c>
      <c r="E168" s="14"/>
    </row>
    <row r="169" spans="1:5" s="813" customFormat="1" ht="54.75" hidden="1" customHeight="1" outlineLevel="2" x14ac:dyDescent="0.2">
      <c r="A169" s="767" t="s">
        <v>768</v>
      </c>
      <c r="B169" s="17" t="s">
        <v>644</v>
      </c>
      <c r="C169" s="169">
        <v>15</v>
      </c>
      <c r="D169" s="27" t="s">
        <v>345</v>
      </c>
      <c r="E169" s="14"/>
    </row>
    <row r="170" spans="1:5" s="813" customFormat="1" ht="24" hidden="1" customHeight="1" outlineLevel="2" x14ac:dyDescent="0.2">
      <c r="A170" s="776" t="s">
        <v>769</v>
      </c>
      <c r="B170" s="17" t="s">
        <v>645</v>
      </c>
      <c r="C170" s="169">
        <v>15</v>
      </c>
      <c r="D170" s="27" t="s">
        <v>348</v>
      </c>
      <c r="E170" s="14"/>
    </row>
    <row r="171" spans="1:5" s="813" customFormat="1" ht="56.25" customHeight="1" collapsed="1" x14ac:dyDescent="0.2">
      <c r="A171" s="766"/>
      <c r="B171" s="100" t="s">
        <v>349</v>
      </c>
      <c r="C171" s="185" t="s">
        <v>65</v>
      </c>
      <c r="D171" s="810" t="s">
        <v>318</v>
      </c>
      <c r="E171" s="101">
        <f>+E173+E178+E172</f>
        <v>1923920000</v>
      </c>
    </row>
    <row r="172" spans="1:5" s="35" customFormat="1" ht="24.75" hidden="1" customHeight="1" outlineLevel="1" x14ac:dyDescent="0.2">
      <c r="A172" s="777"/>
      <c r="B172" s="158" t="s">
        <v>349</v>
      </c>
      <c r="C172" s="180"/>
      <c r="D172" s="614" t="s">
        <v>405</v>
      </c>
      <c r="E172" s="69">
        <v>920000</v>
      </c>
    </row>
    <row r="173" spans="1:5" s="73" customFormat="1" ht="29.25" hidden="1" customHeight="1" outlineLevel="1" x14ac:dyDescent="0.2">
      <c r="A173" s="778"/>
      <c r="B173" s="157" t="s">
        <v>350</v>
      </c>
      <c r="C173" s="179">
        <v>10</v>
      </c>
      <c r="D173" s="613" t="s">
        <v>331</v>
      </c>
      <c r="E173" s="65">
        <f>+SUM(E174:E177)</f>
        <v>382300000</v>
      </c>
    </row>
    <row r="174" spans="1:5" s="11" customFormat="1" ht="36" hidden="1" outlineLevel="2" x14ac:dyDescent="0.2">
      <c r="A174" s="767" t="s">
        <v>770</v>
      </c>
      <c r="B174" s="17" t="s">
        <v>351</v>
      </c>
      <c r="C174" s="169">
        <v>10</v>
      </c>
      <c r="D174" s="27" t="s">
        <v>332</v>
      </c>
      <c r="E174" s="14">
        <v>177300000</v>
      </c>
    </row>
    <row r="175" spans="1:5" s="11" customFormat="1" ht="36.75" hidden="1" customHeight="1" outlineLevel="2" x14ac:dyDescent="0.2">
      <c r="A175" s="767" t="s">
        <v>771</v>
      </c>
      <c r="B175" s="17" t="s">
        <v>352</v>
      </c>
      <c r="C175" s="169">
        <v>10</v>
      </c>
      <c r="D175" s="27" t="s">
        <v>327</v>
      </c>
      <c r="E175" s="14">
        <v>175000000</v>
      </c>
    </row>
    <row r="176" spans="1:5" s="11" customFormat="1" ht="33.75" hidden="1" customHeight="1" outlineLevel="2" x14ac:dyDescent="0.2">
      <c r="A176" s="767" t="s">
        <v>772</v>
      </c>
      <c r="B176" s="17" t="s">
        <v>353</v>
      </c>
      <c r="C176" s="169">
        <v>10</v>
      </c>
      <c r="D176" s="27" t="s">
        <v>328</v>
      </c>
      <c r="E176" s="14">
        <v>5000000</v>
      </c>
    </row>
    <row r="177" spans="1:5" s="11" customFormat="1" hidden="1" outlineLevel="2" x14ac:dyDescent="0.2">
      <c r="A177" s="767" t="s">
        <v>773</v>
      </c>
      <c r="B177" s="17" t="s">
        <v>354</v>
      </c>
      <c r="C177" s="169">
        <v>10</v>
      </c>
      <c r="D177" s="27" t="s">
        <v>84</v>
      </c>
      <c r="E177" s="14">
        <v>25000000</v>
      </c>
    </row>
    <row r="178" spans="1:5" s="11" customFormat="1" ht="23.25" hidden="1" customHeight="1" outlineLevel="1" x14ac:dyDescent="0.2">
      <c r="A178" s="766"/>
      <c r="B178" s="157" t="s">
        <v>355</v>
      </c>
      <c r="C178" s="179">
        <v>10</v>
      </c>
      <c r="D178" s="613" t="s">
        <v>326</v>
      </c>
      <c r="E178" s="65">
        <f t="shared" ref="E178" si="16">+SUM(E179:E184)</f>
        <v>1540700000</v>
      </c>
    </row>
    <row r="179" spans="1:5" s="11" customFormat="1" ht="36" hidden="1" outlineLevel="2" x14ac:dyDescent="0.2">
      <c r="A179" s="767" t="s">
        <v>774</v>
      </c>
      <c r="B179" s="17" t="s">
        <v>356</v>
      </c>
      <c r="C179" s="169">
        <v>10</v>
      </c>
      <c r="D179" s="27" t="s">
        <v>332</v>
      </c>
      <c r="E179" s="14">
        <v>172000000</v>
      </c>
    </row>
    <row r="180" spans="1:5" s="11" customFormat="1" ht="36.75" hidden="1" customHeight="1" outlineLevel="2" x14ac:dyDescent="0.2">
      <c r="A180" s="767" t="s">
        <v>775</v>
      </c>
      <c r="B180" s="17" t="s">
        <v>357</v>
      </c>
      <c r="C180" s="169">
        <v>10</v>
      </c>
      <c r="D180" s="27" t="s">
        <v>327</v>
      </c>
      <c r="E180" s="14">
        <v>633400000</v>
      </c>
    </row>
    <row r="181" spans="1:5" s="11" customFormat="1" ht="30" hidden="1" customHeight="1" outlineLevel="2" x14ac:dyDescent="0.2">
      <c r="A181" s="767" t="s">
        <v>776</v>
      </c>
      <c r="B181" s="17" t="s">
        <v>358</v>
      </c>
      <c r="C181" s="169">
        <v>10</v>
      </c>
      <c r="D181" s="27" t="s">
        <v>328</v>
      </c>
      <c r="E181" s="14">
        <v>120000000</v>
      </c>
    </row>
    <row r="182" spans="1:5" s="11" customFormat="1" hidden="1" outlineLevel="2" x14ac:dyDescent="0.2">
      <c r="A182" s="767" t="s">
        <v>777</v>
      </c>
      <c r="B182" s="17" t="s">
        <v>359</v>
      </c>
      <c r="C182" s="169">
        <v>10</v>
      </c>
      <c r="D182" s="27" t="s">
        <v>84</v>
      </c>
      <c r="E182" s="14">
        <v>140000000</v>
      </c>
    </row>
    <row r="183" spans="1:5" s="11" customFormat="1" ht="54.75" hidden="1" customHeight="1" outlineLevel="2" x14ac:dyDescent="0.2">
      <c r="A183" s="767" t="s">
        <v>778</v>
      </c>
      <c r="B183" s="17" t="s">
        <v>360</v>
      </c>
      <c r="C183" s="169">
        <v>10</v>
      </c>
      <c r="D183" s="27" t="s">
        <v>329</v>
      </c>
      <c r="E183" s="14">
        <v>70000000</v>
      </c>
    </row>
    <row r="184" spans="1:5" s="11" customFormat="1" ht="26.25" hidden="1" customHeight="1" outlineLevel="2" x14ac:dyDescent="0.2">
      <c r="A184" s="776" t="s">
        <v>779</v>
      </c>
      <c r="B184" s="17" t="s">
        <v>361</v>
      </c>
      <c r="C184" s="169">
        <v>10</v>
      </c>
      <c r="D184" s="27" t="s">
        <v>330</v>
      </c>
      <c r="E184" s="14">
        <v>405300000</v>
      </c>
    </row>
    <row r="185" spans="1:5" s="813" customFormat="1" ht="66.75" customHeight="1" collapsed="1" x14ac:dyDescent="0.2">
      <c r="A185" s="766"/>
      <c r="B185" s="100" t="s">
        <v>362</v>
      </c>
      <c r="C185" s="185" t="s">
        <v>65</v>
      </c>
      <c r="D185" s="810" t="s">
        <v>320</v>
      </c>
      <c r="E185" s="101">
        <f>+E186</f>
        <v>3500000000</v>
      </c>
    </row>
    <row r="186" spans="1:5" s="813" customFormat="1" ht="21" hidden="1" customHeight="1" outlineLevel="2" x14ac:dyDescent="0.2">
      <c r="A186" s="767"/>
      <c r="B186" s="157" t="s">
        <v>363</v>
      </c>
      <c r="C186" s="181">
        <v>10</v>
      </c>
      <c r="D186" s="159" t="s">
        <v>326</v>
      </c>
      <c r="E186" s="64">
        <f t="shared" ref="E186" si="17">+SUM(E187:E195)</f>
        <v>3500000000</v>
      </c>
    </row>
    <row r="187" spans="1:5" s="813" customFormat="1" ht="36" hidden="1" outlineLevel="2" x14ac:dyDescent="0.2">
      <c r="A187" s="767" t="s">
        <v>780</v>
      </c>
      <c r="B187" s="17" t="s">
        <v>364</v>
      </c>
      <c r="C187" s="175">
        <v>10</v>
      </c>
      <c r="D187" s="46" t="s">
        <v>332</v>
      </c>
      <c r="E187" s="14">
        <v>1252152000</v>
      </c>
    </row>
    <row r="188" spans="1:5" s="813" customFormat="1" ht="36.75" hidden="1" customHeight="1" outlineLevel="2" x14ac:dyDescent="0.2">
      <c r="A188" s="767" t="s">
        <v>781</v>
      </c>
      <c r="B188" s="17" t="s">
        <v>365</v>
      </c>
      <c r="C188" s="175">
        <v>10</v>
      </c>
      <c r="D188" s="46" t="s">
        <v>327</v>
      </c>
      <c r="E188" s="14">
        <v>420000000</v>
      </c>
    </row>
    <row r="189" spans="1:5" s="813" customFormat="1" ht="18.75" hidden="1" customHeight="1" outlineLevel="2" x14ac:dyDescent="0.2">
      <c r="A189" s="803" t="s">
        <v>966</v>
      </c>
      <c r="B189" s="17" t="s">
        <v>959</v>
      </c>
      <c r="C189" s="175">
        <v>10</v>
      </c>
      <c r="D189" s="46" t="s">
        <v>875</v>
      </c>
      <c r="E189" s="14">
        <v>0</v>
      </c>
    </row>
    <row r="190" spans="1:5" s="813" customFormat="1" ht="18.75" hidden="1" customHeight="1" outlineLevel="2" x14ac:dyDescent="0.2">
      <c r="A190" s="803" t="s">
        <v>967</v>
      </c>
      <c r="B190" s="17" t="s">
        <v>960</v>
      </c>
      <c r="C190" s="175">
        <v>10</v>
      </c>
      <c r="D190" s="46" t="s">
        <v>962</v>
      </c>
      <c r="E190" s="14">
        <v>0</v>
      </c>
    </row>
    <row r="191" spans="1:5" s="813" customFormat="1" ht="18.75" hidden="1" customHeight="1" outlineLevel="2" x14ac:dyDescent="0.2">
      <c r="A191" s="803" t="s">
        <v>968</v>
      </c>
      <c r="B191" s="17" t="s">
        <v>961</v>
      </c>
      <c r="C191" s="175">
        <v>10</v>
      </c>
      <c r="D191" s="46" t="s">
        <v>652</v>
      </c>
      <c r="E191" s="14">
        <v>0</v>
      </c>
    </row>
    <row r="192" spans="1:5" s="813" customFormat="1" hidden="1" outlineLevel="2" x14ac:dyDescent="0.2">
      <c r="A192" s="767" t="s">
        <v>782</v>
      </c>
      <c r="B192" s="17" t="s">
        <v>366</v>
      </c>
      <c r="C192" s="175">
        <v>10</v>
      </c>
      <c r="D192" s="46" t="s">
        <v>328</v>
      </c>
      <c r="E192" s="14">
        <v>250000000</v>
      </c>
    </row>
    <row r="193" spans="1:5" s="813" customFormat="1" ht="21" hidden="1" customHeight="1" outlineLevel="2" x14ac:dyDescent="0.2">
      <c r="A193" s="767" t="s">
        <v>783</v>
      </c>
      <c r="B193" s="17" t="s">
        <v>367</v>
      </c>
      <c r="C193" s="175">
        <v>10</v>
      </c>
      <c r="D193" s="46" t="s">
        <v>84</v>
      </c>
      <c r="E193" s="14">
        <v>400000000</v>
      </c>
    </row>
    <row r="194" spans="1:5" s="813" customFormat="1" ht="54.75" hidden="1" customHeight="1" outlineLevel="2" x14ac:dyDescent="0.2">
      <c r="A194" s="767" t="s">
        <v>784</v>
      </c>
      <c r="B194" s="17" t="s">
        <v>368</v>
      </c>
      <c r="C194" s="175">
        <v>10</v>
      </c>
      <c r="D194" s="46" t="s">
        <v>329</v>
      </c>
      <c r="E194" s="14">
        <v>100000000</v>
      </c>
    </row>
    <row r="195" spans="1:5" s="813" customFormat="1" ht="18.75" hidden="1" customHeight="1" outlineLevel="2" x14ac:dyDescent="0.2">
      <c r="A195" s="821" t="s">
        <v>785</v>
      </c>
      <c r="B195" s="51" t="s">
        <v>369</v>
      </c>
      <c r="C195" s="822">
        <v>10</v>
      </c>
      <c r="D195" s="823" t="s">
        <v>330</v>
      </c>
      <c r="E195" s="54">
        <v>1077848000</v>
      </c>
    </row>
    <row r="196" spans="1:5" s="813" customFormat="1" ht="69" customHeight="1" collapsed="1" x14ac:dyDescent="0.2">
      <c r="A196" s="766"/>
      <c r="B196" s="100" t="s">
        <v>370</v>
      </c>
      <c r="C196" s="185" t="s">
        <v>65</v>
      </c>
      <c r="D196" s="810" t="s">
        <v>319</v>
      </c>
      <c r="E196" s="101">
        <f>+E197</f>
        <v>900000000</v>
      </c>
    </row>
    <row r="197" spans="1:5" s="813" customFormat="1" ht="21" hidden="1" customHeight="1" outlineLevel="1" x14ac:dyDescent="0.2">
      <c r="A197" s="766"/>
      <c r="B197" s="608" t="s">
        <v>398</v>
      </c>
      <c r="C197" s="181">
        <v>10</v>
      </c>
      <c r="D197" s="159" t="s">
        <v>326</v>
      </c>
      <c r="E197" s="64">
        <f>+SUM(E198:E203)</f>
        <v>900000000</v>
      </c>
    </row>
    <row r="198" spans="1:5" s="11" customFormat="1" ht="36" hidden="1" outlineLevel="2" x14ac:dyDescent="0.2">
      <c r="A198" s="767" t="s">
        <v>786</v>
      </c>
      <c r="B198" s="17" t="s">
        <v>371</v>
      </c>
      <c r="C198" s="169">
        <v>10</v>
      </c>
      <c r="D198" s="27" t="s">
        <v>332</v>
      </c>
      <c r="E198" s="14">
        <v>330783684</v>
      </c>
    </row>
    <row r="199" spans="1:5" s="11" customFormat="1" ht="31.5" hidden="1" customHeight="1" outlineLevel="2" x14ac:dyDescent="0.2">
      <c r="A199" s="767" t="s">
        <v>787</v>
      </c>
      <c r="B199" s="17" t="s">
        <v>372</v>
      </c>
      <c r="C199" s="169">
        <v>10</v>
      </c>
      <c r="D199" s="27" t="s">
        <v>327</v>
      </c>
      <c r="E199" s="14">
        <v>27565000</v>
      </c>
    </row>
    <row r="200" spans="1:5" s="11" customFormat="1" hidden="1" outlineLevel="2" x14ac:dyDescent="0.2">
      <c r="A200" s="767" t="s">
        <v>788</v>
      </c>
      <c r="B200" s="17" t="s">
        <v>373</v>
      </c>
      <c r="C200" s="169">
        <v>10</v>
      </c>
      <c r="D200" s="27" t="s">
        <v>328</v>
      </c>
      <c r="E200" s="14">
        <v>66355614</v>
      </c>
    </row>
    <row r="201" spans="1:5" s="11" customFormat="1" ht="24" hidden="1" customHeight="1" outlineLevel="2" x14ac:dyDescent="0.2">
      <c r="A201" s="767" t="s">
        <v>789</v>
      </c>
      <c r="B201" s="17" t="s">
        <v>374</v>
      </c>
      <c r="C201" s="169">
        <v>10</v>
      </c>
      <c r="D201" s="27" t="s">
        <v>84</v>
      </c>
      <c r="E201" s="14">
        <v>134721000</v>
      </c>
    </row>
    <row r="202" spans="1:5" s="11" customFormat="1" ht="54.75" hidden="1" customHeight="1" outlineLevel="2" x14ac:dyDescent="0.2">
      <c r="A202" s="775" t="s">
        <v>790</v>
      </c>
      <c r="B202" s="17" t="s">
        <v>637</v>
      </c>
      <c r="C202" s="169">
        <v>10</v>
      </c>
      <c r="D202" s="46" t="s">
        <v>329</v>
      </c>
      <c r="E202" s="14"/>
    </row>
    <row r="203" spans="1:5" s="11" customFormat="1" ht="18.75" hidden="1" customHeight="1" outlineLevel="2" x14ac:dyDescent="0.2">
      <c r="A203" s="775" t="s">
        <v>791</v>
      </c>
      <c r="B203" s="17" t="s">
        <v>375</v>
      </c>
      <c r="C203" s="169">
        <v>10</v>
      </c>
      <c r="D203" s="27" t="s">
        <v>330</v>
      </c>
      <c r="E203" s="14">
        <v>340574702</v>
      </c>
    </row>
    <row r="204" spans="1:5" s="813" customFormat="1" ht="84" customHeight="1" collapsed="1" x14ac:dyDescent="0.2">
      <c r="A204" s="766"/>
      <c r="B204" s="100" t="s">
        <v>376</v>
      </c>
      <c r="C204" s="185" t="s">
        <v>65</v>
      </c>
      <c r="D204" s="810" t="s">
        <v>333</v>
      </c>
      <c r="E204" s="101">
        <f>+E205</f>
        <v>1200000000</v>
      </c>
    </row>
    <row r="205" spans="1:5" s="813" customFormat="1" ht="37.5" hidden="1" customHeight="1" outlineLevel="1" x14ac:dyDescent="0.2">
      <c r="A205" s="766"/>
      <c r="B205" s="608" t="s">
        <v>650</v>
      </c>
      <c r="C205" s="181">
        <v>10</v>
      </c>
      <c r="D205" s="159" t="s">
        <v>326</v>
      </c>
      <c r="E205" s="102">
        <f>+SUM(E206:E211)</f>
        <v>1200000000</v>
      </c>
    </row>
    <row r="206" spans="1:5" s="813" customFormat="1" ht="36" hidden="1" outlineLevel="2" x14ac:dyDescent="0.2">
      <c r="A206" s="767" t="s">
        <v>792</v>
      </c>
      <c r="B206" s="45" t="s">
        <v>399</v>
      </c>
      <c r="C206" s="182">
        <v>10</v>
      </c>
      <c r="D206" s="46" t="s">
        <v>332</v>
      </c>
      <c r="E206" s="14">
        <v>550000000</v>
      </c>
    </row>
    <row r="207" spans="1:5" s="813" customFormat="1" ht="36.75" hidden="1" customHeight="1" outlineLevel="2" x14ac:dyDescent="0.2">
      <c r="A207" s="767" t="s">
        <v>793</v>
      </c>
      <c r="B207" s="503" t="s">
        <v>392</v>
      </c>
      <c r="C207" s="182">
        <v>10</v>
      </c>
      <c r="D207" s="46" t="s">
        <v>327</v>
      </c>
      <c r="E207" s="14">
        <v>120000000</v>
      </c>
    </row>
    <row r="208" spans="1:5" s="813" customFormat="1" ht="18.75" hidden="1" customHeight="1" outlineLevel="2" x14ac:dyDescent="0.2">
      <c r="A208" s="767" t="s">
        <v>794</v>
      </c>
      <c r="B208" s="45" t="s">
        <v>393</v>
      </c>
      <c r="C208" s="169">
        <v>10</v>
      </c>
      <c r="D208" s="46" t="s">
        <v>328</v>
      </c>
      <c r="E208" s="14">
        <v>55000000</v>
      </c>
    </row>
    <row r="209" spans="1:5" s="813" customFormat="1" ht="24.75" hidden="1" customHeight="1" outlineLevel="2" x14ac:dyDescent="0.2">
      <c r="A209" s="767" t="s">
        <v>795</v>
      </c>
      <c r="B209" s="17" t="s">
        <v>394</v>
      </c>
      <c r="C209" s="169">
        <v>10</v>
      </c>
      <c r="D209" s="27" t="s">
        <v>84</v>
      </c>
      <c r="E209" s="14">
        <v>154000000</v>
      </c>
    </row>
    <row r="210" spans="1:5" s="813" customFormat="1" ht="34.5" hidden="1" customHeight="1" outlineLevel="2" x14ac:dyDescent="0.2">
      <c r="A210" s="767" t="s">
        <v>796</v>
      </c>
      <c r="B210" s="503" t="s">
        <v>395</v>
      </c>
      <c r="C210" s="182">
        <v>10</v>
      </c>
      <c r="D210" s="46" t="s">
        <v>329</v>
      </c>
      <c r="E210" s="14">
        <v>21000000</v>
      </c>
    </row>
    <row r="211" spans="1:5" s="813" customFormat="1" ht="18.75" hidden="1" customHeight="1" outlineLevel="2" x14ac:dyDescent="0.2">
      <c r="A211" s="779" t="s">
        <v>797</v>
      </c>
      <c r="B211" s="503" t="s">
        <v>391</v>
      </c>
      <c r="C211" s="182">
        <v>10</v>
      </c>
      <c r="D211" s="46" t="s">
        <v>330</v>
      </c>
      <c r="E211" s="14">
        <v>300000000</v>
      </c>
    </row>
    <row r="212" spans="1:5" s="813" customFormat="1" ht="84.75" customHeight="1" collapsed="1" x14ac:dyDescent="0.2">
      <c r="A212" s="766"/>
      <c r="B212" s="100" t="s">
        <v>390</v>
      </c>
      <c r="C212" s="185">
        <v>10</v>
      </c>
      <c r="D212" s="810" t="s">
        <v>334</v>
      </c>
      <c r="E212" s="101">
        <f>+E213+E214</f>
        <v>4000000000</v>
      </c>
    </row>
    <row r="213" spans="1:5" s="35" customFormat="1" ht="30" hidden="1" customHeight="1" outlineLevel="1" x14ac:dyDescent="0.2">
      <c r="A213" s="777"/>
      <c r="B213" s="158" t="s">
        <v>390</v>
      </c>
      <c r="C213" s="180"/>
      <c r="D213" s="614" t="s">
        <v>405</v>
      </c>
      <c r="E213" s="69">
        <v>1100000000</v>
      </c>
    </row>
    <row r="214" spans="1:5" s="73" customFormat="1" ht="29.25" hidden="1" customHeight="1" outlineLevel="1" x14ac:dyDescent="0.2">
      <c r="A214" s="778"/>
      <c r="B214" s="157" t="s">
        <v>400</v>
      </c>
      <c r="C214" s="179">
        <v>10</v>
      </c>
      <c r="D214" s="613" t="s">
        <v>402</v>
      </c>
      <c r="E214" s="65">
        <f>+SUM(E215:E220)</f>
        <v>2900000000</v>
      </c>
    </row>
    <row r="215" spans="1:5" s="813" customFormat="1" ht="36" hidden="1" outlineLevel="2" x14ac:dyDescent="0.2">
      <c r="A215" s="767" t="s">
        <v>798</v>
      </c>
      <c r="B215" s="17" t="s">
        <v>377</v>
      </c>
      <c r="C215" s="169">
        <v>10</v>
      </c>
      <c r="D215" s="27" t="s">
        <v>332</v>
      </c>
      <c r="E215" s="23">
        <v>868452358</v>
      </c>
    </row>
    <row r="216" spans="1:5" s="813" customFormat="1" ht="36.75" hidden="1" customHeight="1" outlineLevel="2" x14ac:dyDescent="0.2">
      <c r="A216" s="767" t="s">
        <v>799</v>
      </c>
      <c r="B216" s="45" t="s">
        <v>378</v>
      </c>
      <c r="C216" s="175">
        <v>10</v>
      </c>
      <c r="D216" s="46" t="s">
        <v>327</v>
      </c>
      <c r="E216" s="14">
        <v>370000000</v>
      </c>
    </row>
    <row r="217" spans="1:5" s="813" customFormat="1" hidden="1" outlineLevel="2" x14ac:dyDescent="0.2">
      <c r="A217" s="767" t="s">
        <v>800</v>
      </c>
      <c r="B217" s="45" t="s">
        <v>379</v>
      </c>
      <c r="C217" s="175">
        <v>10</v>
      </c>
      <c r="D217" s="46" t="s">
        <v>328</v>
      </c>
      <c r="E217" s="14">
        <v>390000000</v>
      </c>
    </row>
    <row r="218" spans="1:5" s="813" customFormat="1" hidden="1" outlineLevel="2" x14ac:dyDescent="0.2">
      <c r="A218" s="767" t="s">
        <v>801</v>
      </c>
      <c r="B218" s="17" t="s">
        <v>380</v>
      </c>
      <c r="C218" s="169">
        <v>10</v>
      </c>
      <c r="D218" s="27" t="s">
        <v>84</v>
      </c>
      <c r="E218" s="14">
        <v>1171547642</v>
      </c>
    </row>
    <row r="219" spans="1:5" s="813" customFormat="1" ht="36.75" hidden="1" customHeight="1" outlineLevel="2" x14ac:dyDescent="0.2">
      <c r="A219" s="767" t="s">
        <v>874</v>
      </c>
      <c r="B219" s="17" t="s">
        <v>873</v>
      </c>
      <c r="C219" s="169">
        <v>10</v>
      </c>
      <c r="D219" s="27" t="s">
        <v>875</v>
      </c>
      <c r="E219" s="14"/>
    </row>
    <row r="220" spans="1:5" s="813" customFormat="1" ht="18.75" hidden="1" customHeight="1" outlineLevel="2" x14ac:dyDescent="0.2">
      <c r="A220" s="767" t="s">
        <v>802</v>
      </c>
      <c r="B220" s="17" t="s">
        <v>381</v>
      </c>
      <c r="C220" s="169">
        <v>10</v>
      </c>
      <c r="D220" s="27" t="s">
        <v>335</v>
      </c>
      <c r="E220" s="14">
        <v>100000000</v>
      </c>
    </row>
    <row r="221" spans="1:5" s="813" customFormat="1" ht="87" customHeight="1" collapsed="1" x14ac:dyDescent="0.2">
      <c r="A221" s="815"/>
      <c r="B221" s="100" t="s">
        <v>382</v>
      </c>
      <c r="C221" s="185" t="s">
        <v>65</v>
      </c>
      <c r="D221" s="810" t="s">
        <v>336</v>
      </c>
      <c r="E221" s="101">
        <f>+E223+E222</f>
        <v>5000000000</v>
      </c>
    </row>
    <row r="222" spans="1:5" s="35" customFormat="1" ht="30" hidden="1" customHeight="1" outlineLevel="1" x14ac:dyDescent="0.2">
      <c r="A222" s="777"/>
      <c r="B222" s="158" t="s">
        <v>382</v>
      </c>
      <c r="C222" s="180">
        <v>10</v>
      </c>
      <c r="D222" s="614" t="s">
        <v>405</v>
      </c>
      <c r="E222" s="69">
        <v>0</v>
      </c>
    </row>
    <row r="223" spans="1:5" s="73" customFormat="1" ht="39.75" hidden="1" customHeight="1" outlineLevel="2" x14ac:dyDescent="0.2">
      <c r="A223" s="778"/>
      <c r="B223" s="157" t="s">
        <v>403</v>
      </c>
      <c r="C223" s="179">
        <v>10</v>
      </c>
      <c r="D223" s="613" t="s">
        <v>401</v>
      </c>
      <c r="E223" s="65">
        <f>+SUM(E224:E229)</f>
        <v>5000000000</v>
      </c>
    </row>
    <row r="224" spans="1:5" s="160" customFormat="1" ht="33.75" hidden="1" customHeight="1" outlineLevel="3" x14ac:dyDescent="0.25">
      <c r="A224" s="780" t="s">
        <v>803</v>
      </c>
      <c r="B224" s="17" t="s">
        <v>383</v>
      </c>
      <c r="C224" s="169">
        <v>10</v>
      </c>
      <c r="D224" s="27" t="s">
        <v>332</v>
      </c>
      <c r="E224" s="161">
        <v>2400000000</v>
      </c>
    </row>
    <row r="225" spans="1:5" s="160" customFormat="1" ht="22.5" hidden="1" customHeight="1" outlineLevel="3" x14ac:dyDescent="0.25">
      <c r="A225" s="780" t="s">
        <v>804</v>
      </c>
      <c r="B225" s="17" t="s">
        <v>384</v>
      </c>
      <c r="C225" s="169">
        <v>10</v>
      </c>
      <c r="D225" s="27" t="s">
        <v>327</v>
      </c>
      <c r="E225" s="161">
        <v>375000000</v>
      </c>
    </row>
    <row r="226" spans="1:5" s="160" customFormat="1" ht="22.5" hidden="1" customHeight="1" outlineLevel="3" x14ac:dyDescent="0.25">
      <c r="A226" s="780" t="s">
        <v>805</v>
      </c>
      <c r="B226" s="17" t="s">
        <v>385</v>
      </c>
      <c r="C226" s="169">
        <v>10</v>
      </c>
      <c r="D226" s="27" t="s">
        <v>328</v>
      </c>
      <c r="E226" s="161">
        <v>150000000</v>
      </c>
    </row>
    <row r="227" spans="1:5" s="160" customFormat="1" ht="22.5" hidden="1" customHeight="1" outlineLevel="3" x14ac:dyDescent="0.25">
      <c r="A227" s="780" t="s">
        <v>806</v>
      </c>
      <c r="B227" s="17" t="s">
        <v>386</v>
      </c>
      <c r="C227" s="169">
        <v>10</v>
      </c>
      <c r="D227" s="27" t="s">
        <v>84</v>
      </c>
      <c r="E227" s="161">
        <v>500000000</v>
      </c>
    </row>
    <row r="228" spans="1:5" s="160" customFormat="1" ht="22.5" hidden="1" customHeight="1" outlineLevel="3" x14ac:dyDescent="0.25">
      <c r="A228" s="780" t="s">
        <v>807</v>
      </c>
      <c r="B228" s="17" t="s">
        <v>387</v>
      </c>
      <c r="C228" s="169">
        <v>10</v>
      </c>
      <c r="D228" s="27" t="s">
        <v>329</v>
      </c>
      <c r="E228" s="161">
        <v>75000000</v>
      </c>
    </row>
    <row r="229" spans="1:5" s="160" customFormat="1" ht="22.5" hidden="1" customHeight="1" outlineLevel="3" x14ac:dyDescent="0.25">
      <c r="A229" s="781" t="s">
        <v>808</v>
      </c>
      <c r="B229" s="17" t="s">
        <v>388</v>
      </c>
      <c r="C229" s="169">
        <v>10</v>
      </c>
      <c r="D229" s="27" t="s">
        <v>330</v>
      </c>
      <c r="E229" s="161">
        <v>1500000000</v>
      </c>
    </row>
    <row r="230" spans="1:5" s="813" customFormat="1" ht="57" customHeight="1" collapsed="1" x14ac:dyDescent="0.2">
      <c r="A230" s="766"/>
      <c r="B230" s="100" t="s">
        <v>895</v>
      </c>
      <c r="C230" s="185"/>
      <c r="D230" s="810" t="s">
        <v>884</v>
      </c>
      <c r="E230" s="101">
        <f>+SUM(E231:E232)</f>
        <v>0</v>
      </c>
    </row>
    <row r="231" spans="1:5" s="160" customFormat="1" ht="22.5" hidden="1" customHeight="1" outlineLevel="3" x14ac:dyDescent="0.25">
      <c r="A231" s="781" t="s">
        <v>905</v>
      </c>
      <c r="B231" s="17" t="s">
        <v>897</v>
      </c>
      <c r="C231" s="169">
        <v>10</v>
      </c>
      <c r="D231" s="27" t="s">
        <v>896</v>
      </c>
      <c r="E231" s="161"/>
    </row>
    <row r="232" spans="1:5" s="160" customFormat="1" ht="22.5" hidden="1" customHeight="1" outlineLevel="3" x14ac:dyDescent="0.25">
      <c r="A232" s="781" t="s">
        <v>904</v>
      </c>
      <c r="B232" s="17" t="s">
        <v>898</v>
      </c>
      <c r="C232" s="169">
        <v>10</v>
      </c>
      <c r="D232" s="27" t="s">
        <v>348</v>
      </c>
      <c r="E232" s="161"/>
    </row>
    <row r="233" spans="1:5" s="160" customFormat="1" ht="22.5" hidden="1" customHeight="1" outlineLevel="3" x14ac:dyDescent="0.25">
      <c r="A233" s="806" t="s">
        <v>952</v>
      </c>
      <c r="B233" s="51" t="s">
        <v>950</v>
      </c>
      <c r="C233" s="9">
        <v>10</v>
      </c>
      <c r="D233" s="50" t="s">
        <v>896</v>
      </c>
      <c r="E233" s="805"/>
    </row>
    <row r="234" spans="1:5" s="160" customFormat="1" ht="22.5" hidden="1" customHeight="1" outlineLevel="3" x14ac:dyDescent="0.25">
      <c r="A234" s="806" t="s">
        <v>953</v>
      </c>
      <c r="B234" s="51" t="s">
        <v>951</v>
      </c>
      <c r="C234" s="9">
        <v>10</v>
      </c>
      <c r="D234" s="50" t="s">
        <v>348</v>
      </c>
      <c r="E234" s="805"/>
    </row>
    <row r="235" spans="1:5" s="813" customFormat="1" ht="72.75" customHeight="1" collapsed="1" x14ac:dyDescent="0.2">
      <c r="A235" s="766"/>
      <c r="B235" s="100" t="s">
        <v>931</v>
      </c>
      <c r="C235" s="185" t="s">
        <v>65</v>
      </c>
      <c r="D235" s="810" t="s">
        <v>927</v>
      </c>
      <c r="E235" s="101">
        <f>+E237+E236</f>
        <v>0</v>
      </c>
    </row>
    <row r="236" spans="1:5" s="35" customFormat="1" ht="30" hidden="1" customHeight="1" outlineLevel="1" x14ac:dyDescent="0.2">
      <c r="A236" s="777"/>
      <c r="B236" s="158" t="s">
        <v>931</v>
      </c>
      <c r="C236" s="180">
        <v>10</v>
      </c>
      <c r="D236" s="614" t="s">
        <v>405</v>
      </c>
      <c r="E236" s="69">
        <v>0</v>
      </c>
    </row>
    <row r="237" spans="1:5" s="73" customFormat="1" ht="39.75" hidden="1" customHeight="1" outlineLevel="2" x14ac:dyDescent="0.2">
      <c r="A237" s="778"/>
      <c r="B237" s="157" t="s">
        <v>932</v>
      </c>
      <c r="C237" s="179">
        <v>10</v>
      </c>
      <c r="D237" s="613" t="s">
        <v>401</v>
      </c>
      <c r="E237" s="65">
        <f t="shared" ref="E237" si="18">+SUM(E238:E242)</f>
        <v>0</v>
      </c>
    </row>
    <row r="238" spans="1:5" s="160" customFormat="1" ht="33.75" hidden="1" customHeight="1" outlineLevel="3" x14ac:dyDescent="0.25">
      <c r="A238" s="51" t="s">
        <v>938</v>
      </c>
      <c r="B238" s="51" t="s">
        <v>933</v>
      </c>
      <c r="C238" s="9">
        <v>10</v>
      </c>
      <c r="D238" s="50" t="s">
        <v>332</v>
      </c>
      <c r="E238" s="805"/>
    </row>
    <row r="239" spans="1:5" s="160" customFormat="1" ht="22.5" hidden="1" customHeight="1" outlineLevel="3" x14ac:dyDescent="0.25">
      <c r="A239" s="51" t="s">
        <v>939</v>
      </c>
      <c r="B239" s="51" t="s">
        <v>934</v>
      </c>
      <c r="C239" s="9">
        <v>10</v>
      </c>
      <c r="D239" s="50" t="s">
        <v>327</v>
      </c>
      <c r="E239" s="805"/>
    </row>
    <row r="240" spans="1:5" s="160" customFormat="1" ht="22.5" hidden="1" customHeight="1" outlineLevel="3" x14ac:dyDescent="0.25">
      <c r="A240" s="51" t="s">
        <v>940</v>
      </c>
      <c r="B240" s="51" t="s">
        <v>935</v>
      </c>
      <c r="C240" s="9">
        <v>10</v>
      </c>
      <c r="D240" s="50" t="s">
        <v>328</v>
      </c>
      <c r="E240" s="805"/>
    </row>
    <row r="241" spans="1:5" s="160" customFormat="1" ht="22.5" hidden="1" customHeight="1" outlineLevel="3" x14ac:dyDescent="0.25">
      <c r="A241" s="51" t="s">
        <v>941</v>
      </c>
      <c r="B241" s="51" t="s">
        <v>936</v>
      </c>
      <c r="C241" s="9">
        <v>10</v>
      </c>
      <c r="D241" s="50" t="s">
        <v>84</v>
      </c>
      <c r="E241" s="805"/>
    </row>
    <row r="242" spans="1:5" s="160" customFormat="1" ht="27" hidden="1" customHeight="1" outlineLevel="3" x14ac:dyDescent="0.25">
      <c r="A242" s="51" t="s">
        <v>942</v>
      </c>
      <c r="B242" s="51" t="s">
        <v>937</v>
      </c>
      <c r="C242" s="9">
        <v>10</v>
      </c>
      <c r="D242" s="50" t="s">
        <v>329</v>
      </c>
      <c r="E242" s="805"/>
    </row>
    <row r="243" spans="1:5" s="813" customFormat="1" ht="64.5" customHeight="1" collapsed="1" x14ac:dyDescent="0.2">
      <c r="A243" s="766"/>
      <c r="B243" s="100" t="s">
        <v>876</v>
      </c>
      <c r="C243" s="185" t="s">
        <v>65</v>
      </c>
      <c r="D243" s="810" t="s">
        <v>877</v>
      </c>
      <c r="E243" s="101">
        <f>+SUM(E244:E248)</f>
        <v>0</v>
      </c>
    </row>
    <row r="244" spans="1:5" s="35" customFormat="1" ht="48.75" hidden="1" customHeight="1" outlineLevel="1" x14ac:dyDescent="0.2">
      <c r="A244" s="777" t="s">
        <v>919</v>
      </c>
      <c r="B244" s="17" t="s">
        <v>913</v>
      </c>
      <c r="C244" s="169">
        <v>10</v>
      </c>
      <c r="D244" s="27" t="s">
        <v>332</v>
      </c>
      <c r="E244" s="611"/>
    </row>
    <row r="245" spans="1:5" s="35" customFormat="1" ht="30" hidden="1" customHeight="1" outlineLevel="1" x14ac:dyDescent="0.2">
      <c r="A245" s="777" t="s">
        <v>920</v>
      </c>
      <c r="B245" s="17" t="s">
        <v>914</v>
      </c>
      <c r="C245" s="169">
        <v>10</v>
      </c>
      <c r="D245" s="27" t="s">
        <v>341</v>
      </c>
      <c r="E245" s="611"/>
    </row>
    <row r="246" spans="1:5" s="35" customFormat="1" ht="30" hidden="1" customHeight="1" outlineLevel="1" x14ac:dyDescent="0.2">
      <c r="A246" s="777" t="s">
        <v>921</v>
      </c>
      <c r="B246" s="17" t="s">
        <v>915</v>
      </c>
      <c r="C246" s="169">
        <v>10</v>
      </c>
      <c r="D246" s="27" t="s">
        <v>343</v>
      </c>
      <c r="E246" s="611"/>
    </row>
    <row r="247" spans="1:5" s="35" customFormat="1" ht="30" hidden="1" customHeight="1" outlineLevel="1" x14ac:dyDescent="0.2">
      <c r="A247" s="777" t="s">
        <v>922</v>
      </c>
      <c r="B247" s="17" t="s">
        <v>916</v>
      </c>
      <c r="C247" s="169">
        <v>10</v>
      </c>
      <c r="D247" s="27" t="s">
        <v>345</v>
      </c>
      <c r="E247" s="611"/>
    </row>
    <row r="248" spans="1:5" s="35" customFormat="1" ht="54.75" hidden="1" customHeight="1" outlineLevel="1" x14ac:dyDescent="0.2">
      <c r="A248" s="777" t="s">
        <v>923</v>
      </c>
      <c r="B248" s="17" t="s">
        <v>917</v>
      </c>
      <c r="C248" s="169">
        <v>10</v>
      </c>
      <c r="D248" s="27" t="s">
        <v>329</v>
      </c>
      <c r="E248" s="611"/>
    </row>
    <row r="249" spans="1:5" s="813" customFormat="1" ht="49.5" customHeight="1" collapsed="1" x14ac:dyDescent="0.2">
      <c r="A249" s="766"/>
      <c r="B249" s="100" t="s">
        <v>943</v>
      </c>
      <c r="C249" s="185" t="s">
        <v>65</v>
      </c>
      <c r="D249" s="810" t="s">
        <v>928</v>
      </c>
      <c r="E249" s="101">
        <f t="shared" ref="E249" si="19">+SUM(E250:E251)</f>
        <v>0</v>
      </c>
    </row>
    <row r="250" spans="1:5" s="35" customFormat="1" ht="48.75" hidden="1" customHeight="1" outlineLevel="1" x14ac:dyDescent="0.2">
      <c r="A250" s="51" t="s">
        <v>946</v>
      </c>
      <c r="B250" s="51" t="s">
        <v>944</v>
      </c>
      <c r="C250" s="9">
        <v>10</v>
      </c>
      <c r="D250" s="50" t="s">
        <v>332</v>
      </c>
      <c r="E250" s="804"/>
    </row>
    <row r="251" spans="1:5" s="35" customFormat="1" ht="30" hidden="1" customHeight="1" outlineLevel="1" x14ac:dyDescent="0.2">
      <c r="A251" s="51" t="s">
        <v>947</v>
      </c>
      <c r="B251" s="51" t="s">
        <v>945</v>
      </c>
      <c r="C251" s="9">
        <v>10</v>
      </c>
      <c r="D251" s="50" t="s">
        <v>341</v>
      </c>
      <c r="E251" s="804"/>
    </row>
    <row r="252" spans="1:5" s="11" customFormat="1" ht="78" customHeight="1" collapsed="1" x14ac:dyDescent="0.2">
      <c r="A252" s="766"/>
      <c r="B252" s="100" t="s">
        <v>389</v>
      </c>
      <c r="C252" s="185">
        <v>10</v>
      </c>
      <c r="D252" s="810" t="s">
        <v>184</v>
      </c>
      <c r="E252" s="101">
        <f>+SUM(E253:E254)</f>
        <v>19896500000</v>
      </c>
    </row>
    <row r="253" spans="1:5" s="813" customFormat="1" ht="38.25" hidden="1" customHeight="1" outlineLevel="1" x14ac:dyDescent="0.2">
      <c r="A253" s="767" t="s">
        <v>809</v>
      </c>
      <c r="B253" s="17" t="s">
        <v>389</v>
      </c>
      <c r="C253" s="169">
        <v>10</v>
      </c>
      <c r="D253" s="27" t="s">
        <v>184</v>
      </c>
      <c r="E253" s="14">
        <v>10875414179</v>
      </c>
    </row>
    <row r="254" spans="1:5" s="813" customFormat="1" ht="38.25" hidden="1" customHeight="1" outlineLevel="1" x14ac:dyDescent="0.2">
      <c r="A254" s="767" t="s">
        <v>810</v>
      </c>
      <c r="B254" s="17" t="s">
        <v>389</v>
      </c>
      <c r="C254" s="169">
        <v>13</v>
      </c>
      <c r="D254" s="27" t="s">
        <v>184</v>
      </c>
      <c r="E254" s="14">
        <v>9021085821</v>
      </c>
    </row>
    <row r="255" spans="1:5" s="813" customFormat="1" ht="36.75" customHeight="1" collapsed="1" x14ac:dyDescent="0.2">
      <c r="A255" s="815" t="s">
        <v>918</v>
      </c>
      <c r="B255" s="100" t="s">
        <v>667</v>
      </c>
      <c r="C255" s="185" t="s">
        <v>65</v>
      </c>
      <c r="D255" s="810" t="s">
        <v>647</v>
      </c>
      <c r="E255" s="101">
        <f>+SUM(E257:E259)</f>
        <v>0</v>
      </c>
    </row>
    <row r="256" spans="1:5" s="35" customFormat="1" ht="30" hidden="1" customHeight="1" outlineLevel="1" x14ac:dyDescent="0.2">
      <c r="A256" s="777"/>
      <c r="B256" s="668" t="s">
        <v>667</v>
      </c>
      <c r="C256" s="180">
        <v>10</v>
      </c>
      <c r="D256" s="614" t="s">
        <v>405</v>
      </c>
      <c r="E256" s="69">
        <v>0</v>
      </c>
    </row>
    <row r="257" spans="1:5" s="813" customFormat="1" ht="36.75" hidden="1" customHeight="1" outlineLevel="1" x14ac:dyDescent="0.2">
      <c r="A257" s="51" t="s">
        <v>949</v>
      </c>
      <c r="B257" s="51" t="s">
        <v>948</v>
      </c>
      <c r="C257" s="9">
        <v>10</v>
      </c>
      <c r="D257" s="50" t="s">
        <v>893</v>
      </c>
      <c r="E257" s="54"/>
    </row>
    <row r="258" spans="1:5" s="813" customFormat="1" ht="36.75" hidden="1" customHeight="1" outlineLevel="1" x14ac:dyDescent="0.2">
      <c r="A258" s="51" t="s">
        <v>903</v>
      </c>
      <c r="B258" s="51" t="s">
        <v>891</v>
      </c>
      <c r="C258" s="9">
        <v>10</v>
      </c>
      <c r="D258" s="50" t="s">
        <v>348</v>
      </c>
      <c r="E258" s="54"/>
    </row>
    <row r="259" spans="1:5" s="813" customFormat="1" ht="36.75" hidden="1" customHeight="1" outlineLevel="1" x14ac:dyDescent="0.2">
      <c r="A259" s="51" t="s">
        <v>902</v>
      </c>
      <c r="B259" s="51" t="s">
        <v>892</v>
      </c>
      <c r="C259" s="9">
        <v>10</v>
      </c>
      <c r="D259" s="50" t="s">
        <v>893</v>
      </c>
      <c r="E259" s="54"/>
    </row>
    <row r="260" spans="1:5" s="813" customFormat="1" ht="82.5" customHeight="1" collapsed="1" x14ac:dyDescent="0.2">
      <c r="A260" s="766"/>
      <c r="B260" s="100" t="s">
        <v>899</v>
      </c>
      <c r="C260" s="185">
        <v>10</v>
      </c>
      <c r="D260" s="810" t="s">
        <v>889</v>
      </c>
      <c r="E260" s="101">
        <f>+SUM(E261)</f>
        <v>0</v>
      </c>
    </row>
    <row r="261" spans="1:5" s="813" customFormat="1" ht="36.75" hidden="1" customHeight="1" outlineLevel="1" x14ac:dyDescent="0.2">
      <c r="A261" s="807" t="s">
        <v>901</v>
      </c>
      <c r="B261" s="17" t="s">
        <v>900</v>
      </c>
      <c r="C261" s="169">
        <v>10</v>
      </c>
      <c r="D261" s="27" t="s">
        <v>348</v>
      </c>
      <c r="E261" s="14"/>
    </row>
    <row r="262" spans="1:5" s="813" customFormat="1" ht="84.75" customHeight="1" collapsed="1" x14ac:dyDescent="0.2">
      <c r="A262" s="766"/>
      <c r="B262" s="100" t="s">
        <v>668</v>
      </c>
      <c r="C262" s="185" t="s">
        <v>65</v>
      </c>
      <c r="D262" s="810" t="s">
        <v>648</v>
      </c>
      <c r="E262" s="101">
        <f>+E263</f>
        <v>0</v>
      </c>
    </row>
    <row r="263" spans="1:5" s="73" customFormat="1" ht="31.5" hidden="1" customHeight="1" outlineLevel="1" x14ac:dyDescent="0.2">
      <c r="A263" s="778"/>
      <c r="B263" s="157" t="s">
        <v>669</v>
      </c>
      <c r="C263" s="179">
        <v>10</v>
      </c>
      <c r="D263" s="613" t="s">
        <v>401</v>
      </c>
      <c r="E263" s="65">
        <f>+SUM(E264:E268)</f>
        <v>0</v>
      </c>
    </row>
    <row r="264" spans="1:5" s="11" customFormat="1" ht="36" hidden="1" outlineLevel="2" x14ac:dyDescent="0.2">
      <c r="A264" s="782" t="s">
        <v>811</v>
      </c>
      <c r="B264" s="17" t="s">
        <v>670</v>
      </c>
      <c r="C264" s="169">
        <v>10</v>
      </c>
      <c r="D264" s="27" t="s">
        <v>332</v>
      </c>
      <c r="E264" s="14">
        <v>0</v>
      </c>
    </row>
    <row r="265" spans="1:5" s="11" customFormat="1" ht="26.25" hidden="1" customHeight="1" outlineLevel="2" x14ac:dyDescent="0.2">
      <c r="A265" s="782" t="s">
        <v>812</v>
      </c>
      <c r="B265" s="17" t="s">
        <v>671</v>
      </c>
      <c r="C265" s="169">
        <v>10</v>
      </c>
      <c r="D265" s="27" t="s">
        <v>328</v>
      </c>
      <c r="E265" s="14">
        <v>0</v>
      </c>
    </row>
    <row r="266" spans="1:5" s="11" customFormat="1" ht="54.75" hidden="1" customHeight="1" outlineLevel="2" x14ac:dyDescent="0.2">
      <c r="A266" s="782" t="s">
        <v>813</v>
      </c>
      <c r="B266" s="17" t="s">
        <v>672</v>
      </c>
      <c r="C266" s="169">
        <v>10</v>
      </c>
      <c r="D266" s="27" t="s">
        <v>84</v>
      </c>
      <c r="E266" s="14">
        <v>0</v>
      </c>
    </row>
    <row r="267" spans="1:5" s="11" customFormat="1" ht="35.25" hidden="1" customHeight="1" outlineLevel="2" x14ac:dyDescent="0.2">
      <c r="A267" s="782" t="s">
        <v>906</v>
      </c>
      <c r="B267" s="17" t="s">
        <v>866</v>
      </c>
      <c r="C267" s="169">
        <v>10</v>
      </c>
      <c r="D267" s="27" t="s">
        <v>867</v>
      </c>
      <c r="E267" s="14"/>
    </row>
    <row r="268" spans="1:5" s="11" customFormat="1" ht="35.25" hidden="1" customHeight="1" outlineLevel="2" x14ac:dyDescent="0.2">
      <c r="A268" s="782" t="s">
        <v>907</v>
      </c>
      <c r="B268" s="17" t="s">
        <v>894</v>
      </c>
      <c r="C268" s="169">
        <v>10</v>
      </c>
      <c r="D268" s="27" t="s">
        <v>867</v>
      </c>
      <c r="E268" s="14"/>
    </row>
    <row r="269" spans="1:5" s="813" customFormat="1" ht="69.75" customHeight="1" collapsed="1" x14ac:dyDescent="0.2">
      <c r="A269" s="766"/>
      <c r="B269" s="100" t="s">
        <v>673</v>
      </c>
      <c r="C269" s="185" t="s">
        <v>65</v>
      </c>
      <c r="D269" s="810" t="s">
        <v>649</v>
      </c>
      <c r="E269" s="101">
        <f>+E270</f>
        <v>0</v>
      </c>
    </row>
    <row r="270" spans="1:5" s="73" customFormat="1" ht="41.25" hidden="1" customHeight="1" outlineLevel="1" x14ac:dyDescent="0.2">
      <c r="A270" s="778"/>
      <c r="B270" s="157" t="s">
        <v>674</v>
      </c>
      <c r="C270" s="179">
        <v>10</v>
      </c>
      <c r="D270" s="613" t="s">
        <v>401</v>
      </c>
      <c r="E270" s="65">
        <f>+E271</f>
        <v>0</v>
      </c>
    </row>
    <row r="271" spans="1:5" s="11" customFormat="1" ht="48.75" hidden="1" customHeight="1" outlineLevel="2" x14ac:dyDescent="0.2">
      <c r="A271" s="782" t="s">
        <v>814</v>
      </c>
      <c r="B271" s="17" t="s">
        <v>675</v>
      </c>
      <c r="C271" s="169">
        <v>10</v>
      </c>
      <c r="D271" s="27" t="s">
        <v>332</v>
      </c>
      <c r="E271" s="14">
        <v>0</v>
      </c>
    </row>
    <row r="272" spans="1:5" s="813" customFormat="1" ht="52.5" customHeight="1" collapsed="1" x14ac:dyDescent="0.2">
      <c r="A272" s="766"/>
      <c r="B272" s="100" t="s">
        <v>676</v>
      </c>
      <c r="C272" s="185" t="s">
        <v>65</v>
      </c>
      <c r="D272" s="810" t="s">
        <v>651</v>
      </c>
      <c r="E272" s="101">
        <f>+E273</f>
        <v>0</v>
      </c>
    </row>
    <row r="273" spans="1:5" s="73" customFormat="1" ht="36" hidden="1" customHeight="1" outlineLevel="1" x14ac:dyDescent="0.2">
      <c r="A273" s="778"/>
      <c r="B273" s="157" t="s">
        <v>677</v>
      </c>
      <c r="C273" s="179">
        <v>10</v>
      </c>
      <c r="D273" s="613" t="s">
        <v>401</v>
      </c>
      <c r="E273" s="65">
        <f>+SUM(E274:E279)</f>
        <v>0</v>
      </c>
    </row>
    <row r="274" spans="1:5" s="11" customFormat="1" ht="36" hidden="1" outlineLevel="2" x14ac:dyDescent="0.2">
      <c r="A274" s="782" t="s">
        <v>815</v>
      </c>
      <c r="B274" s="17" t="s">
        <v>678</v>
      </c>
      <c r="C274" s="169">
        <v>10</v>
      </c>
      <c r="D274" s="27" t="s">
        <v>332</v>
      </c>
      <c r="E274" s="14">
        <v>0</v>
      </c>
    </row>
    <row r="275" spans="1:5" s="11" customFormat="1" ht="32.25" hidden="1" customHeight="1" outlineLevel="2" x14ac:dyDescent="0.2">
      <c r="A275" s="782" t="s">
        <v>816</v>
      </c>
      <c r="B275" s="17" t="s">
        <v>679</v>
      </c>
      <c r="C275" s="169">
        <v>10</v>
      </c>
      <c r="D275" s="27" t="s">
        <v>328</v>
      </c>
      <c r="E275" s="14">
        <v>0</v>
      </c>
    </row>
    <row r="276" spans="1:5" s="11" customFormat="1" ht="40.5" hidden="1" customHeight="1" outlineLevel="2" x14ac:dyDescent="0.2">
      <c r="A276" s="782" t="s">
        <v>817</v>
      </c>
      <c r="B276" s="17" t="s">
        <v>680</v>
      </c>
      <c r="C276" s="169">
        <v>10</v>
      </c>
      <c r="D276" s="27" t="s">
        <v>84</v>
      </c>
      <c r="E276" s="14">
        <v>0</v>
      </c>
    </row>
    <row r="277" spans="1:5" s="11" customFormat="1" ht="39.75" hidden="1" customHeight="1" outlineLevel="2" x14ac:dyDescent="0.2">
      <c r="A277" s="782" t="s">
        <v>818</v>
      </c>
      <c r="B277" s="17" t="s">
        <v>681</v>
      </c>
      <c r="C277" s="169">
        <v>10</v>
      </c>
      <c r="D277" s="27" t="s">
        <v>652</v>
      </c>
      <c r="E277" s="14">
        <v>0</v>
      </c>
    </row>
    <row r="278" spans="1:5" s="11" customFormat="1" ht="33.75" hidden="1" customHeight="1" outlineLevel="2" thickBot="1" x14ac:dyDescent="0.25">
      <c r="A278" s="782" t="s">
        <v>819</v>
      </c>
      <c r="B278" s="20" t="s">
        <v>682</v>
      </c>
      <c r="C278" s="176">
        <v>10</v>
      </c>
      <c r="D278" s="615" t="s">
        <v>330</v>
      </c>
      <c r="E278" s="22">
        <v>0</v>
      </c>
    </row>
    <row r="279" spans="1:5" s="11" customFormat="1" ht="17.25" customHeight="1" x14ac:dyDescent="0.2">
      <c r="A279" s="783"/>
      <c r="B279" s="87"/>
      <c r="C279" s="87"/>
      <c r="D279" s="87"/>
      <c r="E279" s="87"/>
    </row>
    <row r="280" spans="1:5" s="814" customFormat="1" ht="18" customHeight="1" thickBot="1" x14ac:dyDescent="0.25">
      <c r="A280" s="784"/>
      <c r="B280" s="590"/>
      <c r="C280" s="590"/>
      <c r="D280" s="590"/>
      <c r="E280" s="590"/>
    </row>
    <row r="281" spans="1:5" s="104" customFormat="1" ht="30" customHeight="1" thickBot="1" x14ac:dyDescent="0.25">
      <c r="A281" s="785"/>
      <c r="B281" s="103"/>
      <c r="C281" s="183"/>
      <c r="D281" s="422" t="s">
        <v>3</v>
      </c>
      <c r="E281" s="423">
        <f t="shared" ref="E281" si="20">+E155+E11</f>
        <v>470024036667</v>
      </c>
    </row>
  </sheetData>
  <autoFilter ref="A10:E281"/>
  <mergeCells count="1">
    <mergeCell ref="E8:E9"/>
  </mergeCells>
  <conditionalFormatting sqref="C76 C78 C80 C82 C84:C85 C87 C92:C94 C96:C101 C123 C129 C131 C133 C135:C138 C67:C74 C89:C90 C125:C127 C103:C121 C32:C65 C1:C30 C140:C141 C146:C188 C223:C229 C268:C278 C231:C232 C261:C266 C244:C248 C258:C259 C252:C255 C192:C221 C143 C281:C1048576">
    <cfRule type="cellIs" dxfId="36" priority="79" operator="equal">
      <formula>13</formula>
    </cfRule>
  </conditionalFormatting>
  <conditionalFormatting sqref="C66">
    <cfRule type="cellIs" dxfId="35" priority="77" operator="equal">
      <formula>13</formula>
    </cfRule>
  </conditionalFormatting>
  <conditionalFormatting sqref="C75">
    <cfRule type="cellIs" dxfId="34" priority="75" operator="equal">
      <formula>13</formula>
    </cfRule>
  </conditionalFormatting>
  <conditionalFormatting sqref="C77">
    <cfRule type="cellIs" dxfId="33" priority="73" operator="equal">
      <formula>13</formula>
    </cfRule>
  </conditionalFormatting>
  <conditionalFormatting sqref="C79">
    <cfRule type="cellIs" dxfId="32" priority="71" operator="equal">
      <formula>13</formula>
    </cfRule>
  </conditionalFormatting>
  <conditionalFormatting sqref="C81">
    <cfRule type="cellIs" dxfId="31" priority="69" operator="equal">
      <formula>13</formula>
    </cfRule>
  </conditionalFormatting>
  <conditionalFormatting sqref="C83">
    <cfRule type="cellIs" dxfId="30" priority="67" operator="equal">
      <formula>13</formula>
    </cfRule>
  </conditionalFormatting>
  <conditionalFormatting sqref="C86">
    <cfRule type="cellIs" dxfId="29" priority="65" operator="equal">
      <formula>13</formula>
    </cfRule>
  </conditionalFormatting>
  <conditionalFormatting sqref="C88">
    <cfRule type="cellIs" dxfId="28" priority="63" operator="equal">
      <formula>13</formula>
    </cfRule>
  </conditionalFormatting>
  <conditionalFormatting sqref="C91">
    <cfRule type="cellIs" dxfId="27" priority="61" operator="equal">
      <formula>13</formula>
    </cfRule>
  </conditionalFormatting>
  <conditionalFormatting sqref="C95">
    <cfRule type="cellIs" dxfId="26" priority="59" operator="equal">
      <formula>13</formula>
    </cfRule>
  </conditionalFormatting>
  <conditionalFormatting sqref="C122">
    <cfRule type="cellIs" dxfId="25" priority="57" operator="equal">
      <formula>13</formula>
    </cfRule>
  </conditionalFormatting>
  <conditionalFormatting sqref="C124">
    <cfRule type="cellIs" dxfId="24" priority="55" operator="equal">
      <formula>13</formula>
    </cfRule>
  </conditionalFormatting>
  <conditionalFormatting sqref="C128">
    <cfRule type="cellIs" dxfId="23" priority="53" operator="equal">
      <formula>13</formula>
    </cfRule>
  </conditionalFormatting>
  <conditionalFormatting sqref="C130">
    <cfRule type="cellIs" dxfId="22" priority="51" operator="equal">
      <formula>13</formula>
    </cfRule>
  </conditionalFormatting>
  <conditionalFormatting sqref="C132">
    <cfRule type="cellIs" dxfId="21" priority="49" operator="equal">
      <formula>13</formula>
    </cfRule>
  </conditionalFormatting>
  <conditionalFormatting sqref="C134">
    <cfRule type="cellIs" dxfId="20" priority="47" operator="equal">
      <formula>13</formula>
    </cfRule>
  </conditionalFormatting>
  <conditionalFormatting sqref="C139">
    <cfRule type="cellIs" dxfId="19" priority="45" operator="equal">
      <formula>13</formula>
    </cfRule>
  </conditionalFormatting>
  <conditionalFormatting sqref="C102">
    <cfRule type="cellIs" dxfId="18" priority="43" operator="equal">
      <formula>13</formula>
    </cfRule>
  </conditionalFormatting>
  <conditionalFormatting sqref="C31">
    <cfRule type="cellIs" dxfId="17" priority="42" operator="equal">
      <formula>13</formula>
    </cfRule>
  </conditionalFormatting>
  <conditionalFormatting sqref="C243">
    <cfRule type="cellIs" dxfId="16" priority="33" operator="equal">
      <formula>13</formula>
    </cfRule>
  </conditionalFormatting>
  <conditionalFormatting sqref="C144:C145">
    <cfRule type="cellIs" dxfId="15" priority="30" operator="equal">
      <formula>13</formula>
    </cfRule>
  </conditionalFormatting>
  <conditionalFormatting sqref="C222">
    <cfRule type="cellIs" dxfId="14" priority="29" operator="equal">
      <formula>13</formula>
    </cfRule>
  </conditionalFormatting>
  <conditionalFormatting sqref="C267">
    <cfRule type="cellIs" dxfId="13" priority="28" operator="equal">
      <formula>13</formula>
    </cfRule>
  </conditionalFormatting>
  <conditionalFormatting sqref="C230">
    <cfRule type="cellIs" dxfId="12" priority="25" operator="equal">
      <formula>13</formula>
    </cfRule>
  </conditionalFormatting>
  <conditionalFormatting sqref="C260">
    <cfRule type="cellIs" dxfId="11" priority="24" operator="equal">
      <formula>13</formula>
    </cfRule>
  </conditionalFormatting>
  <conditionalFormatting sqref="C256">
    <cfRule type="cellIs" dxfId="10" priority="22" operator="equal">
      <formula>13</formula>
    </cfRule>
  </conditionalFormatting>
  <conditionalFormatting sqref="B256">
    <cfRule type="cellIs" dxfId="9" priority="21" operator="equal">
      <formula>13</formula>
    </cfRule>
  </conditionalFormatting>
  <conditionalFormatting sqref="C235 C238:C242">
    <cfRule type="cellIs" dxfId="8" priority="20" operator="equal">
      <formula>13</formula>
    </cfRule>
  </conditionalFormatting>
  <conditionalFormatting sqref="C249">
    <cfRule type="cellIs" dxfId="7" priority="17" operator="equal">
      <formula>13</formula>
    </cfRule>
  </conditionalFormatting>
  <conditionalFormatting sqref="C257">
    <cfRule type="cellIs" dxfId="6" priority="16" operator="equal">
      <formula>13</formula>
    </cfRule>
  </conditionalFormatting>
  <conditionalFormatting sqref="C250:C251">
    <cfRule type="cellIs" dxfId="5" priority="18" operator="equal">
      <formula>13</formula>
    </cfRule>
  </conditionalFormatting>
  <conditionalFormatting sqref="C233:C234">
    <cfRule type="cellIs" dxfId="4" priority="15" operator="equal">
      <formula>13</formula>
    </cfRule>
  </conditionalFormatting>
  <conditionalFormatting sqref="C189:C191">
    <cfRule type="cellIs" dxfId="3" priority="13" operator="equal">
      <formula>13</formula>
    </cfRule>
  </conditionalFormatting>
  <conditionalFormatting sqref="C236">
    <cfRule type="cellIs" dxfId="2" priority="10" operator="equal">
      <formula>13</formula>
    </cfRule>
  </conditionalFormatting>
  <conditionalFormatting sqref="C237">
    <cfRule type="cellIs" dxfId="1" priority="9" operator="equal">
      <formula>13</formula>
    </cfRule>
  </conditionalFormatting>
  <printOptions horizontalCentered="1" verticalCentered="1"/>
  <pageMargins left="1.1811023622047245" right="1.1811023622047245" top="0.78740157480314965" bottom="0.78740157480314965" header="0.31496062992125984" footer="0.31496062992125984"/>
  <pageSetup paperSize="5" scale="21" fitToWidth="5" fitToHeight="5" orientation="landscape" horizontalDpi="300" verticalDpi="300" r:id="rId1"/>
  <rowBreaks count="1" manualBreakCount="1">
    <brk id="203" min="1" max="9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239"/>
  <sheetViews>
    <sheetView showGridLines="0" workbookViewId="0">
      <selection activeCell="Y17" sqref="Y17:AA17"/>
    </sheetView>
  </sheetViews>
  <sheetFormatPr baseColWidth="10" defaultRowHeight="15" x14ac:dyDescent="0.25"/>
  <cols>
    <col min="1" max="1" width="23.28515625" style="112" customWidth="1"/>
    <col min="2" max="2" width="3.42578125" style="115" customWidth="1"/>
    <col min="3" max="4" width="5" style="115" bestFit="1" customWidth="1"/>
    <col min="5" max="11" width="3.42578125" style="115" customWidth="1"/>
    <col min="12" max="12" width="3.42578125" style="112" customWidth="1"/>
    <col min="13" max="13" width="2.7109375" style="134" customWidth="1"/>
    <col min="14" max="18" width="2.7109375" style="119" customWidth="1"/>
    <col min="19" max="19" width="2.85546875" style="119" customWidth="1"/>
    <col min="20" max="22" width="2.7109375" style="119" customWidth="1"/>
    <col min="23" max="23" width="2.42578125" style="119" customWidth="1"/>
    <col min="24" max="24" width="0.28515625" style="119" customWidth="1"/>
    <col min="25" max="25" width="1" style="119" customWidth="1"/>
    <col min="26" max="26" width="1.7109375" style="119" customWidth="1"/>
    <col min="27" max="39" width="2.7109375" style="119" customWidth="1"/>
    <col min="40" max="40" width="2.42578125" style="119" customWidth="1"/>
    <col min="41" max="41" width="0.28515625" style="119" customWidth="1"/>
    <col min="42" max="42" width="1.85546875" style="119" customWidth="1"/>
    <col min="43" max="43" width="0.7109375" style="119" customWidth="1"/>
    <col min="44" max="47" width="2.7109375" style="119" customWidth="1"/>
    <col min="48" max="48" width="3.28515625" style="119" customWidth="1"/>
    <col min="49" max="49" width="3.140625" style="119" customWidth="1"/>
    <col min="50" max="51" width="2.7109375" style="119" customWidth="1"/>
    <col min="52" max="52" width="0.85546875" style="119" customWidth="1"/>
    <col min="53" max="53" width="0.7109375" style="119" customWidth="1"/>
    <col min="54" max="54" width="1" style="119" customWidth="1"/>
    <col min="55" max="55" width="21.5703125" style="119" bestFit="1" customWidth="1"/>
    <col min="56" max="56" width="16.85546875" style="119" bestFit="1" customWidth="1"/>
    <col min="57" max="57" width="17" style="119" bestFit="1" customWidth="1"/>
    <col min="58" max="58" width="18" style="119" bestFit="1" customWidth="1"/>
    <col min="59" max="59" width="17.42578125" style="119" bestFit="1" customWidth="1"/>
    <col min="60" max="60" width="18.5703125" style="119" bestFit="1" customWidth="1"/>
    <col min="61" max="61" width="18" style="119" bestFit="1" customWidth="1"/>
    <col min="62" max="62" width="17.42578125" style="119" bestFit="1" customWidth="1"/>
    <col min="63" max="63" width="16.85546875" style="119" bestFit="1" customWidth="1"/>
    <col min="64" max="64" width="18" style="119" bestFit="1" customWidth="1"/>
    <col min="65" max="65" width="16.85546875" style="119" bestFit="1" customWidth="1"/>
    <col min="66" max="66" width="16.42578125" style="119" bestFit="1" customWidth="1"/>
    <col min="67" max="67" width="16" style="119" bestFit="1" customWidth="1"/>
    <col min="68" max="68" width="0.5703125" style="119" customWidth="1"/>
    <col min="69" max="16384" width="11.42578125" style="119"/>
  </cols>
  <sheetData>
    <row r="1" spans="1:68" ht="4.1500000000000004" customHeight="1" x14ac:dyDescent="0.25"/>
    <row r="2" spans="1:68" ht="4.1500000000000004" customHeight="1" x14ac:dyDescent="0.25">
      <c r="N2" s="829"/>
      <c r="O2" s="829"/>
      <c r="P2" s="829"/>
      <c r="Q2" s="829"/>
      <c r="R2" s="829"/>
      <c r="S2" s="829"/>
      <c r="T2" s="829"/>
      <c r="U2" s="829"/>
      <c r="V2" s="829"/>
      <c r="W2" s="829"/>
    </row>
    <row r="3" spans="1:68" ht="17.25" customHeight="1" x14ac:dyDescent="0.25">
      <c r="N3" s="829"/>
      <c r="O3" s="829"/>
      <c r="P3" s="829"/>
      <c r="Q3" s="829"/>
      <c r="R3" s="829"/>
      <c r="S3" s="829"/>
      <c r="T3" s="829"/>
      <c r="U3" s="829"/>
      <c r="V3" s="829"/>
      <c r="W3" s="829"/>
      <c r="Z3" s="1075" t="s">
        <v>414</v>
      </c>
      <c r="AA3" s="829"/>
      <c r="AB3" s="829"/>
      <c r="AC3" s="829"/>
      <c r="AD3" s="829"/>
      <c r="AE3" s="829"/>
      <c r="AF3" s="829"/>
      <c r="AG3" s="829"/>
      <c r="AH3" s="829"/>
      <c r="AI3" s="829"/>
      <c r="AJ3" s="829"/>
      <c r="AK3" s="829"/>
      <c r="AL3" s="829"/>
      <c r="AM3" s="829"/>
      <c r="AN3" s="829"/>
      <c r="AQ3" s="830" t="s">
        <v>238</v>
      </c>
      <c r="AR3" s="829"/>
      <c r="AS3" s="829"/>
      <c r="AT3" s="829"/>
      <c r="AU3" s="829"/>
      <c r="AV3" s="829"/>
      <c r="AW3" s="829"/>
      <c r="AX3" s="829"/>
      <c r="AY3" s="829"/>
      <c r="AZ3" s="829"/>
      <c r="BB3" s="831" t="s">
        <v>416</v>
      </c>
      <c r="BC3" s="829"/>
      <c r="BD3" s="829"/>
      <c r="BE3" s="829"/>
      <c r="BF3" s="829"/>
      <c r="BH3" s="142"/>
    </row>
    <row r="4" spans="1:68" ht="17.25" customHeight="1" x14ac:dyDescent="0.25">
      <c r="N4" s="829"/>
      <c r="O4" s="829"/>
      <c r="P4" s="829"/>
      <c r="Q4" s="829"/>
      <c r="R4" s="829"/>
      <c r="S4" s="829"/>
      <c r="T4" s="829"/>
      <c r="U4" s="829"/>
      <c r="V4" s="829"/>
      <c r="W4" s="829"/>
      <c r="Z4" s="829"/>
      <c r="AA4" s="829"/>
      <c r="AB4" s="829"/>
      <c r="AC4" s="829"/>
      <c r="AD4" s="829"/>
      <c r="AE4" s="829"/>
      <c r="AF4" s="829"/>
      <c r="AG4" s="829"/>
      <c r="AH4" s="829"/>
      <c r="AI4" s="829"/>
      <c r="AJ4" s="829"/>
      <c r="AK4" s="829"/>
      <c r="AL4" s="829"/>
      <c r="AM4" s="829"/>
      <c r="AN4" s="829"/>
      <c r="BH4" s="142"/>
    </row>
    <row r="5" spans="1:68" ht="17.25" customHeight="1" x14ac:dyDescent="0.25">
      <c r="N5" s="829"/>
      <c r="O5" s="829"/>
      <c r="P5" s="829"/>
      <c r="Q5" s="829"/>
      <c r="R5" s="829"/>
      <c r="S5" s="829"/>
      <c r="T5" s="829"/>
      <c r="U5" s="829"/>
      <c r="V5" s="829"/>
      <c r="W5" s="829"/>
      <c r="Z5" s="829"/>
      <c r="AA5" s="829"/>
      <c r="AB5" s="829"/>
      <c r="AC5" s="829"/>
      <c r="AD5" s="829"/>
      <c r="AE5" s="829"/>
      <c r="AF5" s="829"/>
      <c r="AG5" s="829"/>
      <c r="AH5" s="829"/>
      <c r="AI5" s="829"/>
      <c r="AJ5" s="829"/>
      <c r="AK5" s="829"/>
      <c r="AL5" s="829"/>
      <c r="AM5" s="829"/>
      <c r="AN5" s="829"/>
      <c r="AQ5" s="833" t="s">
        <v>239</v>
      </c>
      <c r="AR5" s="829"/>
      <c r="AS5" s="829"/>
      <c r="AT5" s="829"/>
      <c r="AU5" s="829"/>
      <c r="AV5" s="829"/>
      <c r="AW5" s="829"/>
      <c r="AX5" s="829"/>
      <c r="AY5" s="829"/>
      <c r="AZ5" s="829"/>
      <c r="BB5" s="834" t="s">
        <v>240</v>
      </c>
      <c r="BC5" s="829"/>
      <c r="BD5" s="829"/>
      <c r="BE5" s="829"/>
      <c r="BF5" s="829"/>
      <c r="BH5" s="142"/>
    </row>
    <row r="6" spans="1:68" ht="17.25" customHeight="1" x14ac:dyDescent="0.25">
      <c r="N6" s="829"/>
      <c r="O6" s="829"/>
      <c r="P6" s="829"/>
      <c r="Q6" s="829"/>
      <c r="R6" s="829"/>
      <c r="S6" s="829"/>
      <c r="T6" s="829"/>
      <c r="U6" s="829"/>
      <c r="V6" s="829"/>
      <c r="W6" s="829"/>
      <c r="AQ6" s="829"/>
      <c r="AR6" s="829"/>
      <c r="AS6" s="829"/>
      <c r="AT6" s="829"/>
      <c r="AU6" s="829"/>
      <c r="AV6" s="829"/>
      <c r="AW6" s="829"/>
      <c r="AX6" s="829"/>
      <c r="AY6" s="829"/>
      <c r="AZ6" s="829"/>
      <c r="BB6" s="829"/>
      <c r="BC6" s="829"/>
      <c r="BD6" s="829"/>
      <c r="BE6" s="829"/>
      <c r="BF6" s="829"/>
      <c r="BH6" s="142"/>
    </row>
    <row r="7" spans="1:68" ht="17.25" customHeight="1" x14ac:dyDescent="0.25">
      <c r="AQ7" s="829"/>
      <c r="AR7" s="829"/>
      <c r="AS7" s="829"/>
      <c r="AT7" s="829"/>
      <c r="AU7" s="829"/>
      <c r="AV7" s="829"/>
      <c r="AW7" s="829"/>
      <c r="AX7" s="829"/>
      <c r="AY7" s="829"/>
      <c r="AZ7" s="829"/>
      <c r="BB7" s="829"/>
      <c r="BC7" s="829"/>
      <c r="BD7" s="829"/>
      <c r="BE7" s="829"/>
      <c r="BF7" s="829"/>
      <c r="BH7" s="142"/>
    </row>
    <row r="8" spans="1:68" ht="17.25" customHeight="1" x14ac:dyDescent="0.25">
      <c r="BH8" s="142"/>
    </row>
    <row r="9" spans="1:68" ht="14.1" customHeight="1" x14ac:dyDescent="0.25">
      <c r="AQ9" s="833" t="s">
        <v>241</v>
      </c>
      <c r="AR9" s="829"/>
      <c r="AS9" s="829"/>
      <c r="AT9" s="829"/>
      <c r="AU9" s="829"/>
      <c r="AV9" s="829"/>
      <c r="AW9" s="829"/>
      <c r="AX9" s="829"/>
      <c r="AY9" s="829"/>
      <c r="AZ9" s="829"/>
      <c r="BB9" s="834" t="s">
        <v>424</v>
      </c>
      <c r="BC9" s="829"/>
      <c r="BD9" s="829"/>
      <c r="BE9" s="829"/>
      <c r="BF9" s="829"/>
    </row>
    <row r="10" spans="1:68" ht="0" hidden="1" customHeight="1" x14ac:dyDescent="0.25"/>
    <row r="11" spans="1:68" ht="19.899999999999999" customHeight="1" x14ac:dyDescent="0.25">
      <c r="BC11" s="150">
        <f>+BC14+BC15</f>
        <v>453718942489</v>
      </c>
      <c r="BD11" s="150">
        <f t="shared" ref="BD11:BP11" si="0">+BD14+BD15</f>
        <v>400888492802.56</v>
      </c>
      <c r="BE11" s="150">
        <f t="shared" si="0"/>
        <v>52830449686.440002</v>
      </c>
      <c r="BF11" s="150">
        <f t="shared" si="0"/>
        <v>19120420000</v>
      </c>
      <c r="BG11" s="150">
        <f t="shared" si="0"/>
        <v>303278712027.29999</v>
      </c>
      <c r="BH11" s="150">
        <f t="shared" si="0"/>
        <v>97609780775.259995</v>
      </c>
      <c r="BI11" s="150">
        <f t="shared" si="0"/>
        <v>166662257040.22998</v>
      </c>
      <c r="BJ11" s="150">
        <f t="shared" si="0"/>
        <v>136616454987.07001</v>
      </c>
      <c r="BK11" s="150">
        <f t="shared" si="0"/>
        <v>166436181943.22998</v>
      </c>
      <c r="BL11" s="150">
        <f t="shared" si="0"/>
        <v>226075097</v>
      </c>
      <c r="BM11" s="150">
        <f t="shared" si="0"/>
        <v>163100547897.22998</v>
      </c>
      <c r="BN11" s="150">
        <f t="shared" si="0"/>
        <v>3335634046</v>
      </c>
      <c r="BO11" s="150">
        <f t="shared" si="0"/>
        <v>187196712</v>
      </c>
      <c r="BP11" s="150">
        <f t="shared" si="0"/>
        <v>0</v>
      </c>
    </row>
    <row r="12" spans="1:68" ht="0" hidden="1" customHeight="1" x14ac:dyDescent="0.25"/>
    <row r="13" spans="1:68" ht="8.65" customHeight="1" x14ac:dyDescent="0.25"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</row>
    <row r="14" spans="1:68" x14ac:dyDescent="0.25">
      <c r="N14" s="847" t="s">
        <v>242</v>
      </c>
      <c r="O14" s="839"/>
      <c r="P14" s="839"/>
      <c r="Q14" s="839"/>
      <c r="R14" s="840"/>
      <c r="S14" s="916" t="s">
        <v>415</v>
      </c>
      <c r="T14" s="839"/>
      <c r="U14" s="840"/>
      <c r="V14" s="847" t="s">
        <v>243</v>
      </c>
      <c r="W14" s="839"/>
      <c r="X14" s="839"/>
      <c r="Y14" s="839"/>
      <c r="Z14" s="839"/>
      <c r="AA14" s="839"/>
      <c r="AB14" s="839"/>
      <c r="AC14" s="840"/>
      <c r="AD14" s="848" t="s">
        <v>244</v>
      </c>
      <c r="AE14" s="839"/>
      <c r="AF14" s="839"/>
      <c r="AG14" s="839"/>
      <c r="AH14" s="839"/>
      <c r="AI14" s="839"/>
      <c r="AJ14" s="840"/>
      <c r="AK14" s="847" t="s">
        <v>245</v>
      </c>
      <c r="AL14" s="839"/>
      <c r="AM14" s="839"/>
      <c r="AN14" s="839"/>
      <c r="AO14" s="839"/>
      <c r="AP14" s="839"/>
      <c r="AQ14" s="840"/>
      <c r="AR14" s="848" t="s">
        <v>425</v>
      </c>
      <c r="AS14" s="839"/>
      <c r="AT14" s="839"/>
      <c r="AU14" s="839"/>
      <c r="AV14" s="839"/>
      <c r="AW14" s="840"/>
      <c r="AX14" s="143" t="s">
        <v>236</v>
      </c>
      <c r="AY14" s="143" t="s">
        <v>236</v>
      </c>
      <c r="AZ14" s="852" t="s">
        <v>236</v>
      </c>
      <c r="BA14" s="829"/>
      <c r="BB14" s="829"/>
      <c r="BC14" s="152">
        <f>+BC150+BC151+BC152</f>
        <v>21815325822</v>
      </c>
      <c r="BD14" s="152">
        <f t="shared" ref="BD14:BP14" si="1">+BD150+BD151+BD152</f>
        <v>17166004924</v>
      </c>
      <c r="BE14" s="152">
        <f t="shared" si="1"/>
        <v>4649320898</v>
      </c>
      <c r="BF14" s="152">
        <f t="shared" si="1"/>
        <v>19120420000</v>
      </c>
      <c r="BG14" s="152">
        <f t="shared" si="1"/>
        <v>13744340221</v>
      </c>
      <c r="BH14" s="152">
        <f t="shared" si="1"/>
        <v>3421664703</v>
      </c>
      <c r="BI14" s="152">
        <f t="shared" si="1"/>
        <v>2393342290</v>
      </c>
      <c r="BJ14" s="152">
        <f t="shared" si="1"/>
        <v>11350997931</v>
      </c>
      <c r="BK14" s="152">
        <f t="shared" si="1"/>
        <v>2272720068</v>
      </c>
      <c r="BL14" s="152">
        <f t="shared" si="1"/>
        <v>120622222</v>
      </c>
      <c r="BM14" s="152">
        <f t="shared" si="1"/>
        <v>2267749068</v>
      </c>
      <c r="BN14" s="152">
        <f t="shared" si="1"/>
        <v>4971000</v>
      </c>
      <c r="BO14" s="152">
        <f t="shared" si="1"/>
        <v>1718802</v>
      </c>
      <c r="BP14" s="152">
        <f t="shared" si="1"/>
        <v>0</v>
      </c>
    </row>
    <row r="15" spans="1:68" x14ac:dyDescent="0.25">
      <c r="N15" s="914" t="s">
        <v>246</v>
      </c>
      <c r="O15" s="839"/>
      <c r="P15" s="839"/>
      <c r="Q15" s="839"/>
      <c r="R15" s="839"/>
      <c r="S15" s="840"/>
      <c r="T15" s="838" t="s">
        <v>240</v>
      </c>
      <c r="U15" s="839"/>
      <c r="V15" s="839"/>
      <c r="W15" s="839"/>
      <c r="X15" s="839"/>
      <c r="Y15" s="839"/>
      <c r="Z15" s="839"/>
      <c r="AA15" s="839"/>
      <c r="AB15" s="839"/>
      <c r="AC15" s="839"/>
      <c r="AD15" s="839"/>
      <c r="AE15" s="839"/>
      <c r="AF15" s="839"/>
      <c r="AG15" s="839"/>
      <c r="AH15" s="839"/>
      <c r="AI15" s="839"/>
      <c r="AJ15" s="839"/>
      <c r="AK15" s="839"/>
      <c r="AL15" s="839"/>
      <c r="AM15" s="839"/>
      <c r="AN15" s="839"/>
      <c r="AO15" s="839"/>
      <c r="AP15" s="839"/>
      <c r="AQ15" s="839"/>
      <c r="AR15" s="839"/>
      <c r="AS15" s="839"/>
      <c r="AT15" s="840"/>
      <c r="AU15" s="144" t="s">
        <v>236</v>
      </c>
      <c r="AV15" s="144" t="s">
        <v>236</v>
      </c>
      <c r="AW15" s="144" t="s">
        <v>236</v>
      </c>
      <c r="AX15" s="144" t="s">
        <v>236</v>
      </c>
      <c r="AY15" s="144" t="s">
        <v>236</v>
      </c>
      <c r="AZ15" s="841" t="s">
        <v>236</v>
      </c>
      <c r="BA15" s="842"/>
      <c r="BB15" s="842"/>
      <c r="BC15" s="152">
        <f>+BC21+BC58+BC128+BC129+BC130</f>
        <v>431903616667</v>
      </c>
      <c r="BD15" s="152">
        <f t="shared" ref="BD15:BP15" si="2">+BD21+BD58+BD128+BD129+BD130</f>
        <v>383722487878.56</v>
      </c>
      <c r="BE15" s="152">
        <f t="shared" si="2"/>
        <v>48181128788.440002</v>
      </c>
      <c r="BF15" s="152">
        <f t="shared" si="2"/>
        <v>0</v>
      </c>
      <c r="BG15" s="152">
        <f t="shared" si="2"/>
        <v>289534371806.29999</v>
      </c>
      <c r="BH15" s="152">
        <f t="shared" si="2"/>
        <v>94188116072.259995</v>
      </c>
      <c r="BI15" s="152">
        <f t="shared" si="2"/>
        <v>164268914750.22998</v>
      </c>
      <c r="BJ15" s="152">
        <f t="shared" si="2"/>
        <v>125265457056.07001</v>
      </c>
      <c r="BK15" s="152">
        <f t="shared" si="2"/>
        <v>164163461875.22998</v>
      </c>
      <c r="BL15" s="152">
        <f t="shared" si="2"/>
        <v>105452875</v>
      </c>
      <c r="BM15" s="152">
        <f t="shared" si="2"/>
        <v>160832798829.22998</v>
      </c>
      <c r="BN15" s="152">
        <f t="shared" si="2"/>
        <v>3330663046</v>
      </c>
      <c r="BO15" s="152">
        <f t="shared" si="2"/>
        <v>185477910</v>
      </c>
      <c r="BP15" s="152">
        <f t="shared" si="2"/>
        <v>0</v>
      </c>
    </row>
    <row r="16" spans="1:68" ht="15" customHeight="1" x14ac:dyDescent="0.25">
      <c r="A16" s="112">
        <v>1</v>
      </c>
      <c r="B16" s="115">
        <f>+A16+1</f>
        <v>2</v>
      </c>
      <c r="C16" s="115">
        <f t="shared" ref="C16:BN16" si="3">+B16+1</f>
        <v>3</v>
      </c>
      <c r="D16" s="115">
        <f t="shared" si="3"/>
        <v>4</v>
      </c>
      <c r="E16" s="115">
        <f t="shared" si="3"/>
        <v>5</v>
      </c>
      <c r="F16" s="115">
        <f t="shared" si="3"/>
        <v>6</v>
      </c>
      <c r="G16" s="115">
        <f t="shared" si="3"/>
        <v>7</v>
      </c>
      <c r="H16" s="115">
        <f t="shared" si="3"/>
        <v>8</v>
      </c>
      <c r="I16" s="115">
        <f t="shared" si="3"/>
        <v>9</v>
      </c>
      <c r="J16" s="115">
        <f t="shared" si="3"/>
        <v>10</v>
      </c>
      <c r="K16" s="115">
        <f t="shared" si="3"/>
        <v>11</v>
      </c>
      <c r="L16" s="115">
        <f t="shared" si="3"/>
        <v>12</v>
      </c>
      <c r="M16" s="115">
        <f t="shared" si="3"/>
        <v>13</v>
      </c>
      <c r="N16" s="115">
        <f t="shared" si="3"/>
        <v>14</v>
      </c>
      <c r="O16" s="115">
        <f t="shared" si="3"/>
        <v>15</v>
      </c>
      <c r="P16" s="115">
        <f t="shared" si="3"/>
        <v>16</v>
      </c>
      <c r="Q16" s="115">
        <f t="shared" si="3"/>
        <v>17</v>
      </c>
      <c r="R16" s="115">
        <f t="shared" si="3"/>
        <v>18</v>
      </c>
      <c r="S16" s="115">
        <f t="shared" si="3"/>
        <v>19</v>
      </c>
      <c r="T16" s="115">
        <f t="shared" si="3"/>
        <v>20</v>
      </c>
      <c r="U16" s="115">
        <f t="shared" si="3"/>
        <v>21</v>
      </c>
      <c r="V16" s="115">
        <f t="shared" si="3"/>
        <v>22</v>
      </c>
      <c r="W16" s="115">
        <f t="shared" si="3"/>
        <v>23</v>
      </c>
      <c r="X16" s="115">
        <f t="shared" si="3"/>
        <v>24</v>
      </c>
      <c r="Y16" s="115">
        <f t="shared" si="3"/>
        <v>25</v>
      </c>
      <c r="Z16" s="115">
        <f t="shared" si="3"/>
        <v>26</v>
      </c>
      <c r="AA16" s="115">
        <f t="shared" si="3"/>
        <v>27</v>
      </c>
      <c r="AB16" s="115">
        <f t="shared" si="3"/>
        <v>28</v>
      </c>
      <c r="AC16" s="115">
        <f t="shared" si="3"/>
        <v>29</v>
      </c>
      <c r="AD16" s="115">
        <f t="shared" si="3"/>
        <v>30</v>
      </c>
      <c r="AE16" s="115">
        <f t="shared" si="3"/>
        <v>31</v>
      </c>
      <c r="AF16" s="115">
        <f t="shared" si="3"/>
        <v>32</v>
      </c>
      <c r="AG16" s="115">
        <f t="shared" si="3"/>
        <v>33</v>
      </c>
      <c r="AH16" s="115">
        <f t="shared" si="3"/>
        <v>34</v>
      </c>
      <c r="AI16" s="115">
        <f t="shared" si="3"/>
        <v>35</v>
      </c>
      <c r="AJ16" s="115">
        <f t="shared" si="3"/>
        <v>36</v>
      </c>
      <c r="AK16" s="115">
        <f t="shared" si="3"/>
        <v>37</v>
      </c>
      <c r="AL16" s="115">
        <f t="shared" si="3"/>
        <v>38</v>
      </c>
      <c r="AM16" s="115">
        <f t="shared" si="3"/>
        <v>39</v>
      </c>
      <c r="AN16" s="115">
        <f t="shared" si="3"/>
        <v>40</v>
      </c>
      <c r="AO16" s="115">
        <f t="shared" si="3"/>
        <v>41</v>
      </c>
      <c r="AP16" s="115">
        <f t="shared" si="3"/>
        <v>42</v>
      </c>
      <c r="AQ16" s="115">
        <f t="shared" si="3"/>
        <v>43</v>
      </c>
      <c r="AR16" s="115">
        <f t="shared" si="3"/>
        <v>44</v>
      </c>
      <c r="AS16" s="115">
        <f t="shared" si="3"/>
        <v>45</v>
      </c>
      <c r="AT16" s="115">
        <f t="shared" si="3"/>
        <v>46</v>
      </c>
      <c r="AU16" s="115">
        <f t="shared" si="3"/>
        <v>47</v>
      </c>
      <c r="AV16" s="115">
        <f t="shared" si="3"/>
        <v>48</v>
      </c>
      <c r="AW16" s="115">
        <f t="shared" si="3"/>
        <v>49</v>
      </c>
      <c r="AX16" s="115">
        <f t="shared" si="3"/>
        <v>50</v>
      </c>
      <c r="AY16" s="115">
        <f t="shared" si="3"/>
        <v>51</v>
      </c>
      <c r="AZ16" s="115">
        <f t="shared" si="3"/>
        <v>52</v>
      </c>
      <c r="BA16" s="115">
        <f t="shared" si="3"/>
        <v>53</v>
      </c>
      <c r="BB16" s="115">
        <f t="shared" si="3"/>
        <v>54</v>
      </c>
      <c r="BC16" s="115">
        <f t="shared" si="3"/>
        <v>55</v>
      </c>
      <c r="BD16" s="115">
        <f t="shared" si="3"/>
        <v>56</v>
      </c>
      <c r="BE16" s="115">
        <f t="shared" si="3"/>
        <v>57</v>
      </c>
      <c r="BF16" s="115">
        <f t="shared" si="3"/>
        <v>58</v>
      </c>
      <c r="BG16" s="115">
        <f t="shared" si="3"/>
        <v>59</v>
      </c>
      <c r="BH16" s="115">
        <f t="shared" si="3"/>
        <v>60</v>
      </c>
      <c r="BI16" s="115">
        <f t="shared" si="3"/>
        <v>61</v>
      </c>
      <c r="BJ16" s="115">
        <f t="shared" si="3"/>
        <v>62</v>
      </c>
      <c r="BK16" s="115">
        <f t="shared" si="3"/>
        <v>63</v>
      </c>
      <c r="BL16" s="115">
        <f t="shared" si="3"/>
        <v>64</v>
      </c>
      <c r="BM16" s="115">
        <f t="shared" si="3"/>
        <v>65</v>
      </c>
      <c r="BN16" s="115">
        <f t="shared" si="3"/>
        <v>66</v>
      </c>
      <c r="BO16" s="115">
        <f>+BN16+1</f>
        <v>67</v>
      </c>
    </row>
    <row r="17" spans="1:67" ht="45" customHeight="1" x14ac:dyDescent="0.25">
      <c r="A17" s="141" t="s">
        <v>423</v>
      </c>
      <c r="B17" s="139"/>
      <c r="N17" s="858" t="s">
        <v>247</v>
      </c>
      <c r="O17" s="840"/>
      <c r="P17" s="915" t="s">
        <v>248</v>
      </c>
      <c r="Q17" s="840"/>
      <c r="R17" s="858" t="s">
        <v>249</v>
      </c>
      <c r="S17" s="840"/>
      <c r="T17" s="858" t="s">
        <v>250</v>
      </c>
      <c r="U17" s="840"/>
      <c r="V17" s="858" t="s">
        <v>251</v>
      </c>
      <c r="W17" s="839"/>
      <c r="X17" s="840"/>
      <c r="Y17" s="858" t="s">
        <v>252</v>
      </c>
      <c r="Z17" s="839"/>
      <c r="AA17" s="840"/>
      <c r="AB17" s="858" t="s">
        <v>253</v>
      </c>
      <c r="AC17" s="840"/>
      <c r="AD17" s="858" t="s">
        <v>254</v>
      </c>
      <c r="AE17" s="840"/>
      <c r="AF17" s="858" t="s">
        <v>255</v>
      </c>
      <c r="AG17" s="839"/>
      <c r="AH17" s="839"/>
      <c r="AI17" s="839"/>
      <c r="AJ17" s="839"/>
      <c r="AK17" s="839"/>
      <c r="AL17" s="839"/>
      <c r="AM17" s="840"/>
      <c r="AN17" s="858" t="s">
        <v>256</v>
      </c>
      <c r="AO17" s="839"/>
      <c r="AP17" s="839"/>
      <c r="AQ17" s="839"/>
      <c r="AR17" s="840"/>
      <c r="AS17" s="858" t="s">
        <v>257</v>
      </c>
      <c r="AT17" s="839"/>
      <c r="AU17" s="840"/>
      <c r="AV17" s="140" t="s">
        <v>258</v>
      </c>
      <c r="AW17" s="858" t="s">
        <v>259</v>
      </c>
      <c r="AX17" s="839"/>
      <c r="AY17" s="839"/>
      <c r="AZ17" s="839"/>
      <c r="BA17" s="839"/>
      <c r="BB17" s="840"/>
      <c r="BC17" s="140" t="s">
        <v>260</v>
      </c>
      <c r="BD17" s="140" t="s">
        <v>261</v>
      </c>
      <c r="BE17" s="140" t="s">
        <v>262</v>
      </c>
      <c r="BF17" s="140" t="s">
        <v>263</v>
      </c>
      <c r="BG17" s="140" t="s">
        <v>264</v>
      </c>
      <c r="BH17" s="140" t="s">
        <v>265</v>
      </c>
      <c r="BI17" s="140" t="s">
        <v>266</v>
      </c>
      <c r="BJ17" s="140" t="s">
        <v>267</v>
      </c>
      <c r="BK17" s="140" t="s">
        <v>268</v>
      </c>
      <c r="BL17" s="140" t="s">
        <v>269</v>
      </c>
      <c r="BM17" s="140" t="s">
        <v>270</v>
      </c>
      <c r="BN17" s="140" t="s">
        <v>271</v>
      </c>
      <c r="BO17" s="140" t="s">
        <v>272</v>
      </c>
    </row>
    <row r="18" spans="1:67" s="112" customFormat="1" ht="15.6" customHeight="1" x14ac:dyDescent="0.25"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M18" s="134"/>
      <c r="N18" s="918" t="s">
        <v>14</v>
      </c>
      <c r="O18" s="1032"/>
      <c r="P18" s="918"/>
      <c r="Q18" s="1032"/>
      <c r="R18" s="918"/>
      <c r="S18" s="1032"/>
      <c r="T18" s="918"/>
      <c r="U18" s="1032"/>
      <c r="V18" s="1133"/>
      <c r="W18" s="1134"/>
      <c r="X18" s="1134"/>
      <c r="Y18" s="1133"/>
      <c r="Z18" s="1134"/>
      <c r="AA18" s="1134"/>
      <c r="AB18" s="918"/>
      <c r="AC18" s="1032"/>
      <c r="AD18" s="918"/>
      <c r="AE18" s="1032"/>
      <c r="AF18" s="917" t="s">
        <v>8</v>
      </c>
      <c r="AG18" s="1032"/>
      <c r="AH18" s="1032"/>
      <c r="AI18" s="1032"/>
      <c r="AJ18" s="1032"/>
      <c r="AK18" s="1032"/>
      <c r="AL18" s="1032"/>
      <c r="AM18" s="1032"/>
      <c r="AN18" s="918" t="s">
        <v>273</v>
      </c>
      <c r="AO18" s="1032"/>
      <c r="AP18" s="1032"/>
      <c r="AQ18" s="1032"/>
      <c r="AR18" s="1032"/>
      <c r="AS18" s="918" t="s">
        <v>274</v>
      </c>
      <c r="AT18" s="1032"/>
      <c r="AU18" s="1032"/>
      <c r="AV18" s="105" t="s">
        <v>65</v>
      </c>
      <c r="AW18" s="919" t="s">
        <v>275</v>
      </c>
      <c r="AX18" s="1032"/>
      <c r="AY18" s="1032"/>
      <c r="AZ18" s="1032"/>
      <c r="BA18" s="1032"/>
      <c r="BB18" s="1032"/>
      <c r="BC18" s="106" t="s">
        <v>426</v>
      </c>
      <c r="BD18" s="106" t="s">
        <v>427</v>
      </c>
      <c r="BE18" s="106" t="s">
        <v>428</v>
      </c>
      <c r="BF18" s="106" t="s">
        <v>429</v>
      </c>
      <c r="BG18" s="106" t="s">
        <v>430</v>
      </c>
      <c r="BH18" s="106" t="s">
        <v>431</v>
      </c>
      <c r="BI18" s="106" t="s">
        <v>432</v>
      </c>
      <c r="BJ18" s="106" t="s">
        <v>433</v>
      </c>
      <c r="BK18" s="106" t="s">
        <v>434</v>
      </c>
      <c r="BL18" s="106" t="s">
        <v>435</v>
      </c>
      <c r="BM18" s="106" t="s">
        <v>436</v>
      </c>
      <c r="BN18" s="106" t="s">
        <v>437</v>
      </c>
      <c r="BO18" s="106" t="s">
        <v>438</v>
      </c>
    </row>
    <row r="19" spans="1:67" s="112" customFormat="1" x14ac:dyDescent="0.25"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M19" s="134"/>
      <c r="N19" s="918" t="s">
        <v>14</v>
      </c>
      <c r="O19" s="1032"/>
      <c r="P19" s="918"/>
      <c r="Q19" s="1032"/>
      <c r="R19" s="918"/>
      <c r="S19" s="1032"/>
      <c r="T19" s="918"/>
      <c r="U19" s="1032"/>
      <c r="V19" s="918"/>
      <c r="W19" s="1032"/>
      <c r="X19" s="1032"/>
      <c r="Y19" s="918"/>
      <c r="Z19" s="1032"/>
      <c r="AA19" s="1032"/>
      <c r="AB19" s="918"/>
      <c r="AC19" s="1032"/>
      <c r="AD19" s="918"/>
      <c r="AE19" s="1032"/>
      <c r="AF19" s="917" t="s">
        <v>8</v>
      </c>
      <c r="AG19" s="1032"/>
      <c r="AH19" s="1032"/>
      <c r="AI19" s="1032"/>
      <c r="AJ19" s="1032"/>
      <c r="AK19" s="1032"/>
      <c r="AL19" s="1032"/>
      <c r="AM19" s="1032"/>
      <c r="AN19" s="918" t="s">
        <v>273</v>
      </c>
      <c r="AO19" s="1032"/>
      <c r="AP19" s="1032"/>
      <c r="AQ19" s="1032"/>
      <c r="AR19" s="1032"/>
      <c r="AS19" s="918" t="s">
        <v>276</v>
      </c>
      <c r="AT19" s="1032"/>
      <c r="AU19" s="1032"/>
      <c r="AV19" s="105" t="s">
        <v>80</v>
      </c>
      <c r="AW19" s="919" t="s">
        <v>277</v>
      </c>
      <c r="AX19" s="1032"/>
      <c r="AY19" s="1032"/>
      <c r="AZ19" s="1032"/>
      <c r="BA19" s="1032"/>
      <c r="BB19" s="1032"/>
      <c r="BC19" s="106" t="s">
        <v>439</v>
      </c>
      <c r="BD19" s="107" t="s">
        <v>429</v>
      </c>
      <c r="BE19" s="106" t="s">
        <v>439</v>
      </c>
      <c r="BF19" s="107" t="s">
        <v>429</v>
      </c>
      <c r="BG19" s="107" t="s">
        <v>429</v>
      </c>
      <c r="BH19" s="107" t="s">
        <v>429</v>
      </c>
      <c r="BI19" s="107" t="s">
        <v>429</v>
      </c>
      <c r="BJ19" s="107" t="s">
        <v>429</v>
      </c>
      <c r="BK19" s="107" t="s">
        <v>429</v>
      </c>
      <c r="BL19" s="107" t="s">
        <v>429</v>
      </c>
      <c r="BM19" s="107" t="s">
        <v>429</v>
      </c>
      <c r="BN19" s="107" t="s">
        <v>429</v>
      </c>
      <c r="BO19" s="107" t="s">
        <v>429</v>
      </c>
    </row>
    <row r="20" spans="1:67" s="112" customFormat="1" ht="14.45" customHeight="1" x14ac:dyDescent="0.25"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M20" s="134"/>
      <c r="N20" s="918" t="s">
        <v>14</v>
      </c>
      <c r="O20" s="1032"/>
      <c r="P20" s="918"/>
      <c r="Q20" s="1032"/>
      <c r="R20" s="918"/>
      <c r="S20" s="1032"/>
      <c r="T20" s="918"/>
      <c r="U20" s="1032"/>
      <c r="V20" s="918"/>
      <c r="W20" s="1032"/>
      <c r="X20" s="1032"/>
      <c r="Y20" s="918"/>
      <c r="Z20" s="1032"/>
      <c r="AA20" s="1032"/>
      <c r="AB20" s="918"/>
      <c r="AC20" s="1032"/>
      <c r="AD20" s="918"/>
      <c r="AE20" s="1032"/>
      <c r="AF20" s="917" t="s">
        <v>8</v>
      </c>
      <c r="AG20" s="1032"/>
      <c r="AH20" s="1032"/>
      <c r="AI20" s="1032"/>
      <c r="AJ20" s="1032"/>
      <c r="AK20" s="1032"/>
      <c r="AL20" s="1032"/>
      <c r="AM20" s="1032"/>
      <c r="AN20" s="918" t="s">
        <v>273</v>
      </c>
      <c r="AO20" s="1032"/>
      <c r="AP20" s="1032"/>
      <c r="AQ20" s="1032"/>
      <c r="AR20" s="1032"/>
      <c r="AS20" s="918" t="s">
        <v>276</v>
      </c>
      <c r="AT20" s="1032"/>
      <c r="AU20" s="1032"/>
      <c r="AV20" s="105" t="s">
        <v>23</v>
      </c>
      <c r="AW20" s="919" t="s">
        <v>278</v>
      </c>
      <c r="AX20" s="1032"/>
      <c r="AY20" s="1032"/>
      <c r="AZ20" s="1032"/>
      <c r="BA20" s="1032"/>
      <c r="BB20" s="1032"/>
      <c r="BC20" s="106" t="s">
        <v>440</v>
      </c>
      <c r="BD20" s="106" t="s">
        <v>441</v>
      </c>
      <c r="BE20" s="106" t="s">
        <v>442</v>
      </c>
      <c r="BF20" s="107" t="s">
        <v>429</v>
      </c>
      <c r="BG20" s="106" t="s">
        <v>443</v>
      </c>
      <c r="BH20" s="106" t="s">
        <v>444</v>
      </c>
      <c r="BI20" s="106" t="s">
        <v>445</v>
      </c>
      <c r="BJ20" s="106" t="s">
        <v>446</v>
      </c>
      <c r="BK20" s="106" t="s">
        <v>447</v>
      </c>
      <c r="BL20" s="106" t="s">
        <v>448</v>
      </c>
      <c r="BM20" s="106" t="s">
        <v>447</v>
      </c>
      <c r="BN20" s="107" t="s">
        <v>429</v>
      </c>
      <c r="BO20" s="107" t="s">
        <v>429</v>
      </c>
    </row>
    <row r="21" spans="1:67" s="117" customFormat="1" x14ac:dyDescent="0.25"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M21" s="149"/>
      <c r="N21" s="853" t="s">
        <v>14</v>
      </c>
      <c r="O21" s="854"/>
      <c r="P21" s="853" t="s">
        <v>279</v>
      </c>
      <c r="Q21" s="854"/>
      <c r="R21" s="853"/>
      <c r="S21" s="854"/>
      <c r="T21" s="853"/>
      <c r="U21" s="854"/>
      <c r="V21" s="853"/>
      <c r="W21" s="854"/>
      <c r="X21" s="854"/>
      <c r="Y21" s="853"/>
      <c r="Z21" s="854"/>
      <c r="AA21" s="854"/>
      <c r="AB21" s="853"/>
      <c r="AC21" s="854"/>
      <c r="AD21" s="853"/>
      <c r="AE21" s="854"/>
      <c r="AF21" s="1119" t="s">
        <v>7</v>
      </c>
      <c r="AG21" s="854"/>
      <c r="AH21" s="854"/>
      <c r="AI21" s="854"/>
      <c r="AJ21" s="854"/>
      <c r="AK21" s="854"/>
      <c r="AL21" s="854"/>
      <c r="AM21" s="854"/>
      <c r="AN21" s="853" t="s">
        <v>273</v>
      </c>
      <c r="AO21" s="854"/>
      <c r="AP21" s="854"/>
      <c r="AQ21" s="854"/>
      <c r="AR21" s="854"/>
      <c r="AS21" s="853" t="s">
        <v>274</v>
      </c>
      <c r="AT21" s="854"/>
      <c r="AU21" s="854"/>
      <c r="AV21" s="146" t="s">
        <v>65</v>
      </c>
      <c r="AW21" s="855" t="s">
        <v>275</v>
      </c>
      <c r="AX21" s="854"/>
      <c r="AY21" s="854"/>
      <c r="AZ21" s="854"/>
      <c r="BA21" s="854"/>
      <c r="BB21" s="854"/>
      <c r="BC21" s="145" t="s">
        <v>449</v>
      </c>
      <c r="BD21" s="147" t="s">
        <v>450</v>
      </c>
      <c r="BE21" s="145" t="s">
        <v>451</v>
      </c>
      <c r="BF21" s="147" t="s">
        <v>429</v>
      </c>
      <c r="BG21" s="145" t="s">
        <v>452</v>
      </c>
      <c r="BH21" s="145" t="s">
        <v>453</v>
      </c>
      <c r="BI21" s="145" t="s">
        <v>454</v>
      </c>
      <c r="BJ21" s="145" t="s">
        <v>455</v>
      </c>
      <c r="BK21" s="145" t="s">
        <v>456</v>
      </c>
      <c r="BL21" s="145" t="s">
        <v>457</v>
      </c>
      <c r="BM21" s="145" t="s">
        <v>458</v>
      </c>
      <c r="BN21" s="145" t="s">
        <v>459</v>
      </c>
      <c r="BO21" s="145" t="s">
        <v>460</v>
      </c>
    </row>
    <row r="22" spans="1:67" s="112" customFormat="1" x14ac:dyDescent="0.25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M22" s="134"/>
      <c r="N22" s="918" t="s">
        <v>14</v>
      </c>
      <c r="O22" s="1032"/>
      <c r="P22" s="918" t="s">
        <v>279</v>
      </c>
      <c r="Q22" s="1032"/>
      <c r="R22" s="918" t="s">
        <v>280</v>
      </c>
      <c r="S22" s="1032"/>
      <c r="T22" s="918"/>
      <c r="U22" s="1032"/>
      <c r="V22" s="918"/>
      <c r="W22" s="1032"/>
      <c r="X22" s="1032"/>
      <c r="Y22" s="918"/>
      <c r="Z22" s="1032"/>
      <c r="AA22" s="1032"/>
      <c r="AB22" s="918"/>
      <c r="AC22" s="1032"/>
      <c r="AD22" s="918"/>
      <c r="AE22" s="1032"/>
      <c r="AF22" s="917" t="s">
        <v>7</v>
      </c>
      <c r="AG22" s="1032"/>
      <c r="AH22" s="1032"/>
      <c r="AI22" s="1032"/>
      <c r="AJ22" s="1032"/>
      <c r="AK22" s="1032"/>
      <c r="AL22" s="1032"/>
      <c r="AM22" s="1032"/>
      <c r="AN22" s="918" t="s">
        <v>273</v>
      </c>
      <c r="AO22" s="1032"/>
      <c r="AP22" s="1032"/>
      <c r="AQ22" s="1032"/>
      <c r="AR22" s="1032"/>
      <c r="AS22" s="918" t="s">
        <v>274</v>
      </c>
      <c r="AT22" s="1032"/>
      <c r="AU22" s="1032"/>
      <c r="AV22" s="105" t="s">
        <v>65</v>
      </c>
      <c r="AW22" s="919" t="s">
        <v>275</v>
      </c>
      <c r="AX22" s="1032"/>
      <c r="AY22" s="1032"/>
      <c r="AZ22" s="1032"/>
      <c r="BA22" s="1032"/>
      <c r="BB22" s="1032"/>
      <c r="BC22" s="106" t="s">
        <v>449</v>
      </c>
      <c r="BD22" s="107" t="s">
        <v>450</v>
      </c>
      <c r="BE22" s="106" t="s">
        <v>451</v>
      </c>
      <c r="BF22" s="107" t="s">
        <v>429</v>
      </c>
      <c r="BG22" s="106" t="s">
        <v>452</v>
      </c>
      <c r="BH22" s="106" t="s">
        <v>453</v>
      </c>
      <c r="BI22" s="106" t="s">
        <v>454</v>
      </c>
      <c r="BJ22" s="106" t="s">
        <v>455</v>
      </c>
      <c r="BK22" s="106" t="s">
        <v>456</v>
      </c>
      <c r="BL22" s="106" t="s">
        <v>457</v>
      </c>
      <c r="BM22" s="106" t="s">
        <v>458</v>
      </c>
      <c r="BN22" s="106" t="s">
        <v>459</v>
      </c>
      <c r="BO22" s="106" t="s">
        <v>460</v>
      </c>
    </row>
    <row r="23" spans="1:67" s="112" customFormat="1" x14ac:dyDescent="0.25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M23" s="134"/>
      <c r="N23" s="918" t="s">
        <v>14</v>
      </c>
      <c r="O23" s="1032"/>
      <c r="P23" s="918" t="s">
        <v>279</v>
      </c>
      <c r="Q23" s="1032"/>
      <c r="R23" s="918" t="s">
        <v>280</v>
      </c>
      <c r="S23" s="1032"/>
      <c r="T23" s="918" t="s">
        <v>279</v>
      </c>
      <c r="U23" s="1032"/>
      <c r="V23" s="918"/>
      <c r="W23" s="1032"/>
      <c r="X23" s="1032"/>
      <c r="Y23" s="918"/>
      <c r="Z23" s="1032"/>
      <c r="AA23" s="1032"/>
      <c r="AB23" s="918"/>
      <c r="AC23" s="1032"/>
      <c r="AD23" s="918"/>
      <c r="AE23" s="1032"/>
      <c r="AF23" s="917" t="s">
        <v>281</v>
      </c>
      <c r="AG23" s="1032"/>
      <c r="AH23" s="1032"/>
      <c r="AI23" s="1032"/>
      <c r="AJ23" s="1032"/>
      <c r="AK23" s="1032"/>
      <c r="AL23" s="1032"/>
      <c r="AM23" s="1032"/>
      <c r="AN23" s="918" t="s">
        <v>273</v>
      </c>
      <c r="AO23" s="1032"/>
      <c r="AP23" s="1032"/>
      <c r="AQ23" s="1032"/>
      <c r="AR23" s="1032"/>
      <c r="AS23" s="918" t="s">
        <v>274</v>
      </c>
      <c r="AT23" s="1032"/>
      <c r="AU23" s="1032"/>
      <c r="AV23" s="105" t="s">
        <v>65</v>
      </c>
      <c r="AW23" s="919" t="s">
        <v>275</v>
      </c>
      <c r="AX23" s="1032"/>
      <c r="AY23" s="1032"/>
      <c r="AZ23" s="1032"/>
      <c r="BA23" s="1032"/>
      <c r="BB23" s="1032"/>
      <c r="BC23" s="106" t="s">
        <v>461</v>
      </c>
      <c r="BD23" s="107" t="s">
        <v>461</v>
      </c>
      <c r="BE23" s="107" t="s">
        <v>429</v>
      </c>
      <c r="BF23" s="107" t="s">
        <v>429</v>
      </c>
      <c r="BG23" s="106" t="s">
        <v>462</v>
      </c>
      <c r="BH23" s="106" t="s">
        <v>463</v>
      </c>
      <c r="BI23" s="106" t="s">
        <v>464</v>
      </c>
      <c r="BJ23" s="106" t="s">
        <v>465</v>
      </c>
      <c r="BK23" s="106" t="s">
        <v>464</v>
      </c>
      <c r="BL23" s="107" t="s">
        <v>429</v>
      </c>
      <c r="BM23" s="106" t="s">
        <v>464</v>
      </c>
      <c r="BN23" s="107" t="s">
        <v>429</v>
      </c>
      <c r="BO23" s="106" t="s">
        <v>466</v>
      </c>
    </row>
    <row r="24" spans="1:67" s="112" customFormat="1" x14ac:dyDescent="0.25"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M24" s="134"/>
      <c r="N24" s="918" t="s">
        <v>14</v>
      </c>
      <c r="O24" s="1032"/>
      <c r="P24" s="918" t="s">
        <v>279</v>
      </c>
      <c r="Q24" s="1032"/>
      <c r="R24" s="918" t="s">
        <v>280</v>
      </c>
      <c r="S24" s="1032"/>
      <c r="T24" s="918" t="s">
        <v>279</v>
      </c>
      <c r="U24" s="1032"/>
      <c r="V24" s="918" t="s">
        <v>279</v>
      </c>
      <c r="W24" s="1032"/>
      <c r="X24" s="1032"/>
      <c r="Y24" s="918"/>
      <c r="Z24" s="1032"/>
      <c r="AA24" s="1032"/>
      <c r="AB24" s="918"/>
      <c r="AC24" s="1032"/>
      <c r="AD24" s="918"/>
      <c r="AE24" s="1032"/>
      <c r="AF24" s="917" t="s">
        <v>186</v>
      </c>
      <c r="AG24" s="1032"/>
      <c r="AH24" s="1032"/>
      <c r="AI24" s="1032"/>
      <c r="AJ24" s="1032"/>
      <c r="AK24" s="1032"/>
      <c r="AL24" s="1032"/>
      <c r="AM24" s="1032"/>
      <c r="AN24" s="918" t="s">
        <v>273</v>
      </c>
      <c r="AO24" s="1032"/>
      <c r="AP24" s="1032"/>
      <c r="AQ24" s="1032"/>
      <c r="AR24" s="1032"/>
      <c r="AS24" s="918" t="s">
        <v>274</v>
      </c>
      <c r="AT24" s="1032"/>
      <c r="AU24" s="1032"/>
      <c r="AV24" s="105" t="s">
        <v>65</v>
      </c>
      <c r="AW24" s="919" t="s">
        <v>275</v>
      </c>
      <c r="AX24" s="1032"/>
      <c r="AY24" s="1032"/>
      <c r="AZ24" s="1032"/>
      <c r="BA24" s="1032"/>
      <c r="BB24" s="1032"/>
      <c r="BC24" s="106" t="s">
        <v>467</v>
      </c>
      <c r="BD24" s="107" t="s">
        <v>467</v>
      </c>
      <c r="BE24" s="107" t="s">
        <v>429</v>
      </c>
      <c r="BF24" s="107" t="s">
        <v>429</v>
      </c>
      <c r="BG24" s="106" t="s">
        <v>468</v>
      </c>
      <c r="BH24" s="106" t="s">
        <v>469</v>
      </c>
      <c r="BI24" s="106" t="s">
        <v>470</v>
      </c>
      <c r="BJ24" s="106" t="s">
        <v>471</v>
      </c>
      <c r="BK24" s="106" t="s">
        <v>470</v>
      </c>
      <c r="BL24" s="107" t="s">
        <v>429</v>
      </c>
      <c r="BM24" s="106" t="s">
        <v>470</v>
      </c>
      <c r="BN24" s="107" t="s">
        <v>429</v>
      </c>
      <c r="BO24" s="106" t="s">
        <v>472</v>
      </c>
    </row>
    <row r="25" spans="1:67" s="121" customFormat="1" x14ac:dyDescent="0.25">
      <c r="A25" s="121" t="str">
        <f>+B25&amp;"-"&amp;C25&amp;"-"&amp;D25&amp;"-"&amp;E25&amp;"-"&amp;F25&amp;"-"&amp;G25&amp;"-"&amp;AV25</f>
        <v>A-1-0-1-1-1-10</v>
      </c>
      <c r="B25" s="122" t="str">
        <f t="shared" ref="B25:B88" si="4">+N25</f>
        <v>A</v>
      </c>
      <c r="C25" s="122" t="str">
        <f t="shared" ref="C25:C88" si="5">+P25</f>
        <v>1</v>
      </c>
      <c r="D25" s="122" t="str">
        <f t="shared" ref="D25:D88" si="6">+R25</f>
        <v>0</v>
      </c>
      <c r="E25" s="122" t="str">
        <f t="shared" ref="E25:E88" si="7">+T25</f>
        <v>1</v>
      </c>
      <c r="F25" s="122" t="str">
        <f t="shared" ref="F25:F88" si="8">+V25</f>
        <v>1</v>
      </c>
      <c r="G25" s="122" t="str">
        <f t="shared" ref="G25:G88" si="9">+Y25</f>
        <v>1</v>
      </c>
      <c r="H25" s="122"/>
      <c r="I25" s="122"/>
      <c r="J25" s="122"/>
      <c r="K25" s="122"/>
      <c r="M25" s="135"/>
      <c r="N25" s="1137" t="s">
        <v>14</v>
      </c>
      <c r="O25" s="1136"/>
      <c r="P25" s="1137" t="s">
        <v>279</v>
      </c>
      <c r="Q25" s="1136"/>
      <c r="R25" s="1137" t="s">
        <v>280</v>
      </c>
      <c r="S25" s="1136"/>
      <c r="T25" s="1137" t="s">
        <v>279</v>
      </c>
      <c r="U25" s="1136"/>
      <c r="V25" s="1137" t="s">
        <v>279</v>
      </c>
      <c r="W25" s="1136"/>
      <c r="X25" s="1136"/>
      <c r="Y25" s="1137" t="s">
        <v>279</v>
      </c>
      <c r="Z25" s="1136"/>
      <c r="AA25" s="1136"/>
      <c r="AB25" s="1137"/>
      <c r="AC25" s="1136"/>
      <c r="AD25" s="1137"/>
      <c r="AE25" s="1136"/>
      <c r="AF25" s="1138" t="s">
        <v>15</v>
      </c>
      <c r="AG25" s="1136"/>
      <c r="AH25" s="1136"/>
      <c r="AI25" s="1136"/>
      <c r="AJ25" s="1136"/>
      <c r="AK25" s="1136"/>
      <c r="AL25" s="1136"/>
      <c r="AM25" s="1136"/>
      <c r="AN25" s="1137" t="s">
        <v>273</v>
      </c>
      <c r="AO25" s="1136"/>
      <c r="AP25" s="1136"/>
      <c r="AQ25" s="1136"/>
      <c r="AR25" s="1136"/>
      <c r="AS25" s="1137" t="s">
        <v>274</v>
      </c>
      <c r="AT25" s="1136"/>
      <c r="AU25" s="1136"/>
      <c r="AV25" s="123" t="s">
        <v>65</v>
      </c>
      <c r="AW25" s="1135" t="s">
        <v>275</v>
      </c>
      <c r="AX25" s="1136"/>
      <c r="AY25" s="1136"/>
      <c r="AZ25" s="1136"/>
      <c r="BA25" s="1136"/>
      <c r="BB25" s="1136"/>
      <c r="BC25" s="124">
        <v>81215000000</v>
      </c>
      <c r="BD25" s="124">
        <v>81215000000</v>
      </c>
      <c r="BE25" s="125">
        <v>0</v>
      </c>
      <c r="BF25" s="125">
        <v>0</v>
      </c>
      <c r="BG25" s="124">
        <v>46415931397</v>
      </c>
      <c r="BH25" s="124">
        <v>34799068603</v>
      </c>
      <c r="BI25" s="124">
        <v>46415918706</v>
      </c>
      <c r="BJ25" s="124">
        <v>12691</v>
      </c>
      <c r="BK25" s="124">
        <v>46415918706</v>
      </c>
      <c r="BL25" s="125">
        <v>0</v>
      </c>
      <c r="BM25" s="124" t="s">
        <v>473</v>
      </c>
      <c r="BN25" s="125" t="s">
        <v>429</v>
      </c>
      <c r="BO25" s="125" t="s">
        <v>474</v>
      </c>
    </row>
    <row r="26" spans="1:67" s="121" customFormat="1" x14ac:dyDescent="0.25">
      <c r="A26" s="121" t="str">
        <f>+B26&amp;"-"&amp;C26&amp;"-"&amp;D26&amp;"-"&amp;E26&amp;"-"&amp;F26&amp;"-"&amp;G26&amp;"-"&amp;AV26</f>
        <v>A-1-0-1-1-2-10</v>
      </c>
      <c r="B26" s="122" t="str">
        <f t="shared" si="4"/>
        <v>A</v>
      </c>
      <c r="C26" s="122" t="str">
        <f t="shared" si="5"/>
        <v>1</v>
      </c>
      <c r="D26" s="122" t="str">
        <f t="shared" si="6"/>
        <v>0</v>
      </c>
      <c r="E26" s="122" t="str">
        <f t="shared" si="7"/>
        <v>1</v>
      </c>
      <c r="F26" s="122" t="str">
        <f t="shared" si="8"/>
        <v>1</v>
      </c>
      <c r="G26" s="122" t="str">
        <f t="shared" si="9"/>
        <v>2</v>
      </c>
      <c r="H26" s="122"/>
      <c r="I26" s="122"/>
      <c r="J26" s="122"/>
      <c r="K26" s="122"/>
      <c r="M26" s="135"/>
      <c r="N26" s="1137" t="s">
        <v>14</v>
      </c>
      <c r="O26" s="1136"/>
      <c r="P26" s="1137" t="s">
        <v>279</v>
      </c>
      <c r="Q26" s="1136"/>
      <c r="R26" s="1137" t="s">
        <v>280</v>
      </c>
      <c r="S26" s="1136"/>
      <c r="T26" s="1137" t="s">
        <v>279</v>
      </c>
      <c r="U26" s="1136"/>
      <c r="V26" s="1137" t="s">
        <v>279</v>
      </c>
      <c r="W26" s="1136"/>
      <c r="X26" s="1136"/>
      <c r="Y26" s="1137" t="s">
        <v>282</v>
      </c>
      <c r="Z26" s="1136"/>
      <c r="AA26" s="1136"/>
      <c r="AB26" s="1137"/>
      <c r="AC26" s="1136"/>
      <c r="AD26" s="1137"/>
      <c r="AE26" s="1136"/>
      <c r="AF26" s="1138" t="s">
        <v>16</v>
      </c>
      <c r="AG26" s="1136"/>
      <c r="AH26" s="1136"/>
      <c r="AI26" s="1136"/>
      <c r="AJ26" s="1136"/>
      <c r="AK26" s="1136"/>
      <c r="AL26" s="1136"/>
      <c r="AM26" s="1136"/>
      <c r="AN26" s="1137" t="s">
        <v>273</v>
      </c>
      <c r="AO26" s="1136"/>
      <c r="AP26" s="1136"/>
      <c r="AQ26" s="1136"/>
      <c r="AR26" s="1136"/>
      <c r="AS26" s="1137" t="s">
        <v>274</v>
      </c>
      <c r="AT26" s="1136"/>
      <c r="AU26" s="1136"/>
      <c r="AV26" s="123" t="s">
        <v>65</v>
      </c>
      <c r="AW26" s="1135" t="s">
        <v>275</v>
      </c>
      <c r="AX26" s="1136"/>
      <c r="AY26" s="1136"/>
      <c r="AZ26" s="1136"/>
      <c r="BA26" s="1136"/>
      <c r="BB26" s="1136"/>
      <c r="BC26" s="124">
        <v>5000000000</v>
      </c>
      <c r="BD26" s="124">
        <v>5000000000</v>
      </c>
      <c r="BE26" s="125">
        <v>0</v>
      </c>
      <c r="BF26" s="125">
        <v>0</v>
      </c>
      <c r="BG26" s="124">
        <v>2911564978</v>
      </c>
      <c r="BH26" s="124">
        <v>2088435022</v>
      </c>
      <c r="BI26" s="124">
        <v>2911564978</v>
      </c>
      <c r="BJ26" s="125">
        <v>0</v>
      </c>
      <c r="BK26" s="124">
        <v>2911564978</v>
      </c>
      <c r="BL26" s="125">
        <v>0</v>
      </c>
      <c r="BM26" s="124" t="s">
        <v>475</v>
      </c>
      <c r="BN26" s="125" t="s">
        <v>429</v>
      </c>
      <c r="BO26" s="125" t="s">
        <v>476</v>
      </c>
    </row>
    <row r="27" spans="1:67" s="121" customFormat="1" x14ac:dyDescent="0.25">
      <c r="A27" s="121" t="str">
        <f>+B27&amp;"-"&amp;C27&amp;"-"&amp;D27&amp;"-"&amp;E27&amp;"-"&amp;F27&amp;"-"&amp;G27&amp;"-"&amp;AV27</f>
        <v>A-1-0-1-1-4-10</v>
      </c>
      <c r="B27" s="122" t="str">
        <f t="shared" si="4"/>
        <v>A</v>
      </c>
      <c r="C27" s="122" t="str">
        <f t="shared" si="5"/>
        <v>1</v>
      </c>
      <c r="D27" s="122" t="str">
        <f t="shared" si="6"/>
        <v>0</v>
      </c>
      <c r="E27" s="122" t="str">
        <f t="shared" si="7"/>
        <v>1</v>
      </c>
      <c r="F27" s="122" t="str">
        <f t="shared" si="8"/>
        <v>1</v>
      </c>
      <c r="G27" s="122" t="str">
        <f t="shared" si="9"/>
        <v>4</v>
      </c>
      <c r="H27" s="122"/>
      <c r="I27" s="122"/>
      <c r="J27" s="122"/>
      <c r="K27" s="122"/>
      <c r="M27" s="135"/>
      <c r="N27" s="1137" t="s">
        <v>14</v>
      </c>
      <c r="O27" s="1136"/>
      <c r="P27" s="1137" t="s">
        <v>279</v>
      </c>
      <c r="Q27" s="1136"/>
      <c r="R27" s="1137" t="s">
        <v>280</v>
      </c>
      <c r="S27" s="1136"/>
      <c r="T27" s="1137" t="s">
        <v>279</v>
      </c>
      <c r="U27" s="1136"/>
      <c r="V27" s="1137" t="s">
        <v>279</v>
      </c>
      <c r="W27" s="1136"/>
      <c r="X27" s="1136"/>
      <c r="Y27" s="1137" t="s">
        <v>283</v>
      </c>
      <c r="Z27" s="1136"/>
      <c r="AA27" s="1136"/>
      <c r="AB27" s="1137"/>
      <c r="AC27" s="1136"/>
      <c r="AD27" s="1137"/>
      <c r="AE27" s="1136"/>
      <c r="AF27" s="1138" t="s">
        <v>17</v>
      </c>
      <c r="AG27" s="1136"/>
      <c r="AH27" s="1136"/>
      <c r="AI27" s="1136"/>
      <c r="AJ27" s="1136"/>
      <c r="AK27" s="1136"/>
      <c r="AL27" s="1136"/>
      <c r="AM27" s="1136"/>
      <c r="AN27" s="1137" t="s">
        <v>273</v>
      </c>
      <c r="AO27" s="1136"/>
      <c r="AP27" s="1136"/>
      <c r="AQ27" s="1136"/>
      <c r="AR27" s="1136"/>
      <c r="AS27" s="1137" t="s">
        <v>274</v>
      </c>
      <c r="AT27" s="1136"/>
      <c r="AU27" s="1136"/>
      <c r="AV27" s="123" t="s">
        <v>65</v>
      </c>
      <c r="AW27" s="1135" t="s">
        <v>275</v>
      </c>
      <c r="AX27" s="1136"/>
      <c r="AY27" s="1136"/>
      <c r="AZ27" s="1136"/>
      <c r="BA27" s="1136"/>
      <c r="BB27" s="1136"/>
      <c r="BC27" s="124">
        <v>1000000000</v>
      </c>
      <c r="BD27" s="124">
        <v>1000000000</v>
      </c>
      <c r="BE27" s="125">
        <v>0</v>
      </c>
      <c r="BF27" s="125">
        <v>0</v>
      </c>
      <c r="BG27" s="124">
        <v>423460185</v>
      </c>
      <c r="BH27" s="124">
        <v>576539815</v>
      </c>
      <c r="BI27" s="124">
        <v>423409420</v>
      </c>
      <c r="BJ27" s="124">
        <v>50765</v>
      </c>
      <c r="BK27" s="124">
        <v>423409420</v>
      </c>
      <c r="BL27" s="125">
        <v>0</v>
      </c>
      <c r="BM27" s="124" t="s">
        <v>477</v>
      </c>
      <c r="BN27" s="125" t="s">
        <v>429</v>
      </c>
      <c r="BO27" s="124" t="s">
        <v>478</v>
      </c>
    </row>
    <row r="28" spans="1:67" s="112" customFormat="1" ht="14.45" customHeight="1" x14ac:dyDescent="0.25">
      <c r="B28" s="115" t="str">
        <f t="shared" si="4"/>
        <v>A</v>
      </c>
      <c r="C28" s="115" t="str">
        <f t="shared" si="5"/>
        <v>1</v>
      </c>
      <c r="D28" s="115" t="str">
        <f t="shared" si="6"/>
        <v>0</v>
      </c>
      <c r="E28" s="115" t="str">
        <f t="shared" si="7"/>
        <v>1</v>
      </c>
      <c r="F28" s="115" t="str">
        <f t="shared" si="8"/>
        <v>4</v>
      </c>
      <c r="G28" s="115">
        <f t="shared" si="9"/>
        <v>0</v>
      </c>
      <c r="H28" s="115"/>
      <c r="I28" s="115"/>
      <c r="J28" s="115"/>
      <c r="K28" s="115"/>
      <c r="M28" s="134"/>
      <c r="N28" s="918" t="s">
        <v>14</v>
      </c>
      <c r="O28" s="1032"/>
      <c r="P28" s="918" t="s">
        <v>279</v>
      </c>
      <c r="Q28" s="1032"/>
      <c r="R28" s="918" t="s">
        <v>280</v>
      </c>
      <c r="S28" s="1032"/>
      <c r="T28" s="918" t="s">
        <v>279</v>
      </c>
      <c r="U28" s="1032"/>
      <c r="V28" s="918" t="s">
        <v>283</v>
      </c>
      <c r="W28" s="1032"/>
      <c r="X28" s="1032"/>
      <c r="Y28" s="918"/>
      <c r="Z28" s="1032"/>
      <c r="AA28" s="1032"/>
      <c r="AB28" s="918"/>
      <c r="AC28" s="1032"/>
      <c r="AD28" s="918"/>
      <c r="AE28" s="1032"/>
      <c r="AF28" s="917" t="s">
        <v>187</v>
      </c>
      <c r="AG28" s="1032"/>
      <c r="AH28" s="1032"/>
      <c r="AI28" s="1032"/>
      <c r="AJ28" s="1032"/>
      <c r="AK28" s="1032"/>
      <c r="AL28" s="1032"/>
      <c r="AM28" s="1032"/>
      <c r="AN28" s="918" t="s">
        <v>273</v>
      </c>
      <c r="AO28" s="1032"/>
      <c r="AP28" s="1032"/>
      <c r="AQ28" s="1032"/>
      <c r="AR28" s="1032"/>
      <c r="AS28" s="918" t="s">
        <v>274</v>
      </c>
      <c r="AT28" s="1032"/>
      <c r="AU28" s="1032"/>
      <c r="AV28" s="105" t="s">
        <v>65</v>
      </c>
      <c r="AW28" s="919" t="s">
        <v>275</v>
      </c>
      <c r="AX28" s="1032"/>
      <c r="AY28" s="1032"/>
      <c r="AZ28" s="1032"/>
      <c r="BA28" s="1032"/>
      <c r="BB28" s="1032"/>
      <c r="BC28" s="106">
        <v>1525000000</v>
      </c>
      <c r="BD28" s="106">
        <v>1525000000</v>
      </c>
      <c r="BE28" s="107">
        <v>0</v>
      </c>
      <c r="BF28" s="107">
        <v>0</v>
      </c>
      <c r="BG28" s="106">
        <v>859191163</v>
      </c>
      <c r="BH28" s="106">
        <v>665808837</v>
      </c>
      <c r="BI28" s="106">
        <v>859191163</v>
      </c>
      <c r="BJ28" s="107">
        <v>0</v>
      </c>
      <c r="BK28" s="106">
        <v>859191163</v>
      </c>
      <c r="BL28" s="107">
        <v>0</v>
      </c>
      <c r="BM28" s="106" t="s">
        <v>479</v>
      </c>
      <c r="BN28" s="107" t="s">
        <v>429</v>
      </c>
      <c r="BO28" s="107" t="s">
        <v>429</v>
      </c>
    </row>
    <row r="29" spans="1:67" s="121" customFormat="1" x14ac:dyDescent="0.25">
      <c r="A29" s="121" t="str">
        <f t="shared" ref="A29:A41" si="10">+B29&amp;"-"&amp;C29&amp;"-"&amp;D29&amp;"-"&amp;E29&amp;"-"&amp;F29&amp;"-"&amp;G29&amp;"-"&amp;AV29</f>
        <v>A-1-0-1-4-2-10</v>
      </c>
      <c r="B29" s="122" t="str">
        <f t="shared" si="4"/>
        <v>A</v>
      </c>
      <c r="C29" s="122" t="str">
        <f t="shared" si="5"/>
        <v>1</v>
      </c>
      <c r="D29" s="122" t="str">
        <f t="shared" si="6"/>
        <v>0</v>
      </c>
      <c r="E29" s="122" t="str">
        <f t="shared" si="7"/>
        <v>1</v>
      </c>
      <c r="F29" s="122" t="str">
        <f t="shared" si="8"/>
        <v>4</v>
      </c>
      <c r="G29" s="122" t="str">
        <f t="shared" si="9"/>
        <v>2</v>
      </c>
      <c r="H29" s="122"/>
      <c r="I29" s="122"/>
      <c r="J29" s="122"/>
      <c r="K29" s="122"/>
      <c r="M29" s="135"/>
      <c r="N29" s="1137" t="s">
        <v>14</v>
      </c>
      <c r="O29" s="1136"/>
      <c r="P29" s="1137" t="s">
        <v>279</v>
      </c>
      <c r="Q29" s="1136"/>
      <c r="R29" s="1137" t="s">
        <v>280</v>
      </c>
      <c r="S29" s="1136"/>
      <c r="T29" s="1137" t="s">
        <v>279</v>
      </c>
      <c r="U29" s="1136"/>
      <c r="V29" s="1137" t="s">
        <v>283</v>
      </c>
      <c r="W29" s="1136"/>
      <c r="X29" s="1136"/>
      <c r="Y29" s="1137" t="s">
        <v>282</v>
      </c>
      <c r="Z29" s="1136"/>
      <c r="AA29" s="1136"/>
      <c r="AB29" s="1137"/>
      <c r="AC29" s="1136"/>
      <c r="AD29" s="1137"/>
      <c r="AE29" s="1136"/>
      <c r="AF29" s="1138" t="s">
        <v>18</v>
      </c>
      <c r="AG29" s="1136"/>
      <c r="AH29" s="1136"/>
      <c r="AI29" s="1136"/>
      <c r="AJ29" s="1136"/>
      <c r="AK29" s="1136"/>
      <c r="AL29" s="1136"/>
      <c r="AM29" s="1136"/>
      <c r="AN29" s="1137" t="s">
        <v>273</v>
      </c>
      <c r="AO29" s="1136"/>
      <c r="AP29" s="1136"/>
      <c r="AQ29" s="1136"/>
      <c r="AR29" s="1136"/>
      <c r="AS29" s="1137" t="s">
        <v>274</v>
      </c>
      <c r="AT29" s="1136"/>
      <c r="AU29" s="1136"/>
      <c r="AV29" s="123" t="s">
        <v>65</v>
      </c>
      <c r="AW29" s="1135" t="s">
        <v>275</v>
      </c>
      <c r="AX29" s="1136"/>
      <c r="AY29" s="1136"/>
      <c r="AZ29" s="1136"/>
      <c r="BA29" s="1136"/>
      <c r="BB29" s="1136"/>
      <c r="BC29" s="124">
        <v>1525000000</v>
      </c>
      <c r="BD29" s="124">
        <v>1525000000</v>
      </c>
      <c r="BE29" s="125">
        <v>0</v>
      </c>
      <c r="BF29" s="125">
        <v>0</v>
      </c>
      <c r="BG29" s="124">
        <v>859191163</v>
      </c>
      <c r="BH29" s="124">
        <v>665808837</v>
      </c>
      <c r="BI29" s="124">
        <v>859191163</v>
      </c>
      <c r="BJ29" s="125">
        <v>0</v>
      </c>
      <c r="BK29" s="124">
        <v>859191163</v>
      </c>
      <c r="BL29" s="125">
        <v>0</v>
      </c>
      <c r="BM29" s="124" t="s">
        <v>479</v>
      </c>
      <c r="BN29" s="125" t="s">
        <v>429</v>
      </c>
      <c r="BO29" s="124" t="s">
        <v>429</v>
      </c>
    </row>
    <row r="30" spans="1:67" s="112" customFormat="1" ht="14.45" customHeight="1" x14ac:dyDescent="0.25">
      <c r="B30" s="115" t="str">
        <f t="shared" si="4"/>
        <v>A</v>
      </c>
      <c r="C30" s="115" t="str">
        <f t="shared" si="5"/>
        <v>1</v>
      </c>
      <c r="D30" s="115" t="str">
        <f t="shared" si="6"/>
        <v>0</v>
      </c>
      <c r="E30" s="115" t="str">
        <f t="shared" si="7"/>
        <v>1</v>
      </c>
      <c r="F30" s="115" t="str">
        <f t="shared" si="8"/>
        <v>5</v>
      </c>
      <c r="G30" s="115">
        <f t="shared" si="9"/>
        <v>0</v>
      </c>
      <c r="H30" s="115"/>
      <c r="I30" s="115"/>
      <c r="J30" s="115"/>
      <c r="K30" s="115"/>
      <c r="M30" s="134"/>
      <c r="N30" s="918" t="s">
        <v>14</v>
      </c>
      <c r="O30" s="1032"/>
      <c r="P30" s="918" t="s">
        <v>279</v>
      </c>
      <c r="Q30" s="1032"/>
      <c r="R30" s="918" t="s">
        <v>280</v>
      </c>
      <c r="S30" s="1032"/>
      <c r="T30" s="918" t="s">
        <v>279</v>
      </c>
      <c r="U30" s="1032"/>
      <c r="V30" s="918" t="s">
        <v>284</v>
      </c>
      <c r="W30" s="1032"/>
      <c r="X30" s="1032"/>
      <c r="Y30" s="918"/>
      <c r="Z30" s="1032"/>
      <c r="AA30" s="1032"/>
      <c r="AB30" s="918"/>
      <c r="AC30" s="1032"/>
      <c r="AD30" s="918"/>
      <c r="AE30" s="1032"/>
      <c r="AF30" s="917" t="s">
        <v>189</v>
      </c>
      <c r="AG30" s="1032"/>
      <c r="AH30" s="1032"/>
      <c r="AI30" s="1032"/>
      <c r="AJ30" s="1032"/>
      <c r="AK30" s="1032"/>
      <c r="AL30" s="1032"/>
      <c r="AM30" s="1032"/>
      <c r="AN30" s="918" t="s">
        <v>273</v>
      </c>
      <c r="AO30" s="1032"/>
      <c r="AP30" s="1032"/>
      <c r="AQ30" s="1032"/>
      <c r="AR30" s="1032"/>
      <c r="AS30" s="918" t="s">
        <v>274</v>
      </c>
      <c r="AT30" s="1032"/>
      <c r="AU30" s="1032"/>
      <c r="AV30" s="105" t="s">
        <v>65</v>
      </c>
      <c r="AW30" s="919" t="s">
        <v>275</v>
      </c>
      <c r="AX30" s="1032"/>
      <c r="AY30" s="1032"/>
      <c r="AZ30" s="1032"/>
      <c r="BA30" s="1032"/>
      <c r="BB30" s="1032"/>
      <c r="BC30" s="106">
        <v>24015000000</v>
      </c>
      <c r="BD30" s="106">
        <v>24015000000</v>
      </c>
      <c r="BE30" s="107">
        <v>0</v>
      </c>
      <c r="BF30" s="107">
        <v>0</v>
      </c>
      <c r="BG30" s="106">
        <v>6445464891</v>
      </c>
      <c r="BH30" s="106">
        <v>17569535109</v>
      </c>
      <c r="BI30" s="106">
        <v>6445460066</v>
      </c>
      <c r="BJ30" s="106">
        <v>4825</v>
      </c>
      <c r="BK30" s="106">
        <v>6445460066</v>
      </c>
      <c r="BL30" s="107">
        <v>0</v>
      </c>
      <c r="BM30" s="106" t="s">
        <v>480</v>
      </c>
      <c r="BN30" s="107" t="s">
        <v>429</v>
      </c>
      <c r="BO30" s="107" t="s">
        <v>481</v>
      </c>
    </row>
    <row r="31" spans="1:67" s="121" customFormat="1" x14ac:dyDescent="0.25">
      <c r="A31" s="121" t="str">
        <f t="shared" si="10"/>
        <v>A-1-0-1-5-1-10</v>
      </c>
      <c r="B31" s="122" t="str">
        <f t="shared" si="4"/>
        <v>A</v>
      </c>
      <c r="C31" s="122" t="str">
        <f t="shared" si="5"/>
        <v>1</v>
      </c>
      <c r="D31" s="122" t="str">
        <f t="shared" si="6"/>
        <v>0</v>
      </c>
      <c r="E31" s="122" t="str">
        <f t="shared" si="7"/>
        <v>1</v>
      </c>
      <c r="F31" s="122" t="str">
        <f t="shared" si="8"/>
        <v>5</v>
      </c>
      <c r="G31" s="122" t="str">
        <f t="shared" si="9"/>
        <v>1</v>
      </c>
      <c r="H31" s="122"/>
      <c r="I31" s="122"/>
      <c r="J31" s="122"/>
      <c r="K31" s="122"/>
      <c r="M31" s="135"/>
      <c r="N31" s="1137" t="s">
        <v>14</v>
      </c>
      <c r="O31" s="1136"/>
      <c r="P31" s="1137" t="s">
        <v>279</v>
      </c>
      <c r="Q31" s="1136"/>
      <c r="R31" s="1137" t="s">
        <v>280</v>
      </c>
      <c r="S31" s="1136"/>
      <c r="T31" s="1137" t="s">
        <v>279</v>
      </c>
      <c r="U31" s="1136"/>
      <c r="V31" s="1137" t="s">
        <v>284</v>
      </c>
      <c r="W31" s="1136"/>
      <c r="X31" s="1136"/>
      <c r="Y31" s="1137" t="s">
        <v>279</v>
      </c>
      <c r="Z31" s="1136"/>
      <c r="AA31" s="1136"/>
      <c r="AB31" s="1137"/>
      <c r="AC31" s="1136"/>
      <c r="AD31" s="1137"/>
      <c r="AE31" s="1136"/>
      <c r="AF31" s="1138" t="s">
        <v>19</v>
      </c>
      <c r="AG31" s="1136"/>
      <c r="AH31" s="1136"/>
      <c r="AI31" s="1136"/>
      <c r="AJ31" s="1136"/>
      <c r="AK31" s="1136"/>
      <c r="AL31" s="1136"/>
      <c r="AM31" s="1136"/>
      <c r="AN31" s="1137" t="s">
        <v>273</v>
      </c>
      <c r="AO31" s="1136"/>
      <c r="AP31" s="1136"/>
      <c r="AQ31" s="1136"/>
      <c r="AR31" s="1136"/>
      <c r="AS31" s="1137" t="s">
        <v>274</v>
      </c>
      <c r="AT31" s="1136"/>
      <c r="AU31" s="1136"/>
      <c r="AV31" s="123" t="s">
        <v>65</v>
      </c>
      <c r="AW31" s="1135" t="s">
        <v>275</v>
      </c>
      <c r="AX31" s="1136"/>
      <c r="AY31" s="1136"/>
      <c r="AZ31" s="1136"/>
      <c r="BA31" s="1136"/>
      <c r="BB31" s="1136"/>
      <c r="BC31" s="124">
        <v>3150962889</v>
      </c>
      <c r="BD31" s="124">
        <v>3150962889</v>
      </c>
      <c r="BE31" s="125">
        <v>0</v>
      </c>
      <c r="BF31" s="125">
        <v>0</v>
      </c>
      <c r="BG31" s="124">
        <v>1718066101</v>
      </c>
      <c r="BH31" s="124">
        <v>1432896788</v>
      </c>
      <c r="BI31" s="124">
        <v>1718066101</v>
      </c>
      <c r="BJ31" s="125">
        <v>0</v>
      </c>
      <c r="BK31" s="124">
        <v>1718066101</v>
      </c>
      <c r="BL31" s="125">
        <v>0</v>
      </c>
      <c r="BM31" s="124" t="s">
        <v>482</v>
      </c>
      <c r="BN31" s="125" t="s">
        <v>429</v>
      </c>
      <c r="BO31" s="124" t="s">
        <v>429</v>
      </c>
    </row>
    <row r="32" spans="1:67" s="121" customFormat="1" x14ac:dyDescent="0.25">
      <c r="A32" s="121" t="str">
        <f t="shared" si="10"/>
        <v>A-1-0-1-5-2-10</v>
      </c>
      <c r="B32" s="122" t="str">
        <f t="shared" si="4"/>
        <v>A</v>
      </c>
      <c r="C32" s="122" t="str">
        <f t="shared" si="5"/>
        <v>1</v>
      </c>
      <c r="D32" s="122" t="str">
        <f t="shared" si="6"/>
        <v>0</v>
      </c>
      <c r="E32" s="122" t="str">
        <f t="shared" si="7"/>
        <v>1</v>
      </c>
      <c r="F32" s="122" t="str">
        <f t="shared" si="8"/>
        <v>5</v>
      </c>
      <c r="G32" s="122" t="str">
        <f t="shared" si="9"/>
        <v>2</v>
      </c>
      <c r="H32" s="122"/>
      <c r="I32" s="122"/>
      <c r="J32" s="122"/>
      <c r="K32" s="122"/>
      <c r="M32" s="135"/>
      <c r="N32" s="1137" t="s">
        <v>14</v>
      </c>
      <c r="O32" s="1136"/>
      <c r="P32" s="1137" t="s">
        <v>279</v>
      </c>
      <c r="Q32" s="1136"/>
      <c r="R32" s="1137" t="s">
        <v>280</v>
      </c>
      <c r="S32" s="1136"/>
      <c r="T32" s="1137" t="s">
        <v>279</v>
      </c>
      <c r="U32" s="1136"/>
      <c r="V32" s="1137" t="s">
        <v>284</v>
      </c>
      <c r="W32" s="1136"/>
      <c r="X32" s="1136"/>
      <c r="Y32" s="1137" t="s">
        <v>282</v>
      </c>
      <c r="Z32" s="1136"/>
      <c r="AA32" s="1136"/>
      <c r="AB32" s="1137"/>
      <c r="AC32" s="1136"/>
      <c r="AD32" s="1137"/>
      <c r="AE32" s="1136"/>
      <c r="AF32" s="1138" t="s">
        <v>20</v>
      </c>
      <c r="AG32" s="1136"/>
      <c r="AH32" s="1136"/>
      <c r="AI32" s="1136"/>
      <c r="AJ32" s="1136"/>
      <c r="AK32" s="1136"/>
      <c r="AL32" s="1136"/>
      <c r="AM32" s="1136"/>
      <c r="AN32" s="1137" t="s">
        <v>273</v>
      </c>
      <c r="AO32" s="1136"/>
      <c r="AP32" s="1136"/>
      <c r="AQ32" s="1136"/>
      <c r="AR32" s="1136"/>
      <c r="AS32" s="1137" t="s">
        <v>274</v>
      </c>
      <c r="AT32" s="1136"/>
      <c r="AU32" s="1136"/>
      <c r="AV32" s="123" t="s">
        <v>65</v>
      </c>
      <c r="AW32" s="1135" t="s">
        <v>275</v>
      </c>
      <c r="AX32" s="1136"/>
      <c r="AY32" s="1136"/>
      <c r="AZ32" s="1136"/>
      <c r="BA32" s="1136"/>
      <c r="BB32" s="1136"/>
      <c r="BC32" s="124">
        <v>2597340556</v>
      </c>
      <c r="BD32" s="124">
        <v>2597340556</v>
      </c>
      <c r="BE32" s="125">
        <v>0</v>
      </c>
      <c r="BF32" s="125">
        <v>0</v>
      </c>
      <c r="BG32" s="124">
        <v>1459966961</v>
      </c>
      <c r="BH32" s="124">
        <v>1137373595</v>
      </c>
      <c r="BI32" s="124">
        <v>1459966961</v>
      </c>
      <c r="BJ32" s="125">
        <v>0</v>
      </c>
      <c r="BK32" s="124">
        <v>1459966961</v>
      </c>
      <c r="BL32" s="125">
        <v>0</v>
      </c>
      <c r="BM32" s="124" t="s">
        <v>483</v>
      </c>
      <c r="BN32" s="125" t="s">
        <v>429</v>
      </c>
      <c r="BO32" s="124" t="s">
        <v>429</v>
      </c>
    </row>
    <row r="33" spans="1:67" s="121" customFormat="1" x14ac:dyDescent="0.25">
      <c r="A33" s="121" t="str">
        <f t="shared" si="10"/>
        <v>A-1-0-1-5-14-10</v>
      </c>
      <c r="B33" s="122" t="str">
        <f t="shared" si="4"/>
        <v>A</v>
      </c>
      <c r="C33" s="122" t="str">
        <f t="shared" si="5"/>
        <v>1</v>
      </c>
      <c r="D33" s="122" t="str">
        <f t="shared" si="6"/>
        <v>0</v>
      </c>
      <c r="E33" s="122" t="str">
        <f t="shared" si="7"/>
        <v>1</v>
      </c>
      <c r="F33" s="122" t="str">
        <f t="shared" si="8"/>
        <v>5</v>
      </c>
      <c r="G33" s="122" t="str">
        <f t="shared" si="9"/>
        <v>14</v>
      </c>
      <c r="H33" s="122"/>
      <c r="I33" s="122"/>
      <c r="J33" s="122"/>
      <c r="K33" s="122"/>
      <c r="M33" s="135"/>
      <c r="N33" s="1137" t="s">
        <v>14</v>
      </c>
      <c r="O33" s="1136"/>
      <c r="P33" s="1137" t="s">
        <v>279</v>
      </c>
      <c r="Q33" s="1136"/>
      <c r="R33" s="1137" t="s">
        <v>280</v>
      </c>
      <c r="S33" s="1136"/>
      <c r="T33" s="1137" t="s">
        <v>279</v>
      </c>
      <c r="U33" s="1136"/>
      <c r="V33" s="1137" t="s">
        <v>284</v>
      </c>
      <c r="W33" s="1136"/>
      <c r="X33" s="1136"/>
      <c r="Y33" s="1137" t="s">
        <v>285</v>
      </c>
      <c r="Z33" s="1136"/>
      <c r="AA33" s="1136"/>
      <c r="AB33" s="1137"/>
      <c r="AC33" s="1136"/>
      <c r="AD33" s="1137"/>
      <c r="AE33" s="1136"/>
      <c r="AF33" s="1138" t="s">
        <v>21</v>
      </c>
      <c r="AG33" s="1136"/>
      <c r="AH33" s="1136"/>
      <c r="AI33" s="1136"/>
      <c r="AJ33" s="1136"/>
      <c r="AK33" s="1136"/>
      <c r="AL33" s="1136"/>
      <c r="AM33" s="1136"/>
      <c r="AN33" s="1137" t="s">
        <v>273</v>
      </c>
      <c r="AO33" s="1136"/>
      <c r="AP33" s="1136"/>
      <c r="AQ33" s="1136"/>
      <c r="AR33" s="1136"/>
      <c r="AS33" s="1137" t="s">
        <v>274</v>
      </c>
      <c r="AT33" s="1136"/>
      <c r="AU33" s="1136"/>
      <c r="AV33" s="123" t="s">
        <v>65</v>
      </c>
      <c r="AW33" s="1135" t="s">
        <v>275</v>
      </c>
      <c r="AX33" s="1136"/>
      <c r="AY33" s="1136"/>
      <c r="AZ33" s="1136"/>
      <c r="BA33" s="1136"/>
      <c r="BB33" s="1136"/>
      <c r="BC33" s="124">
        <v>4253886505</v>
      </c>
      <c r="BD33" s="124">
        <v>4253886505</v>
      </c>
      <c r="BE33" s="125">
        <v>0</v>
      </c>
      <c r="BF33" s="125">
        <v>0</v>
      </c>
      <c r="BG33" s="124">
        <v>51046233</v>
      </c>
      <c r="BH33" s="124">
        <v>4202840272</v>
      </c>
      <c r="BI33" s="124">
        <v>51046233</v>
      </c>
      <c r="BJ33" s="125">
        <v>0</v>
      </c>
      <c r="BK33" s="124">
        <v>51046233</v>
      </c>
      <c r="BL33" s="125">
        <v>0</v>
      </c>
      <c r="BM33" s="124" t="s">
        <v>484</v>
      </c>
      <c r="BN33" s="125" t="s">
        <v>429</v>
      </c>
      <c r="BO33" s="124" t="s">
        <v>429</v>
      </c>
    </row>
    <row r="34" spans="1:67" s="121" customFormat="1" x14ac:dyDescent="0.25">
      <c r="A34" s="121" t="str">
        <f t="shared" si="10"/>
        <v>A-1-0-1-5-15-10</v>
      </c>
      <c r="B34" s="122" t="str">
        <f t="shared" si="4"/>
        <v>A</v>
      </c>
      <c r="C34" s="122" t="str">
        <f t="shared" si="5"/>
        <v>1</v>
      </c>
      <c r="D34" s="122" t="str">
        <f t="shared" si="6"/>
        <v>0</v>
      </c>
      <c r="E34" s="122" t="str">
        <f t="shared" si="7"/>
        <v>1</v>
      </c>
      <c r="F34" s="122" t="str">
        <f t="shared" si="8"/>
        <v>5</v>
      </c>
      <c r="G34" s="122" t="str">
        <f t="shared" si="9"/>
        <v>15</v>
      </c>
      <c r="H34" s="122"/>
      <c r="I34" s="122"/>
      <c r="J34" s="122"/>
      <c r="K34" s="122"/>
      <c r="M34" s="135"/>
      <c r="N34" s="1137" t="s">
        <v>14</v>
      </c>
      <c r="O34" s="1136"/>
      <c r="P34" s="1137" t="s">
        <v>279</v>
      </c>
      <c r="Q34" s="1136"/>
      <c r="R34" s="1137" t="s">
        <v>280</v>
      </c>
      <c r="S34" s="1136"/>
      <c r="T34" s="1137" t="s">
        <v>279</v>
      </c>
      <c r="U34" s="1136"/>
      <c r="V34" s="1137" t="s">
        <v>284</v>
      </c>
      <c r="W34" s="1136"/>
      <c r="X34" s="1136"/>
      <c r="Y34" s="1137" t="s">
        <v>286</v>
      </c>
      <c r="Z34" s="1136"/>
      <c r="AA34" s="1136"/>
      <c r="AB34" s="1137"/>
      <c r="AC34" s="1136"/>
      <c r="AD34" s="1137"/>
      <c r="AE34" s="1136"/>
      <c r="AF34" s="1138" t="s">
        <v>22</v>
      </c>
      <c r="AG34" s="1136"/>
      <c r="AH34" s="1136"/>
      <c r="AI34" s="1136"/>
      <c r="AJ34" s="1136"/>
      <c r="AK34" s="1136"/>
      <c r="AL34" s="1136"/>
      <c r="AM34" s="1136"/>
      <c r="AN34" s="1137" t="s">
        <v>273</v>
      </c>
      <c r="AO34" s="1136"/>
      <c r="AP34" s="1136"/>
      <c r="AQ34" s="1136"/>
      <c r="AR34" s="1136"/>
      <c r="AS34" s="1137" t="s">
        <v>274</v>
      </c>
      <c r="AT34" s="1136"/>
      <c r="AU34" s="1136"/>
      <c r="AV34" s="123" t="s">
        <v>65</v>
      </c>
      <c r="AW34" s="1135" t="s">
        <v>275</v>
      </c>
      <c r="AX34" s="1136"/>
      <c r="AY34" s="1136"/>
      <c r="AZ34" s="1136"/>
      <c r="BA34" s="1136"/>
      <c r="BB34" s="1136"/>
      <c r="BC34" s="124">
        <v>4008125026</v>
      </c>
      <c r="BD34" s="124">
        <v>4008125026</v>
      </c>
      <c r="BE34" s="125">
        <v>0</v>
      </c>
      <c r="BF34" s="125">
        <v>0</v>
      </c>
      <c r="BG34" s="124">
        <v>2094119883</v>
      </c>
      <c r="BH34" s="124">
        <v>1914005143</v>
      </c>
      <c r="BI34" s="124">
        <v>2094115124</v>
      </c>
      <c r="BJ34" s="124">
        <v>4759</v>
      </c>
      <c r="BK34" s="124">
        <v>2094115124</v>
      </c>
      <c r="BL34" s="125">
        <v>0</v>
      </c>
      <c r="BM34" s="124" t="s">
        <v>485</v>
      </c>
      <c r="BN34" s="125" t="s">
        <v>429</v>
      </c>
      <c r="BO34" s="124" t="s">
        <v>481</v>
      </c>
    </row>
    <row r="35" spans="1:67" s="121" customFormat="1" x14ac:dyDescent="0.25">
      <c r="A35" s="121" t="str">
        <f t="shared" si="10"/>
        <v>A-1-0-1-5-16-10</v>
      </c>
      <c r="B35" s="122" t="str">
        <f t="shared" si="4"/>
        <v>A</v>
      </c>
      <c r="C35" s="122" t="str">
        <f t="shared" si="5"/>
        <v>1</v>
      </c>
      <c r="D35" s="122" t="str">
        <f t="shared" si="6"/>
        <v>0</v>
      </c>
      <c r="E35" s="122" t="str">
        <f t="shared" si="7"/>
        <v>1</v>
      </c>
      <c r="F35" s="122" t="str">
        <f t="shared" si="8"/>
        <v>5</v>
      </c>
      <c r="G35" s="122" t="str">
        <f t="shared" si="9"/>
        <v>16</v>
      </c>
      <c r="H35" s="122"/>
      <c r="I35" s="122"/>
      <c r="J35" s="122"/>
      <c r="K35" s="122"/>
      <c r="M35" s="135"/>
      <c r="N35" s="1137" t="s">
        <v>14</v>
      </c>
      <c r="O35" s="1136"/>
      <c r="P35" s="1137" t="s">
        <v>279</v>
      </c>
      <c r="Q35" s="1136"/>
      <c r="R35" s="1137" t="s">
        <v>280</v>
      </c>
      <c r="S35" s="1136"/>
      <c r="T35" s="1137" t="s">
        <v>279</v>
      </c>
      <c r="U35" s="1136"/>
      <c r="V35" s="1137" t="s">
        <v>284</v>
      </c>
      <c r="W35" s="1136"/>
      <c r="X35" s="1136"/>
      <c r="Y35" s="1137" t="s">
        <v>23</v>
      </c>
      <c r="Z35" s="1136"/>
      <c r="AA35" s="1136"/>
      <c r="AB35" s="1137"/>
      <c r="AC35" s="1136"/>
      <c r="AD35" s="1137"/>
      <c r="AE35" s="1136"/>
      <c r="AF35" s="1138" t="s">
        <v>24</v>
      </c>
      <c r="AG35" s="1136"/>
      <c r="AH35" s="1136"/>
      <c r="AI35" s="1136"/>
      <c r="AJ35" s="1136"/>
      <c r="AK35" s="1136"/>
      <c r="AL35" s="1136"/>
      <c r="AM35" s="1136"/>
      <c r="AN35" s="1137" t="s">
        <v>273</v>
      </c>
      <c r="AO35" s="1136"/>
      <c r="AP35" s="1136"/>
      <c r="AQ35" s="1136"/>
      <c r="AR35" s="1136"/>
      <c r="AS35" s="1137" t="s">
        <v>274</v>
      </c>
      <c r="AT35" s="1136"/>
      <c r="AU35" s="1136"/>
      <c r="AV35" s="123" t="s">
        <v>65</v>
      </c>
      <c r="AW35" s="1135" t="s">
        <v>275</v>
      </c>
      <c r="AX35" s="1136"/>
      <c r="AY35" s="1136"/>
      <c r="AZ35" s="1136"/>
      <c r="BA35" s="1136"/>
      <c r="BB35" s="1136"/>
      <c r="BC35" s="124">
        <v>7990939236</v>
      </c>
      <c r="BD35" s="124">
        <v>7990939236</v>
      </c>
      <c r="BE35" s="125">
        <v>0</v>
      </c>
      <c r="BF35" s="125">
        <v>0</v>
      </c>
      <c r="BG35" s="124">
        <v>26670624</v>
      </c>
      <c r="BH35" s="124">
        <v>7964268612</v>
      </c>
      <c r="BI35" s="124">
        <v>26670558</v>
      </c>
      <c r="BJ35" s="125">
        <v>66</v>
      </c>
      <c r="BK35" s="124">
        <v>26670558</v>
      </c>
      <c r="BL35" s="125">
        <v>0</v>
      </c>
      <c r="BM35" s="124" t="s">
        <v>486</v>
      </c>
      <c r="BN35" s="125" t="s">
        <v>429</v>
      </c>
      <c r="BO35" s="124" t="s">
        <v>429</v>
      </c>
    </row>
    <row r="36" spans="1:67" s="121" customFormat="1" x14ac:dyDescent="0.25">
      <c r="A36" s="121" t="str">
        <f t="shared" si="10"/>
        <v>A-1-0-1-5-22-10</v>
      </c>
      <c r="B36" s="122" t="str">
        <f t="shared" si="4"/>
        <v>A</v>
      </c>
      <c r="C36" s="122" t="str">
        <f t="shared" si="5"/>
        <v>1</v>
      </c>
      <c r="D36" s="122" t="str">
        <f t="shared" si="6"/>
        <v>0</v>
      </c>
      <c r="E36" s="122" t="str">
        <f t="shared" si="7"/>
        <v>1</v>
      </c>
      <c r="F36" s="122" t="str">
        <f t="shared" si="8"/>
        <v>5</v>
      </c>
      <c r="G36" s="122" t="str">
        <f t="shared" si="9"/>
        <v>22</v>
      </c>
      <c r="H36" s="122"/>
      <c r="I36" s="122"/>
      <c r="J36" s="122"/>
      <c r="K36" s="122"/>
      <c r="M36" s="135"/>
      <c r="N36" s="1137" t="s">
        <v>14</v>
      </c>
      <c r="O36" s="1136"/>
      <c r="P36" s="1137" t="s">
        <v>279</v>
      </c>
      <c r="Q36" s="1136"/>
      <c r="R36" s="1137" t="s">
        <v>280</v>
      </c>
      <c r="S36" s="1136"/>
      <c r="T36" s="1137" t="s">
        <v>279</v>
      </c>
      <c r="U36" s="1136"/>
      <c r="V36" s="1137" t="s">
        <v>284</v>
      </c>
      <c r="W36" s="1136"/>
      <c r="X36" s="1136"/>
      <c r="Y36" s="1137" t="s">
        <v>287</v>
      </c>
      <c r="Z36" s="1136"/>
      <c r="AA36" s="1136"/>
      <c r="AB36" s="1137"/>
      <c r="AC36" s="1136"/>
      <c r="AD36" s="1137"/>
      <c r="AE36" s="1136"/>
      <c r="AF36" s="1138" t="s">
        <v>25</v>
      </c>
      <c r="AG36" s="1136"/>
      <c r="AH36" s="1136"/>
      <c r="AI36" s="1136"/>
      <c r="AJ36" s="1136"/>
      <c r="AK36" s="1136"/>
      <c r="AL36" s="1136"/>
      <c r="AM36" s="1136"/>
      <c r="AN36" s="1137" t="s">
        <v>273</v>
      </c>
      <c r="AO36" s="1136"/>
      <c r="AP36" s="1136"/>
      <c r="AQ36" s="1136"/>
      <c r="AR36" s="1136"/>
      <c r="AS36" s="1137" t="s">
        <v>274</v>
      </c>
      <c r="AT36" s="1136"/>
      <c r="AU36" s="1136"/>
      <c r="AV36" s="123" t="s">
        <v>65</v>
      </c>
      <c r="AW36" s="1135" t="s">
        <v>275</v>
      </c>
      <c r="AX36" s="1136"/>
      <c r="AY36" s="1136"/>
      <c r="AZ36" s="1136"/>
      <c r="BA36" s="1136"/>
      <c r="BB36" s="1136"/>
      <c r="BC36" s="124">
        <v>2013745788</v>
      </c>
      <c r="BD36" s="124">
        <v>2013745788</v>
      </c>
      <c r="BE36" s="125">
        <v>0</v>
      </c>
      <c r="BF36" s="125">
        <v>0</v>
      </c>
      <c r="BG36" s="124">
        <v>1095595089</v>
      </c>
      <c r="BH36" s="124">
        <v>918150699</v>
      </c>
      <c r="BI36" s="124">
        <v>1095595089</v>
      </c>
      <c r="BJ36" s="125">
        <v>0</v>
      </c>
      <c r="BK36" s="124">
        <v>1095595089</v>
      </c>
      <c r="BL36" s="125">
        <v>0</v>
      </c>
      <c r="BM36" s="124" t="s">
        <v>487</v>
      </c>
      <c r="BN36" s="125" t="s">
        <v>429</v>
      </c>
      <c r="BO36" s="124" t="s">
        <v>429</v>
      </c>
    </row>
    <row r="37" spans="1:67" s="112" customFormat="1" ht="14.45" customHeight="1" x14ac:dyDescent="0.25">
      <c r="B37" s="115" t="str">
        <f t="shared" si="4"/>
        <v>A</v>
      </c>
      <c r="C37" s="115" t="str">
        <f t="shared" si="5"/>
        <v>1</v>
      </c>
      <c r="D37" s="115" t="str">
        <f t="shared" si="6"/>
        <v>0</v>
      </c>
      <c r="E37" s="115" t="str">
        <f t="shared" si="7"/>
        <v>1</v>
      </c>
      <c r="F37" s="115" t="str">
        <f t="shared" si="8"/>
        <v>9</v>
      </c>
      <c r="G37" s="115">
        <f t="shared" si="9"/>
        <v>0</v>
      </c>
      <c r="H37" s="115"/>
      <c r="I37" s="115"/>
      <c r="J37" s="115"/>
      <c r="K37" s="115"/>
      <c r="M37" s="134"/>
      <c r="N37" s="918" t="s">
        <v>14</v>
      </c>
      <c r="O37" s="1032"/>
      <c r="P37" s="918" t="s">
        <v>279</v>
      </c>
      <c r="Q37" s="1032"/>
      <c r="R37" s="918" t="s">
        <v>280</v>
      </c>
      <c r="S37" s="1032"/>
      <c r="T37" s="918" t="s">
        <v>279</v>
      </c>
      <c r="U37" s="1032"/>
      <c r="V37" s="918" t="s">
        <v>288</v>
      </c>
      <c r="W37" s="1032"/>
      <c r="X37" s="1032"/>
      <c r="Y37" s="918"/>
      <c r="Z37" s="1032"/>
      <c r="AA37" s="1032"/>
      <c r="AB37" s="918"/>
      <c r="AC37" s="1032"/>
      <c r="AD37" s="918"/>
      <c r="AE37" s="1032"/>
      <c r="AF37" s="917" t="s">
        <v>190</v>
      </c>
      <c r="AG37" s="1032"/>
      <c r="AH37" s="1032"/>
      <c r="AI37" s="1032"/>
      <c r="AJ37" s="1032"/>
      <c r="AK37" s="1032"/>
      <c r="AL37" s="1032"/>
      <c r="AM37" s="1032"/>
      <c r="AN37" s="918" t="s">
        <v>273</v>
      </c>
      <c r="AO37" s="1032"/>
      <c r="AP37" s="1032"/>
      <c r="AQ37" s="1032"/>
      <c r="AR37" s="1032"/>
      <c r="AS37" s="918" t="s">
        <v>274</v>
      </c>
      <c r="AT37" s="1032"/>
      <c r="AU37" s="1032"/>
      <c r="AV37" s="105" t="s">
        <v>65</v>
      </c>
      <c r="AW37" s="919" t="s">
        <v>275</v>
      </c>
      <c r="AX37" s="1032"/>
      <c r="AY37" s="1032"/>
      <c r="AZ37" s="1032"/>
      <c r="BA37" s="1032"/>
      <c r="BB37" s="1032"/>
      <c r="BC37" s="106">
        <v>572000000</v>
      </c>
      <c r="BD37" s="106">
        <v>572000000</v>
      </c>
      <c r="BE37" s="107">
        <v>0</v>
      </c>
      <c r="BF37" s="107">
        <v>0</v>
      </c>
      <c r="BG37" s="106">
        <v>293383929</v>
      </c>
      <c r="BH37" s="106">
        <v>278616071</v>
      </c>
      <c r="BI37" s="106">
        <v>293376949</v>
      </c>
      <c r="BJ37" s="106">
        <v>6980</v>
      </c>
      <c r="BK37" s="106">
        <v>293376949</v>
      </c>
      <c r="BL37" s="107">
        <v>0</v>
      </c>
      <c r="BM37" s="106" t="s">
        <v>488</v>
      </c>
      <c r="BN37" s="107" t="s">
        <v>429</v>
      </c>
      <c r="BO37" s="107" t="s">
        <v>429</v>
      </c>
    </row>
    <row r="38" spans="1:67" s="121" customFormat="1" x14ac:dyDescent="0.25">
      <c r="A38" s="121" t="str">
        <f t="shared" si="10"/>
        <v>A-1-0-1-9-1-10</v>
      </c>
      <c r="B38" s="122" t="str">
        <f t="shared" si="4"/>
        <v>A</v>
      </c>
      <c r="C38" s="122" t="str">
        <f t="shared" si="5"/>
        <v>1</v>
      </c>
      <c r="D38" s="122" t="str">
        <f t="shared" si="6"/>
        <v>0</v>
      </c>
      <c r="E38" s="122" t="str">
        <f t="shared" si="7"/>
        <v>1</v>
      </c>
      <c r="F38" s="122" t="str">
        <f t="shared" si="8"/>
        <v>9</v>
      </c>
      <c r="G38" s="122" t="str">
        <f t="shared" si="9"/>
        <v>1</v>
      </c>
      <c r="H38" s="122"/>
      <c r="I38" s="122"/>
      <c r="J38" s="122"/>
      <c r="K38" s="122"/>
      <c r="M38" s="135"/>
      <c r="N38" s="1137" t="s">
        <v>14</v>
      </c>
      <c r="O38" s="1136"/>
      <c r="P38" s="1137" t="s">
        <v>279</v>
      </c>
      <c r="Q38" s="1136"/>
      <c r="R38" s="1137" t="s">
        <v>280</v>
      </c>
      <c r="S38" s="1136"/>
      <c r="T38" s="1137" t="s">
        <v>279</v>
      </c>
      <c r="U38" s="1136"/>
      <c r="V38" s="1137" t="s">
        <v>288</v>
      </c>
      <c r="W38" s="1136"/>
      <c r="X38" s="1136"/>
      <c r="Y38" s="1137" t="s">
        <v>279</v>
      </c>
      <c r="Z38" s="1136"/>
      <c r="AA38" s="1136"/>
      <c r="AB38" s="1137"/>
      <c r="AC38" s="1136"/>
      <c r="AD38" s="1137"/>
      <c r="AE38" s="1136"/>
      <c r="AF38" s="1138" t="s">
        <v>26</v>
      </c>
      <c r="AG38" s="1136"/>
      <c r="AH38" s="1136"/>
      <c r="AI38" s="1136"/>
      <c r="AJ38" s="1136"/>
      <c r="AK38" s="1136"/>
      <c r="AL38" s="1136"/>
      <c r="AM38" s="1136"/>
      <c r="AN38" s="1137" t="s">
        <v>273</v>
      </c>
      <c r="AO38" s="1136"/>
      <c r="AP38" s="1136"/>
      <c r="AQ38" s="1136"/>
      <c r="AR38" s="1136"/>
      <c r="AS38" s="1137" t="s">
        <v>274</v>
      </c>
      <c r="AT38" s="1136"/>
      <c r="AU38" s="1136"/>
      <c r="AV38" s="123" t="s">
        <v>65</v>
      </c>
      <c r="AW38" s="1135" t="s">
        <v>275</v>
      </c>
      <c r="AX38" s="1136"/>
      <c r="AY38" s="1136"/>
      <c r="AZ38" s="1136"/>
      <c r="BA38" s="1136"/>
      <c r="BB38" s="1136"/>
      <c r="BC38" s="124">
        <v>300000000</v>
      </c>
      <c r="BD38" s="124">
        <v>300000000</v>
      </c>
      <c r="BE38" s="125">
        <v>0</v>
      </c>
      <c r="BF38" s="125">
        <v>0</v>
      </c>
      <c r="BG38" s="124">
        <v>136116666</v>
      </c>
      <c r="BH38" s="124">
        <v>163883334</v>
      </c>
      <c r="BI38" s="124">
        <v>136116666</v>
      </c>
      <c r="BJ38" s="125">
        <v>0</v>
      </c>
      <c r="BK38" s="124">
        <v>136116666</v>
      </c>
      <c r="BL38" s="125">
        <v>0</v>
      </c>
      <c r="BM38" s="124" t="s">
        <v>489</v>
      </c>
      <c r="BN38" s="125" t="s">
        <v>429</v>
      </c>
      <c r="BO38" s="124" t="s">
        <v>429</v>
      </c>
    </row>
    <row r="39" spans="1:67" s="121" customFormat="1" x14ac:dyDescent="0.25">
      <c r="A39" s="121" t="str">
        <f t="shared" si="10"/>
        <v>A-1-0-1-9-3-10</v>
      </c>
      <c r="B39" s="122" t="str">
        <f t="shared" si="4"/>
        <v>A</v>
      </c>
      <c r="C39" s="122" t="str">
        <f t="shared" si="5"/>
        <v>1</v>
      </c>
      <c r="D39" s="122" t="str">
        <f t="shared" si="6"/>
        <v>0</v>
      </c>
      <c r="E39" s="122" t="str">
        <f t="shared" si="7"/>
        <v>1</v>
      </c>
      <c r="F39" s="122" t="str">
        <f t="shared" si="8"/>
        <v>9</v>
      </c>
      <c r="G39" s="122" t="str">
        <f t="shared" si="9"/>
        <v>3</v>
      </c>
      <c r="H39" s="122"/>
      <c r="I39" s="122"/>
      <c r="J39" s="122"/>
      <c r="K39" s="122"/>
      <c r="M39" s="135"/>
      <c r="N39" s="1137" t="s">
        <v>14</v>
      </c>
      <c r="O39" s="1136"/>
      <c r="P39" s="1137" t="s">
        <v>279</v>
      </c>
      <c r="Q39" s="1136"/>
      <c r="R39" s="1137" t="s">
        <v>280</v>
      </c>
      <c r="S39" s="1136"/>
      <c r="T39" s="1137" t="s">
        <v>279</v>
      </c>
      <c r="U39" s="1136"/>
      <c r="V39" s="1137" t="s">
        <v>288</v>
      </c>
      <c r="W39" s="1136"/>
      <c r="X39" s="1136"/>
      <c r="Y39" s="1137" t="s">
        <v>289</v>
      </c>
      <c r="Z39" s="1136"/>
      <c r="AA39" s="1136"/>
      <c r="AB39" s="1137"/>
      <c r="AC39" s="1136"/>
      <c r="AD39" s="1137"/>
      <c r="AE39" s="1136"/>
      <c r="AF39" s="1138" t="s">
        <v>27</v>
      </c>
      <c r="AG39" s="1136"/>
      <c r="AH39" s="1136"/>
      <c r="AI39" s="1136"/>
      <c r="AJ39" s="1136"/>
      <c r="AK39" s="1136"/>
      <c r="AL39" s="1136"/>
      <c r="AM39" s="1136"/>
      <c r="AN39" s="1137" t="s">
        <v>273</v>
      </c>
      <c r="AO39" s="1136"/>
      <c r="AP39" s="1136"/>
      <c r="AQ39" s="1136"/>
      <c r="AR39" s="1136"/>
      <c r="AS39" s="1137" t="s">
        <v>274</v>
      </c>
      <c r="AT39" s="1136"/>
      <c r="AU39" s="1136"/>
      <c r="AV39" s="123" t="s">
        <v>65</v>
      </c>
      <c r="AW39" s="1135" t="s">
        <v>275</v>
      </c>
      <c r="AX39" s="1136"/>
      <c r="AY39" s="1136"/>
      <c r="AZ39" s="1136"/>
      <c r="BA39" s="1136"/>
      <c r="BB39" s="1136"/>
      <c r="BC39" s="124">
        <v>272000000</v>
      </c>
      <c r="BD39" s="124">
        <v>272000000</v>
      </c>
      <c r="BE39" s="125">
        <v>0</v>
      </c>
      <c r="BF39" s="125">
        <v>0</v>
      </c>
      <c r="BG39" s="124">
        <v>157267263</v>
      </c>
      <c r="BH39" s="124">
        <v>114732737</v>
      </c>
      <c r="BI39" s="124">
        <v>157260283</v>
      </c>
      <c r="BJ39" s="124">
        <v>6980</v>
      </c>
      <c r="BK39" s="124">
        <v>157260283</v>
      </c>
      <c r="BL39" s="125">
        <v>0</v>
      </c>
      <c r="BM39" s="124" t="s">
        <v>490</v>
      </c>
      <c r="BN39" s="125" t="s">
        <v>429</v>
      </c>
      <c r="BO39" s="124" t="s">
        <v>429</v>
      </c>
    </row>
    <row r="40" spans="1:67" s="112" customFormat="1" x14ac:dyDescent="0.25">
      <c r="B40" s="115" t="str">
        <f t="shared" si="4"/>
        <v>A</v>
      </c>
      <c r="C40" s="115" t="str">
        <f t="shared" si="5"/>
        <v>1</v>
      </c>
      <c r="D40" s="115" t="str">
        <f t="shared" si="6"/>
        <v>0</v>
      </c>
      <c r="E40" s="115" t="str">
        <f t="shared" si="7"/>
        <v>2</v>
      </c>
      <c r="F40" s="115">
        <f t="shared" si="8"/>
        <v>0</v>
      </c>
      <c r="G40" s="115">
        <f t="shared" si="9"/>
        <v>0</v>
      </c>
      <c r="H40" s="115"/>
      <c r="I40" s="115"/>
      <c r="J40" s="115"/>
      <c r="K40" s="115"/>
      <c r="M40" s="134"/>
      <c r="N40" s="918" t="s">
        <v>14</v>
      </c>
      <c r="O40" s="1032"/>
      <c r="P40" s="918" t="s">
        <v>279</v>
      </c>
      <c r="Q40" s="1032"/>
      <c r="R40" s="918" t="s">
        <v>280</v>
      </c>
      <c r="S40" s="1032"/>
      <c r="T40" s="918" t="s">
        <v>282</v>
      </c>
      <c r="U40" s="1032"/>
      <c r="V40" s="918"/>
      <c r="W40" s="1032"/>
      <c r="X40" s="1032"/>
      <c r="Y40" s="918"/>
      <c r="Z40" s="1032"/>
      <c r="AA40" s="1032"/>
      <c r="AB40" s="918"/>
      <c r="AC40" s="1032"/>
      <c r="AD40" s="918"/>
      <c r="AE40" s="1032"/>
      <c r="AF40" s="917" t="s">
        <v>193</v>
      </c>
      <c r="AG40" s="1032"/>
      <c r="AH40" s="1032"/>
      <c r="AI40" s="1032"/>
      <c r="AJ40" s="1032"/>
      <c r="AK40" s="1032"/>
      <c r="AL40" s="1032"/>
      <c r="AM40" s="1032"/>
      <c r="AN40" s="918" t="s">
        <v>273</v>
      </c>
      <c r="AO40" s="1032"/>
      <c r="AP40" s="1032"/>
      <c r="AQ40" s="1032"/>
      <c r="AR40" s="1032"/>
      <c r="AS40" s="918" t="s">
        <v>274</v>
      </c>
      <c r="AT40" s="1032"/>
      <c r="AU40" s="1032"/>
      <c r="AV40" s="105" t="s">
        <v>65</v>
      </c>
      <c r="AW40" s="919" t="s">
        <v>275</v>
      </c>
      <c r="AX40" s="1032"/>
      <c r="AY40" s="1032"/>
      <c r="AZ40" s="1032"/>
      <c r="BA40" s="1032"/>
      <c r="BB40" s="1032"/>
      <c r="BC40" s="106">
        <v>2620100000</v>
      </c>
      <c r="BD40" s="106">
        <v>2549102429</v>
      </c>
      <c r="BE40" s="106">
        <v>70997571</v>
      </c>
      <c r="BF40" s="107">
        <v>0</v>
      </c>
      <c r="BG40" s="106">
        <v>2350381360</v>
      </c>
      <c r="BH40" s="106">
        <v>198721069</v>
      </c>
      <c r="BI40" s="106">
        <v>650186934</v>
      </c>
      <c r="BJ40" s="106">
        <v>1700194426</v>
      </c>
      <c r="BK40" s="106">
        <v>637251174</v>
      </c>
      <c r="BL40" s="106">
        <v>12935760</v>
      </c>
      <c r="BM40" s="106" t="s">
        <v>491</v>
      </c>
      <c r="BN40" s="107" t="s">
        <v>429</v>
      </c>
      <c r="BO40" s="107" t="s">
        <v>429</v>
      </c>
    </row>
    <row r="41" spans="1:67" s="121" customFormat="1" x14ac:dyDescent="0.25">
      <c r="A41" s="121" t="str">
        <f t="shared" si="10"/>
        <v>A-1-0-2-12-0-10</v>
      </c>
      <c r="B41" s="122" t="str">
        <f t="shared" si="4"/>
        <v>A</v>
      </c>
      <c r="C41" s="122" t="str">
        <f t="shared" si="5"/>
        <v>1</v>
      </c>
      <c r="D41" s="122" t="str">
        <f t="shared" si="6"/>
        <v>0</v>
      </c>
      <c r="E41" s="122" t="str">
        <f t="shared" si="7"/>
        <v>2</v>
      </c>
      <c r="F41" s="122" t="str">
        <f t="shared" si="8"/>
        <v>12</v>
      </c>
      <c r="G41" s="122">
        <f t="shared" si="9"/>
        <v>0</v>
      </c>
      <c r="H41" s="122"/>
      <c r="I41" s="122"/>
      <c r="J41" s="122"/>
      <c r="K41" s="122"/>
      <c r="M41" s="135"/>
      <c r="N41" s="1137" t="s">
        <v>14</v>
      </c>
      <c r="O41" s="1136"/>
      <c r="P41" s="1137" t="s">
        <v>279</v>
      </c>
      <c r="Q41" s="1136"/>
      <c r="R41" s="1137" t="s">
        <v>280</v>
      </c>
      <c r="S41" s="1136"/>
      <c r="T41" s="1137" t="s">
        <v>282</v>
      </c>
      <c r="U41" s="1136"/>
      <c r="V41" s="1137" t="s">
        <v>290</v>
      </c>
      <c r="W41" s="1136"/>
      <c r="X41" s="1136"/>
      <c r="Y41" s="1137"/>
      <c r="Z41" s="1136"/>
      <c r="AA41" s="1136"/>
      <c r="AB41" s="1137"/>
      <c r="AC41" s="1136"/>
      <c r="AD41" s="1137"/>
      <c r="AE41" s="1136"/>
      <c r="AF41" s="1138" t="s">
        <v>28</v>
      </c>
      <c r="AG41" s="1136"/>
      <c r="AH41" s="1136"/>
      <c r="AI41" s="1136"/>
      <c r="AJ41" s="1136"/>
      <c r="AK41" s="1136"/>
      <c r="AL41" s="1136"/>
      <c r="AM41" s="1136"/>
      <c r="AN41" s="1137" t="s">
        <v>273</v>
      </c>
      <c r="AO41" s="1136"/>
      <c r="AP41" s="1136"/>
      <c r="AQ41" s="1136"/>
      <c r="AR41" s="1136"/>
      <c r="AS41" s="1137" t="s">
        <v>274</v>
      </c>
      <c r="AT41" s="1136"/>
      <c r="AU41" s="1136"/>
      <c r="AV41" s="123" t="s">
        <v>65</v>
      </c>
      <c r="AW41" s="1135" t="s">
        <v>275</v>
      </c>
      <c r="AX41" s="1136"/>
      <c r="AY41" s="1136"/>
      <c r="AZ41" s="1136"/>
      <c r="BA41" s="1136"/>
      <c r="BB41" s="1136"/>
      <c r="BC41" s="124">
        <v>2620100000</v>
      </c>
      <c r="BD41" s="124">
        <v>2549102429</v>
      </c>
      <c r="BE41" s="124">
        <v>70997571</v>
      </c>
      <c r="BF41" s="125">
        <v>0</v>
      </c>
      <c r="BG41" s="124">
        <v>2350381360</v>
      </c>
      <c r="BH41" s="124">
        <v>198721069</v>
      </c>
      <c r="BI41" s="124">
        <v>650186934</v>
      </c>
      <c r="BJ41" s="124">
        <v>1700194426</v>
      </c>
      <c r="BK41" s="124">
        <v>637251174</v>
      </c>
      <c r="BL41" s="124">
        <v>12935760</v>
      </c>
      <c r="BM41" s="124" t="s">
        <v>491</v>
      </c>
      <c r="BN41" s="125" t="s">
        <v>429</v>
      </c>
      <c r="BO41" s="124" t="s">
        <v>429</v>
      </c>
    </row>
    <row r="42" spans="1:67" s="112" customFormat="1" ht="14.45" customHeight="1" x14ac:dyDescent="0.25">
      <c r="B42" s="115" t="str">
        <f t="shared" si="4"/>
        <v>A</v>
      </c>
      <c r="C42" s="115" t="str">
        <f t="shared" si="5"/>
        <v>1</v>
      </c>
      <c r="D42" s="115" t="str">
        <f t="shared" si="6"/>
        <v>0</v>
      </c>
      <c r="E42" s="115" t="str">
        <f t="shared" si="7"/>
        <v>5</v>
      </c>
      <c r="F42" s="115">
        <f t="shared" si="8"/>
        <v>0</v>
      </c>
      <c r="G42" s="115">
        <f t="shared" si="9"/>
        <v>0</v>
      </c>
      <c r="H42" s="115"/>
      <c r="I42" s="115"/>
      <c r="J42" s="115"/>
      <c r="K42" s="115"/>
      <c r="M42" s="134"/>
      <c r="N42" s="918" t="s">
        <v>14</v>
      </c>
      <c r="O42" s="1032"/>
      <c r="P42" s="918" t="s">
        <v>279</v>
      </c>
      <c r="Q42" s="1032"/>
      <c r="R42" s="918" t="s">
        <v>280</v>
      </c>
      <c r="S42" s="1032"/>
      <c r="T42" s="918" t="s">
        <v>284</v>
      </c>
      <c r="U42" s="1032"/>
      <c r="V42" s="918"/>
      <c r="W42" s="1032"/>
      <c r="X42" s="1032"/>
      <c r="Y42" s="918"/>
      <c r="Z42" s="1032"/>
      <c r="AA42" s="1032"/>
      <c r="AB42" s="918"/>
      <c r="AC42" s="1032"/>
      <c r="AD42" s="918"/>
      <c r="AE42" s="1032"/>
      <c r="AF42" s="917" t="s">
        <v>195</v>
      </c>
      <c r="AG42" s="1032"/>
      <c r="AH42" s="1032"/>
      <c r="AI42" s="1032"/>
      <c r="AJ42" s="1032"/>
      <c r="AK42" s="1032"/>
      <c r="AL42" s="1032"/>
      <c r="AM42" s="1032"/>
      <c r="AN42" s="918" t="s">
        <v>273</v>
      </c>
      <c r="AO42" s="1032"/>
      <c r="AP42" s="1032"/>
      <c r="AQ42" s="1032"/>
      <c r="AR42" s="1032"/>
      <c r="AS42" s="918" t="s">
        <v>274</v>
      </c>
      <c r="AT42" s="1032"/>
      <c r="AU42" s="1032"/>
      <c r="AV42" s="105" t="s">
        <v>65</v>
      </c>
      <c r="AW42" s="919" t="s">
        <v>275</v>
      </c>
      <c r="AX42" s="1032"/>
      <c r="AY42" s="1032"/>
      <c r="AZ42" s="1032"/>
      <c r="BA42" s="1032"/>
      <c r="BB42" s="1032"/>
      <c r="BC42" s="106">
        <v>35057916667</v>
      </c>
      <c r="BD42" s="106">
        <v>35057916667</v>
      </c>
      <c r="BE42" s="107">
        <v>0</v>
      </c>
      <c r="BF42" s="107">
        <v>0</v>
      </c>
      <c r="BG42" s="106">
        <v>18699780097</v>
      </c>
      <c r="BH42" s="106">
        <v>16358136570</v>
      </c>
      <c r="BI42" s="106">
        <v>18699780097</v>
      </c>
      <c r="BJ42" s="107">
        <v>0</v>
      </c>
      <c r="BK42" s="106">
        <v>18699780097</v>
      </c>
      <c r="BL42" s="107">
        <v>0</v>
      </c>
      <c r="BM42" s="106" t="s">
        <v>492</v>
      </c>
      <c r="BN42" s="106" t="s">
        <v>459</v>
      </c>
      <c r="BO42" s="106" t="s">
        <v>493</v>
      </c>
    </row>
    <row r="43" spans="1:67" s="112" customFormat="1" ht="14.45" customHeight="1" x14ac:dyDescent="0.25">
      <c r="B43" s="115" t="str">
        <f t="shared" si="4"/>
        <v>A</v>
      </c>
      <c r="C43" s="115" t="str">
        <f t="shared" si="5"/>
        <v>1</v>
      </c>
      <c r="D43" s="115" t="str">
        <f t="shared" si="6"/>
        <v>0</v>
      </c>
      <c r="E43" s="115" t="str">
        <f t="shared" si="7"/>
        <v>5</v>
      </c>
      <c r="F43" s="115" t="str">
        <f t="shared" si="8"/>
        <v>1</v>
      </c>
      <c r="G43" s="115">
        <f t="shared" si="9"/>
        <v>0</v>
      </c>
      <c r="H43" s="115"/>
      <c r="I43" s="115"/>
      <c r="J43" s="115"/>
      <c r="K43" s="115"/>
      <c r="M43" s="134"/>
      <c r="N43" s="918" t="s">
        <v>14</v>
      </c>
      <c r="O43" s="1032"/>
      <c r="P43" s="918" t="s">
        <v>279</v>
      </c>
      <c r="Q43" s="1032"/>
      <c r="R43" s="918" t="s">
        <v>280</v>
      </c>
      <c r="S43" s="1032"/>
      <c r="T43" s="918" t="s">
        <v>284</v>
      </c>
      <c r="U43" s="1032"/>
      <c r="V43" s="918" t="s">
        <v>279</v>
      </c>
      <c r="W43" s="1032"/>
      <c r="X43" s="1032"/>
      <c r="Y43" s="918"/>
      <c r="Z43" s="1032"/>
      <c r="AA43" s="1032"/>
      <c r="AB43" s="918"/>
      <c r="AC43" s="1032"/>
      <c r="AD43" s="918"/>
      <c r="AE43" s="1032"/>
      <c r="AF43" s="917" t="s">
        <v>197</v>
      </c>
      <c r="AG43" s="1032"/>
      <c r="AH43" s="1032"/>
      <c r="AI43" s="1032"/>
      <c r="AJ43" s="1032"/>
      <c r="AK43" s="1032"/>
      <c r="AL43" s="1032"/>
      <c r="AM43" s="1032"/>
      <c r="AN43" s="918" t="s">
        <v>273</v>
      </c>
      <c r="AO43" s="1032"/>
      <c r="AP43" s="1032"/>
      <c r="AQ43" s="1032"/>
      <c r="AR43" s="1032"/>
      <c r="AS43" s="918" t="s">
        <v>274</v>
      </c>
      <c r="AT43" s="1032"/>
      <c r="AU43" s="1032"/>
      <c r="AV43" s="105" t="s">
        <v>65</v>
      </c>
      <c r="AW43" s="919" t="s">
        <v>275</v>
      </c>
      <c r="AX43" s="1032"/>
      <c r="AY43" s="1032"/>
      <c r="AZ43" s="1032"/>
      <c r="BA43" s="1032"/>
      <c r="BB43" s="1032"/>
      <c r="BC43" s="106">
        <v>17935538469</v>
      </c>
      <c r="BD43" s="106">
        <v>17935538469</v>
      </c>
      <c r="BE43" s="107">
        <v>0</v>
      </c>
      <c r="BF43" s="107">
        <v>0</v>
      </c>
      <c r="BG43" s="106">
        <v>9373052503</v>
      </c>
      <c r="BH43" s="106">
        <v>8562485966</v>
      </c>
      <c r="BI43" s="106">
        <v>9373052503</v>
      </c>
      <c r="BJ43" s="107">
        <v>0</v>
      </c>
      <c r="BK43" s="106">
        <v>9373052503</v>
      </c>
      <c r="BL43" s="107">
        <v>0</v>
      </c>
      <c r="BM43" s="106" t="s">
        <v>494</v>
      </c>
      <c r="BN43" s="106" t="s">
        <v>495</v>
      </c>
      <c r="BO43" s="106" t="s">
        <v>496</v>
      </c>
    </row>
    <row r="44" spans="1:67" s="121" customFormat="1" x14ac:dyDescent="0.25">
      <c r="A44" s="121" t="str">
        <f>+B44&amp;"-"&amp;C44&amp;"-"&amp;D44&amp;"-"&amp;E44&amp;"-"&amp;F44&amp;"-"&amp;G44&amp;"-"&amp;AV44</f>
        <v>A-1-0-5-1-1-10</v>
      </c>
      <c r="B44" s="122" t="str">
        <f t="shared" si="4"/>
        <v>A</v>
      </c>
      <c r="C44" s="122" t="str">
        <f t="shared" si="5"/>
        <v>1</v>
      </c>
      <c r="D44" s="122" t="str">
        <f t="shared" si="6"/>
        <v>0</v>
      </c>
      <c r="E44" s="122" t="str">
        <f t="shared" si="7"/>
        <v>5</v>
      </c>
      <c r="F44" s="122" t="str">
        <f t="shared" si="8"/>
        <v>1</v>
      </c>
      <c r="G44" s="122" t="str">
        <f t="shared" si="9"/>
        <v>1</v>
      </c>
      <c r="H44" s="122"/>
      <c r="I44" s="122"/>
      <c r="J44" s="122"/>
      <c r="K44" s="122"/>
      <c r="M44" s="135"/>
      <c r="N44" s="1137" t="s">
        <v>14</v>
      </c>
      <c r="O44" s="1136"/>
      <c r="P44" s="1137" t="s">
        <v>279</v>
      </c>
      <c r="Q44" s="1136"/>
      <c r="R44" s="1137" t="s">
        <v>280</v>
      </c>
      <c r="S44" s="1136"/>
      <c r="T44" s="1137" t="s">
        <v>284</v>
      </c>
      <c r="U44" s="1136"/>
      <c r="V44" s="1137" t="s">
        <v>279</v>
      </c>
      <c r="W44" s="1136"/>
      <c r="X44" s="1136"/>
      <c r="Y44" s="1137" t="s">
        <v>279</v>
      </c>
      <c r="Z44" s="1136"/>
      <c r="AA44" s="1136"/>
      <c r="AB44" s="1137"/>
      <c r="AC44" s="1136"/>
      <c r="AD44" s="1137"/>
      <c r="AE44" s="1136"/>
      <c r="AF44" s="1138" t="s">
        <v>29</v>
      </c>
      <c r="AG44" s="1136"/>
      <c r="AH44" s="1136"/>
      <c r="AI44" s="1136"/>
      <c r="AJ44" s="1136"/>
      <c r="AK44" s="1136"/>
      <c r="AL44" s="1136"/>
      <c r="AM44" s="1136"/>
      <c r="AN44" s="1137" t="s">
        <v>273</v>
      </c>
      <c r="AO44" s="1136"/>
      <c r="AP44" s="1136"/>
      <c r="AQ44" s="1136"/>
      <c r="AR44" s="1136"/>
      <c r="AS44" s="1137" t="s">
        <v>274</v>
      </c>
      <c r="AT44" s="1136"/>
      <c r="AU44" s="1136"/>
      <c r="AV44" s="123" t="s">
        <v>65</v>
      </c>
      <c r="AW44" s="1135" t="s">
        <v>275</v>
      </c>
      <c r="AX44" s="1136"/>
      <c r="AY44" s="1136"/>
      <c r="AZ44" s="1136"/>
      <c r="BA44" s="1136"/>
      <c r="BB44" s="1136"/>
      <c r="BC44" s="124">
        <v>3486406531</v>
      </c>
      <c r="BD44" s="124">
        <v>3486406531</v>
      </c>
      <c r="BE44" s="125">
        <v>0</v>
      </c>
      <c r="BF44" s="125">
        <v>0</v>
      </c>
      <c r="BG44" s="124">
        <v>2037324045</v>
      </c>
      <c r="BH44" s="124">
        <v>1449082486</v>
      </c>
      <c r="BI44" s="124">
        <v>2037324045</v>
      </c>
      <c r="BJ44" s="125">
        <v>0</v>
      </c>
      <c r="BK44" s="124">
        <v>2037324045</v>
      </c>
      <c r="BL44" s="125">
        <v>0</v>
      </c>
      <c r="BM44" s="124" t="s">
        <v>497</v>
      </c>
      <c r="BN44" s="125" t="s">
        <v>498</v>
      </c>
      <c r="BO44" s="124" t="s">
        <v>499</v>
      </c>
    </row>
    <row r="45" spans="1:67" s="121" customFormat="1" x14ac:dyDescent="0.25">
      <c r="A45" s="121" t="str">
        <f>+B45&amp;"-"&amp;C45&amp;"-"&amp;D45&amp;"-"&amp;E45&amp;"-"&amp;F45&amp;"-"&amp;G45&amp;"-"&amp;AV45</f>
        <v>A-1-0-5-1-2-10</v>
      </c>
      <c r="B45" s="122" t="str">
        <f t="shared" si="4"/>
        <v>A</v>
      </c>
      <c r="C45" s="122" t="str">
        <f t="shared" si="5"/>
        <v>1</v>
      </c>
      <c r="D45" s="122" t="str">
        <f t="shared" si="6"/>
        <v>0</v>
      </c>
      <c r="E45" s="122" t="str">
        <f t="shared" si="7"/>
        <v>5</v>
      </c>
      <c r="F45" s="122" t="str">
        <f t="shared" si="8"/>
        <v>1</v>
      </c>
      <c r="G45" s="122" t="str">
        <f t="shared" si="9"/>
        <v>2</v>
      </c>
      <c r="H45" s="122"/>
      <c r="I45" s="122"/>
      <c r="J45" s="122"/>
      <c r="K45" s="122"/>
      <c r="M45" s="135"/>
      <c r="N45" s="1137" t="s">
        <v>14</v>
      </c>
      <c r="O45" s="1136"/>
      <c r="P45" s="1137" t="s">
        <v>279</v>
      </c>
      <c r="Q45" s="1136"/>
      <c r="R45" s="1137" t="s">
        <v>280</v>
      </c>
      <c r="S45" s="1136"/>
      <c r="T45" s="1137" t="s">
        <v>284</v>
      </c>
      <c r="U45" s="1136"/>
      <c r="V45" s="1137" t="s">
        <v>279</v>
      </c>
      <c r="W45" s="1136"/>
      <c r="X45" s="1136"/>
      <c r="Y45" s="1137" t="s">
        <v>282</v>
      </c>
      <c r="Z45" s="1136"/>
      <c r="AA45" s="1136"/>
      <c r="AB45" s="1137"/>
      <c r="AC45" s="1136"/>
      <c r="AD45" s="1137"/>
      <c r="AE45" s="1136"/>
      <c r="AF45" s="1138" t="s">
        <v>30</v>
      </c>
      <c r="AG45" s="1136"/>
      <c r="AH45" s="1136"/>
      <c r="AI45" s="1136"/>
      <c r="AJ45" s="1136"/>
      <c r="AK45" s="1136"/>
      <c r="AL45" s="1136"/>
      <c r="AM45" s="1136"/>
      <c r="AN45" s="1137" t="s">
        <v>273</v>
      </c>
      <c r="AO45" s="1136"/>
      <c r="AP45" s="1136"/>
      <c r="AQ45" s="1136"/>
      <c r="AR45" s="1136"/>
      <c r="AS45" s="1137" t="s">
        <v>274</v>
      </c>
      <c r="AT45" s="1136"/>
      <c r="AU45" s="1136"/>
      <c r="AV45" s="123" t="s">
        <v>65</v>
      </c>
      <c r="AW45" s="1135" t="s">
        <v>275</v>
      </c>
      <c r="AX45" s="1136"/>
      <c r="AY45" s="1136"/>
      <c r="AZ45" s="1136"/>
      <c r="BA45" s="1136"/>
      <c r="BB45" s="1136"/>
      <c r="BC45" s="124">
        <v>1530182979</v>
      </c>
      <c r="BD45" s="124">
        <v>1530182979</v>
      </c>
      <c r="BE45" s="125">
        <v>0</v>
      </c>
      <c r="BF45" s="125">
        <v>0</v>
      </c>
      <c r="BG45" s="124">
        <v>28968329</v>
      </c>
      <c r="BH45" s="124">
        <v>1501214650</v>
      </c>
      <c r="BI45" s="124">
        <v>28968329</v>
      </c>
      <c r="BJ45" s="125">
        <v>0</v>
      </c>
      <c r="BK45" s="124">
        <v>28968329</v>
      </c>
      <c r="BL45" s="125">
        <v>0</v>
      </c>
      <c r="BM45" s="124" t="s">
        <v>500</v>
      </c>
      <c r="BN45" s="125" t="s">
        <v>429</v>
      </c>
      <c r="BO45" s="124" t="s">
        <v>429</v>
      </c>
    </row>
    <row r="46" spans="1:67" s="121" customFormat="1" x14ac:dyDescent="0.25">
      <c r="A46" s="121" t="str">
        <f>+B46&amp;"-"&amp;C46&amp;"-"&amp;D46&amp;"-"&amp;E46&amp;"-"&amp;F46&amp;"-"&amp;G46&amp;"-"&amp;AV46</f>
        <v>A-1-0-5-1-3-10</v>
      </c>
      <c r="B46" s="122" t="str">
        <f t="shared" si="4"/>
        <v>A</v>
      </c>
      <c r="C46" s="122" t="str">
        <f t="shared" si="5"/>
        <v>1</v>
      </c>
      <c r="D46" s="122" t="str">
        <f t="shared" si="6"/>
        <v>0</v>
      </c>
      <c r="E46" s="122" t="str">
        <f t="shared" si="7"/>
        <v>5</v>
      </c>
      <c r="F46" s="122" t="str">
        <f t="shared" si="8"/>
        <v>1</v>
      </c>
      <c r="G46" s="122" t="str">
        <f t="shared" si="9"/>
        <v>3</v>
      </c>
      <c r="H46" s="122"/>
      <c r="I46" s="122"/>
      <c r="J46" s="122"/>
      <c r="K46" s="122"/>
      <c r="M46" s="135"/>
      <c r="N46" s="1137" t="s">
        <v>14</v>
      </c>
      <c r="O46" s="1136"/>
      <c r="P46" s="1137" t="s">
        <v>279</v>
      </c>
      <c r="Q46" s="1136"/>
      <c r="R46" s="1137" t="s">
        <v>280</v>
      </c>
      <c r="S46" s="1136"/>
      <c r="T46" s="1137" t="s">
        <v>284</v>
      </c>
      <c r="U46" s="1136"/>
      <c r="V46" s="1137" t="s">
        <v>279</v>
      </c>
      <c r="W46" s="1136"/>
      <c r="X46" s="1136"/>
      <c r="Y46" s="1137" t="s">
        <v>289</v>
      </c>
      <c r="Z46" s="1136"/>
      <c r="AA46" s="1136"/>
      <c r="AB46" s="1137"/>
      <c r="AC46" s="1136"/>
      <c r="AD46" s="1137"/>
      <c r="AE46" s="1136"/>
      <c r="AF46" s="1138" t="s">
        <v>31</v>
      </c>
      <c r="AG46" s="1136"/>
      <c r="AH46" s="1136"/>
      <c r="AI46" s="1136"/>
      <c r="AJ46" s="1136"/>
      <c r="AK46" s="1136"/>
      <c r="AL46" s="1136"/>
      <c r="AM46" s="1136"/>
      <c r="AN46" s="1137" t="s">
        <v>273</v>
      </c>
      <c r="AO46" s="1136"/>
      <c r="AP46" s="1136"/>
      <c r="AQ46" s="1136"/>
      <c r="AR46" s="1136"/>
      <c r="AS46" s="1137" t="s">
        <v>274</v>
      </c>
      <c r="AT46" s="1136"/>
      <c r="AU46" s="1136"/>
      <c r="AV46" s="123" t="s">
        <v>65</v>
      </c>
      <c r="AW46" s="1135" t="s">
        <v>275</v>
      </c>
      <c r="AX46" s="1136"/>
      <c r="AY46" s="1136"/>
      <c r="AZ46" s="1136"/>
      <c r="BA46" s="1136"/>
      <c r="BB46" s="1136"/>
      <c r="BC46" s="124">
        <v>4451871042</v>
      </c>
      <c r="BD46" s="124">
        <v>4451871042</v>
      </c>
      <c r="BE46" s="125">
        <v>0</v>
      </c>
      <c r="BF46" s="125">
        <v>0</v>
      </c>
      <c r="BG46" s="124">
        <v>2537399576</v>
      </c>
      <c r="BH46" s="124">
        <v>1914471466</v>
      </c>
      <c r="BI46" s="124">
        <v>2537399576</v>
      </c>
      <c r="BJ46" s="125">
        <v>0</v>
      </c>
      <c r="BK46" s="124">
        <v>2537399576</v>
      </c>
      <c r="BL46" s="125">
        <v>0</v>
      </c>
      <c r="BM46" s="124" t="s">
        <v>501</v>
      </c>
      <c r="BN46" s="125" t="s">
        <v>502</v>
      </c>
      <c r="BO46" s="124" t="s">
        <v>503</v>
      </c>
    </row>
    <row r="47" spans="1:67" s="121" customFormat="1" x14ac:dyDescent="0.25">
      <c r="A47" s="121" t="str">
        <f>+B47&amp;"-"&amp;C47&amp;"-"&amp;D47&amp;"-"&amp;E47&amp;"-"&amp;F47&amp;"-"&amp;G47&amp;"-"&amp;AV47</f>
        <v>A-1-0-5-1-4-10</v>
      </c>
      <c r="B47" s="122" t="str">
        <f t="shared" si="4"/>
        <v>A</v>
      </c>
      <c r="C47" s="122" t="str">
        <f t="shared" si="5"/>
        <v>1</v>
      </c>
      <c r="D47" s="122" t="str">
        <f t="shared" si="6"/>
        <v>0</v>
      </c>
      <c r="E47" s="122" t="str">
        <f t="shared" si="7"/>
        <v>5</v>
      </c>
      <c r="F47" s="122" t="str">
        <f t="shared" si="8"/>
        <v>1</v>
      </c>
      <c r="G47" s="122" t="str">
        <f t="shared" si="9"/>
        <v>4</v>
      </c>
      <c r="H47" s="122"/>
      <c r="I47" s="122"/>
      <c r="J47" s="122"/>
      <c r="K47" s="122"/>
      <c r="M47" s="135"/>
      <c r="N47" s="1137" t="s">
        <v>14</v>
      </c>
      <c r="O47" s="1136"/>
      <c r="P47" s="1137" t="s">
        <v>279</v>
      </c>
      <c r="Q47" s="1136"/>
      <c r="R47" s="1137" t="s">
        <v>280</v>
      </c>
      <c r="S47" s="1136"/>
      <c r="T47" s="1137" t="s">
        <v>284</v>
      </c>
      <c r="U47" s="1136"/>
      <c r="V47" s="1137" t="s">
        <v>279</v>
      </c>
      <c r="W47" s="1136"/>
      <c r="X47" s="1136"/>
      <c r="Y47" s="1137" t="s">
        <v>283</v>
      </c>
      <c r="Z47" s="1136"/>
      <c r="AA47" s="1136"/>
      <c r="AB47" s="1137"/>
      <c r="AC47" s="1136"/>
      <c r="AD47" s="1137"/>
      <c r="AE47" s="1136"/>
      <c r="AF47" s="1138" t="s">
        <v>32</v>
      </c>
      <c r="AG47" s="1136"/>
      <c r="AH47" s="1136"/>
      <c r="AI47" s="1136"/>
      <c r="AJ47" s="1136"/>
      <c r="AK47" s="1136"/>
      <c r="AL47" s="1136"/>
      <c r="AM47" s="1136"/>
      <c r="AN47" s="1137" t="s">
        <v>273</v>
      </c>
      <c r="AO47" s="1136"/>
      <c r="AP47" s="1136"/>
      <c r="AQ47" s="1136"/>
      <c r="AR47" s="1136"/>
      <c r="AS47" s="1137" t="s">
        <v>274</v>
      </c>
      <c r="AT47" s="1136"/>
      <c r="AU47" s="1136"/>
      <c r="AV47" s="123" t="s">
        <v>65</v>
      </c>
      <c r="AW47" s="1135" t="s">
        <v>275</v>
      </c>
      <c r="AX47" s="1136"/>
      <c r="AY47" s="1136"/>
      <c r="AZ47" s="1136"/>
      <c r="BA47" s="1136"/>
      <c r="BB47" s="1136"/>
      <c r="BC47" s="124">
        <v>7532131228</v>
      </c>
      <c r="BD47" s="124">
        <v>7532131228</v>
      </c>
      <c r="BE47" s="125">
        <v>0</v>
      </c>
      <c r="BF47" s="125">
        <v>0</v>
      </c>
      <c r="BG47" s="124">
        <v>4219564478</v>
      </c>
      <c r="BH47" s="124">
        <v>3312566750</v>
      </c>
      <c r="BI47" s="124">
        <v>4219564478</v>
      </c>
      <c r="BJ47" s="125">
        <v>0</v>
      </c>
      <c r="BK47" s="124">
        <v>4219564478</v>
      </c>
      <c r="BL47" s="125">
        <v>0</v>
      </c>
      <c r="BM47" s="124" t="s">
        <v>504</v>
      </c>
      <c r="BN47" s="125" t="s">
        <v>505</v>
      </c>
      <c r="BO47" s="124" t="s">
        <v>506</v>
      </c>
    </row>
    <row r="48" spans="1:67" s="121" customFormat="1" x14ac:dyDescent="0.25">
      <c r="A48" s="121" t="str">
        <f>+B48&amp;"-"&amp;C48&amp;"-"&amp;D48&amp;"-"&amp;E48&amp;"-"&amp;F48&amp;"-"&amp;G48&amp;"-"&amp;AV48</f>
        <v>A-1-0-5-1-5-10</v>
      </c>
      <c r="B48" s="122" t="str">
        <f t="shared" si="4"/>
        <v>A</v>
      </c>
      <c r="C48" s="122" t="str">
        <f t="shared" si="5"/>
        <v>1</v>
      </c>
      <c r="D48" s="122" t="str">
        <f t="shared" si="6"/>
        <v>0</v>
      </c>
      <c r="E48" s="122" t="str">
        <f t="shared" si="7"/>
        <v>5</v>
      </c>
      <c r="F48" s="122" t="str">
        <f t="shared" si="8"/>
        <v>1</v>
      </c>
      <c r="G48" s="122" t="str">
        <f t="shared" si="9"/>
        <v>5</v>
      </c>
      <c r="H48" s="122"/>
      <c r="I48" s="122"/>
      <c r="J48" s="122"/>
      <c r="K48" s="122"/>
      <c r="M48" s="135"/>
      <c r="N48" s="1137" t="s">
        <v>14</v>
      </c>
      <c r="O48" s="1136"/>
      <c r="P48" s="1137" t="s">
        <v>279</v>
      </c>
      <c r="Q48" s="1136"/>
      <c r="R48" s="1137" t="s">
        <v>280</v>
      </c>
      <c r="S48" s="1136"/>
      <c r="T48" s="1137" t="s">
        <v>284</v>
      </c>
      <c r="U48" s="1136"/>
      <c r="V48" s="1137" t="s">
        <v>279</v>
      </c>
      <c r="W48" s="1136"/>
      <c r="X48" s="1136"/>
      <c r="Y48" s="1137" t="s">
        <v>284</v>
      </c>
      <c r="Z48" s="1136"/>
      <c r="AA48" s="1136"/>
      <c r="AB48" s="1137"/>
      <c r="AC48" s="1136"/>
      <c r="AD48" s="1137"/>
      <c r="AE48" s="1136"/>
      <c r="AF48" s="1138" t="s">
        <v>33</v>
      </c>
      <c r="AG48" s="1136"/>
      <c r="AH48" s="1136"/>
      <c r="AI48" s="1136"/>
      <c r="AJ48" s="1136"/>
      <c r="AK48" s="1136"/>
      <c r="AL48" s="1136"/>
      <c r="AM48" s="1136"/>
      <c r="AN48" s="1137" t="s">
        <v>273</v>
      </c>
      <c r="AO48" s="1136"/>
      <c r="AP48" s="1136"/>
      <c r="AQ48" s="1136"/>
      <c r="AR48" s="1136"/>
      <c r="AS48" s="1137" t="s">
        <v>274</v>
      </c>
      <c r="AT48" s="1136"/>
      <c r="AU48" s="1136"/>
      <c r="AV48" s="123" t="s">
        <v>65</v>
      </c>
      <c r="AW48" s="1135" t="s">
        <v>275</v>
      </c>
      <c r="AX48" s="1136"/>
      <c r="AY48" s="1136"/>
      <c r="AZ48" s="1136"/>
      <c r="BA48" s="1136"/>
      <c r="BB48" s="1136"/>
      <c r="BC48" s="124">
        <v>934946689</v>
      </c>
      <c r="BD48" s="124">
        <v>934946689</v>
      </c>
      <c r="BE48" s="125">
        <v>0</v>
      </c>
      <c r="BF48" s="125">
        <v>0</v>
      </c>
      <c r="BG48" s="124">
        <v>549796075</v>
      </c>
      <c r="BH48" s="124">
        <v>385150614</v>
      </c>
      <c r="BI48" s="124">
        <v>549796075</v>
      </c>
      <c r="BJ48" s="125">
        <v>0</v>
      </c>
      <c r="BK48" s="124">
        <v>549796075</v>
      </c>
      <c r="BL48" s="125">
        <v>0</v>
      </c>
      <c r="BM48" s="124" t="s">
        <v>507</v>
      </c>
      <c r="BN48" s="125" t="s">
        <v>508</v>
      </c>
      <c r="BO48" s="124" t="s">
        <v>429</v>
      </c>
    </row>
    <row r="49" spans="1:67" s="112" customFormat="1" ht="14.45" customHeight="1" x14ac:dyDescent="0.25">
      <c r="B49" s="115" t="str">
        <f t="shared" si="4"/>
        <v>A</v>
      </c>
      <c r="C49" s="115" t="str">
        <f t="shared" si="5"/>
        <v>1</v>
      </c>
      <c r="D49" s="115" t="str">
        <f t="shared" si="6"/>
        <v>0</v>
      </c>
      <c r="E49" s="115" t="str">
        <f t="shared" si="7"/>
        <v>5</v>
      </c>
      <c r="F49" s="115" t="str">
        <f t="shared" si="8"/>
        <v>2</v>
      </c>
      <c r="G49" s="115">
        <f t="shared" si="9"/>
        <v>0</v>
      </c>
      <c r="H49" s="115"/>
      <c r="I49" s="115"/>
      <c r="J49" s="115"/>
      <c r="K49" s="115"/>
      <c r="M49" s="134"/>
      <c r="N49" s="918" t="s">
        <v>14</v>
      </c>
      <c r="O49" s="1032"/>
      <c r="P49" s="918" t="s">
        <v>279</v>
      </c>
      <c r="Q49" s="1032"/>
      <c r="R49" s="918" t="s">
        <v>280</v>
      </c>
      <c r="S49" s="1032"/>
      <c r="T49" s="918" t="s">
        <v>284</v>
      </c>
      <c r="U49" s="1032"/>
      <c r="V49" s="918" t="s">
        <v>282</v>
      </c>
      <c r="W49" s="1032"/>
      <c r="X49" s="1032"/>
      <c r="Y49" s="918"/>
      <c r="Z49" s="1032"/>
      <c r="AA49" s="1032"/>
      <c r="AB49" s="918"/>
      <c r="AC49" s="1032"/>
      <c r="AD49" s="918"/>
      <c r="AE49" s="1032"/>
      <c r="AF49" s="917" t="s">
        <v>291</v>
      </c>
      <c r="AG49" s="1032"/>
      <c r="AH49" s="1032"/>
      <c r="AI49" s="1032"/>
      <c r="AJ49" s="1032"/>
      <c r="AK49" s="1032"/>
      <c r="AL49" s="1032"/>
      <c r="AM49" s="1032"/>
      <c r="AN49" s="918" t="s">
        <v>273</v>
      </c>
      <c r="AO49" s="1032"/>
      <c r="AP49" s="1032"/>
      <c r="AQ49" s="1032"/>
      <c r="AR49" s="1032"/>
      <c r="AS49" s="918" t="s">
        <v>274</v>
      </c>
      <c r="AT49" s="1032"/>
      <c r="AU49" s="1032"/>
      <c r="AV49" s="105" t="s">
        <v>65</v>
      </c>
      <c r="AW49" s="919" t="s">
        <v>275</v>
      </c>
      <c r="AX49" s="1032"/>
      <c r="AY49" s="1032"/>
      <c r="AZ49" s="1032"/>
      <c r="BA49" s="1032"/>
      <c r="BB49" s="1032"/>
      <c r="BC49" s="106">
        <v>12419953098</v>
      </c>
      <c r="BD49" s="106">
        <v>12419953098</v>
      </c>
      <c r="BE49" s="107">
        <v>0</v>
      </c>
      <c r="BF49" s="107">
        <v>0</v>
      </c>
      <c r="BG49" s="106">
        <v>6699831894</v>
      </c>
      <c r="BH49" s="106">
        <v>5720121204</v>
      </c>
      <c r="BI49" s="106">
        <v>6699831894</v>
      </c>
      <c r="BJ49" s="107">
        <v>0</v>
      </c>
      <c r="BK49" s="106">
        <v>6699831894</v>
      </c>
      <c r="BL49" s="107">
        <v>0</v>
      </c>
      <c r="BM49" s="106" t="s">
        <v>509</v>
      </c>
      <c r="BN49" s="106" t="s">
        <v>510</v>
      </c>
      <c r="BO49" s="106" t="s">
        <v>511</v>
      </c>
    </row>
    <row r="50" spans="1:67" s="121" customFormat="1" x14ac:dyDescent="0.25">
      <c r="A50" s="121" t="str">
        <f t="shared" ref="A50:A57" si="11">+B50&amp;"-"&amp;C50&amp;"-"&amp;D50&amp;"-"&amp;E50&amp;"-"&amp;F50&amp;"-"&amp;G50&amp;"-"&amp;AV50</f>
        <v>A-1-0-5-2-1-10</v>
      </c>
      <c r="B50" s="122" t="str">
        <f t="shared" si="4"/>
        <v>A</v>
      </c>
      <c r="C50" s="122" t="str">
        <f t="shared" si="5"/>
        <v>1</v>
      </c>
      <c r="D50" s="122" t="str">
        <f t="shared" si="6"/>
        <v>0</v>
      </c>
      <c r="E50" s="122" t="str">
        <f t="shared" si="7"/>
        <v>5</v>
      </c>
      <c r="F50" s="122" t="str">
        <f t="shared" si="8"/>
        <v>2</v>
      </c>
      <c r="G50" s="122" t="str">
        <f t="shared" si="9"/>
        <v>1</v>
      </c>
      <c r="H50" s="122"/>
      <c r="I50" s="122"/>
      <c r="J50" s="122"/>
      <c r="K50" s="122"/>
      <c r="M50" s="135"/>
      <c r="N50" s="1137" t="s">
        <v>14</v>
      </c>
      <c r="O50" s="1136"/>
      <c r="P50" s="1137" t="s">
        <v>279</v>
      </c>
      <c r="Q50" s="1136"/>
      <c r="R50" s="1137" t="s">
        <v>280</v>
      </c>
      <c r="S50" s="1136"/>
      <c r="T50" s="1137" t="s">
        <v>284</v>
      </c>
      <c r="U50" s="1136"/>
      <c r="V50" s="1137" t="s">
        <v>282</v>
      </c>
      <c r="W50" s="1136"/>
      <c r="X50" s="1136"/>
      <c r="Y50" s="1137" t="s">
        <v>279</v>
      </c>
      <c r="Z50" s="1136"/>
      <c r="AA50" s="1136"/>
      <c r="AB50" s="1137"/>
      <c r="AC50" s="1136"/>
      <c r="AD50" s="1137"/>
      <c r="AE50" s="1136"/>
      <c r="AF50" s="1138" t="s">
        <v>34</v>
      </c>
      <c r="AG50" s="1136"/>
      <c r="AH50" s="1136"/>
      <c r="AI50" s="1136"/>
      <c r="AJ50" s="1136"/>
      <c r="AK50" s="1136"/>
      <c r="AL50" s="1136"/>
      <c r="AM50" s="1136"/>
      <c r="AN50" s="1137" t="s">
        <v>273</v>
      </c>
      <c r="AO50" s="1136"/>
      <c r="AP50" s="1136"/>
      <c r="AQ50" s="1136"/>
      <c r="AR50" s="1136"/>
      <c r="AS50" s="1137" t="s">
        <v>274</v>
      </c>
      <c r="AT50" s="1136"/>
      <c r="AU50" s="1136"/>
      <c r="AV50" s="123" t="s">
        <v>65</v>
      </c>
      <c r="AW50" s="1135" t="s">
        <v>275</v>
      </c>
      <c r="AX50" s="1136"/>
      <c r="AY50" s="1136"/>
      <c r="AZ50" s="1136"/>
      <c r="BA50" s="1136"/>
      <c r="BB50" s="1136"/>
      <c r="BC50" s="124">
        <v>119144700</v>
      </c>
      <c r="BD50" s="124">
        <v>119144700</v>
      </c>
      <c r="BE50" s="125">
        <v>0</v>
      </c>
      <c r="BF50" s="125">
        <v>0</v>
      </c>
      <c r="BG50" s="124">
        <v>62479300</v>
      </c>
      <c r="BH50" s="124">
        <v>56665400</v>
      </c>
      <c r="BI50" s="124">
        <v>62479300</v>
      </c>
      <c r="BJ50" s="125">
        <v>0</v>
      </c>
      <c r="BK50" s="124">
        <v>62479300</v>
      </c>
      <c r="BL50" s="125">
        <v>0</v>
      </c>
      <c r="BM50" s="124" t="s">
        <v>512</v>
      </c>
      <c r="BN50" s="125" t="s">
        <v>513</v>
      </c>
      <c r="BO50" s="124" t="s">
        <v>429</v>
      </c>
    </row>
    <row r="51" spans="1:67" s="121" customFormat="1" x14ac:dyDescent="0.25">
      <c r="A51" s="121" t="str">
        <f t="shared" si="11"/>
        <v>A-1-0-5-2-2-10</v>
      </c>
      <c r="B51" s="122" t="str">
        <f t="shared" si="4"/>
        <v>A</v>
      </c>
      <c r="C51" s="122" t="str">
        <f t="shared" si="5"/>
        <v>1</v>
      </c>
      <c r="D51" s="122" t="str">
        <f t="shared" si="6"/>
        <v>0</v>
      </c>
      <c r="E51" s="122" t="str">
        <f t="shared" si="7"/>
        <v>5</v>
      </c>
      <c r="F51" s="122" t="str">
        <f t="shared" si="8"/>
        <v>2</v>
      </c>
      <c r="G51" s="122" t="str">
        <f t="shared" si="9"/>
        <v>2</v>
      </c>
      <c r="H51" s="122"/>
      <c r="I51" s="122"/>
      <c r="J51" s="122"/>
      <c r="K51" s="122"/>
      <c r="M51" s="135"/>
      <c r="N51" s="1137" t="s">
        <v>14</v>
      </c>
      <c r="O51" s="1136"/>
      <c r="P51" s="1137" t="s">
        <v>279</v>
      </c>
      <c r="Q51" s="1136"/>
      <c r="R51" s="1137" t="s">
        <v>280</v>
      </c>
      <c r="S51" s="1136"/>
      <c r="T51" s="1137" t="s">
        <v>284</v>
      </c>
      <c r="U51" s="1136"/>
      <c r="V51" s="1137" t="s">
        <v>282</v>
      </c>
      <c r="W51" s="1136"/>
      <c r="X51" s="1136"/>
      <c r="Y51" s="1137" t="s">
        <v>282</v>
      </c>
      <c r="Z51" s="1136"/>
      <c r="AA51" s="1136"/>
      <c r="AB51" s="1137"/>
      <c r="AC51" s="1136"/>
      <c r="AD51" s="1137"/>
      <c r="AE51" s="1136"/>
      <c r="AF51" s="1138" t="s">
        <v>35</v>
      </c>
      <c r="AG51" s="1136"/>
      <c r="AH51" s="1136"/>
      <c r="AI51" s="1136"/>
      <c r="AJ51" s="1136"/>
      <c r="AK51" s="1136"/>
      <c r="AL51" s="1136"/>
      <c r="AM51" s="1136"/>
      <c r="AN51" s="1137" t="s">
        <v>273</v>
      </c>
      <c r="AO51" s="1136"/>
      <c r="AP51" s="1136"/>
      <c r="AQ51" s="1136"/>
      <c r="AR51" s="1136"/>
      <c r="AS51" s="1137" t="s">
        <v>274</v>
      </c>
      <c r="AT51" s="1136"/>
      <c r="AU51" s="1136"/>
      <c r="AV51" s="123" t="s">
        <v>65</v>
      </c>
      <c r="AW51" s="1135" t="s">
        <v>275</v>
      </c>
      <c r="AX51" s="1136"/>
      <c r="AY51" s="1136"/>
      <c r="AZ51" s="1136"/>
      <c r="BA51" s="1136"/>
      <c r="BB51" s="1136"/>
      <c r="BC51" s="124">
        <v>5697403045</v>
      </c>
      <c r="BD51" s="124">
        <v>5697403045</v>
      </c>
      <c r="BE51" s="125">
        <v>0</v>
      </c>
      <c r="BF51" s="125">
        <v>0</v>
      </c>
      <c r="BG51" s="124">
        <v>3058315645</v>
      </c>
      <c r="BH51" s="124">
        <v>2639087400</v>
      </c>
      <c r="BI51" s="124">
        <v>3058315645</v>
      </c>
      <c r="BJ51" s="125">
        <v>0</v>
      </c>
      <c r="BK51" s="124">
        <v>3058315645</v>
      </c>
      <c r="BL51" s="125">
        <v>0</v>
      </c>
      <c r="BM51" s="124" t="s">
        <v>514</v>
      </c>
      <c r="BN51" s="125" t="s">
        <v>515</v>
      </c>
      <c r="BO51" s="124" t="s">
        <v>429</v>
      </c>
    </row>
    <row r="52" spans="1:67" s="121" customFormat="1" x14ac:dyDescent="0.25">
      <c r="A52" s="121" t="str">
        <f t="shared" si="11"/>
        <v>A-1-0-5-2-3-10</v>
      </c>
      <c r="B52" s="122" t="str">
        <f t="shared" si="4"/>
        <v>A</v>
      </c>
      <c r="C52" s="122" t="str">
        <f t="shared" si="5"/>
        <v>1</v>
      </c>
      <c r="D52" s="122" t="str">
        <f t="shared" si="6"/>
        <v>0</v>
      </c>
      <c r="E52" s="122" t="str">
        <f t="shared" si="7"/>
        <v>5</v>
      </c>
      <c r="F52" s="122" t="str">
        <f t="shared" si="8"/>
        <v>2</v>
      </c>
      <c r="G52" s="122" t="str">
        <f t="shared" si="9"/>
        <v>3</v>
      </c>
      <c r="H52" s="122"/>
      <c r="I52" s="122"/>
      <c r="J52" s="122"/>
      <c r="K52" s="122"/>
      <c r="M52" s="135"/>
      <c r="N52" s="1137" t="s">
        <v>14</v>
      </c>
      <c r="O52" s="1136"/>
      <c r="P52" s="1137" t="s">
        <v>279</v>
      </c>
      <c r="Q52" s="1136"/>
      <c r="R52" s="1137" t="s">
        <v>280</v>
      </c>
      <c r="S52" s="1136"/>
      <c r="T52" s="1137" t="s">
        <v>284</v>
      </c>
      <c r="U52" s="1136"/>
      <c r="V52" s="1137" t="s">
        <v>282</v>
      </c>
      <c r="W52" s="1136"/>
      <c r="X52" s="1136"/>
      <c r="Y52" s="1137" t="s">
        <v>289</v>
      </c>
      <c r="Z52" s="1136"/>
      <c r="AA52" s="1136"/>
      <c r="AB52" s="1137"/>
      <c r="AC52" s="1136"/>
      <c r="AD52" s="1137"/>
      <c r="AE52" s="1136"/>
      <c r="AF52" s="1138" t="s">
        <v>36</v>
      </c>
      <c r="AG52" s="1136"/>
      <c r="AH52" s="1136"/>
      <c r="AI52" s="1136"/>
      <c r="AJ52" s="1136"/>
      <c r="AK52" s="1136"/>
      <c r="AL52" s="1136"/>
      <c r="AM52" s="1136"/>
      <c r="AN52" s="1137" t="s">
        <v>273</v>
      </c>
      <c r="AO52" s="1136"/>
      <c r="AP52" s="1136"/>
      <c r="AQ52" s="1136"/>
      <c r="AR52" s="1136"/>
      <c r="AS52" s="1137" t="s">
        <v>274</v>
      </c>
      <c r="AT52" s="1136"/>
      <c r="AU52" s="1136"/>
      <c r="AV52" s="123" t="s">
        <v>65</v>
      </c>
      <c r="AW52" s="1135" t="s">
        <v>275</v>
      </c>
      <c r="AX52" s="1136"/>
      <c r="AY52" s="1136"/>
      <c r="AZ52" s="1136"/>
      <c r="BA52" s="1136"/>
      <c r="BB52" s="1136"/>
      <c r="BC52" s="124">
        <v>6528258063</v>
      </c>
      <c r="BD52" s="124">
        <v>6528258063</v>
      </c>
      <c r="BE52" s="125">
        <v>0</v>
      </c>
      <c r="BF52" s="125">
        <v>0</v>
      </c>
      <c r="BG52" s="124">
        <v>3539435249</v>
      </c>
      <c r="BH52" s="124">
        <v>2988822814</v>
      </c>
      <c r="BI52" s="124">
        <v>3539435249</v>
      </c>
      <c r="BJ52" s="125">
        <v>0</v>
      </c>
      <c r="BK52" s="124">
        <v>3539435249</v>
      </c>
      <c r="BL52" s="125">
        <v>0</v>
      </c>
      <c r="BM52" s="124" t="s">
        <v>516</v>
      </c>
      <c r="BN52" s="125" t="s">
        <v>517</v>
      </c>
      <c r="BO52" s="124" t="s">
        <v>511</v>
      </c>
    </row>
    <row r="53" spans="1:67" s="121" customFormat="1" x14ac:dyDescent="0.25">
      <c r="A53" s="121" t="str">
        <f t="shared" si="11"/>
        <v>A-1-0-5-2-6-10</v>
      </c>
      <c r="B53" s="122" t="str">
        <f t="shared" si="4"/>
        <v>A</v>
      </c>
      <c r="C53" s="122" t="str">
        <f t="shared" si="5"/>
        <v>1</v>
      </c>
      <c r="D53" s="122" t="str">
        <f t="shared" si="6"/>
        <v>0</v>
      </c>
      <c r="E53" s="122" t="str">
        <f t="shared" si="7"/>
        <v>5</v>
      </c>
      <c r="F53" s="122" t="str">
        <f t="shared" si="8"/>
        <v>2</v>
      </c>
      <c r="G53" s="122" t="str">
        <f t="shared" si="9"/>
        <v>6</v>
      </c>
      <c r="H53" s="122"/>
      <c r="I53" s="122"/>
      <c r="J53" s="122"/>
      <c r="K53" s="122"/>
      <c r="M53" s="135"/>
      <c r="N53" s="1137" t="s">
        <v>14</v>
      </c>
      <c r="O53" s="1136"/>
      <c r="P53" s="1137" t="s">
        <v>279</v>
      </c>
      <c r="Q53" s="1136"/>
      <c r="R53" s="1137" t="s">
        <v>280</v>
      </c>
      <c r="S53" s="1136"/>
      <c r="T53" s="1137" t="s">
        <v>284</v>
      </c>
      <c r="U53" s="1136"/>
      <c r="V53" s="1137" t="s">
        <v>282</v>
      </c>
      <c r="W53" s="1136"/>
      <c r="X53" s="1136"/>
      <c r="Y53" s="1137" t="s">
        <v>292</v>
      </c>
      <c r="Z53" s="1136"/>
      <c r="AA53" s="1136"/>
      <c r="AB53" s="1137"/>
      <c r="AC53" s="1136"/>
      <c r="AD53" s="1137"/>
      <c r="AE53" s="1136"/>
      <c r="AF53" s="1138" t="s">
        <v>37</v>
      </c>
      <c r="AG53" s="1136"/>
      <c r="AH53" s="1136"/>
      <c r="AI53" s="1136"/>
      <c r="AJ53" s="1136"/>
      <c r="AK53" s="1136"/>
      <c r="AL53" s="1136"/>
      <c r="AM53" s="1136"/>
      <c r="AN53" s="1137" t="s">
        <v>273</v>
      </c>
      <c r="AO53" s="1136"/>
      <c r="AP53" s="1136"/>
      <c r="AQ53" s="1136"/>
      <c r="AR53" s="1136"/>
      <c r="AS53" s="1137" t="s">
        <v>274</v>
      </c>
      <c r="AT53" s="1136"/>
      <c r="AU53" s="1136"/>
      <c r="AV53" s="123" t="s">
        <v>65</v>
      </c>
      <c r="AW53" s="1135" t="s">
        <v>275</v>
      </c>
      <c r="AX53" s="1136"/>
      <c r="AY53" s="1136"/>
      <c r="AZ53" s="1136"/>
      <c r="BA53" s="1136"/>
      <c r="BB53" s="1136"/>
      <c r="BC53" s="124">
        <v>75147290</v>
      </c>
      <c r="BD53" s="124">
        <v>75147290</v>
      </c>
      <c r="BE53" s="125">
        <v>0</v>
      </c>
      <c r="BF53" s="125">
        <v>0</v>
      </c>
      <c r="BG53" s="124">
        <v>39601700</v>
      </c>
      <c r="BH53" s="124">
        <v>35545590</v>
      </c>
      <c r="BI53" s="124">
        <v>39601700</v>
      </c>
      <c r="BJ53" s="125">
        <v>0</v>
      </c>
      <c r="BK53" s="124">
        <v>39601700</v>
      </c>
      <c r="BL53" s="125">
        <v>0</v>
      </c>
      <c r="BM53" s="124" t="s">
        <v>518</v>
      </c>
      <c r="BN53" s="125" t="s">
        <v>519</v>
      </c>
      <c r="BO53" s="124" t="s">
        <v>429</v>
      </c>
    </row>
    <row r="54" spans="1:67" s="121" customFormat="1" x14ac:dyDescent="0.25">
      <c r="A54" s="121" t="str">
        <f t="shared" si="11"/>
        <v>A-1-0-5-6-0-10</v>
      </c>
      <c r="B54" s="122" t="str">
        <f t="shared" si="4"/>
        <v>A</v>
      </c>
      <c r="C54" s="122" t="str">
        <f t="shared" si="5"/>
        <v>1</v>
      </c>
      <c r="D54" s="122" t="str">
        <f t="shared" si="6"/>
        <v>0</v>
      </c>
      <c r="E54" s="122" t="str">
        <f t="shared" si="7"/>
        <v>5</v>
      </c>
      <c r="F54" s="122" t="str">
        <f t="shared" si="8"/>
        <v>6</v>
      </c>
      <c r="G54" s="122">
        <f t="shared" si="9"/>
        <v>0</v>
      </c>
      <c r="H54" s="122"/>
      <c r="I54" s="122"/>
      <c r="J54" s="122"/>
      <c r="K54" s="122"/>
      <c r="M54" s="135"/>
      <c r="N54" s="1137" t="s">
        <v>14</v>
      </c>
      <c r="O54" s="1136"/>
      <c r="P54" s="1137" t="s">
        <v>279</v>
      </c>
      <c r="Q54" s="1136"/>
      <c r="R54" s="1137" t="s">
        <v>280</v>
      </c>
      <c r="S54" s="1136"/>
      <c r="T54" s="1137" t="s">
        <v>284</v>
      </c>
      <c r="U54" s="1136"/>
      <c r="V54" s="1137" t="s">
        <v>292</v>
      </c>
      <c r="W54" s="1136"/>
      <c r="X54" s="1136"/>
      <c r="Y54" s="1137"/>
      <c r="Z54" s="1136"/>
      <c r="AA54" s="1136"/>
      <c r="AB54" s="1137"/>
      <c r="AC54" s="1136"/>
      <c r="AD54" s="1137"/>
      <c r="AE54" s="1136"/>
      <c r="AF54" s="1138" t="s">
        <v>38</v>
      </c>
      <c r="AG54" s="1136"/>
      <c r="AH54" s="1136"/>
      <c r="AI54" s="1136"/>
      <c r="AJ54" s="1136"/>
      <c r="AK54" s="1136"/>
      <c r="AL54" s="1136"/>
      <c r="AM54" s="1136"/>
      <c r="AN54" s="1137" t="s">
        <v>273</v>
      </c>
      <c r="AO54" s="1136"/>
      <c r="AP54" s="1136"/>
      <c r="AQ54" s="1136"/>
      <c r="AR54" s="1136"/>
      <c r="AS54" s="1137" t="s">
        <v>274</v>
      </c>
      <c r="AT54" s="1136"/>
      <c r="AU54" s="1136"/>
      <c r="AV54" s="123" t="s">
        <v>65</v>
      </c>
      <c r="AW54" s="1135" t="s">
        <v>275</v>
      </c>
      <c r="AX54" s="1136"/>
      <c r="AY54" s="1136"/>
      <c r="AZ54" s="1136"/>
      <c r="BA54" s="1136"/>
      <c r="BB54" s="1136"/>
      <c r="BC54" s="124">
        <v>2721591300</v>
      </c>
      <c r="BD54" s="124">
        <v>2721591300</v>
      </c>
      <c r="BE54" s="125">
        <v>0</v>
      </c>
      <c r="BF54" s="125">
        <v>0</v>
      </c>
      <c r="BG54" s="124">
        <v>1575523000</v>
      </c>
      <c r="BH54" s="124">
        <v>1146068300</v>
      </c>
      <c r="BI54" s="124">
        <v>1575523000</v>
      </c>
      <c r="BJ54" s="125">
        <v>0</v>
      </c>
      <c r="BK54" s="124">
        <v>1575523000</v>
      </c>
      <c r="BL54" s="125">
        <v>0</v>
      </c>
      <c r="BM54" s="124" t="s">
        <v>520</v>
      </c>
      <c r="BN54" s="125" t="s">
        <v>521</v>
      </c>
      <c r="BO54" s="124" t="s">
        <v>429</v>
      </c>
    </row>
    <row r="55" spans="1:67" s="121" customFormat="1" x14ac:dyDescent="0.25">
      <c r="A55" s="121" t="str">
        <f t="shared" si="11"/>
        <v>A-1-0-5-7-0-10</v>
      </c>
      <c r="B55" s="122" t="str">
        <f t="shared" si="4"/>
        <v>A</v>
      </c>
      <c r="C55" s="122" t="str">
        <f t="shared" si="5"/>
        <v>1</v>
      </c>
      <c r="D55" s="122" t="str">
        <f t="shared" si="6"/>
        <v>0</v>
      </c>
      <c r="E55" s="122" t="str">
        <f t="shared" si="7"/>
        <v>5</v>
      </c>
      <c r="F55" s="122" t="str">
        <f t="shared" si="8"/>
        <v>7</v>
      </c>
      <c r="G55" s="122">
        <f t="shared" si="9"/>
        <v>0</v>
      </c>
      <c r="H55" s="122"/>
      <c r="I55" s="122"/>
      <c r="J55" s="122"/>
      <c r="K55" s="122"/>
      <c r="M55" s="135"/>
      <c r="N55" s="1137" t="s">
        <v>14</v>
      </c>
      <c r="O55" s="1136"/>
      <c r="P55" s="1137" t="s">
        <v>279</v>
      </c>
      <c r="Q55" s="1136"/>
      <c r="R55" s="1137" t="s">
        <v>280</v>
      </c>
      <c r="S55" s="1136"/>
      <c r="T55" s="1137" t="s">
        <v>284</v>
      </c>
      <c r="U55" s="1136"/>
      <c r="V55" s="1137" t="s">
        <v>293</v>
      </c>
      <c r="W55" s="1136"/>
      <c r="X55" s="1136"/>
      <c r="Y55" s="1137"/>
      <c r="Z55" s="1136"/>
      <c r="AA55" s="1136"/>
      <c r="AB55" s="1137"/>
      <c r="AC55" s="1136"/>
      <c r="AD55" s="1137"/>
      <c r="AE55" s="1136"/>
      <c r="AF55" s="1138" t="s">
        <v>39</v>
      </c>
      <c r="AG55" s="1136"/>
      <c r="AH55" s="1136"/>
      <c r="AI55" s="1136"/>
      <c r="AJ55" s="1136"/>
      <c r="AK55" s="1136"/>
      <c r="AL55" s="1136"/>
      <c r="AM55" s="1136"/>
      <c r="AN55" s="1137" t="s">
        <v>273</v>
      </c>
      <c r="AO55" s="1136"/>
      <c r="AP55" s="1136"/>
      <c r="AQ55" s="1136"/>
      <c r="AR55" s="1136"/>
      <c r="AS55" s="1137" t="s">
        <v>274</v>
      </c>
      <c r="AT55" s="1136"/>
      <c r="AU55" s="1136"/>
      <c r="AV55" s="123" t="s">
        <v>65</v>
      </c>
      <c r="AW55" s="1135" t="s">
        <v>275</v>
      </c>
      <c r="AX55" s="1136"/>
      <c r="AY55" s="1136"/>
      <c r="AZ55" s="1136"/>
      <c r="BA55" s="1136"/>
      <c r="BB55" s="1136"/>
      <c r="BC55" s="124">
        <v>520219400</v>
      </c>
      <c r="BD55" s="124">
        <v>520219400</v>
      </c>
      <c r="BE55" s="125">
        <v>0</v>
      </c>
      <c r="BF55" s="125">
        <v>0</v>
      </c>
      <c r="BG55" s="124">
        <v>262946600</v>
      </c>
      <c r="BH55" s="124">
        <v>257272800</v>
      </c>
      <c r="BI55" s="124">
        <v>262946600</v>
      </c>
      <c r="BJ55" s="125">
        <v>0</v>
      </c>
      <c r="BK55" s="124">
        <v>262946600</v>
      </c>
      <c r="BL55" s="125">
        <v>0</v>
      </c>
      <c r="BM55" s="124" t="s">
        <v>522</v>
      </c>
      <c r="BN55" s="125" t="s">
        <v>523</v>
      </c>
      <c r="BO55" s="124" t="s">
        <v>429</v>
      </c>
    </row>
    <row r="56" spans="1:67" s="121" customFormat="1" x14ac:dyDescent="0.25">
      <c r="A56" s="121" t="str">
        <f t="shared" si="11"/>
        <v>A-1-0-5-8-0-10</v>
      </c>
      <c r="B56" s="122" t="str">
        <f t="shared" si="4"/>
        <v>A</v>
      </c>
      <c r="C56" s="122" t="str">
        <f t="shared" si="5"/>
        <v>1</v>
      </c>
      <c r="D56" s="122" t="str">
        <f t="shared" si="6"/>
        <v>0</v>
      </c>
      <c r="E56" s="122" t="str">
        <f t="shared" si="7"/>
        <v>5</v>
      </c>
      <c r="F56" s="122" t="str">
        <f t="shared" si="8"/>
        <v>8</v>
      </c>
      <c r="G56" s="122">
        <f t="shared" si="9"/>
        <v>0</v>
      </c>
      <c r="H56" s="122"/>
      <c r="I56" s="122"/>
      <c r="J56" s="122"/>
      <c r="K56" s="122"/>
      <c r="M56" s="135"/>
      <c r="N56" s="1137" t="s">
        <v>14</v>
      </c>
      <c r="O56" s="1136"/>
      <c r="P56" s="1137" t="s">
        <v>279</v>
      </c>
      <c r="Q56" s="1136"/>
      <c r="R56" s="1137" t="s">
        <v>280</v>
      </c>
      <c r="S56" s="1136"/>
      <c r="T56" s="1137" t="s">
        <v>284</v>
      </c>
      <c r="U56" s="1136"/>
      <c r="V56" s="1137" t="s">
        <v>294</v>
      </c>
      <c r="W56" s="1136"/>
      <c r="X56" s="1136"/>
      <c r="Y56" s="1137"/>
      <c r="Z56" s="1136"/>
      <c r="AA56" s="1136"/>
      <c r="AB56" s="1137"/>
      <c r="AC56" s="1136"/>
      <c r="AD56" s="1137"/>
      <c r="AE56" s="1136"/>
      <c r="AF56" s="1138" t="s">
        <v>40</v>
      </c>
      <c r="AG56" s="1136"/>
      <c r="AH56" s="1136"/>
      <c r="AI56" s="1136"/>
      <c r="AJ56" s="1136"/>
      <c r="AK56" s="1136"/>
      <c r="AL56" s="1136"/>
      <c r="AM56" s="1136"/>
      <c r="AN56" s="1137" t="s">
        <v>273</v>
      </c>
      <c r="AO56" s="1136"/>
      <c r="AP56" s="1136"/>
      <c r="AQ56" s="1136"/>
      <c r="AR56" s="1136"/>
      <c r="AS56" s="1137" t="s">
        <v>274</v>
      </c>
      <c r="AT56" s="1136"/>
      <c r="AU56" s="1136"/>
      <c r="AV56" s="123" t="s">
        <v>65</v>
      </c>
      <c r="AW56" s="1135" t="s">
        <v>275</v>
      </c>
      <c r="AX56" s="1136"/>
      <c r="AY56" s="1136"/>
      <c r="AZ56" s="1136"/>
      <c r="BA56" s="1136"/>
      <c r="BB56" s="1136"/>
      <c r="BC56" s="124">
        <v>520219400</v>
      </c>
      <c r="BD56" s="124">
        <v>520219400</v>
      </c>
      <c r="BE56" s="125">
        <v>0</v>
      </c>
      <c r="BF56" s="125">
        <v>0</v>
      </c>
      <c r="BG56" s="124">
        <v>262946600</v>
      </c>
      <c r="BH56" s="124">
        <v>257272800</v>
      </c>
      <c r="BI56" s="124">
        <v>262946600</v>
      </c>
      <c r="BJ56" s="125">
        <v>0</v>
      </c>
      <c r="BK56" s="124">
        <v>262946600</v>
      </c>
      <c r="BL56" s="125">
        <v>0</v>
      </c>
      <c r="BM56" s="124" t="s">
        <v>522</v>
      </c>
      <c r="BN56" s="125" t="s">
        <v>523</v>
      </c>
      <c r="BO56" s="124" t="s">
        <v>429</v>
      </c>
    </row>
    <row r="57" spans="1:67" s="121" customFormat="1" x14ac:dyDescent="0.25">
      <c r="A57" s="121" t="str">
        <f t="shared" si="11"/>
        <v>A-1-0-5-9-0-10</v>
      </c>
      <c r="B57" s="122" t="str">
        <f t="shared" si="4"/>
        <v>A</v>
      </c>
      <c r="C57" s="122" t="str">
        <f t="shared" si="5"/>
        <v>1</v>
      </c>
      <c r="D57" s="122" t="str">
        <f t="shared" si="6"/>
        <v>0</v>
      </c>
      <c r="E57" s="122" t="str">
        <f t="shared" si="7"/>
        <v>5</v>
      </c>
      <c r="F57" s="122" t="str">
        <f t="shared" si="8"/>
        <v>9</v>
      </c>
      <c r="G57" s="122">
        <f t="shared" si="9"/>
        <v>0</v>
      </c>
      <c r="H57" s="122"/>
      <c r="I57" s="122"/>
      <c r="J57" s="122"/>
      <c r="K57" s="122"/>
      <c r="M57" s="135"/>
      <c r="N57" s="1137" t="s">
        <v>14</v>
      </c>
      <c r="O57" s="1136"/>
      <c r="P57" s="1137" t="s">
        <v>279</v>
      </c>
      <c r="Q57" s="1136"/>
      <c r="R57" s="1137" t="s">
        <v>280</v>
      </c>
      <c r="S57" s="1136"/>
      <c r="T57" s="1137" t="s">
        <v>284</v>
      </c>
      <c r="U57" s="1136"/>
      <c r="V57" s="1137" t="s">
        <v>288</v>
      </c>
      <c r="W57" s="1136"/>
      <c r="X57" s="1136"/>
      <c r="Y57" s="1137"/>
      <c r="Z57" s="1136"/>
      <c r="AA57" s="1136"/>
      <c r="AB57" s="1137"/>
      <c r="AC57" s="1136"/>
      <c r="AD57" s="1137"/>
      <c r="AE57" s="1136"/>
      <c r="AF57" s="1138" t="s">
        <v>41</v>
      </c>
      <c r="AG57" s="1136"/>
      <c r="AH57" s="1136"/>
      <c r="AI57" s="1136"/>
      <c r="AJ57" s="1136"/>
      <c r="AK57" s="1136"/>
      <c r="AL57" s="1136"/>
      <c r="AM57" s="1136"/>
      <c r="AN57" s="1137" t="s">
        <v>273</v>
      </c>
      <c r="AO57" s="1136"/>
      <c r="AP57" s="1136"/>
      <c r="AQ57" s="1136"/>
      <c r="AR57" s="1136"/>
      <c r="AS57" s="1137" t="s">
        <v>274</v>
      </c>
      <c r="AT57" s="1136"/>
      <c r="AU57" s="1136"/>
      <c r="AV57" s="123" t="s">
        <v>65</v>
      </c>
      <c r="AW57" s="1135" t="s">
        <v>275</v>
      </c>
      <c r="AX57" s="1136"/>
      <c r="AY57" s="1136"/>
      <c r="AZ57" s="1136"/>
      <c r="BA57" s="1136"/>
      <c r="BB57" s="1136"/>
      <c r="BC57" s="124">
        <v>940395000</v>
      </c>
      <c r="BD57" s="124">
        <v>940395000</v>
      </c>
      <c r="BE57" s="125">
        <v>0</v>
      </c>
      <c r="BF57" s="125">
        <v>0</v>
      </c>
      <c r="BG57" s="124">
        <v>525479500</v>
      </c>
      <c r="BH57" s="124">
        <v>414915500</v>
      </c>
      <c r="BI57" s="124">
        <v>525479500</v>
      </c>
      <c r="BJ57" s="125">
        <v>0</v>
      </c>
      <c r="BK57" s="124">
        <v>525479500</v>
      </c>
      <c r="BL57" s="125">
        <v>0</v>
      </c>
      <c r="BM57" s="124" t="s">
        <v>524</v>
      </c>
      <c r="BN57" s="125" t="s">
        <v>525</v>
      </c>
      <c r="BO57" s="124" t="s">
        <v>429</v>
      </c>
    </row>
    <row r="58" spans="1:67" s="117" customFormat="1" x14ac:dyDescent="0.25">
      <c r="B58" s="118" t="str">
        <f t="shared" si="4"/>
        <v>A</v>
      </c>
      <c r="C58" s="118" t="str">
        <f t="shared" si="5"/>
        <v>2</v>
      </c>
      <c r="D58" s="118">
        <f t="shared" si="6"/>
        <v>0</v>
      </c>
      <c r="E58" s="118">
        <f t="shared" si="7"/>
        <v>0</v>
      </c>
      <c r="F58" s="118">
        <f t="shared" si="8"/>
        <v>0</v>
      </c>
      <c r="G58" s="118">
        <f t="shared" si="9"/>
        <v>0</v>
      </c>
      <c r="H58" s="118"/>
      <c r="I58" s="118"/>
      <c r="J58" s="118"/>
      <c r="K58" s="118"/>
      <c r="M58" s="149"/>
      <c r="N58" s="853" t="s">
        <v>14</v>
      </c>
      <c r="O58" s="854"/>
      <c r="P58" s="853" t="s">
        <v>282</v>
      </c>
      <c r="Q58" s="854"/>
      <c r="R58" s="853"/>
      <c r="S58" s="854"/>
      <c r="T58" s="853"/>
      <c r="U58" s="854"/>
      <c r="V58" s="853"/>
      <c r="W58" s="854"/>
      <c r="X58" s="854"/>
      <c r="Y58" s="853"/>
      <c r="Z58" s="854"/>
      <c r="AA58" s="854"/>
      <c r="AB58" s="853"/>
      <c r="AC58" s="854"/>
      <c r="AD58" s="853"/>
      <c r="AE58" s="854"/>
      <c r="AF58" s="1119" t="s">
        <v>9</v>
      </c>
      <c r="AG58" s="854"/>
      <c r="AH58" s="854"/>
      <c r="AI58" s="854"/>
      <c r="AJ58" s="854"/>
      <c r="AK58" s="854"/>
      <c r="AL58" s="854"/>
      <c r="AM58" s="854"/>
      <c r="AN58" s="853" t="s">
        <v>273</v>
      </c>
      <c r="AO58" s="854"/>
      <c r="AP58" s="854"/>
      <c r="AQ58" s="854"/>
      <c r="AR58" s="854"/>
      <c r="AS58" s="853" t="s">
        <v>274</v>
      </c>
      <c r="AT58" s="854"/>
      <c r="AU58" s="854"/>
      <c r="AV58" s="146" t="s">
        <v>65</v>
      </c>
      <c r="AW58" s="855" t="s">
        <v>275</v>
      </c>
      <c r="AX58" s="854"/>
      <c r="AY58" s="854"/>
      <c r="AZ58" s="854"/>
      <c r="BA58" s="854"/>
      <c r="BB58" s="854"/>
      <c r="BC58" s="145">
        <v>10961500000</v>
      </c>
      <c r="BD58" s="147">
        <v>10495982856.559999</v>
      </c>
      <c r="BE58" s="145">
        <v>465517143.44</v>
      </c>
      <c r="BF58" s="147">
        <v>0</v>
      </c>
      <c r="BG58" s="145">
        <v>8941476504.2999992</v>
      </c>
      <c r="BH58" s="145">
        <v>1554506352.26</v>
      </c>
      <c r="BI58" s="145">
        <v>3971155074.23</v>
      </c>
      <c r="BJ58" s="145">
        <v>4970321430.0699997</v>
      </c>
      <c r="BK58" s="145">
        <v>3971155074.23</v>
      </c>
      <c r="BL58" s="145">
        <v>0</v>
      </c>
      <c r="BM58" s="145" t="s">
        <v>526</v>
      </c>
      <c r="BN58" s="145" t="s">
        <v>527</v>
      </c>
      <c r="BO58" s="145" t="s">
        <v>528</v>
      </c>
    </row>
    <row r="59" spans="1:67" s="112" customFormat="1" ht="14.45" customHeight="1" x14ac:dyDescent="0.25">
      <c r="B59" s="115" t="str">
        <f t="shared" si="4"/>
        <v>A</v>
      </c>
      <c r="C59" s="115" t="str">
        <f t="shared" si="5"/>
        <v>2</v>
      </c>
      <c r="D59" s="115" t="str">
        <f t="shared" si="6"/>
        <v>0</v>
      </c>
      <c r="E59" s="115">
        <f t="shared" si="7"/>
        <v>0</v>
      </c>
      <c r="F59" s="115">
        <f t="shared" si="8"/>
        <v>0</v>
      </c>
      <c r="G59" s="115">
        <f t="shared" si="9"/>
        <v>0</v>
      </c>
      <c r="H59" s="115"/>
      <c r="I59" s="115"/>
      <c r="J59" s="115"/>
      <c r="K59" s="115"/>
      <c r="M59" s="134"/>
      <c r="N59" s="918" t="s">
        <v>14</v>
      </c>
      <c r="O59" s="1032"/>
      <c r="P59" s="918" t="s">
        <v>282</v>
      </c>
      <c r="Q59" s="1032"/>
      <c r="R59" s="918" t="s">
        <v>280</v>
      </c>
      <c r="S59" s="1032"/>
      <c r="T59" s="918"/>
      <c r="U59" s="1032"/>
      <c r="V59" s="918"/>
      <c r="W59" s="1032"/>
      <c r="X59" s="1032"/>
      <c r="Y59" s="918"/>
      <c r="Z59" s="1032"/>
      <c r="AA59" s="1032"/>
      <c r="AB59" s="918"/>
      <c r="AC59" s="1032"/>
      <c r="AD59" s="918"/>
      <c r="AE59" s="1032"/>
      <c r="AF59" s="917" t="s">
        <v>9</v>
      </c>
      <c r="AG59" s="1032"/>
      <c r="AH59" s="1032"/>
      <c r="AI59" s="1032"/>
      <c r="AJ59" s="1032"/>
      <c r="AK59" s="1032"/>
      <c r="AL59" s="1032"/>
      <c r="AM59" s="1032"/>
      <c r="AN59" s="918" t="s">
        <v>273</v>
      </c>
      <c r="AO59" s="1032"/>
      <c r="AP59" s="1032"/>
      <c r="AQ59" s="1032"/>
      <c r="AR59" s="1032"/>
      <c r="AS59" s="918" t="s">
        <v>274</v>
      </c>
      <c r="AT59" s="1032"/>
      <c r="AU59" s="1032"/>
      <c r="AV59" s="105" t="s">
        <v>65</v>
      </c>
      <c r="AW59" s="919" t="s">
        <v>275</v>
      </c>
      <c r="AX59" s="1032"/>
      <c r="AY59" s="1032"/>
      <c r="AZ59" s="1032"/>
      <c r="BA59" s="1032"/>
      <c r="BB59" s="1032"/>
      <c r="BC59" s="106">
        <v>10961500000</v>
      </c>
      <c r="BD59" s="106">
        <v>10495982856.559999</v>
      </c>
      <c r="BE59" s="106">
        <v>465517143.44</v>
      </c>
      <c r="BF59" s="107">
        <v>0</v>
      </c>
      <c r="BG59" s="106">
        <v>8941476504.2999992</v>
      </c>
      <c r="BH59" s="106">
        <v>1554506352.26</v>
      </c>
      <c r="BI59" s="106">
        <v>3971155074.23</v>
      </c>
      <c r="BJ59" s="106">
        <v>4970321430.0699997</v>
      </c>
      <c r="BK59" s="106">
        <v>3971155074.23</v>
      </c>
      <c r="BL59" s="107">
        <v>0</v>
      </c>
      <c r="BM59" s="106" t="s">
        <v>526</v>
      </c>
      <c r="BN59" s="106" t="s">
        <v>527</v>
      </c>
      <c r="BO59" s="106" t="s">
        <v>528</v>
      </c>
    </row>
    <row r="60" spans="1:67" s="112" customFormat="1" x14ac:dyDescent="0.25">
      <c r="B60" s="115" t="str">
        <f t="shared" si="4"/>
        <v>A</v>
      </c>
      <c r="C60" s="115" t="str">
        <f t="shared" si="5"/>
        <v>2</v>
      </c>
      <c r="D60" s="115" t="str">
        <f t="shared" si="6"/>
        <v>0</v>
      </c>
      <c r="E60" s="115" t="str">
        <f t="shared" si="7"/>
        <v>3</v>
      </c>
      <c r="F60" s="115">
        <f t="shared" si="8"/>
        <v>0</v>
      </c>
      <c r="G60" s="115">
        <f t="shared" si="9"/>
        <v>0</v>
      </c>
      <c r="H60" s="115"/>
      <c r="I60" s="115"/>
      <c r="J60" s="115"/>
      <c r="K60" s="115"/>
      <c r="M60" s="134"/>
      <c r="N60" s="918" t="s">
        <v>14</v>
      </c>
      <c r="O60" s="1032"/>
      <c r="P60" s="918" t="s">
        <v>282</v>
      </c>
      <c r="Q60" s="1032"/>
      <c r="R60" s="918" t="s">
        <v>280</v>
      </c>
      <c r="S60" s="1032"/>
      <c r="T60" s="918" t="s">
        <v>289</v>
      </c>
      <c r="U60" s="1032"/>
      <c r="V60" s="918"/>
      <c r="W60" s="1032"/>
      <c r="X60" s="1032"/>
      <c r="Y60" s="918"/>
      <c r="Z60" s="1032"/>
      <c r="AA60" s="1032"/>
      <c r="AB60" s="918"/>
      <c r="AC60" s="1032"/>
      <c r="AD60" s="918"/>
      <c r="AE60" s="1032"/>
      <c r="AF60" s="917" t="s">
        <v>201</v>
      </c>
      <c r="AG60" s="1032"/>
      <c r="AH60" s="1032"/>
      <c r="AI60" s="1032"/>
      <c r="AJ60" s="1032"/>
      <c r="AK60" s="1032"/>
      <c r="AL60" s="1032"/>
      <c r="AM60" s="1032"/>
      <c r="AN60" s="918" t="s">
        <v>273</v>
      </c>
      <c r="AO60" s="1032"/>
      <c r="AP60" s="1032"/>
      <c r="AQ60" s="1032"/>
      <c r="AR60" s="1032"/>
      <c r="AS60" s="918" t="s">
        <v>274</v>
      </c>
      <c r="AT60" s="1032"/>
      <c r="AU60" s="1032"/>
      <c r="AV60" s="105" t="s">
        <v>65</v>
      </c>
      <c r="AW60" s="919" t="s">
        <v>275</v>
      </c>
      <c r="AX60" s="1032"/>
      <c r="AY60" s="1032"/>
      <c r="AZ60" s="1032"/>
      <c r="BA60" s="1032"/>
      <c r="BB60" s="1032"/>
      <c r="BC60" s="106">
        <v>343000000</v>
      </c>
      <c r="BD60" s="106">
        <v>313661563</v>
      </c>
      <c r="BE60" s="106">
        <v>29338437</v>
      </c>
      <c r="BF60" s="107">
        <v>0</v>
      </c>
      <c r="BG60" s="106">
        <v>313661563</v>
      </c>
      <c r="BH60" s="107">
        <v>0</v>
      </c>
      <c r="BI60" s="106">
        <v>313661563</v>
      </c>
      <c r="BJ60" s="107">
        <v>0</v>
      </c>
      <c r="BK60" s="106">
        <v>313661563</v>
      </c>
      <c r="BL60" s="107">
        <v>0</v>
      </c>
      <c r="BM60" s="107" t="s">
        <v>529</v>
      </c>
      <c r="BN60" s="107" t="s">
        <v>429</v>
      </c>
      <c r="BO60" s="107" t="s">
        <v>429</v>
      </c>
    </row>
    <row r="61" spans="1:67" s="112" customFormat="1" x14ac:dyDescent="0.25">
      <c r="B61" s="115" t="str">
        <f t="shared" si="4"/>
        <v>A</v>
      </c>
      <c r="C61" s="115" t="str">
        <f t="shared" si="5"/>
        <v>2</v>
      </c>
      <c r="D61" s="115" t="str">
        <f t="shared" si="6"/>
        <v>0</v>
      </c>
      <c r="E61" s="115" t="str">
        <f t="shared" si="7"/>
        <v>3</v>
      </c>
      <c r="F61" s="115" t="str">
        <f t="shared" si="8"/>
        <v>50</v>
      </c>
      <c r="G61" s="115">
        <f t="shared" si="9"/>
        <v>0</v>
      </c>
      <c r="H61" s="115"/>
      <c r="I61" s="115"/>
      <c r="J61" s="115"/>
      <c r="K61" s="115"/>
      <c r="M61" s="134"/>
      <c r="N61" s="918" t="s">
        <v>14</v>
      </c>
      <c r="O61" s="1032"/>
      <c r="P61" s="918" t="s">
        <v>282</v>
      </c>
      <c r="Q61" s="1032"/>
      <c r="R61" s="918" t="s">
        <v>280</v>
      </c>
      <c r="S61" s="1032"/>
      <c r="T61" s="918" t="s">
        <v>289</v>
      </c>
      <c r="U61" s="1032"/>
      <c r="V61" s="918" t="s">
        <v>295</v>
      </c>
      <c r="W61" s="1032"/>
      <c r="X61" s="1032"/>
      <c r="Y61" s="918"/>
      <c r="Z61" s="1032"/>
      <c r="AA61" s="1032"/>
      <c r="AB61" s="918"/>
      <c r="AC61" s="1032"/>
      <c r="AD61" s="918"/>
      <c r="AE61" s="1032"/>
      <c r="AF61" s="917" t="s">
        <v>208</v>
      </c>
      <c r="AG61" s="1032"/>
      <c r="AH61" s="1032"/>
      <c r="AI61" s="1032"/>
      <c r="AJ61" s="1032"/>
      <c r="AK61" s="1032"/>
      <c r="AL61" s="1032"/>
      <c r="AM61" s="1032"/>
      <c r="AN61" s="918" t="s">
        <v>273</v>
      </c>
      <c r="AO61" s="1032"/>
      <c r="AP61" s="1032"/>
      <c r="AQ61" s="1032"/>
      <c r="AR61" s="1032"/>
      <c r="AS61" s="918" t="s">
        <v>274</v>
      </c>
      <c r="AT61" s="1032"/>
      <c r="AU61" s="1032"/>
      <c r="AV61" s="105" t="s">
        <v>65</v>
      </c>
      <c r="AW61" s="919" t="s">
        <v>275</v>
      </c>
      <c r="AX61" s="1032"/>
      <c r="AY61" s="1032"/>
      <c r="AZ61" s="1032"/>
      <c r="BA61" s="1032"/>
      <c r="BB61" s="1032"/>
      <c r="BC61" s="106">
        <v>341000000</v>
      </c>
      <c r="BD61" s="106">
        <v>313661563</v>
      </c>
      <c r="BE61" s="106">
        <v>27338437</v>
      </c>
      <c r="BF61" s="107">
        <v>0</v>
      </c>
      <c r="BG61" s="106">
        <v>313661563</v>
      </c>
      <c r="BH61" s="107">
        <v>0</v>
      </c>
      <c r="BI61" s="106">
        <v>313661563</v>
      </c>
      <c r="BJ61" s="107">
        <v>0</v>
      </c>
      <c r="BK61" s="106">
        <v>313661563</v>
      </c>
      <c r="BL61" s="107">
        <v>0</v>
      </c>
      <c r="BM61" s="107" t="s">
        <v>529</v>
      </c>
      <c r="BN61" s="107" t="s">
        <v>429</v>
      </c>
      <c r="BO61" s="107" t="s">
        <v>429</v>
      </c>
    </row>
    <row r="62" spans="1:67" s="121" customFormat="1" x14ac:dyDescent="0.25">
      <c r="A62" s="121" t="str">
        <f>+B62&amp;"-"&amp;C62&amp;"-"&amp;D62&amp;"-"&amp;E62&amp;"-"&amp;F62&amp;"-"&amp;G62&amp;"-"&amp;AV62</f>
        <v>A-2-0-3-50-2-10</v>
      </c>
      <c r="B62" s="122" t="str">
        <f t="shared" si="4"/>
        <v>A</v>
      </c>
      <c r="C62" s="122" t="str">
        <f t="shared" si="5"/>
        <v>2</v>
      </c>
      <c r="D62" s="122" t="str">
        <f t="shared" si="6"/>
        <v>0</v>
      </c>
      <c r="E62" s="122" t="str">
        <f t="shared" si="7"/>
        <v>3</v>
      </c>
      <c r="F62" s="122" t="str">
        <f t="shared" si="8"/>
        <v>50</v>
      </c>
      <c r="G62" s="122" t="str">
        <f t="shared" si="9"/>
        <v>2</v>
      </c>
      <c r="H62" s="122"/>
      <c r="I62" s="122"/>
      <c r="J62" s="122"/>
      <c r="K62" s="122"/>
      <c r="M62" s="135"/>
      <c r="N62" s="1137" t="s">
        <v>14</v>
      </c>
      <c r="O62" s="1136"/>
      <c r="P62" s="1137" t="s">
        <v>282</v>
      </c>
      <c r="Q62" s="1136"/>
      <c r="R62" s="1137" t="s">
        <v>280</v>
      </c>
      <c r="S62" s="1136"/>
      <c r="T62" s="1137" t="s">
        <v>289</v>
      </c>
      <c r="U62" s="1136"/>
      <c r="V62" s="1137" t="s">
        <v>295</v>
      </c>
      <c r="W62" s="1136"/>
      <c r="X62" s="1136"/>
      <c r="Y62" s="1137" t="s">
        <v>282</v>
      </c>
      <c r="Z62" s="1136"/>
      <c r="AA62" s="1136"/>
      <c r="AB62" s="1137"/>
      <c r="AC62" s="1136"/>
      <c r="AD62" s="1137"/>
      <c r="AE62" s="1136"/>
      <c r="AF62" s="1138" t="s">
        <v>42</v>
      </c>
      <c r="AG62" s="1136"/>
      <c r="AH62" s="1136"/>
      <c r="AI62" s="1136"/>
      <c r="AJ62" s="1136"/>
      <c r="AK62" s="1136"/>
      <c r="AL62" s="1136"/>
      <c r="AM62" s="1136"/>
      <c r="AN62" s="1137" t="s">
        <v>273</v>
      </c>
      <c r="AO62" s="1136"/>
      <c r="AP62" s="1136"/>
      <c r="AQ62" s="1136"/>
      <c r="AR62" s="1136"/>
      <c r="AS62" s="1137" t="s">
        <v>274</v>
      </c>
      <c r="AT62" s="1136"/>
      <c r="AU62" s="1136"/>
      <c r="AV62" s="123" t="s">
        <v>65</v>
      </c>
      <c r="AW62" s="1135" t="s">
        <v>275</v>
      </c>
      <c r="AX62" s="1136"/>
      <c r="AY62" s="1136"/>
      <c r="AZ62" s="1136"/>
      <c r="BA62" s="1136"/>
      <c r="BB62" s="1136"/>
      <c r="BC62" s="124">
        <v>6376304</v>
      </c>
      <c r="BD62" s="124">
        <v>6217875</v>
      </c>
      <c r="BE62" s="124">
        <v>158429</v>
      </c>
      <c r="BF62" s="125">
        <v>0</v>
      </c>
      <c r="BG62" s="124">
        <v>6217875</v>
      </c>
      <c r="BH62" s="125">
        <v>0</v>
      </c>
      <c r="BI62" s="124">
        <v>6217875</v>
      </c>
      <c r="BJ62" s="125">
        <v>0</v>
      </c>
      <c r="BK62" s="124">
        <v>6217875</v>
      </c>
      <c r="BL62" s="125">
        <v>0</v>
      </c>
      <c r="BM62" s="124" t="s">
        <v>530</v>
      </c>
      <c r="BN62" s="125" t="s">
        <v>429</v>
      </c>
      <c r="BO62" s="124" t="s">
        <v>429</v>
      </c>
    </row>
    <row r="63" spans="1:67" s="121" customFormat="1" x14ac:dyDescent="0.25">
      <c r="A63" s="121" t="str">
        <f>+B63&amp;"-"&amp;C63&amp;"-"&amp;D63&amp;"-"&amp;E63&amp;"-"&amp;F63&amp;"-"&amp;G63&amp;"-"&amp;AV63</f>
        <v>A-2-0-3-50-3-10</v>
      </c>
      <c r="B63" s="122" t="str">
        <f t="shared" si="4"/>
        <v>A</v>
      </c>
      <c r="C63" s="122" t="str">
        <f t="shared" si="5"/>
        <v>2</v>
      </c>
      <c r="D63" s="122" t="str">
        <f t="shared" si="6"/>
        <v>0</v>
      </c>
      <c r="E63" s="122" t="str">
        <f t="shared" si="7"/>
        <v>3</v>
      </c>
      <c r="F63" s="122" t="str">
        <f t="shared" si="8"/>
        <v>50</v>
      </c>
      <c r="G63" s="122" t="str">
        <f t="shared" si="9"/>
        <v>3</v>
      </c>
      <c r="H63" s="122"/>
      <c r="I63" s="122"/>
      <c r="J63" s="122"/>
      <c r="K63" s="122"/>
      <c r="M63" s="135"/>
      <c r="N63" s="1137" t="s">
        <v>14</v>
      </c>
      <c r="O63" s="1136"/>
      <c r="P63" s="1137" t="s">
        <v>282</v>
      </c>
      <c r="Q63" s="1136"/>
      <c r="R63" s="1137" t="s">
        <v>280</v>
      </c>
      <c r="S63" s="1136"/>
      <c r="T63" s="1137" t="s">
        <v>289</v>
      </c>
      <c r="U63" s="1136"/>
      <c r="V63" s="1137" t="s">
        <v>295</v>
      </c>
      <c r="W63" s="1136"/>
      <c r="X63" s="1136"/>
      <c r="Y63" s="1137" t="s">
        <v>289</v>
      </c>
      <c r="Z63" s="1136"/>
      <c r="AA63" s="1136"/>
      <c r="AB63" s="1137"/>
      <c r="AC63" s="1136"/>
      <c r="AD63" s="1137"/>
      <c r="AE63" s="1136"/>
      <c r="AF63" s="1138" t="s">
        <v>43</v>
      </c>
      <c r="AG63" s="1136"/>
      <c r="AH63" s="1136"/>
      <c r="AI63" s="1136"/>
      <c r="AJ63" s="1136"/>
      <c r="AK63" s="1136"/>
      <c r="AL63" s="1136"/>
      <c r="AM63" s="1136"/>
      <c r="AN63" s="1137" t="s">
        <v>273</v>
      </c>
      <c r="AO63" s="1136"/>
      <c r="AP63" s="1136"/>
      <c r="AQ63" s="1136"/>
      <c r="AR63" s="1136"/>
      <c r="AS63" s="1137" t="s">
        <v>274</v>
      </c>
      <c r="AT63" s="1136"/>
      <c r="AU63" s="1136"/>
      <c r="AV63" s="123" t="s">
        <v>65</v>
      </c>
      <c r="AW63" s="1135" t="s">
        <v>275</v>
      </c>
      <c r="AX63" s="1136"/>
      <c r="AY63" s="1136"/>
      <c r="AZ63" s="1136"/>
      <c r="BA63" s="1136"/>
      <c r="BB63" s="1136"/>
      <c r="BC63" s="124">
        <v>324023696</v>
      </c>
      <c r="BD63" s="124">
        <v>307443688</v>
      </c>
      <c r="BE63" s="124">
        <v>16580008</v>
      </c>
      <c r="BF63" s="125">
        <v>0</v>
      </c>
      <c r="BG63" s="124">
        <v>307443688</v>
      </c>
      <c r="BH63" s="125">
        <v>0</v>
      </c>
      <c r="BI63" s="124">
        <v>307443688</v>
      </c>
      <c r="BJ63" s="125">
        <v>0</v>
      </c>
      <c r="BK63" s="124">
        <v>307443688</v>
      </c>
      <c r="BL63" s="125">
        <v>0</v>
      </c>
      <c r="BM63" s="124" t="s">
        <v>531</v>
      </c>
      <c r="BN63" s="125" t="s">
        <v>429</v>
      </c>
      <c r="BO63" s="124" t="s">
        <v>429</v>
      </c>
    </row>
    <row r="64" spans="1:67" s="121" customFormat="1" x14ac:dyDescent="0.25">
      <c r="A64" s="121" t="str">
        <f>+B64&amp;"-"&amp;C64&amp;"-"&amp;D64&amp;"-"&amp;E64&amp;"-"&amp;F64&amp;"-"&amp;G64&amp;"-"&amp;AV64</f>
        <v>A-2-0-3-50-16-10</v>
      </c>
      <c r="B64" s="122" t="str">
        <f t="shared" si="4"/>
        <v>A</v>
      </c>
      <c r="C64" s="122" t="str">
        <f t="shared" si="5"/>
        <v>2</v>
      </c>
      <c r="D64" s="122" t="str">
        <f t="shared" si="6"/>
        <v>0</v>
      </c>
      <c r="E64" s="122" t="str">
        <f t="shared" si="7"/>
        <v>3</v>
      </c>
      <c r="F64" s="122" t="str">
        <f t="shared" si="8"/>
        <v>50</v>
      </c>
      <c r="G64" s="122" t="str">
        <f t="shared" si="9"/>
        <v>16</v>
      </c>
      <c r="H64" s="122"/>
      <c r="I64" s="122"/>
      <c r="J64" s="122"/>
      <c r="K64" s="122"/>
      <c r="M64" s="135"/>
      <c r="N64" s="1137" t="s">
        <v>14</v>
      </c>
      <c r="O64" s="1136"/>
      <c r="P64" s="1137" t="s">
        <v>282</v>
      </c>
      <c r="Q64" s="1136"/>
      <c r="R64" s="1137" t="s">
        <v>280</v>
      </c>
      <c r="S64" s="1136"/>
      <c r="T64" s="1137" t="s">
        <v>289</v>
      </c>
      <c r="U64" s="1136"/>
      <c r="V64" s="1137" t="s">
        <v>295</v>
      </c>
      <c r="W64" s="1136"/>
      <c r="X64" s="1136"/>
      <c r="Y64" s="1137" t="s">
        <v>23</v>
      </c>
      <c r="Z64" s="1136"/>
      <c r="AA64" s="1136"/>
      <c r="AB64" s="1137"/>
      <c r="AC64" s="1136"/>
      <c r="AD64" s="1137"/>
      <c r="AE64" s="1136"/>
      <c r="AF64" s="1138" t="s">
        <v>44</v>
      </c>
      <c r="AG64" s="1136"/>
      <c r="AH64" s="1136"/>
      <c r="AI64" s="1136"/>
      <c r="AJ64" s="1136"/>
      <c r="AK64" s="1136"/>
      <c r="AL64" s="1136"/>
      <c r="AM64" s="1136"/>
      <c r="AN64" s="1137" t="s">
        <v>273</v>
      </c>
      <c r="AO64" s="1136"/>
      <c r="AP64" s="1136"/>
      <c r="AQ64" s="1136"/>
      <c r="AR64" s="1136"/>
      <c r="AS64" s="1137" t="s">
        <v>274</v>
      </c>
      <c r="AT64" s="1136"/>
      <c r="AU64" s="1136"/>
      <c r="AV64" s="123" t="s">
        <v>65</v>
      </c>
      <c r="AW64" s="1135" t="s">
        <v>275</v>
      </c>
      <c r="AX64" s="1136"/>
      <c r="AY64" s="1136"/>
      <c r="AZ64" s="1136"/>
      <c r="BA64" s="1136"/>
      <c r="BB64" s="1136"/>
      <c r="BC64" s="124">
        <v>10000000</v>
      </c>
      <c r="BD64" s="125">
        <v>0</v>
      </c>
      <c r="BE64" s="124">
        <v>10000000</v>
      </c>
      <c r="BF64" s="125">
        <v>0</v>
      </c>
      <c r="BG64" s="125">
        <v>0</v>
      </c>
      <c r="BH64" s="125">
        <v>0</v>
      </c>
      <c r="BI64" s="125">
        <v>0</v>
      </c>
      <c r="BJ64" s="125">
        <v>0</v>
      </c>
      <c r="BK64" s="125">
        <v>0</v>
      </c>
      <c r="BL64" s="125">
        <v>0</v>
      </c>
      <c r="BM64" s="124" t="s">
        <v>429</v>
      </c>
      <c r="BN64" s="125" t="s">
        <v>429</v>
      </c>
      <c r="BO64" s="124" t="s">
        <v>429</v>
      </c>
    </row>
    <row r="65" spans="1:67" s="121" customFormat="1" x14ac:dyDescent="0.25">
      <c r="A65" s="121" t="str">
        <f>+B65&amp;"-"&amp;C65&amp;"-"&amp;D65&amp;"-"&amp;E65&amp;"-"&amp;F65&amp;"-"&amp;G65&amp;"-"&amp;AV65</f>
        <v>A-2-0-3-50-90-10</v>
      </c>
      <c r="B65" s="122" t="str">
        <f t="shared" si="4"/>
        <v>A</v>
      </c>
      <c r="C65" s="122" t="str">
        <f t="shared" si="5"/>
        <v>2</v>
      </c>
      <c r="D65" s="122" t="str">
        <f t="shared" si="6"/>
        <v>0</v>
      </c>
      <c r="E65" s="122" t="str">
        <f t="shared" si="7"/>
        <v>3</v>
      </c>
      <c r="F65" s="122" t="str">
        <f t="shared" si="8"/>
        <v>50</v>
      </c>
      <c r="G65" s="122" t="str">
        <f t="shared" si="9"/>
        <v>90</v>
      </c>
      <c r="H65" s="122"/>
      <c r="I65" s="122"/>
      <c r="J65" s="122"/>
      <c r="K65" s="122"/>
      <c r="M65" s="135"/>
      <c r="N65" s="1137" t="s">
        <v>14</v>
      </c>
      <c r="O65" s="1136"/>
      <c r="P65" s="1137" t="s">
        <v>282</v>
      </c>
      <c r="Q65" s="1136"/>
      <c r="R65" s="1137" t="s">
        <v>280</v>
      </c>
      <c r="S65" s="1136"/>
      <c r="T65" s="1137" t="s">
        <v>289</v>
      </c>
      <c r="U65" s="1136"/>
      <c r="V65" s="1137" t="s">
        <v>295</v>
      </c>
      <c r="W65" s="1136"/>
      <c r="X65" s="1136"/>
      <c r="Y65" s="1137" t="s">
        <v>296</v>
      </c>
      <c r="Z65" s="1136"/>
      <c r="AA65" s="1136"/>
      <c r="AB65" s="1137"/>
      <c r="AC65" s="1136"/>
      <c r="AD65" s="1137"/>
      <c r="AE65" s="1136"/>
      <c r="AF65" s="1138" t="s">
        <v>45</v>
      </c>
      <c r="AG65" s="1136"/>
      <c r="AH65" s="1136"/>
      <c r="AI65" s="1136"/>
      <c r="AJ65" s="1136"/>
      <c r="AK65" s="1136"/>
      <c r="AL65" s="1136"/>
      <c r="AM65" s="1136"/>
      <c r="AN65" s="1137" t="s">
        <v>273</v>
      </c>
      <c r="AO65" s="1136"/>
      <c r="AP65" s="1136"/>
      <c r="AQ65" s="1136"/>
      <c r="AR65" s="1136"/>
      <c r="AS65" s="1137" t="s">
        <v>274</v>
      </c>
      <c r="AT65" s="1136"/>
      <c r="AU65" s="1136"/>
      <c r="AV65" s="123" t="s">
        <v>65</v>
      </c>
      <c r="AW65" s="1135" t="s">
        <v>275</v>
      </c>
      <c r="AX65" s="1136"/>
      <c r="AY65" s="1136"/>
      <c r="AZ65" s="1136"/>
      <c r="BA65" s="1136"/>
      <c r="BB65" s="1136"/>
      <c r="BC65" s="124">
        <v>600000</v>
      </c>
      <c r="BD65" s="125">
        <v>0</v>
      </c>
      <c r="BE65" s="124">
        <v>600000</v>
      </c>
      <c r="BF65" s="125">
        <v>0</v>
      </c>
      <c r="BG65" s="125">
        <v>0</v>
      </c>
      <c r="BH65" s="125">
        <v>0</v>
      </c>
      <c r="BI65" s="125">
        <v>0</v>
      </c>
      <c r="BJ65" s="125">
        <v>0</v>
      </c>
      <c r="BK65" s="125">
        <v>0</v>
      </c>
      <c r="BL65" s="125">
        <v>0</v>
      </c>
      <c r="BM65" s="124" t="s">
        <v>429</v>
      </c>
      <c r="BN65" s="125" t="s">
        <v>429</v>
      </c>
      <c r="BO65" s="124" t="s">
        <v>429</v>
      </c>
    </row>
    <row r="66" spans="1:67" s="112" customFormat="1" x14ac:dyDescent="0.25">
      <c r="B66" s="115" t="str">
        <f t="shared" si="4"/>
        <v>A</v>
      </c>
      <c r="C66" s="115" t="str">
        <f t="shared" si="5"/>
        <v>2</v>
      </c>
      <c r="D66" s="115" t="str">
        <f t="shared" si="6"/>
        <v>0</v>
      </c>
      <c r="E66" s="115" t="str">
        <f t="shared" si="7"/>
        <v>3</v>
      </c>
      <c r="F66" s="115" t="str">
        <f t="shared" si="8"/>
        <v>51</v>
      </c>
      <c r="G66" s="115">
        <f t="shared" si="9"/>
        <v>0</v>
      </c>
      <c r="H66" s="115"/>
      <c r="I66" s="115"/>
      <c r="J66" s="115"/>
      <c r="K66" s="115"/>
      <c r="M66" s="134"/>
      <c r="N66" s="918" t="s">
        <v>14</v>
      </c>
      <c r="O66" s="1032"/>
      <c r="P66" s="918" t="s">
        <v>282</v>
      </c>
      <c r="Q66" s="1032"/>
      <c r="R66" s="918" t="s">
        <v>280</v>
      </c>
      <c r="S66" s="1032"/>
      <c r="T66" s="918" t="s">
        <v>289</v>
      </c>
      <c r="U66" s="1032"/>
      <c r="V66" s="918" t="s">
        <v>297</v>
      </c>
      <c r="W66" s="1032"/>
      <c r="X66" s="1032"/>
      <c r="Y66" s="918"/>
      <c r="Z66" s="1032"/>
      <c r="AA66" s="1032"/>
      <c r="AB66" s="918"/>
      <c r="AC66" s="1032"/>
      <c r="AD66" s="918"/>
      <c r="AE66" s="1032"/>
      <c r="AF66" s="917" t="s">
        <v>204</v>
      </c>
      <c r="AG66" s="1032"/>
      <c r="AH66" s="1032"/>
      <c r="AI66" s="1032"/>
      <c r="AJ66" s="1032"/>
      <c r="AK66" s="1032"/>
      <c r="AL66" s="1032"/>
      <c r="AM66" s="1032"/>
      <c r="AN66" s="918" t="s">
        <v>273</v>
      </c>
      <c r="AO66" s="1032"/>
      <c r="AP66" s="1032"/>
      <c r="AQ66" s="1032"/>
      <c r="AR66" s="1032"/>
      <c r="AS66" s="918" t="s">
        <v>274</v>
      </c>
      <c r="AT66" s="1032"/>
      <c r="AU66" s="1032"/>
      <c r="AV66" s="105" t="s">
        <v>65</v>
      </c>
      <c r="AW66" s="919" t="s">
        <v>275</v>
      </c>
      <c r="AX66" s="1032"/>
      <c r="AY66" s="1032"/>
      <c r="AZ66" s="1032"/>
      <c r="BA66" s="1032"/>
      <c r="BB66" s="1032"/>
      <c r="BC66" s="106">
        <v>2000000</v>
      </c>
      <c r="BD66" s="107">
        <v>0</v>
      </c>
      <c r="BE66" s="106">
        <v>2000000</v>
      </c>
      <c r="BF66" s="107">
        <v>0</v>
      </c>
      <c r="BG66" s="107">
        <v>0</v>
      </c>
      <c r="BH66" s="107">
        <v>0</v>
      </c>
      <c r="BI66" s="107">
        <v>0</v>
      </c>
      <c r="BJ66" s="107">
        <v>0</v>
      </c>
      <c r="BK66" s="107">
        <v>0</v>
      </c>
      <c r="BL66" s="107">
        <v>0</v>
      </c>
      <c r="BM66" s="107" t="s">
        <v>429</v>
      </c>
      <c r="BN66" s="107" t="s">
        <v>429</v>
      </c>
      <c r="BO66" s="107" t="s">
        <v>429</v>
      </c>
    </row>
    <row r="67" spans="1:67" s="121" customFormat="1" x14ac:dyDescent="0.25">
      <c r="A67" s="121" t="str">
        <f>+B67&amp;"-"&amp;C67&amp;"-"&amp;D67&amp;"-"&amp;E67&amp;"-"&amp;F67&amp;"-"&amp;G67&amp;"-"&amp;AV67</f>
        <v>A-2-0-3-51-1-10</v>
      </c>
      <c r="B67" s="122" t="str">
        <f t="shared" si="4"/>
        <v>A</v>
      </c>
      <c r="C67" s="122" t="str">
        <f t="shared" si="5"/>
        <v>2</v>
      </c>
      <c r="D67" s="122" t="str">
        <f t="shared" si="6"/>
        <v>0</v>
      </c>
      <c r="E67" s="122" t="str">
        <f t="shared" si="7"/>
        <v>3</v>
      </c>
      <c r="F67" s="122" t="str">
        <f t="shared" si="8"/>
        <v>51</v>
      </c>
      <c r="G67" s="122" t="str">
        <f t="shared" si="9"/>
        <v>1</v>
      </c>
      <c r="H67" s="122"/>
      <c r="I67" s="122"/>
      <c r="J67" s="122"/>
      <c r="K67" s="122"/>
      <c r="M67" s="135"/>
      <c r="N67" s="1137" t="s">
        <v>14</v>
      </c>
      <c r="O67" s="1136"/>
      <c r="P67" s="1137" t="s">
        <v>282</v>
      </c>
      <c r="Q67" s="1136"/>
      <c r="R67" s="1137" t="s">
        <v>280</v>
      </c>
      <c r="S67" s="1136"/>
      <c r="T67" s="1137" t="s">
        <v>289</v>
      </c>
      <c r="U67" s="1136"/>
      <c r="V67" s="1137" t="s">
        <v>297</v>
      </c>
      <c r="W67" s="1136"/>
      <c r="X67" s="1136"/>
      <c r="Y67" s="1137" t="s">
        <v>279</v>
      </c>
      <c r="Z67" s="1136"/>
      <c r="AA67" s="1136"/>
      <c r="AB67" s="1137"/>
      <c r="AC67" s="1136"/>
      <c r="AD67" s="1137"/>
      <c r="AE67" s="1136"/>
      <c r="AF67" s="1138" t="s">
        <v>46</v>
      </c>
      <c r="AG67" s="1136"/>
      <c r="AH67" s="1136"/>
      <c r="AI67" s="1136"/>
      <c r="AJ67" s="1136"/>
      <c r="AK67" s="1136"/>
      <c r="AL67" s="1136"/>
      <c r="AM67" s="1136"/>
      <c r="AN67" s="1137" t="s">
        <v>273</v>
      </c>
      <c r="AO67" s="1136"/>
      <c r="AP67" s="1136"/>
      <c r="AQ67" s="1136"/>
      <c r="AR67" s="1136"/>
      <c r="AS67" s="1137" t="s">
        <v>274</v>
      </c>
      <c r="AT67" s="1136"/>
      <c r="AU67" s="1136"/>
      <c r="AV67" s="123" t="s">
        <v>65</v>
      </c>
      <c r="AW67" s="1135" t="s">
        <v>275</v>
      </c>
      <c r="AX67" s="1136"/>
      <c r="AY67" s="1136"/>
      <c r="AZ67" s="1136"/>
      <c r="BA67" s="1136"/>
      <c r="BB67" s="1136"/>
      <c r="BC67" s="124">
        <v>1000000</v>
      </c>
      <c r="BD67" s="125">
        <v>0</v>
      </c>
      <c r="BE67" s="124">
        <v>1000000</v>
      </c>
      <c r="BF67" s="125">
        <v>0</v>
      </c>
      <c r="BG67" s="125">
        <v>0</v>
      </c>
      <c r="BH67" s="125">
        <v>0</v>
      </c>
      <c r="BI67" s="125">
        <v>0</v>
      </c>
      <c r="BJ67" s="125">
        <v>0</v>
      </c>
      <c r="BK67" s="125">
        <v>0</v>
      </c>
      <c r="BL67" s="125">
        <v>0</v>
      </c>
      <c r="BM67" s="124" t="s">
        <v>429</v>
      </c>
      <c r="BN67" s="125" t="s">
        <v>429</v>
      </c>
      <c r="BO67" s="124" t="s">
        <v>429</v>
      </c>
    </row>
    <row r="68" spans="1:67" s="121" customFormat="1" x14ac:dyDescent="0.25">
      <c r="A68" s="121" t="str">
        <f>+B68&amp;"-"&amp;C68&amp;"-"&amp;D68&amp;"-"&amp;E68&amp;"-"&amp;F68&amp;"-"&amp;G68&amp;"-"&amp;AV68</f>
        <v>A-2-0-3-51-2-10</v>
      </c>
      <c r="B68" s="122" t="str">
        <f t="shared" si="4"/>
        <v>A</v>
      </c>
      <c r="C68" s="122" t="str">
        <f t="shared" si="5"/>
        <v>2</v>
      </c>
      <c r="D68" s="122" t="str">
        <f t="shared" si="6"/>
        <v>0</v>
      </c>
      <c r="E68" s="122" t="str">
        <f t="shared" si="7"/>
        <v>3</v>
      </c>
      <c r="F68" s="122" t="str">
        <f t="shared" si="8"/>
        <v>51</v>
      </c>
      <c r="G68" s="122" t="str">
        <f t="shared" si="9"/>
        <v>2</v>
      </c>
      <c r="H68" s="122"/>
      <c r="I68" s="122"/>
      <c r="J68" s="122"/>
      <c r="K68" s="122"/>
      <c r="M68" s="135"/>
      <c r="N68" s="1137" t="s">
        <v>14</v>
      </c>
      <c r="O68" s="1136"/>
      <c r="P68" s="1137" t="s">
        <v>282</v>
      </c>
      <c r="Q68" s="1136"/>
      <c r="R68" s="1137" t="s">
        <v>280</v>
      </c>
      <c r="S68" s="1136"/>
      <c r="T68" s="1137" t="s">
        <v>289</v>
      </c>
      <c r="U68" s="1136"/>
      <c r="V68" s="1137" t="s">
        <v>297</v>
      </c>
      <c r="W68" s="1136"/>
      <c r="X68" s="1136"/>
      <c r="Y68" s="1137" t="s">
        <v>282</v>
      </c>
      <c r="Z68" s="1136"/>
      <c r="AA68" s="1136"/>
      <c r="AB68" s="1137"/>
      <c r="AC68" s="1136"/>
      <c r="AD68" s="1137"/>
      <c r="AE68" s="1136"/>
      <c r="AF68" s="1138" t="s">
        <v>47</v>
      </c>
      <c r="AG68" s="1136"/>
      <c r="AH68" s="1136"/>
      <c r="AI68" s="1136"/>
      <c r="AJ68" s="1136"/>
      <c r="AK68" s="1136"/>
      <c r="AL68" s="1136"/>
      <c r="AM68" s="1136"/>
      <c r="AN68" s="1137" t="s">
        <v>273</v>
      </c>
      <c r="AO68" s="1136"/>
      <c r="AP68" s="1136"/>
      <c r="AQ68" s="1136"/>
      <c r="AR68" s="1136"/>
      <c r="AS68" s="1137" t="s">
        <v>274</v>
      </c>
      <c r="AT68" s="1136"/>
      <c r="AU68" s="1136"/>
      <c r="AV68" s="123" t="s">
        <v>65</v>
      </c>
      <c r="AW68" s="1135" t="s">
        <v>275</v>
      </c>
      <c r="AX68" s="1136"/>
      <c r="AY68" s="1136"/>
      <c r="AZ68" s="1136"/>
      <c r="BA68" s="1136"/>
      <c r="BB68" s="1136"/>
      <c r="BC68" s="124">
        <v>1000000</v>
      </c>
      <c r="BD68" s="125">
        <v>0</v>
      </c>
      <c r="BE68" s="124">
        <v>1000000</v>
      </c>
      <c r="BF68" s="125">
        <v>0</v>
      </c>
      <c r="BG68" s="125">
        <v>0</v>
      </c>
      <c r="BH68" s="125">
        <v>0</v>
      </c>
      <c r="BI68" s="125">
        <v>0</v>
      </c>
      <c r="BJ68" s="125">
        <v>0</v>
      </c>
      <c r="BK68" s="125">
        <v>0</v>
      </c>
      <c r="BL68" s="125">
        <v>0</v>
      </c>
      <c r="BM68" s="124" t="s">
        <v>429</v>
      </c>
      <c r="BN68" s="125" t="s">
        <v>429</v>
      </c>
      <c r="BO68" s="124" t="s">
        <v>429</v>
      </c>
    </row>
    <row r="69" spans="1:67" s="121" customFormat="1" x14ac:dyDescent="0.25">
      <c r="A69" s="121" t="str">
        <f>+B69&amp;"-"&amp;C69&amp;"-"&amp;D69&amp;"-"&amp;E69&amp;"-"&amp;F69&amp;"-"&amp;G69&amp;"-"&amp;AV69</f>
        <v>A-2-0-4-0-0-10</v>
      </c>
      <c r="B69" s="122" t="str">
        <f t="shared" si="4"/>
        <v>A</v>
      </c>
      <c r="C69" s="122" t="str">
        <f t="shared" si="5"/>
        <v>2</v>
      </c>
      <c r="D69" s="122" t="str">
        <f t="shared" si="6"/>
        <v>0</v>
      </c>
      <c r="E69" s="122" t="str">
        <f t="shared" si="7"/>
        <v>4</v>
      </c>
      <c r="F69" s="122">
        <f t="shared" si="8"/>
        <v>0</v>
      </c>
      <c r="G69" s="122">
        <f t="shared" si="9"/>
        <v>0</v>
      </c>
      <c r="H69" s="122"/>
      <c r="I69" s="122"/>
      <c r="J69" s="122"/>
      <c r="K69" s="122"/>
      <c r="M69" s="135"/>
      <c r="N69" s="1137" t="s">
        <v>14</v>
      </c>
      <c r="O69" s="1136"/>
      <c r="P69" s="1137" t="s">
        <v>282</v>
      </c>
      <c r="Q69" s="1136"/>
      <c r="R69" s="1137" t="s">
        <v>280</v>
      </c>
      <c r="S69" s="1136"/>
      <c r="T69" s="1137" t="s">
        <v>283</v>
      </c>
      <c r="U69" s="1136"/>
      <c r="V69" s="1137"/>
      <c r="W69" s="1136"/>
      <c r="X69" s="1136"/>
      <c r="Y69" s="1137"/>
      <c r="Z69" s="1136"/>
      <c r="AA69" s="1136"/>
      <c r="AB69" s="1137"/>
      <c r="AC69" s="1136"/>
      <c r="AD69" s="1137"/>
      <c r="AE69" s="1136"/>
      <c r="AF69" s="1138" t="s">
        <v>206</v>
      </c>
      <c r="AG69" s="1136"/>
      <c r="AH69" s="1136"/>
      <c r="AI69" s="1136"/>
      <c r="AJ69" s="1136"/>
      <c r="AK69" s="1136"/>
      <c r="AL69" s="1136"/>
      <c r="AM69" s="1136"/>
      <c r="AN69" s="1137" t="s">
        <v>273</v>
      </c>
      <c r="AO69" s="1136"/>
      <c r="AP69" s="1136"/>
      <c r="AQ69" s="1136"/>
      <c r="AR69" s="1136"/>
      <c r="AS69" s="1137" t="s">
        <v>274</v>
      </c>
      <c r="AT69" s="1136"/>
      <c r="AU69" s="1136"/>
      <c r="AV69" s="123" t="s">
        <v>65</v>
      </c>
      <c r="AW69" s="1135" t="s">
        <v>275</v>
      </c>
      <c r="AX69" s="1136"/>
      <c r="AY69" s="1136"/>
      <c r="AZ69" s="1136"/>
      <c r="BA69" s="1136"/>
      <c r="BB69" s="1136"/>
      <c r="BC69" s="124">
        <v>10618500000</v>
      </c>
      <c r="BD69" s="124">
        <v>10182321293.559999</v>
      </c>
      <c r="BE69" s="124">
        <v>436178706.44</v>
      </c>
      <c r="BF69" s="125">
        <v>0</v>
      </c>
      <c r="BG69" s="124">
        <v>8627814941.2999992</v>
      </c>
      <c r="BH69" s="124">
        <v>1554506352.26</v>
      </c>
      <c r="BI69" s="124">
        <v>3657493511.23</v>
      </c>
      <c r="BJ69" s="124">
        <v>4970321430.0699997</v>
      </c>
      <c r="BK69" s="124">
        <v>3657493511.23</v>
      </c>
      <c r="BL69" s="125">
        <v>0</v>
      </c>
      <c r="BM69" s="124" t="s">
        <v>534</v>
      </c>
      <c r="BN69" s="125" t="s">
        <v>527</v>
      </c>
      <c r="BO69" s="124" t="s">
        <v>528</v>
      </c>
    </row>
    <row r="70" spans="1:67" s="112" customFormat="1" x14ac:dyDescent="0.25">
      <c r="B70" s="115" t="str">
        <f t="shared" si="4"/>
        <v>A</v>
      </c>
      <c r="C70" s="115" t="str">
        <f t="shared" si="5"/>
        <v>2</v>
      </c>
      <c r="D70" s="115" t="str">
        <f t="shared" si="6"/>
        <v>0</v>
      </c>
      <c r="E70" s="115" t="str">
        <f t="shared" si="7"/>
        <v>4</v>
      </c>
      <c r="F70" s="115" t="str">
        <f t="shared" si="8"/>
        <v>1</v>
      </c>
      <c r="G70" s="115">
        <f t="shared" si="9"/>
        <v>0</v>
      </c>
      <c r="H70" s="115"/>
      <c r="I70" s="115"/>
      <c r="J70" s="115"/>
      <c r="K70" s="115"/>
      <c r="M70" s="134"/>
      <c r="N70" s="918" t="s">
        <v>14</v>
      </c>
      <c r="O70" s="1032"/>
      <c r="P70" s="918" t="s">
        <v>282</v>
      </c>
      <c r="Q70" s="1032"/>
      <c r="R70" s="918" t="s">
        <v>280</v>
      </c>
      <c r="S70" s="1032"/>
      <c r="T70" s="918" t="s">
        <v>283</v>
      </c>
      <c r="U70" s="1032"/>
      <c r="V70" s="918" t="s">
        <v>279</v>
      </c>
      <c r="W70" s="1032"/>
      <c r="X70" s="1032"/>
      <c r="Y70" s="918"/>
      <c r="Z70" s="1032"/>
      <c r="AA70" s="1032"/>
      <c r="AB70" s="918"/>
      <c r="AC70" s="1032"/>
      <c r="AD70" s="918"/>
      <c r="AE70" s="1032"/>
      <c r="AF70" s="917" t="s">
        <v>209</v>
      </c>
      <c r="AG70" s="1032"/>
      <c r="AH70" s="1032"/>
      <c r="AI70" s="1032"/>
      <c r="AJ70" s="1032"/>
      <c r="AK70" s="1032"/>
      <c r="AL70" s="1032"/>
      <c r="AM70" s="1032"/>
      <c r="AN70" s="918" t="s">
        <v>273</v>
      </c>
      <c r="AO70" s="1032"/>
      <c r="AP70" s="1032"/>
      <c r="AQ70" s="1032"/>
      <c r="AR70" s="1032"/>
      <c r="AS70" s="918" t="s">
        <v>274</v>
      </c>
      <c r="AT70" s="1032"/>
      <c r="AU70" s="1032"/>
      <c r="AV70" s="105" t="s">
        <v>65</v>
      </c>
      <c r="AW70" s="919" t="s">
        <v>275</v>
      </c>
      <c r="AX70" s="1032"/>
      <c r="AY70" s="1032"/>
      <c r="AZ70" s="1032"/>
      <c r="BA70" s="1032"/>
      <c r="BB70" s="1032"/>
      <c r="BC70" s="106">
        <v>307000000</v>
      </c>
      <c r="BD70" s="106">
        <v>231642609.15000001</v>
      </c>
      <c r="BE70" s="106">
        <v>75357390.849999994</v>
      </c>
      <c r="BF70" s="107">
        <v>0</v>
      </c>
      <c r="BG70" s="106">
        <v>208021013.44999999</v>
      </c>
      <c r="BH70" s="106">
        <v>23621595.699999999</v>
      </c>
      <c r="BI70" s="106">
        <v>6675031</v>
      </c>
      <c r="BJ70" s="106">
        <v>201345982.44999999</v>
      </c>
      <c r="BK70" s="106">
        <v>6675031</v>
      </c>
      <c r="BL70" s="107">
        <v>0</v>
      </c>
      <c r="BM70" s="107" t="s">
        <v>535</v>
      </c>
      <c r="BN70" s="107" t="s">
        <v>429</v>
      </c>
      <c r="BO70" s="107" t="s">
        <v>429</v>
      </c>
    </row>
    <row r="71" spans="1:67" s="121" customFormat="1" x14ac:dyDescent="0.25">
      <c r="A71" s="121" t="str">
        <f>+B71&amp;"-"&amp;C71&amp;"-"&amp;D71&amp;"-"&amp;E71&amp;"-"&amp;F71&amp;"-"&amp;G71&amp;"-"&amp;AV71</f>
        <v>A-2-0-4-1-6-10</v>
      </c>
      <c r="B71" s="122" t="str">
        <f t="shared" si="4"/>
        <v>A</v>
      </c>
      <c r="C71" s="122" t="str">
        <f t="shared" si="5"/>
        <v>2</v>
      </c>
      <c r="D71" s="122" t="str">
        <f t="shared" si="6"/>
        <v>0</v>
      </c>
      <c r="E71" s="122" t="str">
        <f t="shared" si="7"/>
        <v>4</v>
      </c>
      <c r="F71" s="122" t="str">
        <f t="shared" si="8"/>
        <v>1</v>
      </c>
      <c r="G71" s="122" t="str">
        <f t="shared" si="9"/>
        <v>6</v>
      </c>
      <c r="H71" s="122"/>
      <c r="I71" s="122"/>
      <c r="J71" s="122"/>
      <c r="K71" s="122"/>
      <c r="M71" s="135"/>
      <c r="N71" s="1137" t="s">
        <v>14</v>
      </c>
      <c r="O71" s="1136"/>
      <c r="P71" s="1137" t="s">
        <v>282</v>
      </c>
      <c r="Q71" s="1136"/>
      <c r="R71" s="1137" t="s">
        <v>280</v>
      </c>
      <c r="S71" s="1136"/>
      <c r="T71" s="1137" t="s">
        <v>283</v>
      </c>
      <c r="U71" s="1136"/>
      <c r="V71" s="1137" t="s">
        <v>279</v>
      </c>
      <c r="W71" s="1136"/>
      <c r="X71" s="1136"/>
      <c r="Y71" s="1137" t="s">
        <v>292</v>
      </c>
      <c r="Z71" s="1136"/>
      <c r="AA71" s="1136"/>
      <c r="AB71" s="1137"/>
      <c r="AC71" s="1136"/>
      <c r="AD71" s="1137"/>
      <c r="AE71" s="1136"/>
      <c r="AF71" s="1138" t="s">
        <v>48</v>
      </c>
      <c r="AG71" s="1136"/>
      <c r="AH71" s="1136"/>
      <c r="AI71" s="1136"/>
      <c r="AJ71" s="1136"/>
      <c r="AK71" s="1136"/>
      <c r="AL71" s="1136"/>
      <c r="AM71" s="1136"/>
      <c r="AN71" s="1137" t="s">
        <v>273</v>
      </c>
      <c r="AO71" s="1136"/>
      <c r="AP71" s="1136"/>
      <c r="AQ71" s="1136"/>
      <c r="AR71" s="1136"/>
      <c r="AS71" s="1137" t="s">
        <v>274</v>
      </c>
      <c r="AT71" s="1136"/>
      <c r="AU71" s="1136"/>
      <c r="AV71" s="123" t="s">
        <v>65</v>
      </c>
      <c r="AW71" s="1135" t="s">
        <v>275</v>
      </c>
      <c r="AX71" s="1136"/>
      <c r="AY71" s="1136"/>
      <c r="AZ71" s="1136"/>
      <c r="BA71" s="1136"/>
      <c r="BB71" s="1136"/>
      <c r="BC71" s="124">
        <v>75000000</v>
      </c>
      <c r="BD71" s="124">
        <v>400000</v>
      </c>
      <c r="BE71" s="124">
        <v>74600000</v>
      </c>
      <c r="BF71" s="125">
        <v>0</v>
      </c>
      <c r="BG71" s="124">
        <v>400000</v>
      </c>
      <c r="BH71" s="125">
        <v>0</v>
      </c>
      <c r="BI71" s="124">
        <v>400000</v>
      </c>
      <c r="BJ71" s="125">
        <v>0</v>
      </c>
      <c r="BK71" s="124">
        <v>400000</v>
      </c>
      <c r="BL71" s="125">
        <v>0</v>
      </c>
      <c r="BM71" s="124" t="s">
        <v>537</v>
      </c>
      <c r="BN71" s="125" t="s">
        <v>429</v>
      </c>
      <c r="BO71" s="124" t="s">
        <v>429</v>
      </c>
    </row>
    <row r="72" spans="1:67" s="121" customFormat="1" x14ac:dyDescent="0.25">
      <c r="A72" s="121" t="str">
        <f>+B72&amp;"-"&amp;C72&amp;"-"&amp;D72&amp;"-"&amp;E72&amp;"-"&amp;F72&amp;"-"&amp;G72&amp;"-"&amp;AV72</f>
        <v>A-2-0-4-1-8-10</v>
      </c>
      <c r="B72" s="122" t="str">
        <f t="shared" si="4"/>
        <v>A</v>
      </c>
      <c r="C72" s="122" t="str">
        <f t="shared" si="5"/>
        <v>2</v>
      </c>
      <c r="D72" s="122" t="str">
        <f t="shared" si="6"/>
        <v>0</v>
      </c>
      <c r="E72" s="122" t="str">
        <f t="shared" si="7"/>
        <v>4</v>
      </c>
      <c r="F72" s="122" t="str">
        <f t="shared" si="8"/>
        <v>1</v>
      </c>
      <c r="G72" s="122" t="str">
        <f t="shared" si="9"/>
        <v>8</v>
      </c>
      <c r="H72" s="122"/>
      <c r="I72" s="122"/>
      <c r="J72" s="122"/>
      <c r="K72" s="122"/>
      <c r="M72" s="135"/>
      <c r="N72" s="1137" t="s">
        <v>14</v>
      </c>
      <c r="O72" s="1136"/>
      <c r="P72" s="1137" t="s">
        <v>282</v>
      </c>
      <c r="Q72" s="1136"/>
      <c r="R72" s="1137" t="s">
        <v>280</v>
      </c>
      <c r="S72" s="1136"/>
      <c r="T72" s="1137" t="s">
        <v>283</v>
      </c>
      <c r="U72" s="1136"/>
      <c r="V72" s="1137" t="s">
        <v>279</v>
      </c>
      <c r="W72" s="1136"/>
      <c r="X72" s="1136"/>
      <c r="Y72" s="1137" t="s">
        <v>294</v>
      </c>
      <c r="Z72" s="1136"/>
      <c r="AA72" s="1136"/>
      <c r="AB72" s="1137"/>
      <c r="AC72" s="1136"/>
      <c r="AD72" s="1137"/>
      <c r="AE72" s="1136"/>
      <c r="AF72" s="1138" t="s">
        <v>49</v>
      </c>
      <c r="AG72" s="1136"/>
      <c r="AH72" s="1136"/>
      <c r="AI72" s="1136"/>
      <c r="AJ72" s="1136"/>
      <c r="AK72" s="1136"/>
      <c r="AL72" s="1136"/>
      <c r="AM72" s="1136"/>
      <c r="AN72" s="1137" t="s">
        <v>273</v>
      </c>
      <c r="AO72" s="1136"/>
      <c r="AP72" s="1136"/>
      <c r="AQ72" s="1136"/>
      <c r="AR72" s="1136"/>
      <c r="AS72" s="1137" t="s">
        <v>274</v>
      </c>
      <c r="AT72" s="1136"/>
      <c r="AU72" s="1136"/>
      <c r="AV72" s="123" t="s">
        <v>65</v>
      </c>
      <c r="AW72" s="1135" t="s">
        <v>275</v>
      </c>
      <c r="AX72" s="1136"/>
      <c r="AY72" s="1136"/>
      <c r="AZ72" s="1136"/>
      <c r="BA72" s="1136"/>
      <c r="BB72" s="1136"/>
      <c r="BC72" s="124">
        <v>232000000</v>
      </c>
      <c r="BD72" s="124">
        <v>231242609.15000001</v>
      </c>
      <c r="BE72" s="124">
        <v>757390.85</v>
      </c>
      <c r="BF72" s="125">
        <v>0</v>
      </c>
      <c r="BG72" s="124">
        <v>207621013.44999999</v>
      </c>
      <c r="BH72" s="124">
        <v>23621595.699999999</v>
      </c>
      <c r="BI72" s="124">
        <v>6275031</v>
      </c>
      <c r="BJ72" s="124">
        <v>201345982.44999999</v>
      </c>
      <c r="BK72" s="124">
        <v>6275031</v>
      </c>
      <c r="BL72" s="125">
        <v>0</v>
      </c>
      <c r="BM72" s="124" t="s">
        <v>538</v>
      </c>
      <c r="BN72" s="125" t="s">
        <v>429</v>
      </c>
      <c r="BO72" s="124" t="s">
        <v>429</v>
      </c>
    </row>
    <row r="73" spans="1:67" s="112" customFormat="1" x14ac:dyDescent="0.25">
      <c r="B73" s="115" t="str">
        <f t="shared" si="4"/>
        <v>A</v>
      </c>
      <c r="C73" s="115" t="str">
        <f t="shared" si="5"/>
        <v>2</v>
      </c>
      <c r="D73" s="115" t="str">
        <f t="shared" si="6"/>
        <v>0</v>
      </c>
      <c r="E73" s="115" t="str">
        <f t="shared" si="7"/>
        <v>4</v>
      </c>
      <c r="F73" s="115" t="str">
        <f t="shared" si="8"/>
        <v>2</v>
      </c>
      <c r="G73" s="115">
        <f t="shared" si="9"/>
        <v>0</v>
      </c>
      <c r="H73" s="115"/>
      <c r="I73" s="115"/>
      <c r="J73" s="115"/>
      <c r="K73" s="115"/>
      <c r="M73" s="134"/>
      <c r="N73" s="918" t="s">
        <v>14</v>
      </c>
      <c r="O73" s="1032"/>
      <c r="P73" s="918" t="s">
        <v>282</v>
      </c>
      <c r="Q73" s="1032"/>
      <c r="R73" s="918" t="s">
        <v>280</v>
      </c>
      <c r="S73" s="1032"/>
      <c r="T73" s="918" t="s">
        <v>283</v>
      </c>
      <c r="U73" s="1032"/>
      <c r="V73" s="918" t="s">
        <v>282</v>
      </c>
      <c r="W73" s="1032"/>
      <c r="X73" s="1032"/>
      <c r="Y73" s="918"/>
      <c r="Z73" s="1032"/>
      <c r="AA73" s="1032"/>
      <c r="AB73" s="918"/>
      <c r="AC73" s="1032"/>
      <c r="AD73" s="918"/>
      <c r="AE73" s="1032"/>
      <c r="AF73" s="917" t="s">
        <v>211</v>
      </c>
      <c r="AG73" s="1032"/>
      <c r="AH73" s="1032"/>
      <c r="AI73" s="1032"/>
      <c r="AJ73" s="1032"/>
      <c r="AK73" s="1032"/>
      <c r="AL73" s="1032"/>
      <c r="AM73" s="1032"/>
      <c r="AN73" s="918" t="s">
        <v>273</v>
      </c>
      <c r="AO73" s="1032"/>
      <c r="AP73" s="1032"/>
      <c r="AQ73" s="1032"/>
      <c r="AR73" s="1032"/>
      <c r="AS73" s="918" t="s">
        <v>274</v>
      </c>
      <c r="AT73" s="1032"/>
      <c r="AU73" s="1032"/>
      <c r="AV73" s="105" t="s">
        <v>65</v>
      </c>
      <c r="AW73" s="919" t="s">
        <v>275</v>
      </c>
      <c r="AX73" s="1032"/>
      <c r="AY73" s="1032"/>
      <c r="AZ73" s="1032"/>
      <c r="BA73" s="1032"/>
      <c r="BB73" s="1032"/>
      <c r="BC73" s="106">
        <v>32000000</v>
      </c>
      <c r="BD73" s="106">
        <v>27371990</v>
      </c>
      <c r="BE73" s="106">
        <v>4628010</v>
      </c>
      <c r="BF73" s="107">
        <v>0</v>
      </c>
      <c r="BG73" s="106">
        <v>2000000</v>
      </c>
      <c r="BH73" s="106">
        <v>25371990</v>
      </c>
      <c r="BI73" s="106">
        <v>2000000</v>
      </c>
      <c r="BJ73" s="107">
        <v>0</v>
      </c>
      <c r="BK73" s="106">
        <v>2000000</v>
      </c>
      <c r="BL73" s="107">
        <v>0</v>
      </c>
      <c r="BM73" s="107" t="s">
        <v>532</v>
      </c>
      <c r="BN73" s="107" t="s">
        <v>429</v>
      </c>
      <c r="BO73" s="107" t="s">
        <v>429</v>
      </c>
    </row>
    <row r="74" spans="1:67" s="121" customFormat="1" x14ac:dyDescent="0.25">
      <c r="A74" s="121" t="str">
        <f>+B74&amp;"-"&amp;C74&amp;"-"&amp;D74&amp;"-"&amp;E74&amp;"-"&amp;F74&amp;"-"&amp;G74&amp;"-"&amp;AV74</f>
        <v>A-2-0-4-2-1-10</v>
      </c>
      <c r="B74" s="122" t="str">
        <f t="shared" si="4"/>
        <v>A</v>
      </c>
      <c r="C74" s="122" t="str">
        <f t="shared" si="5"/>
        <v>2</v>
      </c>
      <c r="D74" s="122" t="str">
        <f t="shared" si="6"/>
        <v>0</v>
      </c>
      <c r="E74" s="122" t="str">
        <f t="shared" si="7"/>
        <v>4</v>
      </c>
      <c r="F74" s="122" t="str">
        <f t="shared" si="8"/>
        <v>2</v>
      </c>
      <c r="G74" s="122" t="str">
        <f t="shared" si="9"/>
        <v>1</v>
      </c>
      <c r="H74" s="122"/>
      <c r="I74" s="122"/>
      <c r="J74" s="122"/>
      <c r="K74" s="122"/>
      <c r="M74" s="135"/>
      <c r="N74" s="1137" t="s">
        <v>14</v>
      </c>
      <c r="O74" s="1136"/>
      <c r="P74" s="1137" t="s">
        <v>282</v>
      </c>
      <c r="Q74" s="1136"/>
      <c r="R74" s="1137" t="s">
        <v>280</v>
      </c>
      <c r="S74" s="1136"/>
      <c r="T74" s="1137" t="s">
        <v>283</v>
      </c>
      <c r="U74" s="1136"/>
      <c r="V74" s="1137" t="s">
        <v>282</v>
      </c>
      <c r="W74" s="1136"/>
      <c r="X74" s="1136"/>
      <c r="Y74" s="1137" t="s">
        <v>279</v>
      </c>
      <c r="Z74" s="1136"/>
      <c r="AA74" s="1136"/>
      <c r="AB74" s="1137"/>
      <c r="AC74" s="1136"/>
      <c r="AD74" s="1137"/>
      <c r="AE74" s="1136"/>
      <c r="AF74" s="1138" t="s">
        <v>50</v>
      </c>
      <c r="AG74" s="1136"/>
      <c r="AH74" s="1136"/>
      <c r="AI74" s="1136"/>
      <c r="AJ74" s="1136"/>
      <c r="AK74" s="1136"/>
      <c r="AL74" s="1136"/>
      <c r="AM74" s="1136"/>
      <c r="AN74" s="1137" t="s">
        <v>273</v>
      </c>
      <c r="AO74" s="1136"/>
      <c r="AP74" s="1136"/>
      <c r="AQ74" s="1136"/>
      <c r="AR74" s="1136"/>
      <c r="AS74" s="1137" t="s">
        <v>274</v>
      </c>
      <c r="AT74" s="1136"/>
      <c r="AU74" s="1136"/>
      <c r="AV74" s="123" t="s">
        <v>65</v>
      </c>
      <c r="AW74" s="1135" t="s">
        <v>275</v>
      </c>
      <c r="AX74" s="1136"/>
      <c r="AY74" s="1136"/>
      <c r="AZ74" s="1136"/>
      <c r="BA74" s="1136"/>
      <c r="BB74" s="1136"/>
      <c r="BC74" s="124">
        <v>27000000</v>
      </c>
      <c r="BD74" s="124">
        <v>26371990</v>
      </c>
      <c r="BE74" s="124">
        <v>628010</v>
      </c>
      <c r="BF74" s="125">
        <v>0</v>
      </c>
      <c r="BG74" s="124">
        <v>1000000</v>
      </c>
      <c r="BH74" s="124">
        <v>25371990</v>
      </c>
      <c r="BI74" s="124">
        <v>1000000</v>
      </c>
      <c r="BJ74" s="125">
        <v>0</v>
      </c>
      <c r="BK74" s="124">
        <v>1000000</v>
      </c>
      <c r="BL74" s="125">
        <v>0</v>
      </c>
      <c r="BM74" s="124" t="s">
        <v>533</v>
      </c>
      <c r="BN74" s="125" t="s">
        <v>429</v>
      </c>
      <c r="BO74" s="124" t="s">
        <v>429</v>
      </c>
    </row>
    <row r="75" spans="1:67" s="121" customFormat="1" x14ac:dyDescent="0.25">
      <c r="A75" s="121" t="str">
        <f>+B75&amp;"-"&amp;C75&amp;"-"&amp;D75&amp;"-"&amp;E75&amp;"-"&amp;F75&amp;"-"&amp;G75&amp;"-"&amp;AV75</f>
        <v>A-2-0-4-2-2-10</v>
      </c>
      <c r="B75" s="122" t="str">
        <f t="shared" si="4"/>
        <v>A</v>
      </c>
      <c r="C75" s="122" t="str">
        <f t="shared" si="5"/>
        <v>2</v>
      </c>
      <c r="D75" s="122" t="str">
        <f t="shared" si="6"/>
        <v>0</v>
      </c>
      <c r="E75" s="122" t="str">
        <f t="shared" si="7"/>
        <v>4</v>
      </c>
      <c r="F75" s="122" t="str">
        <f t="shared" si="8"/>
        <v>2</v>
      </c>
      <c r="G75" s="122" t="str">
        <f t="shared" si="9"/>
        <v>2</v>
      </c>
      <c r="H75" s="122"/>
      <c r="I75" s="122"/>
      <c r="J75" s="122"/>
      <c r="K75" s="122"/>
      <c r="M75" s="135"/>
      <c r="N75" s="1137" t="s">
        <v>14</v>
      </c>
      <c r="O75" s="1136"/>
      <c r="P75" s="1137" t="s">
        <v>282</v>
      </c>
      <c r="Q75" s="1136"/>
      <c r="R75" s="1137" t="s">
        <v>280</v>
      </c>
      <c r="S75" s="1136"/>
      <c r="T75" s="1137" t="s">
        <v>283</v>
      </c>
      <c r="U75" s="1136"/>
      <c r="V75" s="1137" t="s">
        <v>282</v>
      </c>
      <c r="W75" s="1136"/>
      <c r="X75" s="1136"/>
      <c r="Y75" s="1137" t="s">
        <v>282</v>
      </c>
      <c r="Z75" s="1136"/>
      <c r="AA75" s="1136"/>
      <c r="AB75" s="1137"/>
      <c r="AC75" s="1136"/>
      <c r="AD75" s="1137"/>
      <c r="AE75" s="1136"/>
      <c r="AF75" s="1138" t="s">
        <v>51</v>
      </c>
      <c r="AG75" s="1136"/>
      <c r="AH75" s="1136"/>
      <c r="AI75" s="1136"/>
      <c r="AJ75" s="1136"/>
      <c r="AK75" s="1136"/>
      <c r="AL75" s="1136"/>
      <c r="AM75" s="1136"/>
      <c r="AN75" s="1137" t="s">
        <v>273</v>
      </c>
      <c r="AO75" s="1136"/>
      <c r="AP75" s="1136"/>
      <c r="AQ75" s="1136"/>
      <c r="AR75" s="1136"/>
      <c r="AS75" s="1137" t="s">
        <v>274</v>
      </c>
      <c r="AT75" s="1136"/>
      <c r="AU75" s="1136"/>
      <c r="AV75" s="123" t="s">
        <v>65</v>
      </c>
      <c r="AW75" s="1135" t="s">
        <v>275</v>
      </c>
      <c r="AX75" s="1136"/>
      <c r="AY75" s="1136"/>
      <c r="AZ75" s="1136"/>
      <c r="BA75" s="1136"/>
      <c r="BB75" s="1136"/>
      <c r="BC75" s="124">
        <v>5000000</v>
      </c>
      <c r="BD75" s="124">
        <v>1000000</v>
      </c>
      <c r="BE75" s="124">
        <v>4000000</v>
      </c>
      <c r="BF75" s="125">
        <v>0</v>
      </c>
      <c r="BG75" s="124">
        <v>1000000</v>
      </c>
      <c r="BH75" s="125">
        <v>0</v>
      </c>
      <c r="BI75" s="124">
        <v>1000000</v>
      </c>
      <c r="BJ75" s="125">
        <v>0</v>
      </c>
      <c r="BK75" s="124">
        <v>1000000</v>
      </c>
      <c r="BL75" s="125">
        <v>0</v>
      </c>
      <c r="BM75" s="124" t="s">
        <v>533</v>
      </c>
      <c r="BN75" s="125" t="s">
        <v>429</v>
      </c>
      <c r="BO75" s="124" t="s">
        <v>429</v>
      </c>
    </row>
    <row r="76" spans="1:67" s="112" customFormat="1" ht="14.45" customHeight="1" x14ac:dyDescent="0.25">
      <c r="B76" s="115" t="str">
        <f t="shared" si="4"/>
        <v>A</v>
      </c>
      <c r="C76" s="115" t="str">
        <f t="shared" si="5"/>
        <v>2</v>
      </c>
      <c r="D76" s="115" t="str">
        <f t="shared" si="6"/>
        <v>0</v>
      </c>
      <c r="E76" s="115" t="str">
        <f t="shared" si="7"/>
        <v>4</v>
      </c>
      <c r="F76" s="115" t="str">
        <f t="shared" si="8"/>
        <v>4</v>
      </c>
      <c r="G76" s="115">
        <f t="shared" si="9"/>
        <v>0</v>
      </c>
      <c r="H76" s="115"/>
      <c r="I76" s="115"/>
      <c r="J76" s="115"/>
      <c r="K76" s="115"/>
      <c r="M76" s="134"/>
      <c r="N76" s="918" t="s">
        <v>14</v>
      </c>
      <c r="O76" s="1032"/>
      <c r="P76" s="918" t="s">
        <v>282</v>
      </c>
      <c r="Q76" s="1032"/>
      <c r="R76" s="918" t="s">
        <v>280</v>
      </c>
      <c r="S76" s="1032"/>
      <c r="T76" s="918" t="s">
        <v>283</v>
      </c>
      <c r="U76" s="1032"/>
      <c r="V76" s="918" t="s">
        <v>283</v>
      </c>
      <c r="W76" s="1032"/>
      <c r="X76" s="1032"/>
      <c r="Y76" s="918"/>
      <c r="Z76" s="1032"/>
      <c r="AA76" s="1032"/>
      <c r="AB76" s="918"/>
      <c r="AC76" s="1032"/>
      <c r="AD76" s="918"/>
      <c r="AE76" s="1032"/>
      <c r="AF76" s="917" t="s">
        <v>213</v>
      </c>
      <c r="AG76" s="1032"/>
      <c r="AH76" s="1032"/>
      <c r="AI76" s="1032"/>
      <c r="AJ76" s="1032"/>
      <c r="AK76" s="1032"/>
      <c r="AL76" s="1032"/>
      <c r="AM76" s="1032"/>
      <c r="AN76" s="918" t="s">
        <v>273</v>
      </c>
      <c r="AO76" s="1032"/>
      <c r="AP76" s="1032"/>
      <c r="AQ76" s="1032"/>
      <c r="AR76" s="1032"/>
      <c r="AS76" s="918" t="s">
        <v>274</v>
      </c>
      <c r="AT76" s="1032"/>
      <c r="AU76" s="1032"/>
      <c r="AV76" s="105" t="s">
        <v>65</v>
      </c>
      <c r="AW76" s="919" t="s">
        <v>275</v>
      </c>
      <c r="AX76" s="1032"/>
      <c r="AY76" s="1032"/>
      <c r="AZ76" s="1032"/>
      <c r="BA76" s="1032"/>
      <c r="BB76" s="1032"/>
      <c r="BC76" s="106">
        <v>276103744</v>
      </c>
      <c r="BD76" s="106">
        <v>244064995</v>
      </c>
      <c r="BE76" s="106">
        <v>32038749</v>
      </c>
      <c r="BF76" s="107">
        <v>0</v>
      </c>
      <c r="BG76" s="106">
        <v>191914515</v>
      </c>
      <c r="BH76" s="106">
        <v>52150480</v>
      </c>
      <c r="BI76" s="106">
        <v>72732941</v>
      </c>
      <c r="BJ76" s="106">
        <v>119181574</v>
      </c>
      <c r="BK76" s="106">
        <v>72732941</v>
      </c>
      <c r="BL76" s="107">
        <v>0</v>
      </c>
      <c r="BM76" s="106" t="s">
        <v>539</v>
      </c>
      <c r="BN76" s="106" t="s">
        <v>540</v>
      </c>
      <c r="BO76" s="107" t="s">
        <v>429</v>
      </c>
    </row>
    <row r="77" spans="1:67" s="121" customFormat="1" x14ac:dyDescent="0.25">
      <c r="A77" s="121" t="str">
        <f t="shared" ref="A77:A84" si="12">+B77&amp;"-"&amp;C77&amp;"-"&amp;D77&amp;"-"&amp;E77&amp;"-"&amp;F77&amp;"-"&amp;G77&amp;"-"&amp;AV77</f>
        <v>A-2-0-4-4-1-10</v>
      </c>
      <c r="B77" s="122" t="str">
        <f t="shared" si="4"/>
        <v>A</v>
      </c>
      <c r="C77" s="122" t="str">
        <f t="shared" si="5"/>
        <v>2</v>
      </c>
      <c r="D77" s="122" t="str">
        <f t="shared" si="6"/>
        <v>0</v>
      </c>
      <c r="E77" s="122" t="str">
        <f t="shared" si="7"/>
        <v>4</v>
      </c>
      <c r="F77" s="122" t="str">
        <f t="shared" si="8"/>
        <v>4</v>
      </c>
      <c r="G77" s="122" t="str">
        <f t="shared" si="9"/>
        <v>1</v>
      </c>
      <c r="H77" s="122"/>
      <c r="I77" s="122"/>
      <c r="J77" s="122"/>
      <c r="K77" s="122"/>
      <c r="M77" s="135"/>
      <c r="N77" s="1137" t="s">
        <v>14</v>
      </c>
      <c r="O77" s="1136"/>
      <c r="P77" s="1137" t="s">
        <v>282</v>
      </c>
      <c r="Q77" s="1136"/>
      <c r="R77" s="1137" t="s">
        <v>280</v>
      </c>
      <c r="S77" s="1136"/>
      <c r="T77" s="1137" t="s">
        <v>283</v>
      </c>
      <c r="U77" s="1136"/>
      <c r="V77" s="1137" t="s">
        <v>283</v>
      </c>
      <c r="W77" s="1136"/>
      <c r="X77" s="1136"/>
      <c r="Y77" s="1137" t="s">
        <v>279</v>
      </c>
      <c r="Z77" s="1136"/>
      <c r="AA77" s="1136"/>
      <c r="AB77" s="1137"/>
      <c r="AC77" s="1136"/>
      <c r="AD77" s="1137"/>
      <c r="AE77" s="1136"/>
      <c r="AF77" s="1138" t="s">
        <v>52</v>
      </c>
      <c r="AG77" s="1136"/>
      <c r="AH77" s="1136"/>
      <c r="AI77" s="1136"/>
      <c r="AJ77" s="1136"/>
      <c r="AK77" s="1136"/>
      <c r="AL77" s="1136"/>
      <c r="AM77" s="1136"/>
      <c r="AN77" s="1137" t="s">
        <v>273</v>
      </c>
      <c r="AO77" s="1136"/>
      <c r="AP77" s="1136"/>
      <c r="AQ77" s="1136"/>
      <c r="AR77" s="1136"/>
      <c r="AS77" s="1137" t="s">
        <v>274</v>
      </c>
      <c r="AT77" s="1136"/>
      <c r="AU77" s="1136"/>
      <c r="AV77" s="123" t="s">
        <v>65</v>
      </c>
      <c r="AW77" s="1135" t="s">
        <v>275</v>
      </c>
      <c r="AX77" s="1136"/>
      <c r="AY77" s="1136"/>
      <c r="AZ77" s="1136"/>
      <c r="BA77" s="1136"/>
      <c r="BB77" s="1136"/>
      <c r="BC77" s="124">
        <v>180000000</v>
      </c>
      <c r="BD77" s="124">
        <v>178000000</v>
      </c>
      <c r="BE77" s="124">
        <v>2000000</v>
      </c>
      <c r="BF77" s="125">
        <v>0</v>
      </c>
      <c r="BG77" s="124">
        <v>151700000</v>
      </c>
      <c r="BH77" s="124">
        <v>26300000</v>
      </c>
      <c r="BI77" s="124">
        <v>49654426</v>
      </c>
      <c r="BJ77" s="124">
        <v>102045574</v>
      </c>
      <c r="BK77" s="124">
        <v>49654426</v>
      </c>
      <c r="BL77" s="125">
        <v>0</v>
      </c>
      <c r="BM77" s="124" t="s">
        <v>541</v>
      </c>
      <c r="BN77" s="125" t="s">
        <v>540</v>
      </c>
      <c r="BO77" s="124" t="s">
        <v>429</v>
      </c>
    </row>
    <row r="78" spans="1:67" s="121" customFormat="1" x14ac:dyDescent="0.25">
      <c r="A78" s="121" t="str">
        <f t="shared" si="12"/>
        <v>A-2-0-4-4-6-10</v>
      </c>
      <c r="B78" s="122" t="str">
        <f t="shared" si="4"/>
        <v>A</v>
      </c>
      <c r="C78" s="122" t="str">
        <f t="shared" si="5"/>
        <v>2</v>
      </c>
      <c r="D78" s="122" t="str">
        <f t="shared" si="6"/>
        <v>0</v>
      </c>
      <c r="E78" s="122" t="str">
        <f t="shared" si="7"/>
        <v>4</v>
      </c>
      <c r="F78" s="122" t="str">
        <f t="shared" si="8"/>
        <v>4</v>
      </c>
      <c r="G78" s="122" t="str">
        <f t="shared" si="9"/>
        <v>6</v>
      </c>
      <c r="H78" s="122"/>
      <c r="I78" s="122"/>
      <c r="J78" s="122"/>
      <c r="K78" s="122"/>
      <c r="M78" s="135"/>
      <c r="N78" s="1137" t="s">
        <v>14</v>
      </c>
      <c r="O78" s="1136"/>
      <c r="P78" s="1137" t="s">
        <v>282</v>
      </c>
      <c r="Q78" s="1136"/>
      <c r="R78" s="1137" t="s">
        <v>280</v>
      </c>
      <c r="S78" s="1136"/>
      <c r="T78" s="1137" t="s">
        <v>283</v>
      </c>
      <c r="U78" s="1136"/>
      <c r="V78" s="1137" t="s">
        <v>283</v>
      </c>
      <c r="W78" s="1136"/>
      <c r="X78" s="1136"/>
      <c r="Y78" s="1137" t="s">
        <v>292</v>
      </c>
      <c r="Z78" s="1136"/>
      <c r="AA78" s="1136"/>
      <c r="AB78" s="1137"/>
      <c r="AC78" s="1136"/>
      <c r="AD78" s="1137"/>
      <c r="AE78" s="1136"/>
      <c r="AF78" s="1138" t="s">
        <v>53</v>
      </c>
      <c r="AG78" s="1136"/>
      <c r="AH78" s="1136"/>
      <c r="AI78" s="1136"/>
      <c r="AJ78" s="1136"/>
      <c r="AK78" s="1136"/>
      <c r="AL78" s="1136"/>
      <c r="AM78" s="1136"/>
      <c r="AN78" s="1137" t="s">
        <v>273</v>
      </c>
      <c r="AO78" s="1136"/>
      <c r="AP78" s="1136"/>
      <c r="AQ78" s="1136"/>
      <c r="AR78" s="1136"/>
      <c r="AS78" s="1137" t="s">
        <v>274</v>
      </c>
      <c r="AT78" s="1136"/>
      <c r="AU78" s="1136"/>
      <c r="AV78" s="123" t="s">
        <v>65</v>
      </c>
      <c r="AW78" s="1135" t="s">
        <v>275</v>
      </c>
      <c r="AX78" s="1136"/>
      <c r="AY78" s="1136"/>
      <c r="AZ78" s="1136"/>
      <c r="BA78" s="1136"/>
      <c r="BB78" s="1136"/>
      <c r="BC78" s="124">
        <v>20000000</v>
      </c>
      <c r="BD78" s="125">
        <v>0</v>
      </c>
      <c r="BE78" s="124">
        <v>20000000</v>
      </c>
      <c r="BF78" s="125">
        <v>0</v>
      </c>
      <c r="BG78" s="125">
        <v>0</v>
      </c>
      <c r="BH78" s="125">
        <v>0</v>
      </c>
      <c r="BI78" s="125">
        <v>0</v>
      </c>
      <c r="BJ78" s="125">
        <v>0</v>
      </c>
      <c r="BK78" s="125">
        <v>0</v>
      </c>
      <c r="BL78" s="125">
        <v>0</v>
      </c>
      <c r="BM78" s="124" t="s">
        <v>429</v>
      </c>
      <c r="BN78" s="125" t="s">
        <v>429</v>
      </c>
      <c r="BO78" s="124" t="s">
        <v>429</v>
      </c>
    </row>
    <row r="79" spans="1:67" s="121" customFormat="1" x14ac:dyDescent="0.25">
      <c r="A79" s="121" t="str">
        <f t="shared" si="12"/>
        <v>A-2-0-4-4-9-10</v>
      </c>
      <c r="B79" s="122" t="str">
        <f t="shared" si="4"/>
        <v>A</v>
      </c>
      <c r="C79" s="122" t="str">
        <f t="shared" si="5"/>
        <v>2</v>
      </c>
      <c r="D79" s="122" t="str">
        <f t="shared" si="6"/>
        <v>0</v>
      </c>
      <c r="E79" s="122" t="str">
        <f t="shared" si="7"/>
        <v>4</v>
      </c>
      <c r="F79" s="122" t="str">
        <f t="shared" si="8"/>
        <v>4</v>
      </c>
      <c r="G79" s="122" t="str">
        <f t="shared" si="9"/>
        <v>9</v>
      </c>
      <c r="H79" s="122"/>
      <c r="I79" s="122"/>
      <c r="J79" s="122"/>
      <c r="K79" s="122"/>
      <c r="M79" s="135"/>
      <c r="N79" s="1137" t="s">
        <v>14</v>
      </c>
      <c r="O79" s="1136"/>
      <c r="P79" s="1137" t="s">
        <v>282</v>
      </c>
      <c r="Q79" s="1136"/>
      <c r="R79" s="1137" t="s">
        <v>280</v>
      </c>
      <c r="S79" s="1136"/>
      <c r="T79" s="1137" t="s">
        <v>283</v>
      </c>
      <c r="U79" s="1136"/>
      <c r="V79" s="1137" t="s">
        <v>283</v>
      </c>
      <c r="W79" s="1136"/>
      <c r="X79" s="1136"/>
      <c r="Y79" s="1137" t="s">
        <v>288</v>
      </c>
      <c r="Z79" s="1136"/>
      <c r="AA79" s="1136"/>
      <c r="AB79" s="1137"/>
      <c r="AC79" s="1136"/>
      <c r="AD79" s="1137"/>
      <c r="AE79" s="1136"/>
      <c r="AF79" s="1138" t="s">
        <v>54</v>
      </c>
      <c r="AG79" s="1136"/>
      <c r="AH79" s="1136"/>
      <c r="AI79" s="1136"/>
      <c r="AJ79" s="1136"/>
      <c r="AK79" s="1136"/>
      <c r="AL79" s="1136"/>
      <c r="AM79" s="1136"/>
      <c r="AN79" s="1137" t="s">
        <v>273</v>
      </c>
      <c r="AO79" s="1136"/>
      <c r="AP79" s="1136"/>
      <c r="AQ79" s="1136"/>
      <c r="AR79" s="1136"/>
      <c r="AS79" s="1137" t="s">
        <v>274</v>
      </c>
      <c r="AT79" s="1136"/>
      <c r="AU79" s="1136"/>
      <c r="AV79" s="123" t="s">
        <v>65</v>
      </c>
      <c r="AW79" s="1135" t="s">
        <v>275</v>
      </c>
      <c r="AX79" s="1136"/>
      <c r="AY79" s="1136"/>
      <c r="AZ79" s="1136"/>
      <c r="BA79" s="1136"/>
      <c r="BB79" s="1136"/>
      <c r="BC79" s="124">
        <v>10000000</v>
      </c>
      <c r="BD79" s="124">
        <v>6600000</v>
      </c>
      <c r="BE79" s="124">
        <v>3400000</v>
      </c>
      <c r="BF79" s="125">
        <v>0</v>
      </c>
      <c r="BG79" s="124">
        <v>4630108</v>
      </c>
      <c r="BH79" s="124">
        <v>1969892</v>
      </c>
      <c r="BI79" s="124">
        <v>4630108</v>
      </c>
      <c r="BJ79" s="125">
        <v>0</v>
      </c>
      <c r="BK79" s="124">
        <v>4630108</v>
      </c>
      <c r="BL79" s="125">
        <v>0</v>
      </c>
      <c r="BM79" s="124" t="s">
        <v>542</v>
      </c>
      <c r="BN79" s="125" t="s">
        <v>429</v>
      </c>
      <c r="BO79" s="124" t="s">
        <v>429</v>
      </c>
    </row>
    <row r="80" spans="1:67" s="121" customFormat="1" x14ac:dyDescent="0.25">
      <c r="A80" s="121" t="str">
        <f t="shared" si="12"/>
        <v>A-2-0-4-4-15-10</v>
      </c>
      <c r="B80" s="122" t="str">
        <f t="shared" si="4"/>
        <v>A</v>
      </c>
      <c r="C80" s="122" t="str">
        <f t="shared" si="5"/>
        <v>2</v>
      </c>
      <c r="D80" s="122" t="str">
        <f t="shared" si="6"/>
        <v>0</v>
      </c>
      <c r="E80" s="122" t="str">
        <f t="shared" si="7"/>
        <v>4</v>
      </c>
      <c r="F80" s="122" t="str">
        <f t="shared" si="8"/>
        <v>4</v>
      </c>
      <c r="G80" s="122" t="str">
        <f t="shared" si="9"/>
        <v>15</v>
      </c>
      <c r="H80" s="122"/>
      <c r="I80" s="122"/>
      <c r="J80" s="122"/>
      <c r="K80" s="122"/>
      <c r="M80" s="135"/>
      <c r="N80" s="1137" t="s">
        <v>14</v>
      </c>
      <c r="O80" s="1136"/>
      <c r="P80" s="1137" t="s">
        <v>282</v>
      </c>
      <c r="Q80" s="1136"/>
      <c r="R80" s="1137" t="s">
        <v>280</v>
      </c>
      <c r="S80" s="1136"/>
      <c r="T80" s="1137" t="s">
        <v>283</v>
      </c>
      <c r="U80" s="1136"/>
      <c r="V80" s="1137" t="s">
        <v>283</v>
      </c>
      <c r="W80" s="1136"/>
      <c r="X80" s="1136"/>
      <c r="Y80" s="1137" t="s">
        <v>286</v>
      </c>
      <c r="Z80" s="1136"/>
      <c r="AA80" s="1136"/>
      <c r="AB80" s="1137"/>
      <c r="AC80" s="1136"/>
      <c r="AD80" s="1137"/>
      <c r="AE80" s="1136"/>
      <c r="AF80" s="1138" t="s">
        <v>55</v>
      </c>
      <c r="AG80" s="1136"/>
      <c r="AH80" s="1136"/>
      <c r="AI80" s="1136"/>
      <c r="AJ80" s="1136"/>
      <c r="AK80" s="1136"/>
      <c r="AL80" s="1136"/>
      <c r="AM80" s="1136"/>
      <c r="AN80" s="1137" t="s">
        <v>273</v>
      </c>
      <c r="AO80" s="1136"/>
      <c r="AP80" s="1136"/>
      <c r="AQ80" s="1136"/>
      <c r="AR80" s="1136"/>
      <c r="AS80" s="1137" t="s">
        <v>274</v>
      </c>
      <c r="AT80" s="1136"/>
      <c r="AU80" s="1136"/>
      <c r="AV80" s="123" t="s">
        <v>65</v>
      </c>
      <c r="AW80" s="1135" t="s">
        <v>275</v>
      </c>
      <c r="AX80" s="1136"/>
      <c r="AY80" s="1136"/>
      <c r="AZ80" s="1136"/>
      <c r="BA80" s="1136"/>
      <c r="BB80" s="1136"/>
      <c r="BC80" s="124">
        <v>3600000</v>
      </c>
      <c r="BD80" s="124">
        <v>3239160</v>
      </c>
      <c r="BE80" s="124">
        <v>360840</v>
      </c>
      <c r="BF80" s="125">
        <v>0</v>
      </c>
      <c r="BG80" s="124">
        <v>3239160</v>
      </c>
      <c r="BH80" s="125">
        <v>0</v>
      </c>
      <c r="BI80" s="124">
        <v>3239160</v>
      </c>
      <c r="BJ80" s="125">
        <v>0</v>
      </c>
      <c r="BK80" s="124">
        <v>3239160</v>
      </c>
      <c r="BL80" s="125">
        <v>0</v>
      </c>
      <c r="BM80" s="124" t="s">
        <v>543</v>
      </c>
      <c r="BN80" s="125" t="s">
        <v>429</v>
      </c>
      <c r="BO80" s="124" t="s">
        <v>429</v>
      </c>
    </row>
    <row r="81" spans="1:67" s="121" customFormat="1" x14ac:dyDescent="0.25">
      <c r="A81" s="121" t="str">
        <f t="shared" si="12"/>
        <v>A-2-0-4-4-17-10</v>
      </c>
      <c r="B81" s="122" t="str">
        <f t="shared" si="4"/>
        <v>A</v>
      </c>
      <c r="C81" s="122" t="str">
        <f t="shared" si="5"/>
        <v>2</v>
      </c>
      <c r="D81" s="122" t="str">
        <f t="shared" si="6"/>
        <v>0</v>
      </c>
      <c r="E81" s="122" t="str">
        <f t="shared" si="7"/>
        <v>4</v>
      </c>
      <c r="F81" s="122" t="str">
        <f t="shared" si="8"/>
        <v>4</v>
      </c>
      <c r="G81" s="122" t="str">
        <f t="shared" si="9"/>
        <v>17</v>
      </c>
      <c r="H81" s="122"/>
      <c r="I81" s="122"/>
      <c r="J81" s="122"/>
      <c r="K81" s="122"/>
      <c r="M81" s="135"/>
      <c r="N81" s="1137" t="s">
        <v>14</v>
      </c>
      <c r="O81" s="1136"/>
      <c r="P81" s="1137" t="s">
        <v>282</v>
      </c>
      <c r="Q81" s="1136"/>
      <c r="R81" s="1137" t="s">
        <v>280</v>
      </c>
      <c r="S81" s="1136"/>
      <c r="T81" s="1137" t="s">
        <v>283</v>
      </c>
      <c r="U81" s="1136"/>
      <c r="V81" s="1137" t="s">
        <v>283</v>
      </c>
      <c r="W81" s="1136"/>
      <c r="X81" s="1136"/>
      <c r="Y81" s="1137" t="s">
        <v>298</v>
      </c>
      <c r="Z81" s="1136"/>
      <c r="AA81" s="1136"/>
      <c r="AB81" s="1137"/>
      <c r="AC81" s="1136"/>
      <c r="AD81" s="1137"/>
      <c r="AE81" s="1136"/>
      <c r="AF81" s="1138" t="s">
        <v>56</v>
      </c>
      <c r="AG81" s="1136"/>
      <c r="AH81" s="1136"/>
      <c r="AI81" s="1136"/>
      <c r="AJ81" s="1136"/>
      <c r="AK81" s="1136"/>
      <c r="AL81" s="1136"/>
      <c r="AM81" s="1136"/>
      <c r="AN81" s="1137" t="s">
        <v>273</v>
      </c>
      <c r="AO81" s="1136"/>
      <c r="AP81" s="1136"/>
      <c r="AQ81" s="1136"/>
      <c r="AR81" s="1136"/>
      <c r="AS81" s="1137" t="s">
        <v>274</v>
      </c>
      <c r="AT81" s="1136"/>
      <c r="AU81" s="1136"/>
      <c r="AV81" s="123" t="s">
        <v>65</v>
      </c>
      <c r="AW81" s="1135" t="s">
        <v>275</v>
      </c>
      <c r="AX81" s="1136"/>
      <c r="AY81" s="1136"/>
      <c r="AZ81" s="1136"/>
      <c r="BA81" s="1136"/>
      <c r="BB81" s="1136"/>
      <c r="BC81" s="124">
        <v>7503744</v>
      </c>
      <c r="BD81" s="124">
        <v>6150000</v>
      </c>
      <c r="BE81" s="124">
        <v>1353744</v>
      </c>
      <c r="BF81" s="125">
        <v>0</v>
      </c>
      <c r="BG81" s="124">
        <v>4786155</v>
      </c>
      <c r="BH81" s="124">
        <v>1363845</v>
      </c>
      <c r="BI81" s="124">
        <v>4786155</v>
      </c>
      <c r="BJ81" s="125">
        <v>0</v>
      </c>
      <c r="BK81" s="124">
        <v>4786155</v>
      </c>
      <c r="BL81" s="125">
        <v>0</v>
      </c>
      <c r="BM81" s="124" t="s">
        <v>544</v>
      </c>
      <c r="BN81" s="125" t="s">
        <v>429</v>
      </c>
      <c r="BO81" s="124" t="s">
        <v>429</v>
      </c>
    </row>
    <row r="82" spans="1:67" s="121" customFormat="1" x14ac:dyDescent="0.25">
      <c r="A82" s="121" t="str">
        <f t="shared" si="12"/>
        <v>A-2-0-4-4-18-10</v>
      </c>
      <c r="B82" s="122" t="str">
        <f t="shared" si="4"/>
        <v>A</v>
      </c>
      <c r="C82" s="122" t="str">
        <f t="shared" si="5"/>
        <v>2</v>
      </c>
      <c r="D82" s="122" t="str">
        <f t="shared" si="6"/>
        <v>0</v>
      </c>
      <c r="E82" s="122" t="str">
        <f t="shared" si="7"/>
        <v>4</v>
      </c>
      <c r="F82" s="122" t="str">
        <f t="shared" si="8"/>
        <v>4</v>
      </c>
      <c r="G82" s="122" t="str">
        <f t="shared" si="9"/>
        <v>18</v>
      </c>
      <c r="H82" s="122"/>
      <c r="I82" s="122"/>
      <c r="J82" s="122"/>
      <c r="K82" s="122"/>
      <c r="M82" s="135"/>
      <c r="N82" s="1137" t="s">
        <v>14</v>
      </c>
      <c r="O82" s="1136"/>
      <c r="P82" s="1137" t="s">
        <v>282</v>
      </c>
      <c r="Q82" s="1136"/>
      <c r="R82" s="1137" t="s">
        <v>280</v>
      </c>
      <c r="S82" s="1136"/>
      <c r="T82" s="1137" t="s">
        <v>283</v>
      </c>
      <c r="U82" s="1136"/>
      <c r="V82" s="1137" t="s">
        <v>283</v>
      </c>
      <c r="W82" s="1136"/>
      <c r="X82" s="1136"/>
      <c r="Y82" s="1137" t="s">
        <v>299</v>
      </c>
      <c r="Z82" s="1136"/>
      <c r="AA82" s="1136"/>
      <c r="AB82" s="1137"/>
      <c r="AC82" s="1136"/>
      <c r="AD82" s="1137"/>
      <c r="AE82" s="1136"/>
      <c r="AF82" s="1138" t="s">
        <v>57</v>
      </c>
      <c r="AG82" s="1136"/>
      <c r="AH82" s="1136"/>
      <c r="AI82" s="1136"/>
      <c r="AJ82" s="1136"/>
      <c r="AK82" s="1136"/>
      <c r="AL82" s="1136"/>
      <c r="AM82" s="1136"/>
      <c r="AN82" s="1137" t="s">
        <v>273</v>
      </c>
      <c r="AO82" s="1136"/>
      <c r="AP82" s="1136"/>
      <c r="AQ82" s="1136"/>
      <c r="AR82" s="1136"/>
      <c r="AS82" s="1137" t="s">
        <v>274</v>
      </c>
      <c r="AT82" s="1136"/>
      <c r="AU82" s="1136"/>
      <c r="AV82" s="123" t="s">
        <v>65</v>
      </c>
      <c r="AW82" s="1135" t="s">
        <v>275</v>
      </c>
      <c r="AX82" s="1136"/>
      <c r="AY82" s="1136"/>
      <c r="AZ82" s="1136"/>
      <c r="BA82" s="1136"/>
      <c r="BB82" s="1136"/>
      <c r="BC82" s="124">
        <v>9000000</v>
      </c>
      <c r="BD82" s="124">
        <v>5200000</v>
      </c>
      <c r="BE82" s="124">
        <v>3800000</v>
      </c>
      <c r="BF82" s="125">
        <v>0</v>
      </c>
      <c r="BG82" s="124">
        <v>4023492</v>
      </c>
      <c r="BH82" s="124">
        <v>1176508</v>
      </c>
      <c r="BI82" s="124">
        <v>4023492</v>
      </c>
      <c r="BJ82" s="125">
        <v>0</v>
      </c>
      <c r="BK82" s="124">
        <v>4023492</v>
      </c>
      <c r="BL82" s="125">
        <v>0</v>
      </c>
      <c r="BM82" s="124" t="s">
        <v>545</v>
      </c>
      <c r="BN82" s="125" t="s">
        <v>429</v>
      </c>
      <c r="BO82" s="124" t="s">
        <v>429</v>
      </c>
    </row>
    <row r="83" spans="1:67" s="121" customFormat="1" x14ac:dyDescent="0.25">
      <c r="A83" s="121" t="str">
        <f t="shared" si="12"/>
        <v>A-2-0-4-4-20-10</v>
      </c>
      <c r="B83" s="122" t="str">
        <f t="shared" si="4"/>
        <v>A</v>
      </c>
      <c r="C83" s="122" t="str">
        <f t="shared" si="5"/>
        <v>2</v>
      </c>
      <c r="D83" s="122" t="str">
        <f t="shared" si="6"/>
        <v>0</v>
      </c>
      <c r="E83" s="122" t="str">
        <f t="shared" si="7"/>
        <v>4</v>
      </c>
      <c r="F83" s="122" t="str">
        <f t="shared" si="8"/>
        <v>4</v>
      </c>
      <c r="G83" s="122" t="str">
        <f t="shared" si="9"/>
        <v>20</v>
      </c>
      <c r="H83" s="122"/>
      <c r="I83" s="122"/>
      <c r="J83" s="122"/>
      <c r="K83" s="122"/>
      <c r="M83" s="135"/>
      <c r="N83" s="1137" t="s">
        <v>14</v>
      </c>
      <c r="O83" s="1136"/>
      <c r="P83" s="1137" t="s">
        <v>282</v>
      </c>
      <c r="Q83" s="1136"/>
      <c r="R83" s="1137" t="s">
        <v>280</v>
      </c>
      <c r="S83" s="1136"/>
      <c r="T83" s="1137" t="s">
        <v>283</v>
      </c>
      <c r="U83" s="1136"/>
      <c r="V83" s="1137" t="s">
        <v>283</v>
      </c>
      <c r="W83" s="1136"/>
      <c r="X83" s="1136"/>
      <c r="Y83" s="1137" t="s">
        <v>300</v>
      </c>
      <c r="Z83" s="1136"/>
      <c r="AA83" s="1136"/>
      <c r="AB83" s="1137"/>
      <c r="AC83" s="1136"/>
      <c r="AD83" s="1137"/>
      <c r="AE83" s="1136"/>
      <c r="AF83" s="1138" t="s">
        <v>58</v>
      </c>
      <c r="AG83" s="1136"/>
      <c r="AH83" s="1136"/>
      <c r="AI83" s="1136"/>
      <c r="AJ83" s="1136"/>
      <c r="AK83" s="1136"/>
      <c r="AL83" s="1136"/>
      <c r="AM83" s="1136"/>
      <c r="AN83" s="1137" t="s">
        <v>273</v>
      </c>
      <c r="AO83" s="1136"/>
      <c r="AP83" s="1136"/>
      <c r="AQ83" s="1136"/>
      <c r="AR83" s="1136"/>
      <c r="AS83" s="1137" t="s">
        <v>274</v>
      </c>
      <c r="AT83" s="1136"/>
      <c r="AU83" s="1136"/>
      <c r="AV83" s="123" t="s">
        <v>65</v>
      </c>
      <c r="AW83" s="1135" t="s">
        <v>275</v>
      </c>
      <c r="AX83" s="1136"/>
      <c r="AY83" s="1136"/>
      <c r="AZ83" s="1136"/>
      <c r="BA83" s="1136"/>
      <c r="BB83" s="1136"/>
      <c r="BC83" s="124">
        <v>30000000</v>
      </c>
      <c r="BD83" s="124">
        <v>29743350</v>
      </c>
      <c r="BE83" s="124">
        <v>256650</v>
      </c>
      <c r="BF83" s="125">
        <v>0</v>
      </c>
      <c r="BG83" s="124">
        <v>20213680</v>
      </c>
      <c r="BH83" s="124">
        <v>9529670</v>
      </c>
      <c r="BI83" s="124">
        <v>3077680</v>
      </c>
      <c r="BJ83" s="124">
        <v>17136000</v>
      </c>
      <c r="BK83" s="124">
        <v>3077680</v>
      </c>
      <c r="BL83" s="125">
        <v>0</v>
      </c>
      <c r="BM83" s="124" t="s">
        <v>546</v>
      </c>
      <c r="BN83" s="125" t="s">
        <v>429</v>
      </c>
      <c r="BO83" s="124" t="s">
        <v>429</v>
      </c>
    </row>
    <row r="84" spans="1:67" s="121" customFormat="1" x14ac:dyDescent="0.25">
      <c r="A84" s="121" t="str">
        <f t="shared" si="12"/>
        <v>A-2-0-4-4-23-10</v>
      </c>
      <c r="B84" s="122" t="str">
        <f t="shared" si="4"/>
        <v>A</v>
      </c>
      <c r="C84" s="122" t="str">
        <f t="shared" si="5"/>
        <v>2</v>
      </c>
      <c r="D84" s="122" t="str">
        <f t="shared" si="6"/>
        <v>0</v>
      </c>
      <c r="E84" s="122" t="str">
        <f t="shared" si="7"/>
        <v>4</v>
      </c>
      <c r="F84" s="122" t="str">
        <f t="shared" si="8"/>
        <v>4</v>
      </c>
      <c r="G84" s="122" t="str">
        <f t="shared" si="9"/>
        <v>23</v>
      </c>
      <c r="H84" s="122"/>
      <c r="I84" s="122"/>
      <c r="J84" s="122"/>
      <c r="K84" s="122"/>
      <c r="M84" s="135"/>
      <c r="N84" s="1137" t="s">
        <v>14</v>
      </c>
      <c r="O84" s="1136"/>
      <c r="P84" s="1137" t="s">
        <v>282</v>
      </c>
      <c r="Q84" s="1136"/>
      <c r="R84" s="1137" t="s">
        <v>280</v>
      </c>
      <c r="S84" s="1136"/>
      <c r="T84" s="1137" t="s">
        <v>283</v>
      </c>
      <c r="U84" s="1136"/>
      <c r="V84" s="1137" t="s">
        <v>283</v>
      </c>
      <c r="W84" s="1136"/>
      <c r="X84" s="1136"/>
      <c r="Y84" s="1137" t="s">
        <v>302</v>
      </c>
      <c r="Z84" s="1136"/>
      <c r="AA84" s="1136"/>
      <c r="AB84" s="1137"/>
      <c r="AC84" s="1136"/>
      <c r="AD84" s="1137"/>
      <c r="AE84" s="1136"/>
      <c r="AF84" s="1138" t="s">
        <v>59</v>
      </c>
      <c r="AG84" s="1136"/>
      <c r="AH84" s="1136"/>
      <c r="AI84" s="1136"/>
      <c r="AJ84" s="1136"/>
      <c r="AK84" s="1136"/>
      <c r="AL84" s="1136"/>
      <c r="AM84" s="1136"/>
      <c r="AN84" s="1137" t="s">
        <v>273</v>
      </c>
      <c r="AO84" s="1136"/>
      <c r="AP84" s="1136"/>
      <c r="AQ84" s="1136"/>
      <c r="AR84" s="1136"/>
      <c r="AS84" s="1137" t="s">
        <v>274</v>
      </c>
      <c r="AT84" s="1136"/>
      <c r="AU84" s="1136"/>
      <c r="AV84" s="123" t="s">
        <v>65</v>
      </c>
      <c r="AW84" s="1135" t="s">
        <v>275</v>
      </c>
      <c r="AX84" s="1136"/>
      <c r="AY84" s="1136"/>
      <c r="AZ84" s="1136"/>
      <c r="BA84" s="1136"/>
      <c r="BB84" s="1136"/>
      <c r="BC84" s="124">
        <v>16000000</v>
      </c>
      <c r="BD84" s="124">
        <v>15132485</v>
      </c>
      <c r="BE84" s="124">
        <v>867515</v>
      </c>
      <c r="BF84" s="125">
        <v>0</v>
      </c>
      <c r="BG84" s="124">
        <v>3321920</v>
      </c>
      <c r="BH84" s="124">
        <v>11810565</v>
      </c>
      <c r="BI84" s="124">
        <v>3321920</v>
      </c>
      <c r="BJ84" s="125">
        <v>0</v>
      </c>
      <c r="BK84" s="124">
        <v>3321920</v>
      </c>
      <c r="BL84" s="125">
        <v>0</v>
      </c>
      <c r="BM84" s="124" t="s">
        <v>547</v>
      </c>
      <c r="BN84" s="125" t="s">
        <v>429</v>
      </c>
      <c r="BO84" s="124" t="s">
        <v>429</v>
      </c>
    </row>
    <row r="85" spans="1:67" s="112" customFormat="1" ht="14.45" customHeight="1" x14ac:dyDescent="0.25">
      <c r="B85" s="115" t="str">
        <f t="shared" si="4"/>
        <v>A</v>
      </c>
      <c r="C85" s="115" t="str">
        <f t="shared" si="5"/>
        <v>2</v>
      </c>
      <c r="D85" s="115" t="str">
        <f t="shared" si="6"/>
        <v>0</v>
      </c>
      <c r="E85" s="115" t="str">
        <f t="shared" si="7"/>
        <v>4</v>
      </c>
      <c r="F85" s="115" t="str">
        <f t="shared" si="8"/>
        <v>5</v>
      </c>
      <c r="G85" s="115">
        <f t="shared" si="9"/>
        <v>0</v>
      </c>
      <c r="H85" s="115"/>
      <c r="I85" s="115"/>
      <c r="J85" s="115"/>
      <c r="K85" s="115"/>
      <c r="M85" s="134"/>
      <c r="N85" s="918" t="s">
        <v>14</v>
      </c>
      <c r="O85" s="1032"/>
      <c r="P85" s="918" t="s">
        <v>282</v>
      </c>
      <c r="Q85" s="1032"/>
      <c r="R85" s="918" t="s">
        <v>280</v>
      </c>
      <c r="S85" s="1032"/>
      <c r="T85" s="918" t="s">
        <v>283</v>
      </c>
      <c r="U85" s="1032"/>
      <c r="V85" s="918" t="s">
        <v>284</v>
      </c>
      <c r="W85" s="1032"/>
      <c r="X85" s="1032"/>
      <c r="Y85" s="918"/>
      <c r="Z85" s="1032"/>
      <c r="AA85" s="1032"/>
      <c r="AB85" s="918"/>
      <c r="AC85" s="1032"/>
      <c r="AD85" s="918"/>
      <c r="AE85" s="1032"/>
      <c r="AF85" s="917" t="s">
        <v>216</v>
      </c>
      <c r="AG85" s="1032"/>
      <c r="AH85" s="1032"/>
      <c r="AI85" s="1032"/>
      <c r="AJ85" s="1032"/>
      <c r="AK85" s="1032"/>
      <c r="AL85" s="1032"/>
      <c r="AM85" s="1032"/>
      <c r="AN85" s="918" t="s">
        <v>273</v>
      </c>
      <c r="AO85" s="1032"/>
      <c r="AP85" s="1032"/>
      <c r="AQ85" s="1032"/>
      <c r="AR85" s="1032"/>
      <c r="AS85" s="918" t="s">
        <v>274</v>
      </c>
      <c r="AT85" s="1032"/>
      <c r="AU85" s="1032"/>
      <c r="AV85" s="105" t="s">
        <v>65</v>
      </c>
      <c r="AW85" s="919" t="s">
        <v>275</v>
      </c>
      <c r="AX85" s="1032"/>
      <c r="AY85" s="1032"/>
      <c r="AZ85" s="1032"/>
      <c r="BA85" s="1032"/>
      <c r="BB85" s="1032"/>
      <c r="BC85" s="106">
        <v>4127809424</v>
      </c>
      <c r="BD85" s="106">
        <v>4033899975.4099998</v>
      </c>
      <c r="BE85" s="106">
        <v>93909448.590000004</v>
      </c>
      <c r="BF85" s="107">
        <v>0</v>
      </c>
      <c r="BG85" s="106">
        <v>3965659711.8499999</v>
      </c>
      <c r="BH85" s="106">
        <v>68240263.560000002</v>
      </c>
      <c r="BI85" s="106">
        <v>1065718702.23</v>
      </c>
      <c r="BJ85" s="106">
        <v>2899941009.6199999</v>
      </c>
      <c r="BK85" s="106">
        <v>1065718702.23</v>
      </c>
      <c r="BL85" s="107">
        <v>0</v>
      </c>
      <c r="BM85" s="106" t="s">
        <v>548</v>
      </c>
      <c r="BN85" s="107" t="s">
        <v>429</v>
      </c>
      <c r="BO85" s="107" t="s">
        <v>429</v>
      </c>
    </row>
    <row r="86" spans="1:67" s="121" customFormat="1" x14ac:dyDescent="0.25">
      <c r="A86" s="121" t="str">
        <f t="shared" ref="A86:A92" si="13">+B86&amp;"-"&amp;C86&amp;"-"&amp;D86&amp;"-"&amp;E86&amp;"-"&amp;F86&amp;"-"&amp;G86&amp;"-"&amp;AV86</f>
        <v>A-2-0-4-5-1-10</v>
      </c>
      <c r="B86" s="122" t="str">
        <f t="shared" si="4"/>
        <v>A</v>
      </c>
      <c r="C86" s="122" t="str">
        <f t="shared" si="5"/>
        <v>2</v>
      </c>
      <c r="D86" s="122" t="str">
        <f t="shared" si="6"/>
        <v>0</v>
      </c>
      <c r="E86" s="122" t="str">
        <f t="shared" si="7"/>
        <v>4</v>
      </c>
      <c r="F86" s="122" t="str">
        <f t="shared" si="8"/>
        <v>5</v>
      </c>
      <c r="G86" s="122" t="str">
        <f t="shared" si="9"/>
        <v>1</v>
      </c>
      <c r="H86" s="122"/>
      <c r="I86" s="122"/>
      <c r="J86" s="122"/>
      <c r="K86" s="122"/>
      <c r="M86" s="135"/>
      <c r="N86" s="1137" t="s">
        <v>14</v>
      </c>
      <c r="O86" s="1136"/>
      <c r="P86" s="1137" t="s">
        <v>282</v>
      </c>
      <c r="Q86" s="1136"/>
      <c r="R86" s="1137" t="s">
        <v>280</v>
      </c>
      <c r="S86" s="1136"/>
      <c r="T86" s="1137" t="s">
        <v>283</v>
      </c>
      <c r="U86" s="1136"/>
      <c r="V86" s="1137" t="s">
        <v>284</v>
      </c>
      <c r="W86" s="1136"/>
      <c r="X86" s="1136"/>
      <c r="Y86" s="1137" t="s">
        <v>279</v>
      </c>
      <c r="Z86" s="1136"/>
      <c r="AA86" s="1136"/>
      <c r="AB86" s="1137"/>
      <c r="AC86" s="1136"/>
      <c r="AD86" s="1137"/>
      <c r="AE86" s="1136"/>
      <c r="AF86" s="1138" t="s">
        <v>60</v>
      </c>
      <c r="AG86" s="1136"/>
      <c r="AH86" s="1136"/>
      <c r="AI86" s="1136"/>
      <c r="AJ86" s="1136"/>
      <c r="AK86" s="1136"/>
      <c r="AL86" s="1136"/>
      <c r="AM86" s="1136"/>
      <c r="AN86" s="1137" t="s">
        <v>273</v>
      </c>
      <c r="AO86" s="1136"/>
      <c r="AP86" s="1136"/>
      <c r="AQ86" s="1136"/>
      <c r="AR86" s="1136"/>
      <c r="AS86" s="1137" t="s">
        <v>274</v>
      </c>
      <c r="AT86" s="1136"/>
      <c r="AU86" s="1136"/>
      <c r="AV86" s="123" t="s">
        <v>65</v>
      </c>
      <c r="AW86" s="1135" t="s">
        <v>275</v>
      </c>
      <c r="AX86" s="1136"/>
      <c r="AY86" s="1136"/>
      <c r="AZ86" s="1136"/>
      <c r="BA86" s="1136"/>
      <c r="BB86" s="1136"/>
      <c r="BC86" s="124">
        <v>575496256</v>
      </c>
      <c r="BD86" s="124">
        <v>532999889</v>
      </c>
      <c r="BE86" s="124">
        <v>42496367</v>
      </c>
      <c r="BF86" s="125">
        <v>0</v>
      </c>
      <c r="BG86" s="124">
        <v>507368128.97000003</v>
      </c>
      <c r="BH86" s="124">
        <v>25631760.030000001</v>
      </c>
      <c r="BI86" s="124">
        <v>168764870</v>
      </c>
      <c r="BJ86" s="124">
        <v>338603258.97000003</v>
      </c>
      <c r="BK86" s="124">
        <v>168764870</v>
      </c>
      <c r="BL86" s="125">
        <v>0</v>
      </c>
      <c r="BM86" s="124" t="s">
        <v>549</v>
      </c>
      <c r="BN86" s="125" t="s">
        <v>429</v>
      </c>
      <c r="BO86" s="124" t="s">
        <v>429</v>
      </c>
    </row>
    <row r="87" spans="1:67" s="121" customFormat="1" x14ac:dyDescent="0.25">
      <c r="A87" s="121" t="str">
        <f t="shared" si="13"/>
        <v>A-2-0-4-5-2-10</v>
      </c>
      <c r="B87" s="122" t="str">
        <f t="shared" si="4"/>
        <v>A</v>
      </c>
      <c r="C87" s="122" t="str">
        <f t="shared" si="5"/>
        <v>2</v>
      </c>
      <c r="D87" s="122" t="str">
        <f t="shared" si="6"/>
        <v>0</v>
      </c>
      <c r="E87" s="122" t="str">
        <f t="shared" si="7"/>
        <v>4</v>
      </c>
      <c r="F87" s="122" t="str">
        <f t="shared" si="8"/>
        <v>5</v>
      </c>
      <c r="G87" s="122" t="str">
        <f t="shared" si="9"/>
        <v>2</v>
      </c>
      <c r="H87" s="122"/>
      <c r="I87" s="122"/>
      <c r="J87" s="122"/>
      <c r="K87" s="122"/>
      <c r="M87" s="135"/>
      <c r="N87" s="1137" t="s">
        <v>14</v>
      </c>
      <c r="O87" s="1136"/>
      <c r="P87" s="1137" t="s">
        <v>282</v>
      </c>
      <c r="Q87" s="1136"/>
      <c r="R87" s="1137" t="s">
        <v>280</v>
      </c>
      <c r="S87" s="1136"/>
      <c r="T87" s="1137" t="s">
        <v>283</v>
      </c>
      <c r="U87" s="1136"/>
      <c r="V87" s="1137" t="s">
        <v>284</v>
      </c>
      <c r="W87" s="1136"/>
      <c r="X87" s="1136"/>
      <c r="Y87" s="1137" t="s">
        <v>282</v>
      </c>
      <c r="Z87" s="1136"/>
      <c r="AA87" s="1136"/>
      <c r="AB87" s="1137"/>
      <c r="AC87" s="1136"/>
      <c r="AD87" s="1137"/>
      <c r="AE87" s="1136"/>
      <c r="AF87" s="1138" t="s">
        <v>61</v>
      </c>
      <c r="AG87" s="1136"/>
      <c r="AH87" s="1136"/>
      <c r="AI87" s="1136"/>
      <c r="AJ87" s="1136"/>
      <c r="AK87" s="1136"/>
      <c r="AL87" s="1136"/>
      <c r="AM87" s="1136"/>
      <c r="AN87" s="1137" t="s">
        <v>273</v>
      </c>
      <c r="AO87" s="1136"/>
      <c r="AP87" s="1136"/>
      <c r="AQ87" s="1136"/>
      <c r="AR87" s="1136"/>
      <c r="AS87" s="1137" t="s">
        <v>274</v>
      </c>
      <c r="AT87" s="1136"/>
      <c r="AU87" s="1136"/>
      <c r="AV87" s="123" t="s">
        <v>65</v>
      </c>
      <c r="AW87" s="1135" t="s">
        <v>275</v>
      </c>
      <c r="AX87" s="1136"/>
      <c r="AY87" s="1136"/>
      <c r="AZ87" s="1136"/>
      <c r="BA87" s="1136"/>
      <c r="BB87" s="1136"/>
      <c r="BC87" s="124">
        <v>42000000</v>
      </c>
      <c r="BD87" s="124">
        <v>2494350</v>
      </c>
      <c r="BE87" s="124">
        <v>39505650</v>
      </c>
      <c r="BF87" s="125">
        <v>0</v>
      </c>
      <c r="BG87" s="124">
        <v>2494350</v>
      </c>
      <c r="BH87" s="125">
        <v>0</v>
      </c>
      <c r="BI87" s="124">
        <v>2494350</v>
      </c>
      <c r="BJ87" s="125">
        <v>0</v>
      </c>
      <c r="BK87" s="124">
        <v>2494350</v>
      </c>
      <c r="BL87" s="125">
        <v>0</v>
      </c>
      <c r="BM87" s="124" t="s">
        <v>550</v>
      </c>
      <c r="BN87" s="125" t="s">
        <v>429</v>
      </c>
      <c r="BO87" s="124" t="s">
        <v>429</v>
      </c>
    </row>
    <row r="88" spans="1:67" s="121" customFormat="1" x14ac:dyDescent="0.25">
      <c r="A88" s="121" t="str">
        <f t="shared" si="13"/>
        <v>A-2-0-4-5-5-10</v>
      </c>
      <c r="B88" s="122" t="str">
        <f t="shared" si="4"/>
        <v>A</v>
      </c>
      <c r="C88" s="122" t="str">
        <f t="shared" si="5"/>
        <v>2</v>
      </c>
      <c r="D88" s="122" t="str">
        <f t="shared" si="6"/>
        <v>0</v>
      </c>
      <c r="E88" s="122" t="str">
        <f t="shared" si="7"/>
        <v>4</v>
      </c>
      <c r="F88" s="122" t="str">
        <f t="shared" si="8"/>
        <v>5</v>
      </c>
      <c r="G88" s="122" t="str">
        <f t="shared" si="9"/>
        <v>5</v>
      </c>
      <c r="H88" s="122"/>
      <c r="I88" s="122"/>
      <c r="J88" s="122"/>
      <c r="K88" s="122"/>
      <c r="M88" s="135"/>
      <c r="N88" s="1137" t="s">
        <v>14</v>
      </c>
      <c r="O88" s="1136"/>
      <c r="P88" s="1137" t="s">
        <v>282</v>
      </c>
      <c r="Q88" s="1136"/>
      <c r="R88" s="1137" t="s">
        <v>280</v>
      </c>
      <c r="S88" s="1136"/>
      <c r="T88" s="1137" t="s">
        <v>283</v>
      </c>
      <c r="U88" s="1136"/>
      <c r="V88" s="1137" t="s">
        <v>284</v>
      </c>
      <c r="W88" s="1136"/>
      <c r="X88" s="1136"/>
      <c r="Y88" s="1137" t="s">
        <v>284</v>
      </c>
      <c r="Z88" s="1136"/>
      <c r="AA88" s="1136"/>
      <c r="AB88" s="1137"/>
      <c r="AC88" s="1136"/>
      <c r="AD88" s="1137"/>
      <c r="AE88" s="1136"/>
      <c r="AF88" s="1138" t="s">
        <v>62</v>
      </c>
      <c r="AG88" s="1136"/>
      <c r="AH88" s="1136"/>
      <c r="AI88" s="1136"/>
      <c r="AJ88" s="1136"/>
      <c r="AK88" s="1136"/>
      <c r="AL88" s="1136"/>
      <c r="AM88" s="1136"/>
      <c r="AN88" s="1137" t="s">
        <v>273</v>
      </c>
      <c r="AO88" s="1136"/>
      <c r="AP88" s="1136"/>
      <c r="AQ88" s="1136"/>
      <c r="AR88" s="1136"/>
      <c r="AS88" s="1137" t="s">
        <v>274</v>
      </c>
      <c r="AT88" s="1136"/>
      <c r="AU88" s="1136"/>
      <c r="AV88" s="123" t="s">
        <v>65</v>
      </c>
      <c r="AW88" s="1135" t="s">
        <v>275</v>
      </c>
      <c r="AX88" s="1136"/>
      <c r="AY88" s="1136"/>
      <c r="AZ88" s="1136"/>
      <c r="BA88" s="1136"/>
      <c r="BB88" s="1136"/>
      <c r="BC88" s="124">
        <v>10000000</v>
      </c>
      <c r="BD88" s="124">
        <v>5000000</v>
      </c>
      <c r="BE88" s="124">
        <v>5000000</v>
      </c>
      <c r="BF88" s="125">
        <v>0</v>
      </c>
      <c r="BG88" s="124">
        <v>1190000</v>
      </c>
      <c r="BH88" s="124">
        <v>3810000</v>
      </c>
      <c r="BI88" s="125">
        <v>0</v>
      </c>
      <c r="BJ88" s="124">
        <v>1190000</v>
      </c>
      <c r="BK88" s="125">
        <v>0</v>
      </c>
      <c r="BL88" s="125">
        <v>0</v>
      </c>
      <c r="BM88" s="124" t="s">
        <v>429</v>
      </c>
      <c r="BN88" s="125" t="s">
        <v>429</v>
      </c>
      <c r="BO88" s="124" t="s">
        <v>429</v>
      </c>
    </row>
    <row r="89" spans="1:67" s="121" customFormat="1" x14ac:dyDescent="0.25">
      <c r="A89" s="121" t="str">
        <f t="shared" si="13"/>
        <v>A-2-0-4-5-6-10</v>
      </c>
      <c r="B89" s="122" t="str">
        <f t="shared" ref="B89:B152" si="14">+N89</f>
        <v>A</v>
      </c>
      <c r="C89" s="122" t="str">
        <f t="shared" ref="C89:C149" si="15">+P89</f>
        <v>2</v>
      </c>
      <c r="D89" s="122" t="str">
        <f t="shared" ref="D89:D149" si="16">+R89</f>
        <v>0</v>
      </c>
      <c r="E89" s="122" t="str">
        <f t="shared" ref="E89:E149" si="17">+T89</f>
        <v>4</v>
      </c>
      <c r="F89" s="122" t="str">
        <f t="shared" ref="F89:F149" si="18">+V89</f>
        <v>5</v>
      </c>
      <c r="G89" s="122" t="str">
        <f t="shared" ref="G89:G141" si="19">+Y89</f>
        <v>6</v>
      </c>
      <c r="H89" s="122"/>
      <c r="I89" s="122"/>
      <c r="J89" s="122"/>
      <c r="K89" s="122"/>
      <c r="M89" s="135"/>
      <c r="N89" s="1137" t="s">
        <v>14</v>
      </c>
      <c r="O89" s="1136"/>
      <c r="P89" s="1137" t="s">
        <v>282</v>
      </c>
      <c r="Q89" s="1136"/>
      <c r="R89" s="1137" t="s">
        <v>280</v>
      </c>
      <c r="S89" s="1136"/>
      <c r="T89" s="1137" t="s">
        <v>283</v>
      </c>
      <c r="U89" s="1136"/>
      <c r="V89" s="1137" t="s">
        <v>284</v>
      </c>
      <c r="W89" s="1136"/>
      <c r="X89" s="1136"/>
      <c r="Y89" s="1137" t="s">
        <v>292</v>
      </c>
      <c r="Z89" s="1136"/>
      <c r="AA89" s="1136"/>
      <c r="AB89" s="1137"/>
      <c r="AC89" s="1136"/>
      <c r="AD89" s="1137"/>
      <c r="AE89" s="1136"/>
      <c r="AF89" s="1138" t="s">
        <v>63</v>
      </c>
      <c r="AG89" s="1136"/>
      <c r="AH89" s="1136"/>
      <c r="AI89" s="1136"/>
      <c r="AJ89" s="1136"/>
      <c r="AK89" s="1136"/>
      <c r="AL89" s="1136"/>
      <c r="AM89" s="1136"/>
      <c r="AN89" s="1137" t="s">
        <v>273</v>
      </c>
      <c r="AO89" s="1136"/>
      <c r="AP89" s="1136"/>
      <c r="AQ89" s="1136"/>
      <c r="AR89" s="1136"/>
      <c r="AS89" s="1137" t="s">
        <v>274</v>
      </c>
      <c r="AT89" s="1136"/>
      <c r="AU89" s="1136"/>
      <c r="AV89" s="123" t="s">
        <v>65</v>
      </c>
      <c r="AW89" s="1135" t="s">
        <v>275</v>
      </c>
      <c r="AX89" s="1136"/>
      <c r="AY89" s="1136"/>
      <c r="AZ89" s="1136"/>
      <c r="BA89" s="1136"/>
      <c r="BB89" s="1136"/>
      <c r="BC89" s="124">
        <v>80000000</v>
      </c>
      <c r="BD89" s="124">
        <v>76272885</v>
      </c>
      <c r="BE89" s="124">
        <v>3727115</v>
      </c>
      <c r="BF89" s="125">
        <v>0</v>
      </c>
      <c r="BG89" s="124">
        <v>75978261</v>
      </c>
      <c r="BH89" s="124">
        <v>294624</v>
      </c>
      <c r="BI89" s="124">
        <v>27361977</v>
      </c>
      <c r="BJ89" s="124">
        <v>48616284</v>
      </c>
      <c r="BK89" s="124">
        <v>27361977</v>
      </c>
      <c r="BL89" s="125">
        <v>0</v>
      </c>
      <c r="BM89" s="124" t="s">
        <v>551</v>
      </c>
      <c r="BN89" s="125" t="s">
        <v>429</v>
      </c>
      <c r="BO89" s="124" t="s">
        <v>429</v>
      </c>
    </row>
    <row r="90" spans="1:67" s="121" customFormat="1" x14ac:dyDescent="0.25">
      <c r="A90" s="121" t="str">
        <f t="shared" si="13"/>
        <v>A-2-0-4-5-8-10</v>
      </c>
      <c r="B90" s="122" t="str">
        <f t="shared" si="14"/>
        <v>A</v>
      </c>
      <c r="C90" s="122" t="str">
        <f t="shared" si="15"/>
        <v>2</v>
      </c>
      <c r="D90" s="122" t="str">
        <f t="shared" si="16"/>
        <v>0</v>
      </c>
      <c r="E90" s="122" t="str">
        <f t="shared" si="17"/>
        <v>4</v>
      </c>
      <c r="F90" s="122" t="str">
        <f t="shared" si="18"/>
        <v>5</v>
      </c>
      <c r="G90" s="122" t="str">
        <f t="shared" si="19"/>
        <v>8</v>
      </c>
      <c r="H90" s="122"/>
      <c r="I90" s="122"/>
      <c r="J90" s="122"/>
      <c r="K90" s="122"/>
      <c r="M90" s="135"/>
      <c r="N90" s="1137" t="s">
        <v>14</v>
      </c>
      <c r="O90" s="1136"/>
      <c r="P90" s="1137" t="s">
        <v>282</v>
      </c>
      <c r="Q90" s="1136"/>
      <c r="R90" s="1137" t="s">
        <v>280</v>
      </c>
      <c r="S90" s="1136"/>
      <c r="T90" s="1137" t="s">
        <v>283</v>
      </c>
      <c r="U90" s="1136"/>
      <c r="V90" s="1137" t="s">
        <v>284</v>
      </c>
      <c r="W90" s="1136"/>
      <c r="X90" s="1136"/>
      <c r="Y90" s="1137" t="s">
        <v>294</v>
      </c>
      <c r="Z90" s="1136"/>
      <c r="AA90" s="1136"/>
      <c r="AB90" s="1137"/>
      <c r="AC90" s="1136"/>
      <c r="AD90" s="1137"/>
      <c r="AE90" s="1136"/>
      <c r="AF90" s="1138" t="s">
        <v>64</v>
      </c>
      <c r="AG90" s="1136"/>
      <c r="AH90" s="1136"/>
      <c r="AI90" s="1136"/>
      <c r="AJ90" s="1136"/>
      <c r="AK90" s="1136"/>
      <c r="AL90" s="1136"/>
      <c r="AM90" s="1136"/>
      <c r="AN90" s="1137" t="s">
        <v>273</v>
      </c>
      <c r="AO90" s="1136"/>
      <c r="AP90" s="1136"/>
      <c r="AQ90" s="1136"/>
      <c r="AR90" s="1136"/>
      <c r="AS90" s="1137" t="s">
        <v>274</v>
      </c>
      <c r="AT90" s="1136"/>
      <c r="AU90" s="1136"/>
      <c r="AV90" s="123" t="s">
        <v>65</v>
      </c>
      <c r="AW90" s="1135" t="s">
        <v>275</v>
      </c>
      <c r="AX90" s="1136"/>
      <c r="AY90" s="1136"/>
      <c r="AZ90" s="1136"/>
      <c r="BA90" s="1136"/>
      <c r="BB90" s="1136"/>
      <c r="BC90" s="124">
        <v>1311022020</v>
      </c>
      <c r="BD90" s="124">
        <v>1310452093.1199999</v>
      </c>
      <c r="BE90" s="124">
        <v>569926.88</v>
      </c>
      <c r="BF90" s="125">
        <v>0</v>
      </c>
      <c r="BG90" s="124">
        <v>1290563384.5899999</v>
      </c>
      <c r="BH90" s="124">
        <v>19888708.530000001</v>
      </c>
      <c r="BI90" s="124">
        <v>214969968.22999999</v>
      </c>
      <c r="BJ90" s="124">
        <v>1075593416.3599999</v>
      </c>
      <c r="BK90" s="124">
        <v>214969968.22999999</v>
      </c>
      <c r="BL90" s="125">
        <v>0</v>
      </c>
      <c r="BM90" s="124" t="s">
        <v>552</v>
      </c>
      <c r="BN90" s="125" t="s">
        <v>429</v>
      </c>
      <c r="BO90" s="124" t="s">
        <v>429</v>
      </c>
    </row>
    <row r="91" spans="1:67" s="121" customFormat="1" x14ac:dyDescent="0.25">
      <c r="A91" s="121" t="str">
        <f t="shared" si="13"/>
        <v>A-2-0-4-5-10-10</v>
      </c>
      <c r="B91" s="122" t="str">
        <f t="shared" si="14"/>
        <v>A</v>
      </c>
      <c r="C91" s="122" t="str">
        <f t="shared" si="15"/>
        <v>2</v>
      </c>
      <c r="D91" s="122" t="str">
        <f t="shared" si="16"/>
        <v>0</v>
      </c>
      <c r="E91" s="122" t="str">
        <f t="shared" si="17"/>
        <v>4</v>
      </c>
      <c r="F91" s="122" t="str">
        <f t="shared" si="18"/>
        <v>5</v>
      </c>
      <c r="G91" s="122" t="str">
        <f t="shared" si="19"/>
        <v>10</v>
      </c>
      <c r="H91" s="122"/>
      <c r="I91" s="122"/>
      <c r="J91" s="122"/>
      <c r="K91" s="122"/>
      <c r="M91" s="135"/>
      <c r="N91" s="1137" t="s">
        <v>14</v>
      </c>
      <c r="O91" s="1136"/>
      <c r="P91" s="1137" t="s">
        <v>282</v>
      </c>
      <c r="Q91" s="1136"/>
      <c r="R91" s="1137" t="s">
        <v>280</v>
      </c>
      <c r="S91" s="1136"/>
      <c r="T91" s="1137" t="s">
        <v>283</v>
      </c>
      <c r="U91" s="1136"/>
      <c r="V91" s="1137" t="s">
        <v>284</v>
      </c>
      <c r="W91" s="1136"/>
      <c r="X91" s="1136"/>
      <c r="Y91" s="1137" t="s">
        <v>65</v>
      </c>
      <c r="Z91" s="1136"/>
      <c r="AA91" s="1136"/>
      <c r="AB91" s="1137"/>
      <c r="AC91" s="1136"/>
      <c r="AD91" s="1137"/>
      <c r="AE91" s="1136"/>
      <c r="AF91" s="1138" t="s">
        <v>66</v>
      </c>
      <c r="AG91" s="1136"/>
      <c r="AH91" s="1136"/>
      <c r="AI91" s="1136"/>
      <c r="AJ91" s="1136"/>
      <c r="AK91" s="1136"/>
      <c r="AL91" s="1136"/>
      <c r="AM91" s="1136"/>
      <c r="AN91" s="1137" t="s">
        <v>273</v>
      </c>
      <c r="AO91" s="1136"/>
      <c r="AP91" s="1136"/>
      <c r="AQ91" s="1136"/>
      <c r="AR91" s="1136"/>
      <c r="AS91" s="1137" t="s">
        <v>274</v>
      </c>
      <c r="AT91" s="1136"/>
      <c r="AU91" s="1136"/>
      <c r="AV91" s="123" t="s">
        <v>65</v>
      </c>
      <c r="AW91" s="1135" t="s">
        <v>275</v>
      </c>
      <c r="AX91" s="1136"/>
      <c r="AY91" s="1136"/>
      <c r="AZ91" s="1136"/>
      <c r="BA91" s="1136"/>
      <c r="BB91" s="1136"/>
      <c r="BC91" s="124">
        <v>2105791148</v>
      </c>
      <c r="BD91" s="124">
        <v>2105723798.29</v>
      </c>
      <c r="BE91" s="124">
        <v>67349.710000000006</v>
      </c>
      <c r="BF91" s="125">
        <v>0</v>
      </c>
      <c r="BG91" s="124">
        <v>2087108627.29</v>
      </c>
      <c r="BH91" s="124">
        <v>18615171</v>
      </c>
      <c r="BI91" s="124">
        <v>651170577</v>
      </c>
      <c r="BJ91" s="124">
        <v>1435938050.29</v>
      </c>
      <c r="BK91" s="124">
        <v>651170577</v>
      </c>
      <c r="BL91" s="125">
        <v>0</v>
      </c>
      <c r="BM91" s="124" t="s">
        <v>553</v>
      </c>
      <c r="BN91" s="125" t="s">
        <v>429</v>
      </c>
      <c r="BO91" s="124" t="s">
        <v>429</v>
      </c>
    </row>
    <row r="92" spans="1:67" s="121" customFormat="1" x14ac:dyDescent="0.25">
      <c r="A92" s="121" t="str">
        <f t="shared" si="13"/>
        <v>A-2-0-4-5-12-10</v>
      </c>
      <c r="B92" s="122" t="str">
        <f t="shared" si="14"/>
        <v>A</v>
      </c>
      <c r="C92" s="122" t="str">
        <f t="shared" si="15"/>
        <v>2</v>
      </c>
      <c r="D92" s="122" t="str">
        <f t="shared" si="16"/>
        <v>0</v>
      </c>
      <c r="E92" s="122" t="str">
        <f t="shared" si="17"/>
        <v>4</v>
      </c>
      <c r="F92" s="122" t="str">
        <f t="shared" si="18"/>
        <v>5</v>
      </c>
      <c r="G92" s="122" t="str">
        <f t="shared" si="19"/>
        <v>12</v>
      </c>
      <c r="H92" s="122"/>
      <c r="I92" s="122"/>
      <c r="J92" s="122"/>
      <c r="K92" s="122"/>
      <c r="M92" s="135"/>
      <c r="N92" s="1137" t="s">
        <v>14</v>
      </c>
      <c r="O92" s="1136"/>
      <c r="P92" s="1137" t="s">
        <v>282</v>
      </c>
      <c r="Q92" s="1136"/>
      <c r="R92" s="1137" t="s">
        <v>280</v>
      </c>
      <c r="S92" s="1136"/>
      <c r="T92" s="1137" t="s">
        <v>283</v>
      </c>
      <c r="U92" s="1136"/>
      <c r="V92" s="1137" t="s">
        <v>284</v>
      </c>
      <c r="W92" s="1136"/>
      <c r="X92" s="1136"/>
      <c r="Y92" s="1137" t="s">
        <v>290</v>
      </c>
      <c r="Z92" s="1136"/>
      <c r="AA92" s="1136"/>
      <c r="AB92" s="1137"/>
      <c r="AC92" s="1136"/>
      <c r="AD92" s="1137"/>
      <c r="AE92" s="1136"/>
      <c r="AF92" s="1138" t="s">
        <v>67</v>
      </c>
      <c r="AG92" s="1136"/>
      <c r="AH92" s="1136"/>
      <c r="AI92" s="1136"/>
      <c r="AJ92" s="1136"/>
      <c r="AK92" s="1136"/>
      <c r="AL92" s="1136"/>
      <c r="AM92" s="1136"/>
      <c r="AN92" s="1137" t="s">
        <v>273</v>
      </c>
      <c r="AO92" s="1136"/>
      <c r="AP92" s="1136"/>
      <c r="AQ92" s="1136"/>
      <c r="AR92" s="1136"/>
      <c r="AS92" s="1137" t="s">
        <v>274</v>
      </c>
      <c r="AT92" s="1136"/>
      <c r="AU92" s="1136"/>
      <c r="AV92" s="123" t="s">
        <v>65</v>
      </c>
      <c r="AW92" s="1135" t="s">
        <v>275</v>
      </c>
      <c r="AX92" s="1136"/>
      <c r="AY92" s="1136"/>
      <c r="AZ92" s="1136"/>
      <c r="BA92" s="1136"/>
      <c r="BB92" s="1136"/>
      <c r="BC92" s="124">
        <v>3500000</v>
      </c>
      <c r="BD92" s="124">
        <v>956960</v>
      </c>
      <c r="BE92" s="124">
        <v>2543040</v>
      </c>
      <c r="BF92" s="125">
        <v>0</v>
      </c>
      <c r="BG92" s="124">
        <v>956960</v>
      </c>
      <c r="BH92" s="125">
        <v>0</v>
      </c>
      <c r="BI92" s="124">
        <v>956960</v>
      </c>
      <c r="BJ92" s="125">
        <v>0</v>
      </c>
      <c r="BK92" s="124">
        <v>956960</v>
      </c>
      <c r="BL92" s="125">
        <v>0</v>
      </c>
      <c r="BM92" s="124" t="s">
        <v>554</v>
      </c>
      <c r="BN92" s="125" t="s">
        <v>429</v>
      </c>
      <c r="BO92" s="124" t="s">
        <v>429</v>
      </c>
    </row>
    <row r="93" spans="1:67" s="112" customFormat="1" ht="14.45" customHeight="1" x14ac:dyDescent="0.25">
      <c r="B93" s="115" t="str">
        <f t="shared" si="14"/>
        <v>A</v>
      </c>
      <c r="C93" s="115" t="str">
        <f t="shared" si="15"/>
        <v>2</v>
      </c>
      <c r="D93" s="115" t="str">
        <f t="shared" si="16"/>
        <v>0</v>
      </c>
      <c r="E93" s="115" t="str">
        <f t="shared" si="17"/>
        <v>4</v>
      </c>
      <c r="F93" s="115" t="str">
        <f t="shared" si="18"/>
        <v>6</v>
      </c>
      <c r="G93" s="115">
        <f t="shared" si="19"/>
        <v>0</v>
      </c>
      <c r="H93" s="115"/>
      <c r="I93" s="115"/>
      <c r="J93" s="115"/>
      <c r="K93" s="115"/>
      <c r="M93" s="134"/>
      <c r="N93" s="918" t="s">
        <v>14</v>
      </c>
      <c r="O93" s="1032"/>
      <c r="P93" s="918" t="s">
        <v>282</v>
      </c>
      <c r="Q93" s="1032"/>
      <c r="R93" s="918" t="s">
        <v>280</v>
      </c>
      <c r="S93" s="1032"/>
      <c r="T93" s="918" t="s">
        <v>283</v>
      </c>
      <c r="U93" s="1032"/>
      <c r="V93" s="918" t="s">
        <v>292</v>
      </c>
      <c r="W93" s="1032"/>
      <c r="X93" s="1032"/>
      <c r="Y93" s="918"/>
      <c r="Z93" s="1032"/>
      <c r="AA93" s="1032"/>
      <c r="AB93" s="918"/>
      <c r="AC93" s="1032"/>
      <c r="AD93" s="918"/>
      <c r="AE93" s="1032"/>
      <c r="AF93" s="917" t="s">
        <v>304</v>
      </c>
      <c r="AG93" s="1032"/>
      <c r="AH93" s="1032"/>
      <c r="AI93" s="1032"/>
      <c r="AJ93" s="1032"/>
      <c r="AK93" s="1032"/>
      <c r="AL93" s="1032"/>
      <c r="AM93" s="1032"/>
      <c r="AN93" s="918" t="s">
        <v>273</v>
      </c>
      <c r="AO93" s="1032"/>
      <c r="AP93" s="1032"/>
      <c r="AQ93" s="1032"/>
      <c r="AR93" s="1032"/>
      <c r="AS93" s="918" t="s">
        <v>274</v>
      </c>
      <c r="AT93" s="1032"/>
      <c r="AU93" s="1032"/>
      <c r="AV93" s="105" t="s">
        <v>65</v>
      </c>
      <c r="AW93" s="919" t="s">
        <v>275</v>
      </c>
      <c r="AX93" s="1032"/>
      <c r="AY93" s="1032"/>
      <c r="AZ93" s="1032"/>
      <c r="BA93" s="1032"/>
      <c r="BB93" s="1032"/>
      <c r="BC93" s="106">
        <v>2195671112</v>
      </c>
      <c r="BD93" s="106">
        <v>2088681676</v>
      </c>
      <c r="BE93" s="106">
        <v>106989436</v>
      </c>
      <c r="BF93" s="107">
        <v>0</v>
      </c>
      <c r="BG93" s="106">
        <v>1619647028</v>
      </c>
      <c r="BH93" s="106">
        <v>469034648</v>
      </c>
      <c r="BI93" s="106">
        <v>443304917</v>
      </c>
      <c r="BJ93" s="106">
        <v>1176342111</v>
      </c>
      <c r="BK93" s="106">
        <v>443304917</v>
      </c>
      <c r="BL93" s="107">
        <v>0</v>
      </c>
      <c r="BM93" s="106" t="s">
        <v>555</v>
      </c>
      <c r="BN93" s="107" t="s">
        <v>429</v>
      </c>
      <c r="BO93" s="107" t="s">
        <v>429</v>
      </c>
    </row>
    <row r="94" spans="1:67" s="121" customFormat="1" x14ac:dyDescent="0.25">
      <c r="A94" s="121" t="str">
        <f>+B94&amp;"-"&amp;C94&amp;"-"&amp;D94&amp;"-"&amp;E94&amp;"-"&amp;F94&amp;"-"&amp;G94&amp;"-"&amp;AV94</f>
        <v>A-2-0-4-6-2-10</v>
      </c>
      <c r="B94" s="122" t="str">
        <f t="shared" si="14"/>
        <v>A</v>
      </c>
      <c r="C94" s="122" t="str">
        <f t="shared" si="15"/>
        <v>2</v>
      </c>
      <c r="D94" s="122" t="str">
        <f t="shared" si="16"/>
        <v>0</v>
      </c>
      <c r="E94" s="122" t="str">
        <f t="shared" si="17"/>
        <v>4</v>
      </c>
      <c r="F94" s="122" t="str">
        <f t="shared" si="18"/>
        <v>6</v>
      </c>
      <c r="G94" s="122" t="str">
        <f t="shared" si="19"/>
        <v>2</v>
      </c>
      <c r="H94" s="122"/>
      <c r="I94" s="122"/>
      <c r="J94" s="122"/>
      <c r="K94" s="122"/>
      <c r="M94" s="135"/>
      <c r="N94" s="1137" t="s">
        <v>14</v>
      </c>
      <c r="O94" s="1136"/>
      <c r="P94" s="1137" t="s">
        <v>282</v>
      </c>
      <c r="Q94" s="1136"/>
      <c r="R94" s="1137" t="s">
        <v>280</v>
      </c>
      <c r="S94" s="1136"/>
      <c r="T94" s="1137" t="s">
        <v>283</v>
      </c>
      <c r="U94" s="1136"/>
      <c r="V94" s="1137" t="s">
        <v>292</v>
      </c>
      <c r="W94" s="1136"/>
      <c r="X94" s="1136"/>
      <c r="Y94" s="1137" t="s">
        <v>282</v>
      </c>
      <c r="Z94" s="1136"/>
      <c r="AA94" s="1136"/>
      <c r="AB94" s="1137"/>
      <c r="AC94" s="1136"/>
      <c r="AD94" s="1137"/>
      <c r="AE94" s="1136"/>
      <c r="AF94" s="1138" t="s">
        <v>68</v>
      </c>
      <c r="AG94" s="1136"/>
      <c r="AH94" s="1136"/>
      <c r="AI94" s="1136"/>
      <c r="AJ94" s="1136"/>
      <c r="AK94" s="1136"/>
      <c r="AL94" s="1136"/>
      <c r="AM94" s="1136"/>
      <c r="AN94" s="1137" t="s">
        <v>273</v>
      </c>
      <c r="AO94" s="1136"/>
      <c r="AP94" s="1136"/>
      <c r="AQ94" s="1136"/>
      <c r="AR94" s="1136"/>
      <c r="AS94" s="1137" t="s">
        <v>274</v>
      </c>
      <c r="AT94" s="1136"/>
      <c r="AU94" s="1136"/>
      <c r="AV94" s="123" t="s">
        <v>65</v>
      </c>
      <c r="AW94" s="1135" t="s">
        <v>275</v>
      </c>
      <c r="AX94" s="1136"/>
      <c r="AY94" s="1136"/>
      <c r="AZ94" s="1136"/>
      <c r="BA94" s="1136"/>
      <c r="BB94" s="1136"/>
      <c r="BC94" s="124">
        <v>811771112</v>
      </c>
      <c r="BD94" s="124">
        <v>704781676</v>
      </c>
      <c r="BE94" s="124">
        <v>106989436</v>
      </c>
      <c r="BF94" s="125">
        <v>0</v>
      </c>
      <c r="BG94" s="124">
        <v>704781676</v>
      </c>
      <c r="BH94" s="125">
        <v>0</v>
      </c>
      <c r="BI94" s="124">
        <v>328946749</v>
      </c>
      <c r="BJ94" s="124">
        <v>375834927</v>
      </c>
      <c r="BK94" s="124">
        <v>328946749</v>
      </c>
      <c r="BL94" s="125">
        <v>0</v>
      </c>
      <c r="BM94" s="124" t="s">
        <v>556</v>
      </c>
      <c r="BN94" s="125" t="s">
        <v>429</v>
      </c>
      <c r="BO94" s="124" t="s">
        <v>429</v>
      </c>
    </row>
    <row r="95" spans="1:67" s="121" customFormat="1" x14ac:dyDescent="0.25">
      <c r="A95" s="121" t="str">
        <f>+B95&amp;"-"&amp;C95&amp;"-"&amp;D95&amp;"-"&amp;E95&amp;"-"&amp;F95&amp;"-"&amp;G95&amp;"-"&amp;AV95</f>
        <v>A-2-0-4-6-3-10</v>
      </c>
      <c r="B95" s="122" t="str">
        <f t="shared" si="14"/>
        <v>A</v>
      </c>
      <c r="C95" s="122" t="str">
        <f t="shared" si="15"/>
        <v>2</v>
      </c>
      <c r="D95" s="122" t="str">
        <f t="shared" si="16"/>
        <v>0</v>
      </c>
      <c r="E95" s="122" t="str">
        <f t="shared" si="17"/>
        <v>4</v>
      </c>
      <c r="F95" s="122" t="str">
        <f t="shared" si="18"/>
        <v>6</v>
      </c>
      <c r="G95" s="122" t="str">
        <f t="shared" si="19"/>
        <v>3</v>
      </c>
      <c r="H95" s="122"/>
      <c r="I95" s="122"/>
      <c r="J95" s="122"/>
      <c r="K95" s="122"/>
      <c r="M95" s="135"/>
      <c r="N95" s="1137" t="s">
        <v>14</v>
      </c>
      <c r="O95" s="1136"/>
      <c r="P95" s="1137" t="s">
        <v>282</v>
      </c>
      <c r="Q95" s="1136"/>
      <c r="R95" s="1137" t="s">
        <v>280</v>
      </c>
      <c r="S95" s="1136"/>
      <c r="T95" s="1137" t="s">
        <v>283</v>
      </c>
      <c r="U95" s="1136"/>
      <c r="V95" s="1137" t="s">
        <v>292</v>
      </c>
      <c r="W95" s="1136"/>
      <c r="X95" s="1136"/>
      <c r="Y95" s="1137" t="s">
        <v>289</v>
      </c>
      <c r="Z95" s="1136"/>
      <c r="AA95" s="1136"/>
      <c r="AB95" s="1137"/>
      <c r="AC95" s="1136"/>
      <c r="AD95" s="1137"/>
      <c r="AE95" s="1136"/>
      <c r="AF95" s="1138" t="s">
        <v>69</v>
      </c>
      <c r="AG95" s="1136"/>
      <c r="AH95" s="1136"/>
      <c r="AI95" s="1136"/>
      <c r="AJ95" s="1136"/>
      <c r="AK95" s="1136"/>
      <c r="AL95" s="1136"/>
      <c r="AM95" s="1136"/>
      <c r="AN95" s="1137" t="s">
        <v>273</v>
      </c>
      <c r="AO95" s="1136"/>
      <c r="AP95" s="1136"/>
      <c r="AQ95" s="1136"/>
      <c r="AR95" s="1136"/>
      <c r="AS95" s="1137" t="s">
        <v>274</v>
      </c>
      <c r="AT95" s="1136"/>
      <c r="AU95" s="1136"/>
      <c r="AV95" s="123" t="s">
        <v>65</v>
      </c>
      <c r="AW95" s="1135" t="s">
        <v>275</v>
      </c>
      <c r="AX95" s="1136"/>
      <c r="AY95" s="1136"/>
      <c r="AZ95" s="1136"/>
      <c r="BA95" s="1136"/>
      <c r="BB95" s="1136"/>
      <c r="BC95" s="125">
        <v>0</v>
      </c>
      <c r="BD95" s="125">
        <v>0</v>
      </c>
      <c r="BE95" s="125">
        <v>0</v>
      </c>
      <c r="BF95" s="125">
        <v>0</v>
      </c>
      <c r="BG95" s="125">
        <v>0</v>
      </c>
      <c r="BH95" s="125">
        <v>0</v>
      </c>
      <c r="BI95" s="125">
        <v>0</v>
      </c>
      <c r="BJ95" s="125">
        <v>0</v>
      </c>
      <c r="BK95" s="125">
        <v>0</v>
      </c>
      <c r="BL95" s="125">
        <v>0</v>
      </c>
      <c r="BM95" s="124" t="s">
        <v>429</v>
      </c>
      <c r="BN95" s="125" t="s">
        <v>429</v>
      </c>
      <c r="BO95" s="124" t="s">
        <v>429</v>
      </c>
    </row>
    <row r="96" spans="1:67" s="121" customFormat="1" x14ac:dyDescent="0.25">
      <c r="A96" s="121" t="str">
        <f>+B96&amp;"-"&amp;C96&amp;"-"&amp;D96&amp;"-"&amp;E96&amp;"-"&amp;F96&amp;"-"&amp;G96&amp;"-"&amp;AV96</f>
        <v>A-2-0-4-6-5-10</v>
      </c>
      <c r="B96" s="122" t="str">
        <f t="shared" si="14"/>
        <v>A</v>
      </c>
      <c r="C96" s="122" t="str">
        <f t="shared" si="15"/>
        <v>2</v>
      </c>
      <c r="D96" s="122" t="str">
        <f t="shared" si="16"/>
        <v>0</v>
      </c>
      <c r="E96" s="122" t="str">
        <f t="shared" si="17"/>
        <v>4</v>
      </c>
      <c r="F96" s="122" t="str">
        <f t="shared" si="18"/>
        <v>6</v>
      </c>
      <c r="G96" s="122" t="str">
        <f t="shared" si="19"/>
        <v>5</v>
      </c>
      <c r="H96" s="122"/>
      <c r="I96" s="122"/>
      <c r="J96" s="122"/>
      <c r="K96" s="122"/>
      <c r="M96" s="135"/>
      <c r="N96" s="1137" t="s">
        <v>14</v>
      </c>
      <c r="O96" s="1136"/>
      <c r="P96" s="1137" t="s">
        <v>282</v>
      </c>
      <c r="Q96" s="1136"/>
      <c r="R96" s="1137" t="s">
        <v>280</v>
      </c>
      <c r="S96" s="1136"/>
      <c r="T96" s="1137" t="s">
        <v>283</v>
      </c>
      <c r="U96" s="1136"/>
      <c r="V96" s="1137" t="s">
        <v>292</v>
      </c>
      <c r="W96" s="1136"/>
      <c r="X96" s="1136"/>
      <c r="Y96" s="1137" t="s">
        <v>284</v>
      </c>
      <c r="Z96" s="1136"/>
      <c r="AA96" s="1136"/>
      <c r="AB96" s="1137"/>
      <c r="AC96" s="1136"/>
      <c r="AD96" s="1137"/>
      <c r="AE96" s="1136"/>
      <c r="AF96" s="1138" t="s">
        <v>70</v>
      </c>
      <c r="AG96" s="1136"/>
      <c r="AH96" s="1136"/>
      <c r="AI96" s="1136"/>
      <c r="AJ96" s="1136"/>
      <c r="AK96" s="1136"/>
      <c r="AL96" s="1136"/>
      <c r="AM96" s="1136"/>
      <c r="AN96" s="1137" t="s">
        <v>273</v>
      </c>
      <c r="AO96" s="1136"/>
      <c r="AP96" s="1136"/>
      <c r="AQ96" s="1136"/>
      <c r="AR96" s="1136"/>
      <c r="AS96" s="1137" t="s">
        <v>274</v>
      </c>
      <c r="AT96" s="1136"/>
      <c r="AU96" s="1136"/>
      <c r="AV96" s="123" t="s">
        <v>65</v>
      </c>
      <c r="AW96" s="1135" t="s">
        <v>275</v>
      </c>
      <c r="AX96" s="1136"/>
      <c r="AY96" s="1136"/>
      <c r="AZ96" s="1136"/>
      <c r="BA96" s="1136"/>
      <c r="BB96" s="1136"/>
      <c r="BC96" s="124">
        <v>1383900000</v>
      </c>
      <c r="BD96" s="124">
        <v>1383900000</v>
      </c>
      <c r="BE96" s="125">
        <v>0</v>
      </c>
      <c r="BF96" s="125">
        <v>0</v>
      </c>
      <c r="BG96" s="124">
        <v>914865352</v>
      </c>
      <c r="BH96" s="124">
        <v>469034648</v>
      </c>
      <c r="BI96" s="124">
        <v>114358168</v>
      </c>
      <c r="BJ96" s="124">
        <v>800507184</v>
      </c>
      <c r="BK96" s="124">
        <v>114358168</v>
      </c>
      <c r="BL96" s="125">
        <v>0</v>
      </c>
      <c r="BM96" s="124" t="s">
        <v>557</v>
      </c>
      <c r="BN96" s="125" t="s">
        <v>429</v>
      </c>
      <c r="BO96" s="124" t="s">
        <v>429</v>
      </c>
    </row>
    <row r="97" spans="1:67" s="112" customFormat="1" x14ac:dyDescent="0.25">
      <c r="B97" s="115" t="str">
        <f t="shared" si="14"/>
        <v>A</v>
      </c>
      <c r="C97" s="115" t="str">
        <f t="shared" si="15"/>
        <v>2</v>
      </c>
      <c r="D97" s="115" t="str">
        <f t="shared" si="16"/>
        <v>0</v>
      </c>
      <c r="E97" s="115" t="str">
        <f t="shared" si="17"/>
        <v>4</v>
      </c>
      <c r="F97" s="115" t="str">
        <f t="shared" si="18"/>
        <v>7</v>
      </c>
      <c r="G97" s="115">
        <f t="shared" si="19"/>
        <v>0</v>
      </c>
      <c r="H97" s="115"/>
      <c r="I97" s="115"/>
      <c r="J97" s="115"/>
      <c r="K97" s="115"/>
      <c r="M97" s="134"/>
      <c r="N97" s="918" t="s">
        <v>14</v>
      </c>
      <c r="O97" s="1032"/>
      <c r="P97" s="918" t="s">
        <v>282</v>
      </c>
      <c r="Q97" s="1032"/>
      <c r="R97" s="918" t="s">
        <v>280</v>
      </c>
      <c r="S97" s="1032"/>
      <c r="T97" s="918" t="s">
        <v>283</v>
      </c>
      <c r="U97" s="1032"/>
      <c r="V97" s="918" t="s">
        <v>293</v>
      </c>
      <c r="W97" s="1032"/>
      <c r="X97" s="1032"/>
      <c r="Y97" s="918"/>
      <c r="Z97" s="1032"/>
      <c r="AA97" s="1032"/>
      <c r="AB97" s="918"/>
      <c r="AC97" s="1032"/>
      <c r="AD97" s="918"/>
      <c r="AE97" s="1032"/>
      <c r="AF97" s="917" t="s">
        <v>220</v>
      </c>
      <c r="AG97" s="1032"/>
      <c r="AH97" s="1032"/>
      <c r="AI97" s="1032"/>
      <c r="AJ97" s="1032"/>
      <c r="AK97" s="1032"/>
      <c r="AL97" s="1032"/>
      <c r="AM97" s="1032"/>
      <c r="AN97" s="918" t="s">
        <v>273</v>
      </c>
      <c r="AO97" s="1032"/>
      <c r="AP97" s="1032"/>
      <c r="AQ97" s="1032"/>
      <c r="AR97" s="1032"/>
      <c r="AS97" s="918" t="s">
        <v>274</v>
      </c>
      <c r="AT97" s="1032"/>
      <c r="AU97" s="1032"/>
      <c r="AV97" s="105" t="s">
        <v>65</v>
      </c>
      <c r="AW97" s="919" t="s">
        <v>275</v>
      </c>
      <c r="AX97" s="1032"/>
      <c r="AY97" s="1032"/>
      <c r="AZ97" s="1032"/>
      <c r="BA97" s="1032"/>
      <c r="BB97" s="1032"/>
      <c r="BC97" s="106">
        <v>71400000</v>
      </c>
      <c r="BD97" s="106">
        <v>41334500</v>
      </c>
      <c r="BE97" s="106">
        <v>30065500</v>
      </c>
      <c r="BF97" s="107">
        <v>0</v>
      </c>
      <c r="BG97" s="106">
        <v>41334446</v>
      </c>
      <c r="BH97" s="107">
        <v>54</v>
      </c>
      <c r="BI97" s="106">
        <v>1334500</v>
      </c>
      <c r="BJ97" s="106">
        <v>39999946</v>
      </c>
      <c r="BK97" s="106">
        <v>1334500</v>
      </c>
      <c r="BL97" s="107">
        <v>0</v>
      </c>
      <c r="BM97" s="106" t="s">
        <v>558</v>
      </c>
      <c r="BN97" s="107" t="s">
        <v>429</v>
      </c>
      <c r="BO97" s="107" t="s">
        <v>429</v>
      </c>
    </row>
    <row r="98" spans="1:67" s="121" customFormat="1" x14ac:dyDescent="0.25">
      <c r="A98" s="121" t="str">
        <f>+B98&amp;"-"&amp;C98&amp;"-"&amp;D98&amp;"-"&amp;E98&amp;"-"&amp;F98&amp;"-"&amp;G98&amp;"-"&amp;AV98</f>
        <v>A-2-0-4-7-5-10</v>
      </c>
      <c r="B98" s="122" t="str">
        <f t="shared" si="14"/>
        <v>A</v>
      </c>
      <c r="C98" s="122" t="str">
        <f t="shared" si="15"/>
        <v>2</v>
      </c>
      <c r="D98" s="122" t="str">
        <f t="shared" si="16"/>
        <v>0</v>
      </c>
      <c r="E98" s="122" t="str">
        <f t="shared" si="17"/>
        <v>4</v>
      </c>
      <c r="F98" s="122" t="str">
        <f t="shared" si="18"/>
        <v>7</v>
      </c>
      <c r="G98" s="122" t="str">
        <f t="shared" si="19"/>
        <v>5</v>
      </c>
      <c r="H98" s="122"/>
      <c r="I98" s="122"/>
      <c r="J98" s="122"/>
      <c r="K98" s="122"/>
      <c r="M98" s="135"/>
      <c r="N98" s="1137" t="s">
        <v>14</v>
      </c>
      <c r="O98" s="1136"/>
      <c r="P98" s="1137" t="s">
        <v>282</v>
      </c>
      <c r="Q98" s="1136"/>
      <c r="R98" s="1137" t="s">
        <v>280</v>
      </c>
      <c r="S98" s="1136"/>
      <c r="T98" s="1137" t="s">
        <v>283</v>
      </c>
      <c r="U98" s="1136"/>
      <c r="V98" s="1137" t="s">
        <v>293</v>
      </c>
      <c r="W98" s="1136"/>
      <c r="X98" s="1136"/>
      <c r="Y98" s="1137" t="s">
        <v>284</v>
      </c>
      <c r="Z98" s="1136"/>
      <c r="AA98" s="1136"/>
      <c r="AB98" s="1137"/>
      <c r="AC98" s="1136"/>
      <c r="AD98" s="1137"/>
      <c r="AE98" s="1136"/>
      <c r="AF98" s="1138" t="s">
        <v>71</v>
      </c>
      <c r="AG98" s="1136"/>
      <c r="AH98" s="1136"/>
      <c r="AI98" s="1136"/>
      <c r="AJ98" s="1136"/>
      <c r="AK98" s="1136"/>
      <c r="AL98" s="1136"/>
      <c r="AM98" s="1136"/>
      <c r="AN98" s="1137" t="s">
        <v>273</v>
      </c>
      <c r="AO98" s="1136"/>
      <c r="AP98" s="1136"/>
      <c r="AQ98" s="1136"/>
      <c r="AR98" s="1136"/>
      <c r="AS98" s="1137" t="s">
        <v>274</v>
      </c>
      <c r="AT98" s="1136"/>
      <c r="AU98" s="1136"/>
      <c r="AV98" s="123" t="s">
        <v>65</v>
      </c>
      <c r="AW98" s="1135" t="s">
        <v>275</v>
      </c>
      <c r="AX98" s="1136"/>
      <c r="AY98" s="1136"/>
      <c r="AZ98" s="1136"/>
      <c r="BA98" s="1136"/>
      <c r="BB98" s="1136"/>
      <c r="BC98" s="124">
        <v>6000000</v>
      </c>
      <c r="BD98" s="124">
        <v>837000</v>
      </c>
      <c r="BE98" s="124">
        <v>5163000</v>
      </c>
      <c r="BF98" s="125">
        <v>0</v>
      </c>
      <c r="BG98" s="124">
        <v>837000</v>
      </c>
      <c r="BH98" s="125">
        <v>0</v>
      </c>
      <c r="BI98" s="124">
        <v>837000</v>
      </c>
      <c r="BJ98" s="125">
        <v>0</v>
      </c>
      <c r="BK98" s="124">
        <v>837000</v>
      </c>
      <c r="BL98" s="125">
        <v>0</v>
      </c>
      <c r="BM98" s="124" t="s">
        <v>559</v>
      </c>
      <c r="BN98" s="125" t="s">
        <v>429</v>
      </c>
      <c r="BO98" s="124" t="s">
        <v>429</v>
      </c>
    </row>
    <row r="99" spans="1:67" s="121" customFormat="1" x14ac:dyDescent="0.25">
      <c r="A99" s="121" t="str">
        <f>+B99&amp;"-"&amp;C99&amp;"-"&amp;D99&amp;"-"&amp;E99&amp;"-"&amp;F99&amp;"-"&amp;G99&amp;"-"&amp;AV99</f>
        <v>A-2-0-4-7-6-10</v>
      </c>
      <c r="B99" s="122" t="str">
        <f t="shared" si="14"/>
        <v>A</v>
      </c>
      <c r="C99" s="122" t="str">
        <f t="shared" si="15"/>
        <v>2</v>
      </c>
      <c r="D99" s="122" t="str">
        <f t="shared" si="16"/>
        <v>0</v>
      </c>
      <c r="E99" s="122" t="str">
        <f t="shared" si="17"/>
        <v>4</v>
      </c>
      <c r="F99" s="122" t="str">
        <f t="shared" si="18"/>
        <v>7</v>
      </c>
      <c r="G99" s="122" t="str">
        <f t="shared" si="19"/>
        <v>6</v>
      </c>
      <c r="H99" s="122"/>
      <c r="I99" s="122"/>
      <c r="J99" s="122"/>
      <c r="K99" s="122"/>
      <c r="M99" s="135"/>
      <c r="N99" s="1137" t="s">
        <v>14</v>
      </c>
      <c r="O99" s="1136"/>
      <c r="P99" s="1137" t="s">
        <v>282</v>
      </c>
      <c r="Q99" s="1136"/>
      <c r="R99" s="1137" t="s">
        <v>280</v>
      </c>
      <c r="S99" s="1136"/>
      <c r="T99" s="1137" t="s">
        <v>283</v>
      </c>
      <c r="U99" s="1136"/>
      <c r="V99" s="1137" t="s">
        <v>293</v>
      </c>
      <c r="W99" s="1136"/>
      <c r="X99" s="1136"/>
      <c r="Y99" s="1137" t="s">
        <v>292</v>
      </c>
      <c r="Z99" s="1136"/>
      <c r="AA99" s="1136"/>
      <c r="AB99" s="1137"/>
      <c r="AC99" s="1136"/>
      <c r="AD99" s="1137"/>
      <c r="AE99" s="1136"/>
      <c r="AF99" s="1138" t="s">
        <v>72</v>
      </c>
      <c r="AG99" s="1136"/>
      <c r="AH99" s="1136"/>
      <c r="AI99" s="1136"/>
      <c r="AJ99" s="1136"/>
      <c r="AK99" s="1136"/>
      <c r="AL99" s="1136"/>
      <c r="AM99" s="1136"/>
      <c r="AN99" s="1137" t="s">
        <v>273</v>
      </c>
      <c r="AO99" s="1136"/>
      <c r="AP99" s="1136"/>
      <c r="AQ99" s="1136"/>
      <c r="AR99" s="1136"/>
      <c r="AS99" s="1137" t="s">
        <v>274</v>
      </c>
      <c r="AT99" s="1136"/>
      <c r="AU99" s="1136"/>
      <c r="AV99" s="123" t="s">
        <v>65</v>
      </c>
      <c r="AW99" s="1135" t="s">
        <v>275</v>
      </c>
      <c r="AX99" s="1136"/>
      <c r="AY99" s="1136"/>
      <c r="AZ99" s="1136"/>
      <c r="BA99" s="1136"/>
      <c r="BB99" s="1136"/>
      <c r="BC99" s="124">
        <v>65400000</v>
      </c>
      <c r="BD99" s="124">
        <v>40497500</v>
      </c>
      <c r="BE99" s="124">
        <v>24902500</v>
      </c>
      <c r="BF99" s="125">
        <v>0</v>
      </c>
      <c r="BG99" s="124">
        <v>40497446</v>
      </c>
      <c r="BH99" s="125">
        <v>54</v>
      </c>
      <c r="BI99" s="124">
        <v>497500</v>
      </c>
      <c r="BJ99" s="124">
        <v>39999946</v>
      </c>
      <c r="BK99" s="124">
        <v>497500</v>
      </c>
      <c r="BL99" s="125">
        <v>0</v>
      </c>
      <c r="BM99" s="124" t="s">
        <v>560</v>
      </c>
      <c r="BN99" s="125" t="s">
        <v>429</v>
      </c>
      <c r="BO99" s="124" t="s">
        <v>429</v>
      </c>
    </row>
    <row r="100" spans="1:67" s="112" customFormat="1" ht="14.45" customHeight="1" x14ac:dyDescent="0.25">
      <c r="B100" s="115" t="str">
        <f t="shared" si="14"/>
        <v>A</v>
      </c>
      <c r="C100" s="115" t="str">
        <f t="shared" si="15"/>
        <v>2</v>
      </c>
      <c r="D100" s="115" t="str">
        <f t="shared" si="16"/>
        <v>0</v>
      </c>
      <c r="E100" s="115" t="str">
        <f t="shared" si="17"/>
        <v>4</v>
      </c>
      <c r="F100" s="115" t="str">
        <f t="shared" si="18"/>
        <v>8</v>
      </c>
      <c r="G100" s="115">
        <f t="shared" si="19"/>
        <v>0</v>
      </c>
      <c r="H100" s="115"/>
      <c r="I100" s="115"/>
      <c r="J100" s="115"/>
      <c r="K100" s="115"/>
      <c r="M100" s="134"/>
      <c r="N100" s="918" t="s">
        <v>14</v>
      </c>
      <c r="O100" s="1032"/>
      <c r="P100" s="918" t="s">
        <v>282</v>
      </c>
      <c r="Q100" s="1032"/>
      <c r="R100" s="918" t="s">
        <v>280</v>
      </c>
      <c r="S100" s="1032"/>
      <c r="T100" s="918" t="s">
        <v>283</v>
      </c>
      <c r="U100" s="1032"/>
      <c r="V100" s="918" t="s">
        <v>294</v>
      </c>
      <c r="W100" s="1032"/>
      <c r="X100" s="1032"/>
      <c r="Y100" s="918"/>
      <c r="Z100" s="1032"/>
      <c r="AA100" s="1032"/>
      <c r="AB100" s="918"/>
      <c r="AC100" s="1032"/>
      <c r="AD100" s="918"/>
      <c r="AE100" s="1032"/>
      <c r="AF100" s="917" t="s">
        <v>305</v>
      </c>
      <c r="AG100" s="1032"/>
      <c r="AH100" s="1032"/>
      <c r="AI100" s="1032"/>
      <c r="AJ100" s="1032"/>
      <c r="AK100" s="1032"/>
      <c r="AL100" s="1032"/>
      <c r="AM100" s="1032"/>
      <c r="AN100" s="918" t="s">
        <v>273</v>
      </c>
      <c r="AO100" s="1032"/>
      <c r="AP100" s="1032"/>
      <c r="AQ100" s="1032"/>
      <c r="AR100" s="1032"/>
      <c r="AS100" s="918" t="s">
        <v>274</v>
      </c>
      <c r="AT100" s="1032"/>
      <c r="AU100" s="1032"/>
      <c r="AV100" s="105" t="s">
        <v>65</v>
      </c>
      <c r="AW100" s="919" t="s">
        <v>275</v>
      </c>
      <c r="AX100" s="1032"/>
      <c r="AY100" s="1032"/>
      <c r="AZ100" s="1032"/>
      <c r="BA100" s="1032"/>
      <c r="BB100" s="1032"/>
      <c r="BC100" s="106">
        <v>1453176172</v>
      </c>
      <c r="BD100" s="106">
        <v>1453176172</v>
      </c>
      <c r="BE100" s="107">
        <v>0</v>
      </c>
      <c r="BF100" s="107">
        <v>0</v>
      </c>
      <c r="BG100" s="106">
        <v>637740489</v>
      </c>
      <c r="BH100" s="106">
        <v>815435683</v>
      </c>
      <c r="BI100" s="106">
        <v>637740489</v>
      </c>
      <c r="BJ100" s="107">
        <v>0</v>
      </c>
      <c r="BK100" s="106">
        <v>637740489</v>
      </c>
      <c r="BL100" s="107">
        <v>0</v>
      </c>
      <c r="BM100" s="106" t="s">
        <v>561</v>
      </c>
      <c r="BN100" s="106" t="s">
        <v>562</v>
      </c>
      <c r="BO100" s="106" t="s">
        <v>563</v>
      </c>
    </row>
    <row r="101" spans="1:67" s="121" customFormat="1" x14ac:dyDescent="0.25">
      <c r="A101" s="121" t="str">
        <f>+B101&amp;"-"&amp;C101&amp;"-"&amp;D101&amp;"-"&amp;E101&amp;"-"&amp;F101&amp;"-"&amp;G101&amp;"-"&amp;AV101</f>
        <v>A-2-0-4-8-1-10</v>
      </c>
      <c r="B101" s="122" t="str">
        <f t="shared" si="14"/>
        <v>A</v>
      </c>
      <c r="C101" s="122" t="str">
        <f t="shared" si="15"/>
        <v>2</v>
      </c>
      <c r="D101" s="122" t="str">
        <f t="shared" si="16"/>
        <v>0</v>
      </c>
      <c r="E101" s="122" t="str">
        <f t="shared" si="17"/>
        <v>4</v>
      </c>
      <c r="F101" s="122" t="str">
        <f t="shared" si="18"/>
        <v>8</v>
      </c>
      <c r="G101" s="122" t="str">
        <f t="shared" si="19"/>
        <v>1</v>
      </c>
      <c r="H101" s="122"/>
      <c r="I101" s="122"/>
      <c r="J101" s="122"/>
      <c r="K101" s="122"/>
      <c r="M101" s="135"/>
      <c r="N101" s="1137" t="s">
        <v>14</v>
      </c>
      <c r="O101" s="1136"/>
      <c r="P101" s="1137" t="s">
        <v>282</v>
      </c>
      <c r="Q101" s="1136"/>
      <c r="R101" s="1137" t="s">
        <v>280</v>
      </c>
      <c r="S101" s="1136"/>
      <c r="T101" s="1137" t="s">
        <v>283</v>
      </c>
      <c r="U101" s="1136"/>
      <c r="V101" s="1137" t="s">
        <v>294</v>
      </c>
      <c r="W101" s="1136"/>
      <c r="X101" s="1136"/>
      <c r="Y101" s="1137" t="s">
        <v>279</v>
      </c>
      <c r="Z101" s="1136"/>
      <c r="AA101" s="1136"/>
      <c r="AB101" s="1137"/>
      <c r="AC101" s="1136"/>
      <c r="AD101" s="1137"/>
      <c r="AE101" s="1136"/>
      <c r="AF101" s="1138" t="s">
        <v>73</v>
      </c>
      <c r="AG101" s="1136"/>
      <c r="AH101" s="1136"/>
      <c r="AI101" s="1136"/>
      <c r="AJ101" s="1136"/>
      <c r="AK101" s="1136"/>
      <c r="AL101" s="1136"/>
      <c r="AM101" s="1136"/>
      <c r="AN101" s="1137" t="s">
        <v>273</v>
      </c>
      <c r="AO101" s="1136"/>
      <c r="AP101" s="1136"/>
      <c r="AQ101" s="1136"/>
      <c r="AR101" s="1136"/>
      <c r="AS101" s="1137" t="s">
        <v>274</v>
      </c>
      <c r="AT101" s="1136"/>
      <c r="AU101" s="1136"/>
      <c r="AV101" s="123" t="s">
        <v>65</v>
      </c>
      <c r="AW101" s="1135" t="s">
        <v>275</v>
      </c>
      <c r="AX101" s="1136"/>
      <c r="AY101" s="1136"/>
      <c r="AZ101" s="1136"/>
      <c r="BA101" s="1136"/>
      <c r="BB101" s="1136"/>
      <c r="BC101" s="124">
        <v>183815862</v>
      </c>
      <c r="BD101" s="124">
        <v>183815862</v>
      </c>
      <c r="BE101" s="125">
        <v>0</v>
      </c>
      <c r="BF101" s="125">
        <v>0</v>
      </c>
      <c r="BG101" s="124">
        <v>60554253</v>
      </c>
      <c r="BH101" s="124">
        <v>123261609</v>
      </c>
      <c r="BI101" s="124">
        <v>60554253</v>
      </c>
      <c r="BJ101" s="125">
        <v>0</v>
      </c>
      <c r="BK101" s="124">
        <v>60554253</v>
      </c>
      <c r="BL101" s="125">
        <v>0</v>
      </c>
      <c r="BM101" s="124" t="s">
        <v>564</v>
      </c>
      <c r="BN101" s="125" t="s">
        <v>565</v>
      </c>
      <c r="BO101" s="124" t="s">
        <v>429</v>
      </c>
    </row>
    <row r="102" spans="1:67" s="121" customFormat="1" x14ac:dyDescent="0.25">
      <c r="A102" s="121" t="str">
        <f>+B102&amp;"-"&amp;C102&amp;"-"&amp;D102&amp;"-"&amp;E102&amp;"-"&amp;F102&amp;"-"&amp;G102&amp;"-"&amp;AV102</f>
        <v>A-2-0-4-8-2-10</v>
      </c>
      <c r="B102" s="122" t="str">
        <f t="shared" si="14"/>
        <v>A</v>
      </c>
      <c r="C102" s="122" t="str">
        <f t="shared" si="15"/>
        <v>2</v>
      </c>
      <c r="D102" s="122" t="str">
        <f t="shared" si="16"/>
        <v>0</v>
      </c>
      <c r="E102" s="122" t="str">
        <f t="shared" si="17"/>
        <v>4</v>
      </c>
      <c r="F102" s="122" t="str">
        <f t="shared" si="18"/>
        <v>8</v>
      </c>
      <c r="G102" s="122" t="str">
        <f t="shared" si="19"/>
        <v>2</v>
      </c>
      <c r="H102" s="122"/>
      <c r="I102" s="122"/>
      <c r="J102" s="122"/>
      <c r="K102" s="122"/>
      <c r="M102" s="135"/>
      <c r="N102" s="1137" t="s">
        <v>14</v>
      </c>
      <c r="O102" s="1136"/>
      <c r="P102" s="1137" t="s">
        <v>282</v>
      </c>
      <c r="Q102" s="1136"/>
      <c r="R102" s="1137" t="s">
        <v>280</v>
      </c>
      <c r="S102" s="1136"/>
      <c r="T102" s="1137" t="s">
        <v>283</v>
      </c>
      <c r="U102" s="1136"/>
      <c r="V102" s="1137" t="s">
        <v>294</v>
      </c>
      <c r="W102" s="1136"/>
      <c r="X102" s="1136"/>
      <c r="Y102" s="1137" t="s">
        <v>282</v>
      </c>
      <c r="Z102" s="1136"/>
      <c r="AA102" s="1136"/>
      <c r="AB102" s="1137"/>
      <c r="AC102" s="1136"/>
      <c r="AD102" s="1137"/>
      <c r="AE102" s="1136"/>
      <c r="AF102" s="1138" t="s">
        <v>74</v>
      </c>
      <c r="AG102" s="1136"/>
      <c r="AH102" s="1136"/>
      <c r="AI102" s="1136"/>
      <c r="AJ102" s="1136"/>
      <c r="AK102" s="1136"/>
      <c r="AL102" s="1136"/>
      <c r="AM102" s="1136"/>
      <c r="AN102" s="1137" t="s">
        <v>273</v>
      </c>
      <c r="AO102" s="1136"/>
      <c r="AP102" s="1136"/>
      <c r="AQ102" s="1136"/>
      <c r="AR102" s="1136"/>
      <c r="AS102" s="1137" t="s">
        <v>274</v>
      </c>
      <c r="AT102" s="1136"/>
      <c r="AU102" s="1136"/>
      <c r="AV102" s="123" t="s">
        <v>65</v>
      </c>
      <c r="AW102" s="1135" t="s">
        <v>275</v>
      </c>
      <c r="AX102" s="1136"/>
      <c r="AY102" s="1136"/>
      <c r="AZ102" s="1136"/>
      <c r="BA102" s="1136"/>
      <c r="BB102" s="1136"/>
      <c r="BC102" s="124">
        <v>794010310</v>
      </c>
      <c r="BD102" s="124">
        <v>794010310</v>
      </c>
      <c r="BE102" s="125">
        <v>0</v>
      </c>
      <c r="BF102" s="125">
        <v>0</v>
      </c>
      <c r="BG102" s="124">
        <v>403205242</v>
      </c>
      <c r="BH102" s="124">
        <v>390805068</v>
      </c>
      <c r="BI102" s="124">
        <v>403205242</v>
      </c>
      <c r="BJ102" s="125">
        <v>0</v>
      </c>
      <c r="BK102" s="124">
        <v>403205242</v>
      </c>
      <c r="BL102" s="125">
        <v>0</v>
      </c>
      <c r="BM102" s="124" t="s">
        <v>566</v>
      </c>
      <c r="BN102" s="125" t="s">
        <v>567</v>
      </c>
      <c r="BO102" s="124" t="s">
        <v>568</v>
      </c>
    </row>
    <row r="103" spans="1:67" s="121" customFormat="1" x14ac:dyDescent="0.25">
      <c r="A103" s="121" t="str">
        <f>+B103&amp;"-"&amp;C103&amp;"-"&amp;D103&amp;"-"&amp;E103&amp;"-"&amp;F103&amp;"-"&amp;G103&amp;"-"&amp;AV103</f>
        <v>A-2-0-4-8-3-10</v>
      </c>
      <c r="B103" s="122" t="str">
        <f t="shared" si="14"/>
        <v>A</v>
      </c>
      <c r="C103" s="122" t="str">
        <f t="shared" si="15"/>
        <v>2</v>
      </c>
      <c r="D103" s="122" t="str">
        <f t="shared" si="16"/>
        <v>0</v>
      </c>
      <c r="E103" s="122" t="str">
        <f t="shared" si="17"/>
        <v>4</v>
      </c>
      <c r="F103" s="122" t="str">
        <f t="shared" si="18"/>
        <v>8</v>
      </c>
      <c r="G103" s="122" t="str">
        <f t="shared" si="19"/>
        <v>3</v>
      </c>
      <c r="H103" s="122"/>
      <c r="I103" s="122"/>
      <c r="J103" s="122"/>
      <c r="K103" s="122"/>
      <c r="M103" s="135"/>
      <c r="N103" s="1137" t="s">
        <v>14</v>
      </c>
      <c r="O103" s="1136"/>
      <c r="P103" s="1137" t="s">
        <v>282</v>
      </c>
      <c r="Q103" s="1136"/>
      <c r="R103" s="1137" t="s">
        <v>280</v>
      </c>
      <c r="S103" s="1136"/>
      <c r="T103" s="1137" t="s">
        <v>283</v>
      </c>
      <c r="U103" s="1136"/>
      <c r="V103" s="1137" t="s">
        <v>294</v>
      </c>
      <c r="W103" s="1136"/>
      <c r="X103" s="1136"/>
      <c r="Y103" s="1137" t="s">
        <v>289</v>
      </c>
      <c r="Z103" s="1136"/>
      <c r="AA103" s="1136"/>
      <c r="AB103" s="1137"/>
      <c r="AC103" s="1136"/>
      <c r="AD103" s="1137"/>
      <c r="AE103" s="1136"/>
      <c r="AF103" s="1138" t="s">
        <v>75</v>
      </c>
      <c r="AG103" s="1136"/>
      <c r="AH103" s="1136"/>
      <c r="AI103" s="1136"/>
      <c r="AJ103" s="1136"/>
      <c r="AK103" s="1136"/>
      <c r="AL103" s="1136"/>
      <c r="AM103" s="1136"/>
      <c r="AN103" s="1137" t="s">
        <v>273</v>
      </c>
      <c r="AO103" s="1136"/>
      <c r="AP103" s="1136"/>
      <c r="AQ103" s="1136"/>
      <c r="AR103" s="1136"/>
      <c r="AS103" s="1137" t="s">
        <v>274</v>
      </c>
      <c r="AT103" s="1136"/>
      <c r="AU103" s="1136"/>
      <c r="AV103" s="123" t="s">
        <v>65</v>
      </c>
      <c r="AW103" s="1135" t="s">
        <v>275</v>
      </c>
      <c r="AX103" s="1136"/>
      <c r="AY103" s="1136"/>
      <c r="AZ103" s="1136"/>
      <c r="BA103" s="1136"/>
      <c r="BB103" s="1136"/>
      <c r="BC103" s="124">
        <v>350000</v>
      </c>
      <c r="BD103" s="124">
        <v>350000</v>
      </c>
      <c r="BE103" s="125">
        <v>0</v>
      </c>
      <c r="BF103" s="125">
        <v>0</v>
      </c>
      <c r="BG103" s="124">
        <v>50739</v>
      </c>
      <c r="BH103" s="124">
        <v>299261</v>
      </c>
      <c r="BI103" s="124">
        <v>50739</v>
      </c>
      <c r="BJ103" s="125">
        <v>0</v>
      </c>
      <c r="BK103" s="124">
        <v>50739</v>
      </c>
      <c r="BL103" s="125">
        <v>0</v>
      </c>
      <c r="BM103" s="124" t="s">
        <v>569</v>
      </c>
      <c r="BN103" s="125" t="s">
        <v>429</v>
      </c>
      <c r="BO103" s="124" t="s">
        <v>429</v>
      </c>
    </row>
    <row r="104" spans="1:67" s="121" customFormat="1" x14ac:dyDescent="0.25">
      <c r="A104" s="121" t="str">
        <f>+B104&amp;"-"&amp;C104&amp;"-"&amp;D104&amp;"-"&amp;E104&amp;"-"&amp;F104&amp;"-"&amp;G104&amp;"-"&amp;AV104</f>
        <v>A-2-0-4-8-5-10</v>
      </c>
      <c r="B104" s="122" t="str">
        <f t="shared" si="14"/>
        <v>A</v>
      </c>
      <c r="C104" s="122" t="str">
        <f t="shared" si="15"/>
        <v>2</v>
      </c>
      <c r="D104" s="122" t="str">
        <f t="shared" si="16"/>
        <v>0</v>
      </c>
      <c r="E104" s="122" t="str">
        <f t="shared" si="17"/>
        <v>4</v>
      </c>
      <c r="F104" s="122" t="str">
        <f t="shared" si="18"/>
        <v>8</v>
      </c>
      <c r="G104" s="122" t="str">
        <f t="shared" si="19"/>
        <v>5</v>
      </c>
      <c r="H104" s="122"/>
      <c r="I104" s="122"/>
      <c r="J104" s="122"/>
      <c r="K104" s="122"/>
      <c r="M104" s="135"/>
      <c r="N104" s="1137" t="s">
        <v>14</v>
      </c>
      <c r="O104" s="1136"/>
      <c r="P104" s="1137" t="s">
        <v>282</v>
      </c>
      <c r="Q104" s="1136"/>
      <c r="R104" s="1137" t="s">
        <v>280</v>
      </c>
      <c r="S104" s="1136"/>
      <c r="T104" s="1137" t="s">
        <v>283</v>
      </c>
      <c r="U104" s="1136"/>
      <c r="V104" s="1137" t="s">
        <v>294</v>
      </c>
      <c r="W104" s="1136"/>
      <c r="X104" s="1136"/>
      <c r="Y104" s="1137" t="s">
        <v>284</v>
      </c>
      <c r="Z104" s="1136"/>
      <c r="AA104" s="1136"/>
      <c r="AB104" s="1137"/>
      <c r="AC104" s="1136"/>
      <c r="AD104" s="1137"/>
      <c r="AE104" s="1136"/>
      <c r="AF104" s="1138" t="s">
        <v>76</v>
      </c>
      <c r="AG104" s="1136"/>
      <c r="AH104" s="1136"/>
      <c r="AI104" s="1136"/>
      <c r="AJ104" s="1136"/>
      <c r="AK104" s="1136"/>
      <c r="AL104" s="1136"/>
      <c r="AM104" s="1136"/>
      <c r="AN104" s="1137" t="s">
        <v>273</v>
      </c>
      <c r="AO104" s="1136"/>
      <c r="AP104" s="1136"/>
      <c r="AQ104" s="1136"/>
      <c r="AR104" s="1136"/>
      <c r="AS104" s="1137" t="s">
        <v>274</v>
      </c>
      <c r="AT104" s="1136"/>
      <c r="AU104" s="1136"/>
      <c r="AV104" s="123" t="s">
        <v>65</v>
      </c>
      <c r="AW104" s="1135" t="s">
        <v>275</v>
      </c>
      <c r="AX104" s="1136"/>
      <c r="AY104" s="1136"/>
      <c r="AZ104" s="1136"/>
      <c r="BA104" s="1136"/>
      <c r="BB104" s="1136"/>
      <c r="BC104" s="124">
        <v>195000000</v>
      </c>
      <c r="BD104" s="124">
        <v>195000000</v>
      </c>
      <c r="BE104" s="125">
        <v>0</v>
      </c>
      <c r="BF104" s="125">
        <v>0</v>
      </c>
      <c r="BG104" s="124">
        <v>71320871</v>
      </c>
      <c r="BH104" s="124">
        <v>123679129</v>
      </c>
      <c r="BI104" s="124">
        <v>71320871</v>
      </c>
      <c r="BJ104" s="125">
        <v>0</v>
      </c>
      <c r="BK104" s="124">
        <v>71320871</v>
      </c>
      <c r="BL104" s="125">
        <v>0</v>
      </c>
      <c r="BM104" s="124" t="s">
        <v>570</v>
      </c>
      <c r="BN104" s="125" t="s">
        <v>429</v>
      </c>
      <c r="BO104" s="124" t="s">
        <v>571</v>
      </c>
    </row>
    <row r="105" spans="1:67" s="121" customFormat="1" x14ac:dyDescent="0.25">
      <c r="A105" s="121" t="str">
        <f>+B105&amp;"-"&amp;C105&amp;"-"&amp;D105&amp;"-"&amp;E105&amp;"-"&amp;F105&amp;"-"&amp;G105&amp;"-"&amp;AV105</f>
        <v>A-2-0-4-8-6-10</v>
      </c>
      <c r="B105" s="122" t="str">
        <f t="shared" si="14"/>
        <v>A</v>
      </c>
      <c r="C105" s="122" t="str">
        <f t="shared" si="15"/>
        <v>2</v>
      </c>
      <c r="D105" s="122" t="str">
        <f t="shared" si="16"/>
        <v>0</v>
      </c>
      <c r="E105" s="122" t="str">
        <f t="shared" si="17"/>
        <v>4</v>
      </c>
      <c r="F105" s="122" t="str">
        <f t="shared" si="18"/>
        <v>8</v>
      </c>
      <c r="G105" s="122" t="str">
        <f t="shared" si="19"/>
        <v>6</v>
      </c>
      <c r="H105" s="122"/>
      <c r="I105" s="122"/>
      <c r="J105" s="122"/>
      <c r="K105" s="122"/>
      <c r="M105" s="135"/>
      <c r="N105" s="1137" t="s">
        <v>14</v>
      </c>
      <c r="O105" s="1136"/>
      <c r="P105" s="1137" t="s">
        <v>282</v>
      </c>
      <c r="Q105" s="1136"/>
      <c r="R105" s="1137" t="s">
        <v>280</v>
      </c>
      <c r="S105" s="1136"/>
      <c r="T105" s="1137" t="s">
        <v>283</v>
      </c>
      <c r="U105" s="1136"/>
      <c r="V105" s="1137" t="s">
        <v>294</v>
      </c>
      <c r="W105" s="1136"/>
      <c r="X105" s="1136"/>
      <c r="Y105" s="1137" t="s">
        <v>292</v>
      </c>
      <c r="Z105" s="1136"/>
      <c r="AA105" s="1136"/>
      <c r="AB105" s="1137"/>
      <c r="AC105" s="1136"/>
      <c r="AD105" s="1137"/>
      <c r="AE105" s="1136"/>
      <c r="AF105" s="1138" t="s">
        <v>77</v>
      </c>
      <c r="AG105" s="1136"/>
      <c r="AH105" s="1136"/>
      <c r="AI105" s="1136"/>
      <c r="AJ105" s="1136"/>
      <c r="AK105" s="1136"/>
      <c r="AL105" s="1136"/>
      <c r="AM105" s="1136"/>
      <c r="AN105" s="1137" t="s">
        <v>273</v>
      </c>
      <c r="AO105" s="1136"/>
      <c r="AP105" s="1136"/>
      <c r="AQ105" s="1136"/>
      <c r="AR105" s="1136"/>
      <c r="AS105" s="1137" t="s">
        <v>274</v>
      </c>
      <c r="AT105" s="1136"/>
      <c r="AU105" s="1136"/>
      <c r="AV105" s="123" t="s">
        <v>65</v>
      </c>
      <c r="AW105" s="1135" t="s">
        <v>275</v>
      </c>
      <c r="AX105" s="1136"/>
      <c r="AY105" s="1136"/>
      <c r="AZ105" s="1136"/>
      <c r="BA105" s="1136"/>
      <c r="BB105" s="1136"/>
      <c r="BC105" s="124">
        <v>280000000</v>
      </c>
      <c r="BD105" s="124">
        <v>280000000</v>
      </c>
      <c r="BE105" s="125">
        <v>0</v>
      </c>
      <c r="BF105" s="125">
        <v>0</v>
      </c>
      <c r="BG105" s="124">
        <v>102609384</v>
      </c>
      <c r="BH105" s="124">
        <v>177390616</v>
      </c>
      <c r="BI105" s="124">
        <v>102609384</v>
      </c>
      <c r="BJ105" s="125">
        <v>0</v>
      </c>
      <c r="BK105" s="124">
        <v>102609384</v>
      </c>
      <c r="BL105" s="125">
        <v>0</v>
      </c>
      <c r="BM105" s="124" t="s">
        <v>572</v>
      </c>
      <c r="BN105" s="125" t="s">
        <v>573</v>
      </c>
      <c r="BO105" s="124" t="s">
        <v>429</v>
      </c>
    </row>
    <row r="106" spans="1:67" s="112" customFormat="1" x14ac:dyDescent="0.25">
      <c r="B106" s="115" t="str">
        <f t="shared" si="14"/>
        <v>A</v>
      </c>
      <c r="C106" s="115" t="str">
        <f t="shared" si="15"/>
        <v>2</v>
      </c>
      <c r="D106" s="115" t="str">
        <f t="shared" si="16"/>
        <v>0</v>
      </c>
      <c r="E106" s="115" t="str">
        <f t="shared" si="17"/>
        <v>4</v>
      </c>
      <c r="F106" s="115" t="str">
        <f t="shared" si="18"/>
        <v>9</v>
      </c>
      <c r="G106" s="115">
        <f t="shared" si="19"/>
        <v>0</v>
      </c>
      <c r="H106" s="115"/>
      <c r="I106" s="115"/>
      <c r="J106" s="115"/>
      <c r="K106" s="115"/>
      <c r="M106" s="134"/>
      <c r="N106" s="918" t="s">
        <v>14</v>
      </c>
      <c r="O106" s="1032"/>
      <c r="P106" s="918" t="s">
        <v>282</v>
      </c>
      <c r="Q106" s="1032"/>
      <c r="R106" s="918" t="s">
        <v>280</v>
      </c>
      <c r="S106" s="1032"/>
      <c r="T106" s="918" t="s">
        <v>283</v>
      </c>
      <c r="U106" s="1032"/>
      <c r="V106" s="918" t="s">
        <v>288</v>
      </c>
      <c r="W106" s="1032"/>
      <c r="X106" s="1032"/>
      <c r="Y106" s="918"/>
      <c r="Z106" s="1032"/>
      <c r="AA106" s="1032"/>
      <c r="AB106" s="918"/>
      <c r="AC106" s="1032"/>
      <c r="AD106" s="918"/>
      <c r="AE106" s="1032"/>
      <c r="AF106" s="917" t="s">
        <v>224</v>
      </c>
      <c r="AG106" s="1032"/>
      <c r="AH106" s="1032"/>
      <c r="AI106" s="1032"/>
      <c r="AJ106" s="1032"/>
      <c r="AK106" s="1032"/>
      <c r="AL106" s="1032"/>
      <c r="AM106" s="1032"/>
      <c r="AN106" s="918" t="s">
        <v>273</v>
      </c>
      <c r="AO106" s="1032"/>
      <c r="AP106" s="1032"/>
      <c r="AQ106" s="1032"/>
      <c r="AR106" s="1032"/>
      <c r="AS106" s="918" t="s">
        <v>274</v>
      </c>
      <c r="AT106" s="1032"/>
      <c r="AU106" s="1032"/>
      <c r="AV106" s="105" t="s">
        <v>65</v>
      </c>
      <c r="AW106" s="919" t="s">
        <v>275</v>
      </c>
      <c r="AX106" s="1032"/>
      <c r="AY106" s="1032"/>
      <c r="AZ106" s="1032"/>
      <c r="BA106" s="1032"/>
      <c r="BB106" s="1032"/>
      <c r="BC106" s="106">
        <v>597250000</v>
      </c>
      <c r="BD106" s="106">
        <v>575263740</v>
      </c>
      <c r="BE106" s="106">
        <v>21986260</v>
      </c>
      <c r="BF106" s="107">
        <v>0</v>
      </c>
      <c r="BG106" s="106">
        <v>574786498</v>
      </c>
      <c r="BH106" s="106">
        <v>477242</v>
      </c>
      <c r="BI106" s="106">
        <v>574786498</v>
      </c>
      <c r="BJ106" s="107">
        <v>0</v>
      </c>
      <c r="BK106" s="106">
        <v>574786498</v>
      </c>
      <c r="BL106" s="107">
        <v>0</v>
      </c>
      <c r="BM106" s="106" t="s">
        <v>574</v>
      </c>
      <c r="BN106" s="107" t="s">
        <v>429</v>
      </c>
      <c r="BO106" s="107" t="s">
        <v>429</v>
      </c>
    </row>
    <row r="107" spans="1:67" s="121" customFormat="1" x14ac:dyDescent="0.25">
      <c r="A107" s="121" t="str">
        <f>+B107&amp;"-"&amp;C107&amp;"-"&amp;D107&amp;"-"&amp;E107&amp;"-"&amp;F107&amp;"-"&amp;G107&amp;"-"&amp;AV107</f>
        <v>A-2-0-4-9-1-10</v>
      </c>
      <c r="B107" s="122" t="str">
        <f t="shared" si="14"/>
        <v>A</v>
      </c>
      <c r="C107" s="122" t="str">
        <f t="shared" si="15"/>
        <v>2</v>
      </c>
      <c r="D107" s="122" t="str">
        <f t="shared" si="16"/>
        <v>0</v>
      </c>
      <c r="E107" s="122" t="str">
        <f t="shared" si="17"/>
        <v>4</v>
      </c>
      <c r="F107" s="122" t="str">
        <f t="shared" si="18"/>
        <v>9</v>
      </c>
      <c r="G107" s="122" t="str">
        <f t="shared" si="19"/>
        <v>1</v>
      </c>
      <c r="H107" s="122"/>
      <c r="I107" s="122"/>
      <c r="J107" s="122"/>
      <c r="K107" s="122"/>
      <c r="M107" s="135"/>
      <c r="N107" s="1137" t="s">
        <v>14</v>
      </c>
      <c r="O107" s="1136"/>
      <c r="P107" s="1137" t="s">
        <v>282</v>
      </c>
      <c r="Q107" s="1136"/>
      <c r="R107" s="1137" t="s">
        <v>280</v>
      </c>
      <c r="S107" s="1136"/>
      <c r="T107" s="1137" t="s">
        <v>283</v>
      </c>
      <c r="U107" s="1136"/>
      <c r="V107" s="1137" t="s">
        <v>288</v>
      </c>
      <c r="W107" s="1136"/>
      <c r="X107" s="1136"/>
      <c r="Y107" s="1137" t="s">
        <v>279</v>
      </c>
      <c r="Z107" s="1136"/>
      <c r="AA107" s="1136"/>
      <c r="AB107" s="1137"/>
      <c r="AC107" s="1136"/>
      <c r="AD107" s="1137"/>
      <c r="AE107" s="1136"/>
      <c r="AF107" s="1138" t="s">
        <v>78</v>
      </c>
      <c r="AG107" s="1136"/>
      <c r="AH107" s="1136"/>
      <c r="AI107" s="1136"/>
      <c r="AJ107" s="1136"/>
      <c r="AK107" s="1136"/>
      <c r="AL107" s="1136"/>
      <c r="AM107" s="1136"/>
      <c r="AN107" s="1137" t="s">
        <v>273</v>
      </c>
      <c r="AO107" s="1136"/>
      <c r="AP107" s="1136"/>
      <c r="AQ107" s="1136"/>
      <c r="AR107" s="1136"/>
      <c r="AS107" s="1137" t="s">
        <v>274</v>
      </c>
      <c r="AT107" s="1136"/>
      <c r="AU107" s="1136"/>
      <c r="AV107" s="123" t="s">
        <v>65</v>
      </c>
      <c r="AW107" s="1135" t="s">
        <v>275</v>
      </c>
      <c r="AX107" s="1136"/>
      <c r="AY107" s="1136"/>
      <c r="AZ107" s="1136"/>
      <c r="BA107" s="1136"/>
      <c r="BB107" s="1136"/>
      <c r="BC107" s="124">
        <v>72100000</v>
      </c>
      <c r="BD107" s="124">
        <v>50113740</v>
      </c>
      <c r="BE107" s="124">
        <v>21986260</v>
      </c>
      <c r="BF107" s="125">
        <v>0</v>
      </c>
      <c r="BG107" s="124">
        <v>50113740</v>
      </c>
      <c r="BH107" s="125">
        <v>0</v>
      </c>
      <c r="BI107" s="124">
        <v>50113740</v>
      </c>
      <c r="BJ107" s="125">
        <v>0</v>
      </c>
      <c r="BK107" s="124">
        <v>50113740</v>
      </c>
      <c r="BL107" s="125">
        <v>0</v>
      </c>
      <c r="BM107" s="124" t="s">
        <v>575</v>
      </c>
      <c r="BN107" s="125" t="s">
        <v>429</v>
      </c>
      <c r="BO107" s="124" t="s">
        <v>429</v>
      </c>
    </row>
    <row r="108" spans="1:67" s="121" customFormat="1" x14ac:dyDescent="0.25">
      <c r="A108" s="121" t="str">
        <f>+B108&amp;"-"&amp;C108&amp;"-"&amp;D108&amp;"-"&amp;E108&amp;"-"&amp;F108&amp;"-"&amp;G108&amp;"-"&amp;AV108</f>
        <v>A-2-0-4-9-8-10</v>
      </c>
      <c r="B108" s="122" t="str">
        <f t="shared" si="14"/>
        <v>A</v>
      </c>
      <c r="C108" s="122" t="str">
        <f t="shared" si="15"/>
        <v>2</v>
      </c>
      <c r="D108" s="122" t="str">
        <f t="shared" si="16"/>
        <v>0</v>
      </c>
      <c r="E108" s="122" t="str">
        <f t="shared" si="17"/>
        <v>4</v>
      </c>
      <c r="F108" s="122" t="str">
        <f t="shared" si="18"/>
        <v>9</v>
      </c>
      <c r="G108" s="122" t="str">
        <f t="shared" si="19"/>
        <v>8</v>
      </c>
      <c r="H108" s="122"/>
      <c r="I108" s="122"/>
      <c r="J108" s="122"/>
      <c r="K108" s="122"/>
      <c r="M108" s="135"/>
      <c r="N108" s="1137" t="s">
        <v>14</v>
      </c>
      <c r="O108" s="1136"/>
      <c r="P108" s="1137" t="s">
        <v>282</v>
      </c>
      <c r="Q108" s="1136"/>
      <c r="R108" s="1137" t="s">
        <v>280</v>
      </c>
      <c r="S108" s="1136"/>
      <c r="T108" s="1137" t="s">
        <v>283</v>
      </c>
      <c r="U108" s="1136"/>
      <c r="V108" s="1137" t="s">
        <v>288</v>
      </c>
      <c r="W108" s="1136"/>
      <c r="X108" s="1136"/>
      <c r="Y108" s="1137" t="s">
        <v>294</v>
      </c>
      <c r="Z108" s="1136"/>
      <c r="AA108" s="1136"/>
      <c r="AB108" s="1137"/>
      <c r="AC108" s="1136"/>
      <c r="AD108" s="1137"/>
      <c r="AE108" s="1136"/>
      <c r="AF108" s="1138" t="s">
        <v>79</v>
      </c>
      <c r="AG108" s="1136"/>
      <c r="AH108" s="1136"/>
      <c r="AI108" s="1136"/>
      <c r="AJ108" s="1136"/>
      <c r="AK108" s="1136"/>
      <c r="AL108" s="1136"/>
      <c r="AM108" s="1136"/>
      <c r="AN108" s="1137" t="s">
        <v>273</v>
      </c>
      <c r="AO108" s="1136"/>
      <c r="AP108" s="1136"/>
      <c r="AQ108" s="1136"/>
      <c r="AR108" s="1136"/>
      <c r="AS108" s="1137" t="s">
        <v>274</v>
      </c>
      <c r="AT108" s="1136"/>
      <c r="AU108" s="1136"/>
      <c r="AV108" s="123" t="s">
        <v>65</v>
      </c>
      <c r="AW108" s="1135" t="s">
        <v>275</v>
      </c>
      <c r="AX108" s="1136"/>
      <c r="AY108" s="1136"/>
      <c r="AZ108" s="1136"/>
      <c r="BA108" s="1136"/>
      <c r="BB108" s="1136"/>
      <c r="BC108" s="124">
        <v>13373589</v>
      </c>
      <c r="BD108" s="124">
        <v>13373589</v>
      </c>
      <c r="BE108" s="125">
        <v>0</v>
      </c>
      <c r="BF108" s="125">
        <v>0</v>
      </c>
      <c r="BG108" s="124">
        <v>13228888</v>
      </c>
      <c r="BH108" s="124">
        <v>144701</v>
      </c>
      <c r="BI108" s="124">
        <v>13228888</v>
      </c>
      <c r="BJ108" s="125">
        <v>0</v>
      </c>
      <c r="BK108" s="124">
        <v>13228888</v>
      </c>
      <c r="BL108" s="125">
        <v>0</v>
      </c>
      <c r="BM108" s="124" t="s">
        <v>576</v>
      </c>
      <c r="BN108" s="125" t="s">
        <v>429</v>
      </c>
      <c r="BO108" s="124" t="s">
        <v>429</v>
      </c>
    </row>
    <row r="109" spans="1:67" s="121" customFormat="1" x14ac:dyDescent="0.25">
      <c r="A109" s="121" t="str">
        <f>+B109&amp;"-"&amp;C109&amp;"-"&amp;D109&amp;"-"&amp;E109&amp;"-"&amp;F109&amp;"-"&amp;G109&amp;"-"&amp;AV109</f>
        <v>A-2-0-4-9-11-10</v>
      </c>
      <c r="B109" s="122" t="str">
        <f t="shared" si="14"/>
        <v>A</v>
      </c>
      <c r="C109" s="122" t="str">
        <f t="shared" si="15"/>
        <v>2</v>
      </c>
      <c r="D109" s="122" t="str">
        <f t="shared" si="16"/>
        <v>0</v>
      </c>
      <c r="E109" s="122" t="str">
        <f t="shared" si="17"/>
        <v>4</v>
      </c>
      <c r="F109" s="122" t="str">
        <f t="shared" si="18"/>
        <v>9</v>
      </c>
      <c r="G109" s="122" t="str">
        <f t="shared" si="19"/>
        <v>11</v>
      </c>
      <c r="H109" s="122"/>
      <c r="I109" s="122"/>
      <c r="J109" s="122"/>
      <c r="K109" s="122"/>
      <c r="M109" s="135"/>
      <c r="N109" s="1137" t="s">
        <v>14</v>
      </c>
      <c r="O109" s="1136"/>
      <c r="P109" s="1137" t="s">
        <v>282</v>
      </c>
      <c r="Q109" s="1136"/>
      <c r="R109" s="1137" t="s">
        <v>280</v>
      </c>
      <c r="S109" s="1136"/>
      <c r="T109" s="1137" t="s">
        <v>283</v>
      </c>
      <c r="U109" s="1136"/>
      <c r="V109" s="1137" t="s">
        <v>288</v>
      </c>
      <c r="W109" s="1136"/>
      <c r="X109" s="1136"/>
      <c r="Y109" s="1137" t="s">
        <v>80</v>
      </c>
      <c r="Z109" s="1136"/>
      <c r="AA109" s="1136"/>
      <c r="AB109" s="1137"/>
      <c r="AC109" s="1136"/>
      <c r="AD109" s="1137"/>
      <c r="AE109" s="1136"/>
      <c r="AF109" s="1138" t="s">
        <v>81</v>
      </c>
      <c r="AG109" s="1136"/>
      <c r="AH109" s="1136"/>
      <c r="AI109" s="1136"/>
      <c r="AJ109" s="1136"/>
      <c r="AK109" s="1136"/>
      <c r="AL109" s="1136"/>
      <c r="AM109" s="1136"/>
      <c r="AN109" s="1137" t="s">
        <v>273</v>
      </c>
      <c r="AO109" s="1136"/>
      <c r="AP109" s="1136"/>
      <c r="AQ109" s="1136"/>
      <c r="AR109" s="1136"/>
      <c r="AS109" s="1137" t="s">
        <v>274</v>
      </c>
      <c r="AT109" s="1136"/>
      <c r="AU109" s="1136"/>
      <c r="AV109" s="123" t="s">
        <v>65</v>
      </c>
      <c r="AW109" s="1135" t="s">
        <v>275</v>
      </c>
      <c r="AX109" s="1136"/>
      <c r="AY109" s="1136"/>
      <c r="AZ109" s="1136"/>
      <c r="BA109" s="1136"/>
      <c r="BB109" s="1136"/>
      <c r="BC109" s="124">
        <v>511776411</v>
      </c>
      <c r="BD109" s="124">
        <v>511776411</v>
      </c>
      <c r="BE109" s="125">
        <v>0</v>
      </c>
      <c r="BF109" s="125">
        <v>0</v>
      </c>
      <c r="BG109" s="124">
        <v>511443870</v>
      </c>
      <c r="BH109" s="124">
        <v>332541</v>
      </c>
      <c r="BI109" s="124">
        <v>511443870</v>
      </c>
      <c r="BJ109" s="125">
        <v>0</v>
      </c>
      <c r="BK109" s="124">
        <v>511443870</v>
      </c>
      <c r="BL109" s="125">
        <v>0</v>
      </c>
      <c r="BM109" s="124" t="s">
        <v>577</v>
      </c>
      <c r="BN109" s="125" t="s">
        <v>429</v>
      </c>
      <c r="BO109" s="124" t="s">
        <v>429</v>
      </c>
    </row>
    <row r="110" spans="1:67" s="112" customFormat="1" x14ac:dyDescent="0.25">
      <c r="B110" s="115" t="str">
        <f t="shared" si="14"/>
        <v>A</v>
      </c>
      <c r="C110" s="115" t="str">
        <f t="shared" si="15"/>
        <v>2</v>
      </c>
      <c r="D110" s="115" t="str">
        <f t="shared" si="16"/>
        <v>0</v>
      </c>
      <c r="E110" s="115" t="str">
        <f t="shared" si="17"/>
        <v>4</v>
      </c>
      <c r="F110" s="115" t="str">
        <f t="shared" si="18"/>
        <v>10</v>
      </c>
      <c r="G110" s="115">
        <f t="shared" si="19"/>
        <v>0</v>
      </c>
      <c r="H110" s="115"/>
      <c r="I110" s="115"/>
      <c r="J110" s="115"/>
      <c r="K110" s="115"/>
      <c r="M110" s="134"/>
      <c r="N110" s="918" t="s">
        <v>14</v>
      </c>
      <c r="O110" s="1032"/>
      <c r="P110" s="918" t="s">
        <v>282</v>
      </c>
      <c r="Q110" s="1032"/>
      <c r="R110" s="918" t="s">
        <v>280</v>
      </c>
      <c r="S110" s="1032"/>
      <c r="T110" s="918" t="s">
        <v>283</v>
      </c>
      <c r="U110" s="1032"/>
      <c r="V110" s="918" t="s">
        <v>65</v>
      </c>
      <c r="W110" s="1032"/>
      <c r="X110" s="1032"/>
      <c r="Y110" s="918"/>
      <c r="Z110" s="1032"/>
      <c r="AA110" s="1032"/>
      <c r="AB110" s="918"/>
      <c r="AC110" s="1032"/>
      <c r="AD110" s="918"/>
      <c r="AE110" s="1032"/>
      <c r="AF110" s="917" t="s">
        <v>226</v>
      </c>
      <c r="AG110" s="1032"/>
      <c r="AH110" s="1032"/>
      <c r="AI110" s="1032"/>
      <c r="AJ110" s="1032"/>
      <c r="AK110" s="1032"/>
      <c r="AL110" s="1032"/>
      <c r="AM110" s="1032"/>
      <c r="AN110" s="918" t="s">
        <v>273</v>
      </c>
      <c r="AO110" s="1032"/>
      <c r="AP110" s="1032"/>
      <c r="AQ110" s="1032"/>
      <c r="AR110" s="1032"/>
      <c r="AS110" s="918" t="s">
        <v>274</v>
      </c>
      <c r="AT110" s="1032"/>
      <c r="AU110" s="1032"/>
      <c r="AV110" s="105" t="s">
        <v>65</v>
      </c>
      <c r="AW110" s="919" t="s">
        <v>275</v>
      </c>
      <c r="AX110" s="1032"/>
      <c r="AY110" s="1032"/>
      <c r="AZ110" s="1032"/>
      <c r="BA110" s="1032"/>
      <c r="BB110" s="1032"/>
      <c r="BC110" s="106">
        <v>1115139548</v>
      </c>
      <c r="BD110" s="106">
        <v>1102726144</v>
      </c>
      <c r="BE110" s="106">
        <v>12413404</v>
      </c>
      <c r="BF110" s="107">
        <v>0</v>
      </c>
      <c r="BG110" s="106">
        <v>1079694144</v>
      </c>
      <c r="BH110" s="106">
        <v>23032000</v>
      </c>
      <c r="BI110" s="106">
        <v>562151656</v>
      </c>
      <c r="BJ110" s="106">
        <v>517542488</v>
      </c>
      <c r="BK110" s="106">
        <v>562151656</v>
      </c>
      <c r="BL110" s="107">
        <v>0</v>
      </c>
      <c r="BM110" s="106" t="s">
        <v>578</v>
      </c>
      <c r="BN110" s="107" t="s">
        <v>429</v>
      </c>
      <c r="BO110" s="107" t="s">
        <v>429</v>
      </c>
    </row>
    <row r="111" spans="1:67" s="121" customFormat="1" x14ac:dyDescent="0.25">
      <c r="A111" s="121" t="str">
        <f>+B111&amp;"-"&amp;C111&amp;"-"&amp;D111&amp;"-"&amp;E111&amp;"-"&amp;F111&amp;"-"&amp;G111&amp;"-"&amp;AV111</f>
        <v>A-2-0-4-10-1-10</v>
      </c>
      <c r="B111" s="122" t="str">
        <f t="shared" si="14"/>
        <v>A</v>
      </c>
      <c r="C111" s="122" t="str">
        <f t="shared" si="15"/>
        <v>2</v>
      </c>
      <c r="D111" s="122" t="str">
        <f t="shared" si="16"/>
        <v>0</v>
      </c>
      <c r="E111" s="122" t="str">
        <f t="shared" si="17"/>
        <v>4</v>
      </c>
      <c r="F111" s="122" t="str">
        <f t="shared" si="18"/>
        <v>10</v>
      </c>
      <c r="G111" s="122" t="str">
        <f t="shared" si="19"/>
        <v>1</v>
      </c>
      <c r="H111" s="122"/>
      <c r="I111" s="122"/>
      <c r="J111" s="122"/>
      <c r="K111" s="122"/>
      <c r="M111" s="135"/>
      <c r="N111" s="1137" t="s">
        <v>14</v>
      </c>
      <c r="O111" s="1136"/>
      <c r="P111" s="1137" t="s">
        <v>282</v>
      </c>
      <c r="Q111" s="1136"/>
      <c r="R111" s="1137" t="s">
        <v>280</v>
      </c>
      <c r="S111" s="1136"/>
      <c r="T111" s="1137" t="s">
        <v>283</v>
      </c>
      <c r="U111" s="1136"/>
      <c r="V111" s="1137" t="s">
        <v>65</v>
      </c>
      <c r="W111" s="1136"/>
      <c r="X111" s="1136"/>
      <c r="Y111" s="1137" t="s">
        <v>279</v>
      </c>
      <c r="Z111" s="1136"/>
      <c r="AA111" s="1136"/>
      <c r="AB111" s="1137"/>
      <c r="AC111" s="1136"/>
      <c r="AD111" s="1137"/>
      <c r="AE111" s="1136"/>
      <c r="AF111" s="1138" t="s">
        <v>407</v>
      </c>
      <c r="AG111" s="1136"/>
      <c r="AH111" s="1136"/>
      <c r="AI111" s="1136"/>
      <c r="AJ111" s="1136"/>
      <c r="AK111" s="1136"/>
      <c r="AL111" s="1136"/>
      <c r="AM111" s="1136"/>
      <c r="AN111" s="1137" t="s">
        <v>273</v>
      </c>
      <c r="AO111" s="1136"/>
      <c r="AP111" s="1136"/>
      <c r="AQ111" s="1136"/>
      <c r="AR111" s="1136"/>
      <c r="AS111" s="1137" t="s">
        <v>274</v>
      </c>
      <c r="AT111" s="1136"/>
      <c r="AU111" s="1136"/>
      <c r="AV111" s="123" t="s">
        <v>65</v>
      </c>
      <c r="AW111" s="1135" t="s">
        <v>275</v>
      </c>
      <c r="AX111" s="1136"/>
      <c r="AY111" s="1136"/>
      <c r="AZ111" s="1136"/>
      <c r="BA111" s="1136"/>
      <c r="BB111" s="1136"/>
      <c r="BC111" s="124">
        <v>100000000</v>
      </c>
      <c r="BD111" s="124">
        <v>95200000</v>
      </c>
      <c r="BE111" s="124">
        <v>4800000</v>
      </c>
      <c r="BF111" s="125">
        <v>0</v>
      </c>
      <c r="BG111" s="124">
        <v>72168000</v>
      </c>
      <c r="BH111" s="124">
        <v>23032000</v>
      </c>
      <c r="BI111" s="125">
        <v>0</v>
      </c>
      <c r="BJ111" s="124">
        <v>72168000</v>
      </c>
      <c r="BK111" s="125">
        <v>0</v>
      </c>
      <c r="BL111" s="125">
        <v>0</v>
      </c>
      <c r="BM111" s="124" t="s">
        <v>429</v>
      </c>
      <c r="BN111" s="125" t="s">
        <v>429</v>
      </c>
      <c r="BO111" s="124" t="s">
        <v>429</v>
      </c>
    </row>
    <row r="112" spans="1:67" s="121" customFormat="1" x14ac:dyDescent="0.25">
      <c r="A112" s="121" t="str">
        <f>+B112&amp;"-"&amp;C112&amp;"-"&amp;D112&amp;"-"&amp;E112&amp;"-"&amp;F112&amp;"-"&amp;G112&amp;"-"&amp;AV112</f>
        <v>A-2-0-4-10-2-10</v>
      </c>
      <c r="B112" s="122" t="str">
        <f t="shared" si="14"/>
        <v>A</v>
      </c>
      <c r="C112" s="122" t="str">
        <f t="shared" si="15"/>
        <v>2</v>
      </c>
      <c r="D112" s="122" t="str">
        <f t="shared" si="16"/>
        <v>0</v>
      </c>
      <c r="E112" s="122" t="str">
        <f t="shared" si="17"/>
        <v>4</v>
      </c>
      <c r="F112" s="122" t="str">
        <f t="shared" si="18"/>
        <v>10</v>
      </c>
      <c r="G112" s="122" t="str">
        <f t="shared" si="19"/>
        <v>2</v>
      </c>
      <c r="H112" s="122"/>
      <c r="I112" s="122"/>
      <c r="J112" s="122"/>
      <c r="K112" s="122"/>
      <c r="M112" s="135"/>
      <c r="N112" s="1137" t="s">
        <v>14</v>
      </c>
      <c r="O112" s="1136"/>
      <c r="P112" s="1137" t="s">
        <v>282</v>
      </c>
      <c r="Q112" s="1136"/>
      <c r="R112" s="1137" t="s">
        <v>280</v>
      </c>
      <c r="S112" s="1136"/>
      <c r="T112" s="1137" t="s">
        <v>283</v>
      </c>
      <c r="U112" s="1136"/>
      <c r="V112" s="1137" t="s">
        <v>65</v>
      </c>
      <c r="W112" s="1136"/>
      <c r="X112" s="1136"/>
      <c r="Y112" s="1137" t="s">
        <v>282</v>
      </c>
      <c r="Z112" s="1136"/>
      <c r="AA112" s="1136"/>
      <c r="AB112" s="1137"/>
      <c r="AC112" s="1136"/>
      <c r="AD112" s="1137"/>
      <c r="AE112" s="1136"/>
      <c r="AF112" s="1138" t="s">
        <v>82</v>
      </c>
      <c r="AG112" s="1136"/>
      <c r="AH112" s="1136"/>
      <c r="AI112" s="1136"/>
      <c r="AJ112" s="1136"/>
      <c r="AK112" s="1136"/>
      <c r="AL112" s="1136"/>
      <c r="AM112" s="1136"/>
      <c r="AN112" s="1137" t="s">
        <v>273</v>
      </c>
      <c r="AO112" s="1136"/>
      <c r="AP112" s="1136"/>
      <c r="AQ112" s="1136"/>
      <c r="AR112" s="1136"/>
      <c r="AS112" s="1137" t="s">
        <v>274</v>
      </c>
      <c r="AT112" s="1136"/>
      <c r="AU112" s="1136"/>
      <c r="AV112" s="123" t="s">
        <v>65</v>
      </c>
      <c r="AW112" s="1135" t="s">
        <v>275</v>
      </c>
      <c r="AX112" s="1136"/>
      <c r="AY112" s="1136"/>
      <c r="AZ112" s="1136"/>
      <c r="BA112" s="1136"/>
      <c r="BB112" s="1136"/>
      <c r="BC112" s="124">
        <v>1015139548</v>
      </c>
      <c r="BD112" s="124">
        <v>1007526144</v>
      </c>
      <c r="BE112" s="124">
        <v>7613404</v>
      </c>
      <c r="BF112" s="125">
        <v>0</v>
      </c>
      <c r="BG112" s="124">
        <v>1007526144</v>
      </c>
      <c r="BH112" s="125">
        <v>0</v>
      </c>
      <c r="BI112" s="124">
        <v>562151656</v>
      </c>
      <c r="BJ112" s="124">
        <v>445374488</v>
      </c>
      <c r="BK112" s="124">
        <v>562151656</v>
      </c>
      <c r="BL112" s="125">
        <v>0</v>
      </c>
      <c r="BM112" s="124" t="s">
        <v>578</v>
      </c>
      <c r="BN112" s="125" t="s">
        <v>429</v>
      </c>
      <c r="BO112" s="124" t="s">
        <v>429</v>
      </c>
    </row>
    <row r="113" spans="1:67" s="112" customFormat="1" ht="14.45" customHeight="1" x14ac:dyDescent="0.25">
      <c r="B113" s="115" t="str">
        <f t="shared" si="14"/>
        <v>A</v>
      </c>
      <c r="C113" s="115" t="str">
        <f t="shared" si="15"/>
        <v>2</v>
      </c>
      <c r="D113" s="115" t="str">
        <f t="shared" si="16"/>
        <v>0</v>
      </c>
      <c r="E113" s="115" t="str">
        <f t="shared" si="17"/>
        <v>4</v>
      </c>
      <c r="F113" s="115" t="str">
        <f t="shared" si="18"/>
        <v>11</v>
      </c>
      <c r="G113" s="115">
        <f t="shared" si="19"/>
        <v>0</v>
      </c>
      <c r="H113" s="115"/>
      <c r="I113" s="115"/>
      <c r="J113" s="115"/>
      <c r="K113" s="115"/>
      <c r="M113" s="134"/>
      <c r="N113" s="918" t="s">
        <v>14</v>
      </c>
      <c r="O113" s="1032"/>
      <c r="P113" s="918" t="s">
        <v>282</v>
      </c>
      <c r="Q113" s="1032"/>
      <c r="R113" s="918" t="s">
        <v>280</v>
      </c>
      <c r="S113" s="1032"/>
      <c r="T113" s="918" t="s">
        <v>283</v>
      </c>
      <c r="U113" s="1032"/>
      <c r="V113" s="918" t="s">
        <v>80</v>
      </c>
      <c r="W113" s="1032"/>
      <c r="X113" s="1032"/>
      <c r="Y113" s="918"/>
      <c r="Z113" s="1032"/>
      <c r="AA113" s="1032"/>
      <c r="AB113" s="918"/>
      <c r="AC113" s="1032"/>
      <c r="AD113" s="918"/>
      <c r="AE113" s="1032"/>
      <c r="AF113" s="917" t="s">
        <v>227</v>
      </c>
      <c r="AG113" s="1032"/>
      <c r="AH113" s="1032"/>
      <c r="AI113" s="1032"/>
      <c r="AJ113" s="1032"/>
      <c r="AK113" s="1032"/>
      <c r="AL113" s="1032"/>
      <c r="AM113" s="1032"/>
      <c r="AN113" s="918" t="s">
        <v>273</v>
      </c>
      <c r="AO113" s="1032"/>
      <c r="AP113" s="1032"/>
      <c r="AQ113" s="1032"/>
      <c r="AR113" s="1032"/>
      <c r="AS113" s="918" t="s">
        <v>274</v>
      </c>
      <c r="AT113" s="1032"/>
      <c r="AU113" s="1032"/>
      <c r="AV113" s="105" t="s">
        <v>65</v>
      </c>
      <c r="AW113" s="919" t="s">
        <v>275</v>
      </c>
      <c r="AX113" s="1032"/>
      <c r="AY113" s="1032"/>
      <c r="AZ113" s="1032"/>
      <c r="BA113" s="1032"/>
      <c r="BB113" s="1032"/>
      <c r="BC113" s="106">
        <v>298000000</v>
      </c>
      <c r="BD113" s="106">
        <v>298000000</v>
      </c>
      <c r="BE113" s="107">
        <v>0</v>
      </c>
      <c r="BF113" s="107">
        <v>0</v>
      </c>
      <c r="BG113" s="106">
        <v>235857604</v>
      </c>
      <c r="BH113" s="106">
        <v>62142396</v>
      </c>
      <c r="BI113" s="106">
        <v>219889285</v>
      </c>
      <c r="BJ113" s="106">
        <v>15968319</v>
      </c>
      <c r="BK113" s="106">
        <v>219889285</v>
      </c>
      <c r="BL113" s="107">
        <v>0</v>
      </c>
      <c r="BM113" s="106" t="s">
        <v>579</v>
      </c>
      <c r="BN113" s="107" t="s">
        <v>429</v>
      </c>
      <c r="BO113" s="107" t="s">
        <v>580</v>
      </c>
    </row>
    <row r="114" spans="1:67" s="121" customFormat="1" x14ac:dyDescent="0.25">
      <c r="A114" s="121" t="str">
        <f>+B114&amp;"-"&amp;C114&amp;"-"&amp;D114&amp;"-"&amp;E114&amp;"-"&amp;F114&amp;"-"&amp;G114&amp;"-"&amp;AV114</f>
        <v>A-2-0-4-11-1-10</v>
      </c>
      <c r="B114" s="122" t="str">
        <f t="shared" si="14"/>
        <v>A</v>
      </c>
      <c r="C114" s="122" t="str">
        <f t="shared" si="15"/>
        <v>2</v>
      </c>
      <c r="D114" s="122" t="str">
        <f t="shared" si="16"/>
        <v>0</v>
      </c>
      <c r="E114" s="122" t="str">
        <f t="shared" si="17"/>
        <v>4</v>
      </c>
      <c r="F114" s="122" t="str">
        <f t="shared" si="18"/>
        <v>11</v>
      </c>
      <c r="G114" s="122" t="str">
        <f t="shared" si="19"/>
        <v>1</v>
      </c>
      <c r="H114" s="122"/>
      <c r="I114" s="122"/>
      <c r="J114" s="122"/>
      <c r="K114" s="122"/>
      <c r="M114" s="135"/>
      <c r="N114" s="1137" t="s">
        <v>14</v>
      </c>
      <c r="O114" s="1136"/>
      <c r="P114" s="1137" t="s">
        <v>282</v>
      </c>
      <c r="Q114" s="1136"/>
      <c r="R114" s="1137" t="s">
        <v>280</v>
      </c>
      <c r="S114" s="1136"/>
      <c r="T114" s="1137" t="s">
        <v>283</v>
      </c>
      <c r="U114" s="1136"/>
      <c r="V114" s="1137" t="s">
        <v>80</v>
      </c>
      <c r="W114" s="1136"/>
      <c r="X114" s="1136"/>
      <c r="Y114" s="1137" t="s">
        <v>279</v>
      </c>
      <c r="Z114" s="1136"/>
      <c r="AA114" s="1136"/>
      <c r="AB114" s="1137"/>
      <c r="AC114" s="1136"/>
      <c r="AD114" s="1137"/>
      <c r="AE114" s="1136"/>
      <c r="AF114" s="1138" t="s">
        <v>83</v>
      </c>
      <c r="AG114" s="1136"/>
      <c r="AH114" s="1136"/>
      <c r="AI114" s="1136"/>
      <c r="AJ114" s="1136"/>
      <c r="AK114" s="1136"/>
      <c r="AL114" s="1136"/>
      <c r="AM114" s="1136"/>
      <c r="AN114" s="1137" t="s">
        <v>273</v>
      </c>
      <c r="AO114" s="1136"/>
      <c r="AP114" s="1136"/>
      <c r="AQ114" s="1136"/>
      <c r="AR114" s="1136"/>
      <c r="AS114" s="1137" t="s">
        <v>274</v>
      </c>
      <c r="AT114" s="1136"/>
      <c r="AU114" s="1136"/>
      <c r="AV114" s="123" t="s">
        <v>65</v>
      </c>
      <c r="AW114" s="1135" t="s">
        <v>275</v>
      </c>
      <c r="AX114" s="1136"/>
      <c r="AY114" s="1136"/>
      <c r="AZ114" s="1136"/>
      <c r="BA114" s="1136"/>
      <c r="BB114" s="1136"/>
      <c r="BC114" s="124">
        <v>110000000</v>
      </c>
      <c r="BD114" s="124">
        <v>110000000</v>
      </c>
      <c r="BE114" s="125">
        <v>0</v>
      </c>
      <c r="BF114" s="125">
        <v>0</v>
      </c>
      <c r="BG114" s="124">
        <v>87714461</v>
      </c>
      <c r="BH114" s="124">
        <v>22285539</v>
      </c>
      <c r="BI114" s="124">
        <v>72009720</v>
      </c>
      <c r="BJ114" s="124">
        <v>15704741</v>
      </c>
      <c r="BK114" s="124">
        <v>72009720</v>
      </c>
      <c r="BL114" s="125">
        <v>0</v>
      </c>
      <c r="BM114" s="124" t="s">
        <v>581</v>
      </c>
      <c r="BN114" s="125" t="s">
        <v>429</v>
      </c>
      <c r="BO114" s="124" t="s">
        <v>429</v>
      </c>
    </row>
    <row r="115" spans="1:67" s="121" customFormat="1" x14ac:dyDescent="0.25">
      <c r="A115" s="121" t="str">
        <f>+B115&amp;"-"&amp;C115&amp;"-"&amp;D115&amp;"-"&amp;E115&amp;"-"&amp;F115&amp;"-"&amp;G115&amp;"-"&amp;AV115</f>
        <v>A-2-0-4-11-2-10</v>
      </c>
      <c r="B115" s="122" t="str">
        <f t="shared" si="14"/>
        <v>A</v>
      </c>
      <c r="C115" s="122" t="str">
        <f t="shared" si="15"/>
        <v>2</v>
      </c>
      <c r="D115" s="122" t="str">
        <f t="shared" si="16"/>
        <v>0</v>
      </c>
      <c r="E115" s="122" t="str">
        <f t="shared" si="17"/>
        <v>4</v>
      </c>
      <c r="F115" s="122" t="str">
        <f t="shared" si="18"/>
        <v>11</v>
      </c>
      <c r="G115" s="122" t="str">
        <f t="shared" si="19"/>
        <v>2</v>
      </c>
      <c r="H115" s="122"/>
      <c r="I115" s="122"/>
      <c r="J115" s="122"/>
      <c r="K115" s="122"/>
      <c r="M115" s="135"/>
      <c r="N115" s="1137" t="s">
        <v>14</v>
      </c>
      <c r="O115" s="1136"/>
      <c r="P115" s="1137" t="s">
        <v>282</v>
      </c>
      <c r="Q115" s="1136"/>
      <c r="R115" s="1137" t="s">
        <v>280</v>
      </c>
      <c r="S115" s="1136"/>
      <c r="T115" s="1137" t="s">
        <v>283</v>
      </c>
      <c r="U115" s="1136"/>
      <c r="V115" s="1137" t="s">
        <v>80</v>
      </c>
      <c r="W115" s="1136"/>
      <c r="X115" s="1136"/>
      <c r="Y115" s="1137" t="s">
        <v>282</v>
      </c>
      <c r="Z115" s="1136"/>
      <c r="AA115" s="1136"/>
      <c r="AB115" s="1137"/>
      <c r="AC115" s="1136"/>
      <c r="AD115" s="1137"/>
      <c r="AE115" s="1136"/>
      <c r="AF115" s="1138" t="s">
        <v>84</v>
      </c>
      <c r="AG115" s="1136"/>
      <c r="AH115" s="1136"/>
      <c r="AI115" s="1136"/>
      <c r="AJ115" s="1136"/>
      <c r="AK115" s="1136"/>
      <c r="AL115" s="1136"/>
      <c r="AM115" s="1136"/>
      <c r="AN115" s="1137" t="s">
        <v>273</v>
      </c>
      <c r="AO115" s="1136"/>
      <c r="AP115" s="1136"/>
      <c r="AQ115" s="1136"/>
      <c r="AR115" s="1136"/>
      <c r="AS115" s="1137" t="s">
        <v>274</v>
      </c>
      <c r="AT115" s="1136"/>
      <c r="AU115" s="1136"/>
      <c r="AV115" s="123" t="s">
        <v>65</v>
      </c>
      <c r="AW115" s="1135" t="s">
        <v>275</v>
      </c>
      <c r="AX115" s="1136"/>
      <c r="AY115" s="1136"/>
      <c r="AZ115" s="1136"/>
      <c r="BA115" s="1136"/>
      <c r="BB115" s="1136"/>
      <c r="BC115" s="124">
        <v>188000000</v>
      </c>
      <c r="BD115" s="124">
        <v>188000000</v>
      </c>
      <c r="BE115" s="125">
        <v>0</v>
      </c>
      <c r="BF115" s="125">
        <v>0</v>
      </c>
      <c r="BG115" s="124">
        <v>148143143</v>
      </c>
      <c r="BH115" s="124">
        <v>39856857</v>
      </c>
      <c r="BI115" s="124">
        <v>147879565</v>
      </c>
      <c r="BJ115" s="124">
        <v>263578</v>
      </c>
      <c r="BK115" s="124">
        <v>147879565</v>
      </c>
      <c r="BL115" s="125">
        <v>0</v>
      </c>
      <c r="BM115" s="124" t="s">
        <v>582</v>
      </c>
      <c r="BN115" s="125" t="s">
        <v>429</v>
      </c>
      <c r="BO115" s="124" t="s">
        <v>580</v>
      </c>
    </row>
    <row r="116" spans="1:67" s="121" customFormat="1" x14ac:dyDescent="0.25">
      <c r="A116" s="121" t="str">
        <f>+B116&amp;"-"&amp;C116&amp;"-"&amp;D116&amp;"-"&amp;E116&amp;"-"&amp;F116&amp;"-"&amp;G116&amp;"-"&amp;AV116</f>
        <v>A-2-0-4-14-0-10</v>
      </c>
      <c r="B116" s="122" t="str">
        <f t="shared" si="14"/>
        <v>A</v>
      </c>
      <c r="C116" s="122" t="str">
        <f t="shared" si="15"/>
        <v>2</v>
      </c>
      <c r="D116" s="122" t="str">
        <f t="shared" si="16"/>
        <v>0</v>
      </c>
      <c r="E116" s="122" t="str">
        <f t="shared" si="17"/>
        <v>4</v>
      </c>
      <c r="F116" s="122" t="str">
        <f t="shared" si="18"/>
        <v>14</v>
      </c>
      <c r="G116" s="122">
        <f t="shared" si="19"/>
        <v>0</v>
      </c>
      <c r="H116" s="122"/>
      <c r="I116" s="122"/>
      <c r="J116" s="122"/>
      <c r="K116" s="122"/>
      <c r="M116" s="135"/>
      <c r="N116" s="1137" t="s">
        <v>14</v>
      </c>
      <c r="O116" s="1136"/>
      <c r="P116" s="1137" t="s">
        <v>282</v>
      </c>
      <c r="Q116" s="1136"/>
      <c r="R116" s="1137" t="s">
        <v>280</v>
      </c>
      <c r="S116" s="1136"/>
      <c r="T116" s="1137" t="s">
        <v>283</v>
      </c>
      <c r="U116" s="1136"/>
      <c r="V116" s="1137" t="s">
        <v>285</v>
      </c>
      <c r="W116" s="1136"/>
      <c r="X116" s="1136"/>
      <c r="Y116" s="1137"/>
      <c r="Z116" s="1136"/>
      <c r="AA116" s="1136"/>
      <c r="AB116" s="1137"/>
      <c r="AC116" s="1136"/>
      <c r="AD116" s="1137"/>
      <c r="AE116" s="1136"/>
      <c r="AF116" s="1138" t="s">
        <v>408</v>
      </c>
      <c r="AG116" s="1136"/>
      <c r="AH116" s="1136"/>
      <c r="AI116" s="1136"/>
      <c r="AJ116" s="1136"/>
      <c r="AK116" s="1136"/>
      <c r="AL116" s="1136"/>
      <c r="AM116" s="1136"/>
      <c r="AN116" s="1137" t="s">
        <v>273</v>
      </c>
      <c r="AO116" s="1136"/>
      <c r="AP116" s="1136"/>
      <c r="AQ116" s="1136"/>
      <c r="AR116" s="1136"/>
      <c r="AS116" s="1137" t="s">
        <v>274</v>
      </c>
      <c r="AT116" s="1136"/>
      <c r="AU116" s="1136"/>
      <c r="AV116" s="123" t="s">
        <v>65</v>
      </c>
      <c r="AW116" s="1135" t="s">
        <v>275</v>
      </c>
      <c r="AX116" s="1136"/>
      <c r="AY116" s="1136"/>
      <c r="AZ116" s="1136"/>
      <c r="BA116" s="1136"/>
      <c r="BB116" s="1136"/>
      <c r="BC116" s="124">
        <v>2500000</v>
      </c>
      <c r="BD116" s="124">
        <v>831230</v>
      </c>
      <c r="BE116" s="124">
        <v>1668770</v>
      </c>
      <c r="BF116" s="125">
        <v>0</v>
      </c>
      <c r="BG116" s="124">
        <v>831230</v>
      </c>
      <c r="BH116" s="125">
        <v>0</v>
      </c>
      <c r="BI116" s="124">
        <v>831230</v>
      </c>
      <c r="BJ116" s="125">
        <v>0</v>
      </c>
      <c r="BK116" s="124">
        <v>831230</v>
      </c>
      <c r="BL116" s="125">
        <v>0</v>
      </c>
      <c r="BM116" s="124" t="s">
        <v>583</v>
      </c>
      <c r="BN116" s="125" t="s">
        <v>429</v>
      </c>
      <c r="BO116" s="124" t="s">
        <v>429</v>
      </c>
    </row>
    <row r="117" spans="1:67" s="112" customFormat="1" ht="14.45" customHeight="1" x14ac:dyDescent="0.25">
      <c r="B117" s="115" t="str">
        <f t="shared" si="14"/>
        <v>A</v>
      </c>
      <c r="C117" s="115" t="str">
        <f t="shared" si="15"/>
        <v>2</v>
      </c>
      <c r="D117" s="115" t="str">
        <f t="shared" si="16"/>
        <v>0</v>
      </c>
      <c r="E117" s="115" t="str">
        <f t="shared" si="17"/>
        <v>4</v>
      </c>
      <c r="F117" s="115" t="str">
        <f t="shared" si="18"/>
        <v>21</v>
      </c>
      <c r="G117" s="115">
        <f t="shared" si="19"/>
        <v>0</v>
      </c>
      <c r="H117" s="115"/>
      <c r="I117" s="115"/>
      <c r="J117" s="115"/>
      <c r="K117" s="115"/>
      <c r="M117" s="134"/>
      <c r="N117" s="918" t="s">
        <v>14</v>
      </c>
      <c r="O117" s="1032"/>
      <c r="P117" s="918" t="s">
        <v>282</v>
      </c>
      <c r="Q117" s="1032"/>
      <c r="R117" s="918" t="s">
        <v>280</v>
      </c>
      <c r="S117" s="1032"/>
      <c r="T117" s="918" t="s">
        <v>283</v>
      </c>
      <c r="U117" s="1032"/>
      <c r="V117" s="918" t="s">
        <v>301</v>
      </c>
      <c r="W117" s="1032"/>
      <c r="X117" s="1032"/>
      <c r="Y117" s="918"/>
      <c r="Z117" s="1032"/>
      <c r="AA117" s="1032"/>
      <c r="AB117" s="918"/>
      <c r="AC117" s="1032"/>
      <c r="AD117" s="918"/>
      <c r="AE117" s="1032"/>
      <c r="AF117" s="917" t="s">
        <v>306</v>
      </c>
      <c r="AG117" s="1032"/>
      <c r="AH117" s="1032"/>
      <c r="AI117" s="1032"/>
      <c r="AJ117" s="1032"/>
      <c r="AK117" s="1032"/>
      <c r="AL117" s="1032"/>
      <c r="AM117" s="1032"/>
      <c r="AN117" s="918" t="s">
        <v>273</v>
      </c>
      <c r="AO117" s="1032"/>
      <c r="AP117" s="1032"/>
      <c r="AQ117" s="1032"/>
      <c r="AR117" s="1032"/>
      <c r="AS117" s="918" t="s">
        <v>274</v>
      </c>
      <c r="AT117" s="1032"/>
      <c r="AU117" s="1032"/>
      <c r="AV117" s="105" t="s">
        <v>65</v>
      </c>
      <c r="AW117" s="919" t="s">
        <v>275</v>
      </c>
      <c r="AX117" s="1032"/>
      <c r="AY117" s="1032"/>
      <c r="AZ117" s="1032"/>
      <c r="BA117" s="1032"/>
      <c r="BB117" s="1032"/>
      <c r="BC117" s="106">
        <v>88570000</v>
      </c>
      <c r="BD117" s="106">
        <v>66320000</v>
      </c>
      <c r="BE117" s="106">
        <v>22250000</v>
      </c>
      <c r="BF117" s="107">
        <v>0</v>
      </c>
      <c r="BG117" s="106">
        <v>66320000</v>
      </c>
      <c r="BH117" s="107">
        <v>0</v>
      </c>
      <c r="BI117" s="106">
        <v>66320000</v>
      </c>
      <c r="BJ117" s="107">
        <v>0</v>
      </c>
      <c r="BK117" s="106">
        <v>66320000</v>
      </c>
      <c r="BL117" s="107">
        <v>0</v>
      </c>
      <c r="BM117" s="106" t="s">
        <v>584</v>
      </c>
      <c r="BN117" s="107" t="s">
        <v>429</v>
      </c>
      <c r="BO117" s="107" t="s">
        <v>429</v>
      </c>
    </row>
    <row r="118" spans="1:67" s="121" customFormat="1" x14ac:dyDescent="0.25">
      <c r="A118" s="121" t="str">
        <f>+B118&amp;"-"&amp;C118&amp;"-"&amp;D118&amp;"-"&amp;E118&amp;"-"&amp;F118&amp;"-"&amp;G118&amp;"-"&amp;AV118</f>
        <v>A-2-0-4-21-1-10</v>
      </c>
      <c r="B118" s="122" t="str">
        <f t="shared" si="14"/>
        <v>A</v>
      </c>
      <c r="C118" s="122" t="str">
        <f t="shared" si="15"/>
        <v>2</v>
      </c>
      <c r="D118" s="122" t="str">
        <f t="shared" si="16"/>
        <v>0</v>
      </c>
      <c r="E118" s="122" t="str">
        <f t="shared" si="17"/>
        <v>4</v>
      </c>
      <c r="F118" s="122" t="str">
        <f t="shared" si="18"/>
        <v>21</v>
      </c>
      <c r="G118" s="122" t="str">
        <f t="shared" si="19"/>
        <v>1</v>
      </c>
      <c r="H118" s="122"/>
      <c r="I118" s="122"/>
      <c r="J118" s="122"/>
      <c r="K118" s="122"/>
      <c r="M118" s="135"/>
      <c r="N118" s="1137" t="s">
        <v>14</v>
      </c>
      <c r="O118" s="1136"/>
      <c r="P118" s="1137" t="s">
        <v>282</v>
      </c>
      <c r="Q118" s="1136"/>
      <c r="R118" s="1137" t="s">
        <v>280</v>
      </c>
      <c r="S118" s="1136"/>
      <c r="T118" s="1137" t="s">
        <v>283</v>
      </c>
      <c r="U118" s="1136"/>
      <c r="V118" s="1137" t="s">
        <v>301</v>
      </c>
      <c r="W118" s="1136"/>
      <c r="X118" s="1136"/>
      <c r="Y118" s="1137" t="s">
        <v>279</v>
      </c>
      <c r="Z118" s="1136"/>
      <c r="AA118" s="1136"/>
      <c r="AB118" s="1137"/>
      <c r="AC118" s="1136"/>
      <c r="AD118" s="1137"/>
      <c r="AE118" s="1136"/>
      <c r="AF118" s="1138" t="s">
        <v>85</v>
      </c>
      <c r="AG118" s="1136"/>
      <c r="AH118" s="1136"/>
      <c r="AI118" s="1136"/>
      <c r="AJ118" s="1136"/>
      <c r="AK118" s="1136"/>
      <c r="AL118" s="1136"/>
      <c r="AM118" s="1136"/>
      <c r="AN118" s="1137" t="s">
        <v>273</v>
      </c>
      <c r="AO118" s="1136"/>
      <c r="AP118" s="1136"/>
      <c r="AQ118" s="1136"/>
      <c r="AR118" s="1136"/>
      <c r="AS118" s="1137" t="s">
        <v>274</v>
      </c>
      <c r="AT118" s="1136"/>
      <c r="AU118" s="1136"/>
      <c r="AV118" s="123" t="s">
        <v>65</v>
      </c>
      <c r="AW118" s="1135" t="s">
        <v>275</v>
      </c>
      <c r="AX118" s="1136"/>
      <c r="AY118" s="1136"/>
      <c r="AZ118" s="1136"/>
      <c r="BA118" s="1136"/>
      <c r="BB118" s="1136"/>
      <c r="BC118" s="124">
        <v>13500000</v>
      </c>
      <c r="BD118" s="124">
        <v>250000</v>
      </c>
      <c r="BE118" s="124">
        <v>13250000</v>
      </c>
      <c r="BF118" s="125">
        <v>0</v>
      </c>
      <c r="BG118" s="124">
        <v>250000</v>
      </c>
      <c r="BH118" s="125">
        <v>0</v>
      </c>
      <c r="BI118" s="124">
        <v>250000</v>
      </c>
      <c r="BJ118" s="125">
        <v>0</v>
      </c>
      <c r="BK118" s="124">
        <v>250000</v>
      </c>
      <c r="BL118" s="125">
        <v>0</v>
      </c>
      <c r="BM118" s="124" t="s">
        <v>585</v>
      </c>
      <c r="BN118" s="125" t="s">
        <v>429</v>
      </c>
      <c r="BO118" s="124" t="s">
        <v>429</v>
      </c>
    </row>
    <row r="119" spans="1:67" s="121" customFormat="1" x14ac:dyDescent="0.25">
      <c r="A119" s="121" t="str">
        <f>+B119&amp;"-"&amp;C119&amp;"-"&amp;D119&amp;"-"&amp;E119&amp;"-"&amp;F119&amp;"-"&amp;G119&amp;"-"&amp;AV119</f>
        <v>A-2-0-4-21-4-10</v>
      </c>
      <c r="B119" s="122" t="str">
        <f t="shared" si="14"/>
        <v>A</v>
      </c>
      <c r="C119" s="122" t="str">
        <f t="shared" si="15"/>
        <v>2</v>
      </c>
      <c r="D119" s="122" t="str">
        <f t="shared" si="16"/>
        <v>0</v>
      </c>
      <c r="E119" s="122" t="str">
        <f t="shared" si="17"/>
        <v>4</v>
      </c>
      <c r="F119" s="122" t="str">
        <f t="shared" si="18"/>
        <v>21</v>
      </c>
      <c r="G119" s="122" t="str">
        <f t="shared" si="19"/>
        <v>4</v>
      </c>
      <c r="H119" s="122"/>
      <c r="I119" s="122"/>
      <c r="J119" s="122"/>
      <c r="K119" s="122"/>
      <c r="M119" s="135"/>
      <c r="N119" s="1137" t="s">
        <v>14</v>
      </c>
      <c r="O119" s="1136"/>
      <c r="P119" s="1137" t="s">
        <v>282</v>
      </c>
      <c r="Q119" s="1136"/>
      <c r="R119" s="1137" t="s">
        <v>280</v>
      </c>
      <c r="S119" s="1136"/>
      <c r="T119" s="1137" t="s">
        <v>283</v>
      </c>
      <c r="U119" s="1136"/>
      <c r="V119" s="1137" t="s">
        <v>301</v>
      </c>
      <c r="W119" s="1136"/>
      <c r="X119" s="1136"/>
      <c r="Y119" s="1137" t="s">
        <v>283</v>
      </c>
      <c r="Z119" s="1136"/>
      <c r="AA119" s="1136"/>
      <c r="AB119" s="1137"/>
      <c r="AC119" s="1136"/>
      <c r="AD119" s="1137"/>
      <c r="AE119" s="1136"/>
      <c r="AF119" s="1138" t="s">
        <v>86</v>
      </c>
      <c r="AG119" s="1136"/>
      <c r="AH119" s="1136"/>
      <c r="AI119" s="1136"/>
      <c r="AJ119" s="1136"/>
      <c r="AK119" s="1136"/>
      <c r="AL119" s="1136"/>
      <c r="AM119" s="1136"/>
      <c r="AN119" s="1137" t="s">
        <v>273</v>
      </c>
      <c r="AO119" s="1136"/>
      <c r="AP119" s="1136"/>
      <c r="AQ119" s="1136"/>
      <c r="AR119" s="1136"/>
      <c r="AS119" s="1137" t="s">
        <v>274</v>
      </c>
      <c r="AT119" s="1136"/>
      <c r="AU119" s="1136"/>
      <c r="AV119" s="123" t="s">
        <v>65</v>
      </c>
      <c r="AW119" s="1135" t="s">
        <v>275</v>
      </c>
      <c r="AX119" s="1136"/>
      <c r="AY119" s="1136"/>
      <c r="AZ119" s="1136"/>
      <c r="BA119" s="1136"/>
      <c r="BB119" s="1136"/>
      <c r="BC119" s="124">
        <v>4000000</v>
      </c>
      <c r="BD119" s="125">
        <v>0</v>
      </c>
      <c r="BE119" s="124">
        <v>4000000</v>
      </c>
      <c r="BF119" s="125">
        <v>0</v>
      </c>
      <c r="BG119" s="125">
        <v>0</v>
      </c>
      <c r="BH119" s="125">
        <v>0</v>
      </c>
      <c r="BI119" s="125">
        <v>0</v>
      </c>
      <c r="BJ119" s="125">
        <v>0</v>
      </c>
      <c r="BK119" s="125">
        <v>0</v>
      </c>
      <c r="BL119" s="125">
        <v>0</v>
      </c>
      <c r="BM119" s="124" t="s">
        <v>429</v>
      </c>
      <c r="BN119" s="125" t="s">
        <v>429</v>
      </c>
      <c r="BO119" s="124" t="s">
        <v>429</v>
      </c>
    </row>
    <row r="120" spans="1:67" s="121" customFormat="1" x14ac:dyDescent="0.25">
      <c r="A120" s="121" t="str">
        <f>+B120&amp;"-"&amp;C120&amp;"-"&amp;D120&amp;"-"&amp;E120&amp;"-"&amp;F120&amp;"-"&amp;G120&amp;"-"&amp;AV120</f>
        <v>A-2-0-4-21-5-10</v>
      </c>
      <c r="B120" s="122" t="str">
        <f t="shared" si="14"/>
        <v>A</v>
      </c>
      <c r="C120" s="122" t="str">
        <f t="shared" si="15"/>
        <v>2</v>
      </c>
      <c r="D120" s="122" t="str">
        <f t="shared" si="16"/>
        <v>0</v>
      </c>
      <c r="E120" s="122" t="str">
        <f t="shared" si="17"/>
        <v>4</v>
      </c>
      <c r="F120" s="122" t="str">
        <f t="shared" si="18"/>
        <v>21</v>
      </c>
      <c r="G120" s="122" t="str">
        <f t="shared" si="19"/>
        <v>5</v>
      </c>
      <c r="H120" s="122"/>
      <c r="I120" s="122"/>
      <c r="J120" s="122"/>
      <c r="K120" s="122"/>
      <c r="M120" s="135"/>
      <c r="N120" s="1137" t="s">
        <v>14</v>
      </c>
      <c r="O120" s="1136"/>
      <c r="P120" s="1137" t="s">
        <v>282</v>
      </c>
      <c r="Q120" s="1136"/>
      <c r="R120" s="1137" t="s">
        <v>280</v>
      </c>
      <c r="S120" s="1136"/>
      <c r="T120" s="1137" t="s">
        <v>283</v>
      </c>
      <c r="U120" s="1136"/>
      <c r="V120" s="1137" t="s">
        <v>301</v>
      </c>
      <c r="W120" s="1136"/>
      <c r="X120" s="1136"/>
      <c r="Y120" s="1137" t="s">
        <v>284</v>
      </c>
      <c r="Z120" s="1136"/>
      <c r="AA120" s="1136"/>
      <c r="AB120" s="1137"/>
      <c r="AC120" s="1136"/>
      <c r="AD120" s="1137"/>
      <c r="AE120" s="1136"/>
      <c r="AF120" s="1138" t="s">
        <v>87</v>
      </c>
      <c r="AG120" s="1136"/>
      <c r="AH120" s="1136"/>
      <c r="AI120" s="1136"/>
      <c r="AJ120" s="1136"/>
      <c r="AK120" s="1136"/>
      <c r="AL120" s="1136"/>
      <c r="AM120" s="1136"/>
      <c r="AN120" s="1137" t="s">
        <v>273</v>
      </c>
      <c r="AO120" s="1136"/>
      <c r="AP120" s="1136"/>
      <c r="AQ120" s="1136"/>
      <c r="AR120" s="1136"/>
      <c r="AS120" s="1137" t="s">
        <v>274</v>
      </c>
      <c r="AT120" s="1136"/>
      <c r="AU120" s="1136"/>
      <c r="AV120" s="123" t="s">
        <v>65</v>
      </c>
      <c r="AW120" s="1135" t="s">
        <v>275</v>
      </c>
      <c r="AX120" s="1136"/>
      <c r="AY120" s="1136"/>
      <c r="AZ120" s="1136"/>
      <c r="BA120" s="1136"/>
      <c r="BB120" s="1136"/>
      <c r="BC120" s="124">
        <v>66070000</v>
      </c>
      <c r="BD120" s="124">
        <v>66070000</v>
      </c>
      <c r="BE120" s="125">
        <v>0</v>
      </c>
      <c r="BF120" s="125">
        <v>0</v>
      </c>
      <c r="BG120" s="124">
        <v>66070000</v>
      </c>
      <c r="BH120" s="125">
        <v>0</v>
      </c>
      <c r="BI120" s="124">
        <v>66070000</v>
      </c>
      <c r="BJ120" s="125">
        <v>0</v>
      </c>
      <c r="BK120" s="124">
        <v>66070000</v>
      </c>
      <c r="BL120" s="125">
        <v>0</v>
      </c>
      <c r="BM120" s="124" t="s">
        <v>586</v>
      </c>
      <c r="BN120" s="125" t="s">
        <v>429</v>
      </c>
      <c r="BO120" s="124" t="s">
        <v>429</v>
      </c>
    </row>
    <row r="121" spans="1:67" s="121" customFormat="1" x14ac:dyDescent="0.25">
      <c r="A121" s="121" t="str">
        <f>+B121&amp;"-"&amp;C121&amp;"-"&amp;D121&amp;"-"&amp;E121&amp;"-"&amp;F121&amp;"-"&amp;G121&amp;"-"&amp;AV121</f>
        <v>A-2-0-4-21-8-10</v>
      </c>
      <c r="B121" s="122" t="str">
        <f t="shared" si="14"/>
        <v>A</v>
      </c>
      <c r="C121" s="122" t="str">
        <f t="shared" si="15"/>
        <v>2</v>
      </c>
      <c r="D121" s="122" t="str">
        <f t="shared" si="16"/>
        <v>0</v>
      </c>
      <c r="E121" s="122" t="str">
        <f t="shared" si="17"/>
        <v>4</v>
      </c>
      <c r="F121" s="122" t="str">
        <f t="shared" si="18"/>
        <v>21</v>
      </c>
      <c r="G121" s="122" t="str">
        <f t="shared" si="19"/>
        <v>8</v>
      </c>
      <c r="H121" s="122"/>
      <c r="I121" s="122"/>
      <c r="J121" s="122"/>
      <c r="K121" s="122"/>
      <c r="M121" s="135"/>
      <c r="N121" s="1137" t="s">
        <v>14</v>
      </c>
      <c r="O121" s="1136"/>
      <c r="P121" s="1137" t="s">
        <v>282</v>
      </c>
      <c r="Q121" s="1136"/>
      <c r="R121" s="1137" t="s">
        <v>280</v>
      </c>
      <c r="S121" s="1136"/>
      <c r="T121" s="1137" t="s">
        <v>283</v>
      </c>
      <c r="U121" s="1136"/>
      <c r="V121" s="1137" t="s">
        <v>301</v>
      </c>
      <c r="W121" s="1136"/>
      <c r="X121" s="1136"/>
      <c r="Y121" s="1137" t="s">
        <v>294</v>
      </c>
      <c r="Z121" s="1136"/>
      <c r="AA121" s="1136"/>
      <c r="AB121" s="1137"/>
      <c r="AC121" s="1136"/>
      <c r="AD121" s="1137"/>
      <c r="AE121" s="1136"/>
      <c r="AF121" s="1138" t="s">
        <v>88</v>
      </c>
      <c r="AG121" s="1136"/>
      <c r="AH121" s="1136"/>
      <c r="AI121" s="1136"/>
      <c r="AJ121" s="1136"/>
      <c r="AK121" s="1136"/>
      <c r="AL121" s="1136"/>
      <c r="AM121" s="1136"/>
      <c r="AN121" s="1137" t="s">
        <v>273</v>
      </c>
      <c r="AO121" s="1136"/>
      <c r="AP121" s="1136"/>
      <c r="AQ121" s="1136"/>
      <c r="AR121" s="1136"/>
      <c r="AS121" s="1137" t="s">
        <v>274</v>
      </c>
      <c r="AT121" s="1136"/>
      <c r="AU121" s="1136"/>
      <c r="AV121" s="123" t="s">
        <v>65</v>
      </c>
      <c r="AW121" s="1135" t="s">
        <v>275</v>
      </c>
      <c r="AX121" s="1136"/>
      <c r="AY121" s="1136"/>
      <c r="AZ121" s="1136"/>
      <c r="BA121" s="1136"/>
      <c r="BB121" s="1136"/>
      <c r="BC121" s="124">
        <v>5000000</v>
      </c>
      <c r="BD121" s="125">
        <v>0</v>
      </c>
      <c r="BE121" s="124">
        <v>5000000</v>
      </c>
      <c r="BF121" s="125">
        <v>0</v>
      </c>
      <c r="BG121" s="125">
        <v>0</v>
      </c>
      <c r="BH121" s="125">
        <v>0</v>
      </c>
      <c r="BI121" s="125">
        <v>0</v>
      </c>
      <c r="BJ121" s="125">
        <v>0</v>
      </c>
      <c r="BK121" s="125">
        <v>0</v>
      </c>
      <c r="BL121" s="125">
        <v>0</v>
      </c>
      <c r="BM121" s="124" t="s">
        <v>429</v>
      </c>
      <c r="BN121" s="125" t="s">
        <v>429</v>
      </c>
      <c r="BO121" s="124" t="s">
        <v>429</v>
      </c>
    </row>
    <row r="122" spans="1:67" s="112" customFormat="1" x14ac:dyDescent="0.25">
      <c r="B122" s="115" t="str">
        <f t="shared" si="14"/>
        <v>A</v>
      </c>
      <c r="C122" s="115" t="str">
        <f t="shared" si="15"/>
        <v>2</v>
      </c>
      <c r="D122" s="115" t="str">
        <f t="shared" si="16"/>
        <v>0</v>
      </c>
      <c r="E122" s="115" t="str">
        <f t="shared" si="17"/>
        <v>4</v>
      </c>
      <c r="F122" s="115" t="str">
        <f t="shared" si="18"/>
        <v>40</v>
      </c>
      <c r="G122" s="115">
        <f t="shared" si="19"/>
        <v>0</v>
      </c>
      <c r="H122" s="115"/>
      <c r="I122" s="115"/>
      <c r="J122" s="115"/>
      <c r="K122" s="115"/>
      <c r="M122" s="134"/>
      <c r="N122" s="918" t="s">
        <v>14</v>
      </c>
      <c r="O122" s="1032"/>
      <c r="P122" s="918" t="s">
        <v>282</v>
      </c>
      <c r="Q122" s="1032"/>
      <c r="R122" s="918" t="s">
        <v>280</v>
      </c>
      <c r="S122" s="1032"/>
      <c r="T122" s="918" t="s">
        <v>283</v>
      </c>
      <c r="U122" s="1032"/>
      <c r="V122" s="918" t="s">
        <v>307</v>
      </c>
      <c r="W122" s="1032"/>
      <c r="X122" s="1032"/>
      <c r="Y122" s="918"/>
      <c r="Z122" s="1032"/>
      <c r="AA122" s="1032"/>
      <c r="AB122" s="918"/>
      <c r="AC122" s="1032"/>
      <c r="AD122" s="918"/>
      <c r="AE122" s="1032"/>
      <c r="AF122" s="917" t="s">
        <v>308</v>
      </c>
      <c r="AG122" s="1032"/>
      <c r="AH122" s="1032"/>
      <c r="AI122" s="1032"/>
      <c r="AJ122" s="1032"/>
      <c r="AK122" s="1032"/>
      <c r="AL122" s="1032"/>
      <c r="AM122" s="1032"/>
      <c r="AN122" s="918" t="s">
        <v>273</v>
      </c>
      <c r="AO122" s="1032"/>
      <c r="AP122" s="1032"/>
      <c r="AQ122" s="1032"/>
      <c r="AR122" s="1032"/>
      <c r="AS122" s="918" t="s">
        <v>274</v>
      </c>
      <c r="AT122" s="1032"/>
      <c r="AU122" s="1032"/>
      <c r="AV122" s="105" t="s">
        <v>65</v>
      </c>
      <c r="AW122" s="919" t="s">
        <v>275</v>
      </c>
      <c r="AX122" s="1032"/>
      <c r="AY122" s="1032"/>
      <c r="AZ122" s="1032"/>
      <c r="BA122" s="1032"/>
      <c r="BB122" s="1032"/>
      <c r="BC122" s="106">
        <v>21880000</v>
      </c>
      <c r="BD122" s="106">
        <v>392800</v>
      </c>
      <c r="BE122" s="106">
        <v>21487200</v>
      </c>
      <c r="BF122" s="107">
        <v>0</v>
      </c>
      <c r="BG122" s="106">
        <v>392800</v>
      </c>
      <c r="BH122" s="107">
        <v>0</v>
      </c>
      <c r="BI122" s="106">
        <v>392800</v>
      </c>
      <c r="BJ122" s="107">
        <v>0</v>
      </c>
      <c r="BK122" s="106">
        <v>392800</v>
      </c>
      <c r="BL122" s="107">
        <v>0</v>
      </c>
      <c r="BM122" s="107" t="s">
        <v>587</v>
      </c>
      <c r="BN122" s="107" t="s">
        <v>429</v>
      </c>
      <c r="BO122" s="107" t="s">
        <v>429</v>
      </c>
    </row>
    <row r="123" spans="1:67" s="121" customFormat="1" x14ac:dyDescent="0.25">
      <c r="A123" s="121" t="str">
        <f>+B123&amp;"-"&amp;C123&amp;"-"&amp;D123&amp;"-"&amp;E123&amp;"-"&amp;F123&amp;"-"&amp;G123&amp;"-"&amp;AV123</f>
        <v>A-2-0-4-40-15-10</v>
      </c>
      <c r="B123" s="122" t="str">
        <f t="shared" si="14"/>
        <v>A</v>
      </c>
      <c r="C123" s="122" t="str">
        <f t="shared" si="15"/>
        <v>2</v>
      </c>
      <c r="D123" s="122" t="str">
        <f t="shared" si="16"/>
        <v>0</v>
      </c>
      <c r="E123" s="122" t="str">
        <f t="shared" si="17"/>
        <v>4</v>
      </c>
      <c r="F123" s="122" t="str">
        <f t="shared" si="18"/>
        <v>40</v>
      </c>
      <c r="G123" s="122" t="str">
        <f t="shared" si="19"/>
        <v>15</v>
      </c>
      <c r="H123" s="122"/>
      <c r="I123" s="122"/>
      <c r="J123" s="122"/>
      <c r="K123" s="122"/>
      <c r="M123" s="135"/>
      <c r="N123" s="1137" t="s">
        <v>14</v>
      </c>
      <c r="O123" s="1136"/>
      <c r="P123" s="1137" t="s">
        <v>282</v>
      </c>
      <c r="Q123" s="1136"/>
      <c r="R123" s="1137" t="s">
        <v>280</v>
      </c>
      <c r="S123" s="1136"/>
      <c r="T123" s="1137" t="s">
        <v>283</v>
      </c>
      <c r="U123" s="1136"/>
      <c r="V123" s="1137" t="s">
        <v>307</v>
      </c>
      <c r="W123" s="1136"/>
      <c r="X123" s="1136"/>
      <c r="Y123" s="1137" t="s">
        <v>286</v>
      </c>
      <c r="Z123" s="1136"/>
      <c r="AA123" s="1136"/>
      <c r="AB123" s="1137"/>
      <c r="AC123" s="1136"/>
      <c r="AD123" s="1137"/>
      <c r="AE123" s="1136"/>
      <c r="AF123" s="1138" t="s">
        <v>182</v>
      </c>
      <c r="AG123" s="1136"/>
      <c r="AH123" s="1136"/>
      <c r="AI123" s="1136"/>
      <c r="AJ123" s="1136"/>
      <c r="AK123" s="1136"/>
      <c r="AL123" s="1136"/>
      <c r="AM123" s="1136"/>
      <c r="AN123" s="1137" t="s">
        <v>273</v>
      </c>
      <c r="AO123" s="1136"/>
      <c r="AP123" s="1136"/>
      <c r="AQ123" s="1136"/>
      <c r="AR123" s="1136"/>
      <c r="AS123" s="1137" t="s">
        <v>274</v>
      </c>
      <c r="AT123" s="1136"/>
      <c r="AU123" s="1136"/>
      <c r="AV123" s="123" t="s">
        <v>65</v>
      </c>
      <c r="AW123" s="1135" t="s">
        <v>275</v>
      </c>
      <c r="AX123" s="1136"/>
      <c r="AY123" s="1136"/>
      <c r="AZ123" s="1136"/>
      <c r="BA123" s="1136"/>
      <c r="BB123" s="1136"/>
      <c r="BC123" s="124">
        <v>21880000</v>
      </c>
      <c r="BD123" s="124">
        <v>392800</v>
      </c>
      <c r="BE123" s="124">
        <v>21487200</v>
      </c>
      <c r="BF123" s="125">
        <v>0</v>
      </c>
      <c r="BG123" s="124">
        <v>392800</v>
      </c>
      <c r="BH123" s="125">
        <v>0</v>
      </c>
      <c r="BI123" s="124">
        <v>392800</v>
      </c>
      <c r="BJ123" s="125">
        <v>0</v>
      </c>
      <c r="BK123" s="124">
        <v>392800</v>
      </c>
      <c r="BL123" s="125">
        <v>0</v>
      </c>
      <c r="BM123" s="124" t="s">
        <v>587</v>
      </c>
      <c r="BN123" s="125" t="s">
        <v>429</v>
      </c>
      <c r="BO123" s="124" t="s">
        <v>429</v>
      </c>
    </row>
    <row r="124" spans="1:67" s="112" customFormat="1" x14ac:dyDescent="0.25">
      <c r="B124" s="115" t="str">
        <f t="shared" si="14"/>
        <v>A</v>
      </c>
      <c r="C124" s="115" t="str">
        <f t="shared" si="15"/>
        <v>2</v>
      </c>
      <c r="D124" s="115" t="str">
        <f t="shared" si="16"/>
        <v>0</v>
      </c>
      <c r="E124" s="115" t="str">
        <f t="shared" si="17"/>
        <v>4</v>
      </c>
      <c r="F124" s="115" t="str">
        <f t="shared" si="18"/>
        <v>41</v>
      </c>
      <c r="G124" s="115">
        <f t="shared" si="19"/>
        <v>0</v>
      </c>
      <c r="H124" s="115"/>
      <c r="I124" s="115"/>
      <c r="J124" s="115"/>
      <c r="K124" s="115"/>
      <c r="M124" s="134"/>
      <c r="N124" s="918" t="s">
        <v>14</v>
      </c>
      <c r="O124" s="1032"/>
      <c r="P124" s="918" t="s">
        <v>282</v>
      </c>
      <c r="Q124" s="1032"/>
      <c r="R124" s="918" t="s">
        <v>280</v>
      </c>
      <c r="S124" s="1032"/>
      <c r="T124" s="918" t="s">
        <v>283</v>
      </c>
      <c r="U124" s="1032"/>
      <c r="V124" s="918" t="s">
        <v>309</v>
      </c>
      <c r="W124" s="1032"/>
      <c r="X124" s="1032"/>
      <c r="Y124" s="918"/>
      <c r="Z124" s="1032"/>
      <c r="AA124" s="1032"/>
      <c r="AB124" s="918"/>
      <c r="AC124" s="1032"/>
      <c r="AD124" s="918"/>
      <c r="AE124" s="1032"/>
      <c r="AF124" s="917" t="s">
        <v>89</v>
      </c>
      <c r="AG124" s="1032"/>
      <c r="AH124" s="1032"/>
      <c r="AI124" s="1032"/>
      <c r="AJ124" s="1032"/>
      <c r="AK124" s="1032"/>
      <c r="AL124" s="1032"/>
      <c r="AM124" s="1032"/>
      <c r="AN124" s="918" t="s">
        <v>273</v>
      </c>
      <c r="AO124" s="1032"/>
      <c r="AP124" s="1032"/>
      <c r="AQ124" s="1032"/>
      <c r="AR124" s="1032"/>
      <c r="AS124" s="918" t="s">
        <v>274</v>
      </c>
      <c r="AT124" s="1032"/>
      <c r="AU124" s="1032"/>
      <c r="AV124" s="105" t="s">
        <v>65</v>
      </c>
      <c r="AW124" s="919" t="s">
        <v>275</v>
      </c>
      <c r="AX124" s="1032"/>
      <c r="AY124" s="1032"/>
      <c r="AZ124" s="1032"/>
      <c r="BA124" s="1032"/>
      <c r="BB124" s="1032"/>
      <c r="BC124" s="106">
        <v>32000000</v>
      </c>
      <c r="BD124" s="106">
        <v>18615462</v>
      </c>
      <c r="BE124" s="106">
        <v>13384538</v>
      </c>
      <c r="BF124" s="107">
        <v>0</v>
      </c>
      <c r="BG124" s="106">
        <v>3615462</v>
      </c>
      <c r="BH124" s="106">
        <v>15000000</v>
      </c>
      <c r="BI124" s="106">
        <v>3615462</v>
      </c>
      <c r="BJ124" s="107">
        <v>0</v>
      </c>
      <c r="BK124" s="106">
        <v>3615462</v>
      </c>
      <c r="BL124" s="107">
        <v>0</v>
      </c>
      <c r="BM124" s="107" t="s">
        <v>588</v>
      </c>
      <c r="BN124" s="107" t="s">
        <v>429</v>
      </c>
      <c r="BO124" s="107" t="s">
        <v>429</v>
      </c>
    </row>
    <row r="125" spans="1:67" s="121" customFormat="1" x14ac:dyDescent="0.25">
      <c r="A125" s="121" t="str">
        <f>+B125&amp;"-"&amp;C125&amp;"-"&amp;D125&amp;"-"&amp;E125&amp;"-"&amp;F125&amp;"-"&amp;G125&amp;"-"&amp;AV125</f>
        <v>A-2-0-4-41-2-10</v>
      </c>
      <c r="B125" s="122" t="str">
        <f t="shared" si="14"/>
        <v>A</v>
      </c>
      <c r="C125" s="122" t="str">
        <f t="shared" si="15"/>
        <v>2</v>
      </c>
      <c r="D125" s="122" t="str">
        <f t="shared" si="16"/>
        <v>0</v>
      </c>
      <c r="E125" s="122" t="str">
        <f t="shared" si="17"/>
        <v>4</v>
      </c>
      <c r="F125" s="122" t="str">
        <f t="shared" si="18"/>
        <v>41</v>
      </c>
      <c r="G125" s="122" t="str">
        <f t="shared" si="19"/>
        <v>2</v>
      </c>
      <c r="H125" s="122"/>
      <c r="I125" s="122"/>
      <c r="J125" s="122"/>
      <c r="K125" s="122"/>
      <c r="M125" s="135"/>
      <c r="N125" s="1137" t="s">
        <v>14</v>
      </c>
      <c r="O125" s="1136"/>
      <c r="P125" s="1137" t="s">
        <v>282</v>
      </c>
      <c r="Q125" s="1136"/>
      <c r="R125" s="1137" t="s">
        <v>280</v>
      </c>
      <c r="S125" s="1136"/>
      <c r="T125" s="1137" t="s">
        <v>283</v>
      </c>
      <c r="U125" s="1136"/>
      <c r="V125" s="1137" t="s">
        <v>309</v>
      </c>
      <c r="W125" s="1136"/>
      <c r="X125" s="1136"/>
      <c r="Y125" s="1137" t="s">
        <v>282</v>
      </c>
      <c r="Z125" s="1136"/>
      <c r="AA125" s="1136"/>
      <c r="AB125" s="1137"/>
      <c r="AC125" s="1136"/>
      <c r="AD125" s="1137"/>
      <c r="AE125" s="1136"/>
      <c r="AF125" s="1138" t="s">
        <v>90</v>
      </c>
      <c r="AG125" s="1136"/>
      <c r="AH125" s="1136"/>
      <c r="AI125" s="1136"/>
      <c r="AJ125" s="1136"/>
      <c r="AK125" s="1136"/>
      <c r="AL125" s="1136"/>
      <c r="AM125" s="1136"/>
      <c r="AN125" s="1137" t="s">
        <v>273</v>
      </c>
      <c r="AO125" s="1136"/>
      <c r="AP125" s="1136"/>
      <c r="AQ125" s="1136"/>
      <c r="AR125" s="1136"/>
      <c r="AS125" s="1137" t="s">
        <v>274</v>
      </c>
      <c r="AT125" s="1136"/>
      <c r="AU125" s="1136"/>
      <c r="AV125" s="123" t="s">
        <v>65</v>
      </c>
      <c r="AW125" s="1135" t="s">
        <v>275</v>
      </c>
      <c r="AX125" s="1136"/>
      <c r="AY125" s="1136"/>
      <c r="AZ125" s="1136"/>
      <c r="BA125" s="1136"/>
      <c r="BB125" s="1136"/>
      <c r="BC125" s="124">
        <v>12000000</v>
      </c>
      <c r="BD125" s="125">
        <v>0</v>
      </c>
      <c r="BE125" s="124">
        <v>12000000</v>
      </c>
      <c r="BF125" s="125">
        <v>0</v>
      </c>
      <c r="BG125" s="125">
        <v>0</v>
      </c>
      <c r="BH125" s="125">
        <v>0</v>
      </c>
      <c r="BI125" s="125">
        <v>0</v>
      </c>
      <c r="BJ125" s="125">
        <v>0</v>
      </c>
      <c r="BK125" s="125">
        <v>0</v>
      </c>
      <c r="BL125" s="125">
        <v>0</v>
      </c>
      <c r="BM125" s="124" t="s">
        <v>429</v>
      </c>
      <c r="BN125" s="125" t="s">
        <v>429</v>
      </c>
      <c r="BO125" s="124" t="s">
        <v>429</v>
      </c>
    </row>
    <row r="126" spans="1:67" s="121" customFormat="1" x14ac:dyDescent="0.25">
      <c r="A126" s="121" t="str">
        <f>+B126&amp;"-"&amp;C126&amp;"-"&amp;D126&amp;"-"&amp;E126&amp;"-"&amp;F126&amp;"-"&amp;G126&amp;"-"&amp;AV126</f>
        <v>A-2-0-4-41-5-10</v>
      </c>
      <c r="B126" s="122" t="str">
        <f t="shared" si="14"/>
        <v>A</v>
      </c>
      <c r="C126" s="122" t="str">
        <f t="shared" si="15"/>
        <v>2</v>
      </c>
      <c r="D126" s="122" t="str">
        <f t="shared" si="16"/>
        <v>0</v>
      </c>
      <c r="E126" s="122" t="str">
        <f t="shared" si="17"/>
        <v>4</v>
      </c>
      <c r="F126" s="122" t="str">
        <f t="shared" si="18"/>
        <v>41</v>
      </c>
      <c r="G126" s="122" t="str">
        <f t="shared" si="19"/>
        <v>5</v>
      </c>
      <c r="H126" s="122"/>
      <c r="I126" s="122"/>
      <c r="J126" s="122"/>
      <c r="K126" s="122"/>
      <c r="M126" s="135"/>
      <c r="N126" s="1137" t="s">
        <v>14</v>
      </c>
      <c r="O126" s="1136"/>
      <c r="P126" s="1137" t="s">
        <v>282</v>
      </c>
      <c r="Q126" s="1136"/>
      <c r="R126" s="1137" t="s">
        <v>280</v>
      </c>
      <c r="S126" s="1136"/>
      <c r="T126" s="1137" t="s">
        <v>283</v>
      </c>
      <c r="U126" s="1136"/>
      <c r="V126" s="1137" t="s">
        <v>309</v>
      </c>
      <c r="W126" s="1136"/>
      <c r="X126" s="1136"/>
      <c r="Y126" s="1137" t="s">
        <v>284</v>
      </c>
      <c r="Z126" s="1136"/>
      <c r="AA126" s="1136"/>
      <c r="AB126" s="1137"/>
      <c r="AC126" s="1136"/>
      <c r="AD126" s="1137"/>
      <c r="AE126" s="1136"/>
      <c r="AF126" s="1138" t="s">
        <v>91</v>
      </c>
      <c r="AG126" s="1136"/>
      <c r="AH126" s="1136"/>
      <c r="AI126" s="1136"/>
      <c r="AJ126" s="1136"/>
      <c r="AK126" s="1136"/>
      <c r="AL126" s="1136"/>
      <c r="AM126" s="1136"/>
      <c r="AN126" s="1137" t="s">
        <v>273</v>
      </c>
      <c r="AO126" s="1136"/>
      <c r="AP126" s="1136"/>
      <c r="AQ126" s="1136"/>
      <c r="AR126" s="1136"/>
      <c r="AS126" s="1137" t="s">
        <v>274</v>
      </c>
      <c r="AT126" s="1136"/>
      <c r="AU126" s="1136"/>
      <c r="AV126" s="123" t="s">
        <v>65</v>
      </c>
      <c r="AW126" s="1135" t="s">
        <v>275</v>
      </c>
      <c r="AX126" s="1136"/>
      <c r="AY126" s="1136"/>
      <c r="AZ126" s="1136"/>
      <c r="BA126" s="1136"/>
      <c r="BB126" s="1136"/>
      <c r="BC126" s="124">
        <v>5000000</v>
      </c>
      <c r="BD126" s="124">
        <v>3615462</v>
      </c>
      <c r="BE126" s="124">
        <v>1384538</v>
      </c>
      <c r="BF126" s="125">
        <v>0</v>
      </c>
      <c r="BG126" s="124">
        <v>3615462</v>
      </c>
      <c r="BH126" s="125">
        <v>0</v>
      </c>
      <c r="BI126" s="124">
        <v>3615462</v>
      </c>
      <c r="BJ126" s="125">
        <v>0</v>
      </c>
      <c r="BK126" s="124">
        <v>3615462</v>
      </c>
      <c r="BL126" s="125">
        <v>0</v>
      </c>
      <c r="BM126" s="124" t="s">
        <v>588</v>
      </c>
      <c r="BN126" s="125" t="s">
        <v>429</v>
      </c>
      <c r="BO126" s="124" t="s">
        <v>429</v>
      </c>
    </row>
    <row r="127" spans="1:67" s="121" customFormat="1" x14ac:dyDescent="0.25">
      <c r="A127" s="121" t="str">
        <f>+B127&amp;"-"&amp;C127&amp;"-"&amp;D127&amp;"-"&amp;E127&amp;"-"&amp;F127&amp;"-"&amp;G127&amp;"-"&amp;AV127</f>
        <v>A-2-0-4-41-13-10</v>
      </c>
      <c r="B127" s="122" t="str">
        <f t="shared" si="14"/>
        <v>A</v>
      </c>
      <c r="C127" s="122" t="str">
        <f t="shared" si="15"/>
        <v>2</v>
      </c>
      <c r="D127" s="122" t="str">
        <f t="shared" si="16"/>
        <v>0</v>
      </c>
      <c r="E127" s="122" t="str">
        <f t="shared" si="17"/>
        <v>4</v>
      </c>
      <c r="F127" s="122" t="str">
        <f t="shared" si="18"/>
        <v>41</v>
      </c>
      <c r="G127" s="122" t="str">
        <f t="shared" si="19"/>
        <v>13</v>
      </c>
      <c r="H127" s="122"/>
      <c r="I127" s="122"/>
      <c r="J127" s="122"/>
      <c r="K127" s="122"/>
      <c r="M127" s="135"/>
      <c r="N127" s="1137" t="s">
        <v>14</v>
      </c>
      <c r="O127" s="1136"/>
      <c r="P127" s="1137" t="s">
        <v>282</v>
      </c>
      <c r="Q127" s="1136"/>
      <c r="R127" s="1137" t="s">
        <v>280</v>
      </c>
      <c r="S127" s="1136"/>
      <c r="T127" s="1137" t="s">
        <v>283</v>
      </c>
      <c r="U127" s="1136"/>
      <c r="V127" s="1137" t="s">
        <v>309</v>
      </c>
      <c r="W127" s="1136"/>
      <c r="X127" s="1136"/>
      <c r="Y127" s="1137" t="s">
        <v>303</v>
      </c>
      <c r="Z127" s="1136"/>
      <c r="AA127" s="1136"/>
      <c r="AB127" s="1137"/>
      <c r="AC127" s="1136"/>
      <c r="AD127" s="1137"/>
      <c r="AE127" s="1136"/>
      <c r="AF127" s="1138" t="s">
        <v>89</v>
      </c>
      <c r="AG127" s="1136"/>
      <c r="AH127" s="1136"/>
      <c r="AI127" s="1136"/>
      <c r="AJ127" s="1136"/>
      <c r="AK127" s="1136"/>
      <c r="AL127" s="1136"/>
      <c r="AM127" s="1136"/>
      <c r="AN127" s="1137" t="s">
        <v>273</v>
      </c>
      <c r="AO127" s="1136"/>
      <c r="AP127" s="1136"/>
      <c r="AQ127" s="1136"/>
      <c r="AR127" s="1136"/>
      <c r="AS127" s="1137" t="s">
        <v>274</v>
      </c>
      <c r="AT127" s="1136"/>
      <c r="AU127" s="1136"/>
      <c r="AV127" s="123" t="s">
        <v>65</v>
      </c>
      <c r="AW127" s="1135" t="s">
        <v>275</v>
      </c>
      <c r="AX127" s="1136"/>
      <c r="AY127" s="1136"/>
      <c r="AZ127" s="1136"/>
      <c r="BA127" s="1136"/>
      <c r="BB127" s="1136"/>
      <c r="BC127" s="124">
        <v>15000000</v>
      </c>
      <c r="BD127" s="124">
        <v>15000000</v>
      </c>
      <c r="BE127" s="125">
        <v>0</v>
      </c>
      <c r="BF127" s="125">
        <v>0</v>
      </c>
      <c r="BG127" s="125">
        <v>0</v>
      </c>
      <c r="BH127" s="124">
        <v>15000000</v>
      </c>
      <c r="BI127" s="125">
        <v>0</v>
      </c>
      <c r="BJ127" s="125">
        <v>0</v>
      </c>
      <c r="BK127" s="125">
        <v>0</v>
      </c>
      <c r="BL127" s="125">
        <v>0</v>
      </c>
      <c r="BM127" s="124" t="s">
        <v>429</v>
      </c>
      <c r="BN127" s="125" t="s">
        <v>429</v>
      </c>
      <c r="BO127" s="124" t="s">
        <v>429</v>
      </c>
    </row>
    <row r="128" spans="1:67" s="117" customFormat="1" x14ac:dyDescent="0.25"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M128" s="149"/>
      <c r="N128" s="853" t="s">
        <v>14</v>
      </c>
      <c r="O128" s="854"/>
      <c r="P128" s="853" t="s">
        <v>289</v>
      </c>
      <c r="Q128" s="854"/>
      <c r="R128" s="853"/>
      <c r="S128" s="854"/>
      <c r="T128" s="853"/>
      <c r="U128" s="854"/>
      <c r="V128" s="853"/>
      <c r="W128" s="854"/>
      <c r="X128" s="854"/>
      <c r="Y128" s="853"/>
      <c r="Z128" s="854"/>
      <c r="AA128" s="854"/>
      <c r="AB128" s="853"/>
      <c r="AC128" s="854"/>
      <c r="AD128" s="853"/>
      <c r="AE128" s="854"/>
      <c r="AF128" s="1119" t="s">
        <v>10</v>
      </c>
      <c r="AG128" s="854"/>
      <c r="AH128" s="854"/>
      <c r="AI128" s="854"/>
      <c r="AJ128" s="854"/>
      <c r="AK128" s="854"/>
      <c r="AL128" s="854"/>
      <c r="AM128" s="854"/>
      <c r="AN128" s="853" t="s">
        <v>273</v>
      </c>
      <c r="AO128" s="854"/>
      <c r="AP128" s="854"/>
      <c r="AQ128" s="854"/>
      <c r="AR128" s="854"/>
      <c r="AS128" s="853" t="s">
        <v>274</v>
      </c>
      <c r="AT128" s="854"/>
      <c r="AU128" s="854"/>
      <c r="AV128" s="146" t="s">
        <v>65</v>
      </c>
      <c r="AW128" s="855" t="s">
        <v>275</v>
      </c>
      <c r="AX128" s="854"/>
      <c r="AY128" s="854"/>
      <c r="AZ128" s="854"/>
      <c r="BA128" s="854"/>
      <c r="BB128" s="854"/>
      <c r="BC128" s="145">
        <v>202904200000</v>
      </c>
      <c r="BD128" s="147">
        <v>202231500000</v>
      </c>
      <c r="BE128" s="145">
        <v>672700000</v>
      </c>
      <c r="BF128" s="147">
        <v>0</v>
      </c>
      <c r="BG128" s="145">
        <v>188379635475</v>
      </c>
      <c r="BH128" s="145">
        <v>13851864525</v>
      </c>
      <c r="BI128" s="145">
        <v>74444456036</v>
      </c>
      <c r="BJ128" s="145">
        <v>113935179439</v>
      </c>
      <c r="BK128" s="145">
        <v>74392476990</v>
      </c>
      <c r="BL128" s="145">
        <v>51979046</v>
      </c>
      <c r="BM128" s="145" t="s">
        <v>589</v>
      </c>
      <c r="BN128" s="145" t="s">
        <v>429</v>
      </c>
      <c r="BO128" s="145" t="s">
        <v>590</v>
      </c>
    </row>
    <row r="129" spans="1:67" s="117" customFormat="1" x14ac:dyDescent="0.25"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M129" s="149"/>
      <c r="N129" s="853" t="s">
        <v>14</v>
      </c>
      <c r="O129" s="854"/>
      <c r="P129" s="853" t="s">
        <v>289</v>
      </c>
      <c r="Q129" s="854"/>
      <c r="R129" s="853"/>
      <c r="S129" s="854"/>
      <c r="T129" s="853"/>
      <c r="U129" s="854"/>
      <c r="V129" s="853"/>
      <c r="W129" s="854"/>
      <c r="X129" s="854"/>
      <c r="Y129" s="853"/>
      <c r="Z129" s="854"/>
      <c r="AA129" s="854"/>
      <c r="AB129" s="853"/>
      <c r="AC129" s="854"/>
      <c r="AD129" s="853"/>
      <c r="AE129" s="854"/>
      <c r="AF129" s="1119" t="s">
        <v>10</v>
      </c>
      <c r="AG129" s="854"/>
      <c r="AH129" s="854"/>
      <c r="AI129" s="854"/>
      <c r="AJ129" s="854"/>
      <c r="AK129" s="854"/>
      <c r="AL129" s="854"/>
      <c r="AM129" s="854"/>
      <c r="AN129" s="853" t="s">
        <v>273</v>
      </c>
      <c r="AO129" s="854"/>
      <c r="AP129" s="854"/>
      <c r="AQ129" s="854"/>
      <c r="AR129" s="854"/>
      <c r="AS129" s="853" t="s">
        <v>276</v>
      </c>
      <c r="AT129" s="854"/>
      <c r="AU129" s="854"/>
      <c r="AV129" s="146" t="s">
        <v>80</v>
      </c>
      <c r="AW129" s="855" t="s">
        <v>277</v>
      </c>
      <c r="AX129" s="854"/>
      <c r="AY129" s="854"/>
      <c r="AZ129" s="854"/>
      <c r="BA129" s="854"/>
      <c r="BB129" s="854"/>
      <c r="BC129" s="145">
        <v>519000000</v>
      </c>
      <c r="BD129" s="147">
        <v>0</v>
      </c>
      <c r="BE129" s="145">
        <v>519000000</v>
      </c>
      <c r="BF129" s="147">
        <v>0</v>
      </c>
      <c r="BG129" s="145">
        <v>0</v>
      </c>
      <c r="BH129" s="145">
        <v>0</v>
      </c>
      <c r="BI129" s="145">
        <v>0</v>
      </c>
      <c r="BJ129" s="145">
        <v>0</v>
      </c>
      <c r="BK129" s="145">
        <v>0</v>
      </c>
      <c r="BL129" s="145">
        <v>0</v>
      </c>
      <c r="BM129" s="145" t="s">
        <v>429</v>
      </c>
      <c r="BN129" s="145" t="s">
        <v>429</v>
      </c>
      <c r="BO129" s="145" t="s">
        <v>429</v>
      </c>
    </row>
    <row r="130" spans="1:67" s="117" customFormat="1" x14ac:dyDescent="0.25"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M130" s="149"/>
      <c r="N130" s="853" t="s">
        <v>14</v>
      </c>
      <c r="O130" s="854"/>
      <c r="P130" s="853" t="s">
        <v>289</v>
      </c>
      <c r="Q130" s="854"/>
      <c r="R130" s="853"/>
      <c r="S130" s="854"/>
      <c r="T130" s="853"/>
      <c r="U130" s="854"/>
      <c r="V130" s="853"/>
      <c r="W130" s="854"/>
      <c r="X130" s="854"/>
      <c r="Y130" s="853"/>
      <c r="Z130" s="854"/>
      <c r="AA130" s="854"/>
      <c r="AB130" s="853"/>
      <c r="AC130" s="854"/>
      <c r="AD130" s="853"/>
      <c r="AE130" s="854"/>
      <c r="AF130" s="1119" t="s">
        <v>10</v>
      </c>
      <c r="AG130" s="854"/>
      <c r="AH130" s="854"/>
      <c r="AI130" s="854"/>
      <c r="AJ130" s="854"/>
      <c r="AK130" s="854"/>
      <c r="AL130" s="854"/>
      <c r="AM130" s="854"/>
      <c r="AN130" s="853" t="s">
        <v>273</v>
      </c>
      <c r="AO130" s="854"/>
      <c r="AP130" s="854"/>
      <c r="AQ130" s="854"/>
      <c r="AR130" s="854"/>
      <c r="AS130" s="853" t="s">
        <v>276</v>
      </c>
      <c r="AT130" s="854"/>
      <c r="AU130" s="854"/>
      <c r="AV130" s="146" t="s">
        <v>23</v>
      </c>
      <c r="AW130" s="855" t="s">
        <v>278</v>
      </c>
      <c r="AX130" s="854"/>
      <c r="AY130" s="854"/>
      <c r="AZ130" s="854"/>
      <c r="BA130" s="854"/>
      <c r="BB130" s="854"/>
      <c r="BC130" s="145">
        <v>66513900000</v>
      </c>
      <c r="BD130" s="147">
        <v>20060985926</v>
      </c>
      <c r="BE130" s="145">
        <v>46452914074</v>
      </c>
      <c r="BF130" s="147">
        <v>0</v>
      </c>
      <c r="BG130" s="145">
        <v>13814101827</v>
      </c>
      <c r="BH130" s="145">
        <v>6246884099</v>
      </c>
      <c r="BI130" s="145">
        <v>9154415327</v>
      </c>
      <c r="BJ130" s="145">
        <v>4659686500</v>
      </c>
      <c r="BK130" s="145">
        <v>9113877258</v>
      </c>
      <c r="BL130" s="145">
        <v>40538069</v>
      </c>
      <c r="BM130" s="145" t="s">
        <v>447</v>
      </c>
      <c r="BN130" s="145" t="s">
        <v>429</v>
      </c>
      <c r="BO130" s="145" t="s">
        <v>429</v>
      </c>
    </row>
    <row r="131" spans="1:67" s="112" customFormat="1" x14ac:dyDescent="0.25"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M131" s="134"/>
      <c r="N131" s="918" t="s">
        <v>14</v>
      </c>
      <c r="O131" s="1032"/>
      <c r="P131" s="918" t="s">
        <v>289</v>
      </c>
      <c r="Q131" s="1032"/>
      <c r="R131" s="918" t="s">
        <v>282</v>
      </c>
      <c r="S131" s="1032"/>
      <c r="T131" s="918"/>
      <c r="U131" s="1032"/>
      <c r="V131" s="918"/>
      <c r="W131" s="1032"/>
      <c r="X131" s="1032"/>
      <c r="Y131" s="918"/>
      <c r="Z131" s="1032"/>
      <c r="AA131" s="1032"/>
      <c r="AB131" s="918"/>
      <c r="AC131" s="1032"/>
      <c r="AD131" s="918"/>
      <c r="AE131" s="1032"/>
      <c r="AF131" s="917" t="s">
        <v>310</v>
      </c>
      <c r="AG131" s="1032"/>
      <c r="AH131" s="1032"/>
      <c r="AI131" s="1032"/>
      <c r="AJ131" s="1032"/>
      <c r="AK131" s="1032"/>
      <c r="AL131" s="1032"/>
      <c r="AM131" s="1032"/>
      <c r="AN131" s="918" t="s">
        <v>273</v>
      </c>
      <c r="AO131" s="1032"/>
      <c r="AP131" s="1032"/>
      <c r="AQ131" s="1032"/>
      <c r="AR131" s="1032"/>
      <c r="AS131" s="918" t="s">
        <v>276</v>
      </c>
      <c r="AT131" s="1032"/>
      <c r="AU131" s="1032"/>
      <c r="AV131" s="105" t="s">
        <v>80</v>
      </c>
      <c r="AW131" s="919" t="s">
        <v>277</v>
      </c>
      <c r="AX131" s="1032"/>
      <c r="AY131" s="1032"/>
      <c r="AZ131" s="1032"/>
      <c r="BA131" s="1032"/>
      <c r="BB131" s="1032"/>
      <c r="BC131" s="106">
        <v>519000000</v>
      </c>
      <c r="BD131" s="107">
        <v>0</v>
      </c>
      <c r="BE131" s="106">
        <v>519000000</v>
      </c>
      <c r="BF131" s="107">
        <v>0</v>
      </c>
      <c r="BG131" s="107">
        <v>0</v>
      </c>
      <c r="BH131" s="107">
        <v>0</v>
      </c>
      <c r="BI131" s="107">
        <v>0</v>
      </c>
      <c r="BJ131" s="107">
        <v>0</v>
      </c>
      <c r="BK131" s="107">
        <v>0</v>
      </c>
      <c r="BL131" s="107">
        <v>0</v>
      </c>
      <c r="BM131" s="107" t="s">
        <v>429</v>
      </c>
      <c r="BN131" s="107" t="s">
        <v>429</v>
      </c>
      <c r="BO131" s="107" t="s">
        <v>429</v>
      </c>
    </row>
    <row r="132" spans="1:67" s="112" customFormat="1" x14ac:dyDescent="0.25"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M132" s="134"/>
      <c r="N132" s="918" t="s">
        <v>14</v>
      </c>
      <c r="O132" s="1032"/>
      <c r="P132" s="918" t="s">
        <v>289</v>
      </c>
      <c r="Q132" s="1032"/>
      <c r="R132" s="918" t="s">
        <v>282</v>
      </c>
      <c r="S132" s="1032"/>
      <c r="T132" s="918" t="s">
        <v>279</v>
      </c>
      <c r="U132" s="1032"/>
      <c r="V132" s="918"/>
      <c r="W132" s="1032"/>
      <c r="X132" s="1032"/>
      <c r="Y132" s="918"/>
      <c r="Z132" s="1032"/>
      <c r="AA132" s="1032"/>
      <c r="AB132" s="918"/>
      <c r="AC132" s="1032"/>
      <c r="AD132" s="918"/>
      <c r="AE132" s="1032"/>
      <c r="AF132" s="917" t="s">
        <v>311</v>
      </c>
      <c r="AG132" s="1032"/>
      <c r="AH132" s="1032"/>
      <c r="AI132" s="1032"/>
      <c r="AJ132" s="1032"/>
      <c r="AK132" s="1032"/>
      <c r="AL132" s="1032"/>
      <c r="AM132" s="1032"/>
      <c r="AN132" s="918" t="s">
        <v>273</v>
      </c>
      <c r="AO132" s="1032"/>
      <c r="AP132" s="1032"/>
      <c r="AQ132" s="1032"/>
      <c r="AR132" s="1032"/>
      <c r="AS132" s="918" t="s">
        <v>276</v>
      </c>
      <c r="AT132" s="1032"/>
      <c r="AU132" s="1032"/>
      <c r="AV132" s="105" t="s">
        <v>80</v>
      </c>
      <c r="AW132" s="919" t="s">
        <v>277</v>
      </c>
      <c r="AX132" s="1032"/>
      <c r="AY132" s="1032"/>
      <c r="AZ132" s="1032"/>
      <c r="BA132" s="1032"/>
      <c r="BB132" s="1032"/>
      <c r="BC132" s="106">
        <v>519000000</v>
      </c>
      <c r="BD132" s="107">
        <v>0</v>
      </c>
      <c r="BE132" s="106">
        <v>519000000</v>
      </c>
      <c r="BF132" s="107">
        <v>0</v>
      </c>
      <c r="BG132" s="107">
        <v>0</v>
      </c>
      <c r="BH132" s="107">
        <v>0</v>
      </c>
      <c r="BI132" s="107">
        <v>0</v>
      </c>
      <c r="BJ132" s="107">
        <v>0</v>
      </c>
      <c r="BK132" s="107">
        <v>0</v>
      </c>
      <c r="BL132" s="107">
        <v>0</v>
      </c>
      <c r="BM132" s="107" t="s">
        <v>429</v>
      </c>
      <c r="BN132" s="107" t="s">
        <v>429</v>
      </c>
      <c r="BO132" s="107" t="s">
        <v>429</v>
      </c>
    </row>
    <row r="133" spans="1:67" s="121" customFormat="1" x14ac:dyDescent="0.25">
      <c r="A133" s="121" t="str">
        <f>+B133&amp;"-"&amp;C133&amp;"-"&amp;D133&amp;"-"&amp;E133&amp;"-"&amp;F133&amp;"-"&amp;G133&amp;"-"&amp;AV133</f>
        <v>A-3-2-1-1-0-11</v>
      </c>
      <c r="B133" s="122" t="str">
        <f t="shared" si="14"/>
        <v>A</v>
      </c>
      <c r="C133" s="122" t="str">
        <f t="shared" si="15"/>
        <v>3</v>
      </c>
      <c r="D133" s="122" t="str">
        <f t="shared" si="16"/>
        <v>2</v>
      </c>
      <c r="E133" s="122" t="str">
        <f t="shared" si="17"/>
        <v>1</v>
      </c>
      <c r="F133" s="122" t="str">
        <f t="shared" si="18"/>
        <v>1</v>
      </c>
      <c r="G133" s="122">
        <f t="shared" si="19"/>
        <v>0</v>
      </c>
      <c r="H133" s="122"/>
      <c r="I133" s="122"/>
      <c r="J133" s="122"/>
      <c r="K133" s="122"/>
      <c r="M133" s="135"/>
      <c r="N133" s="1137" t="s">
        <v>14</v>
      </c>
      <c r="O133" s="1136"/>
      <c r="P133" s="1137" t="s">
        <v>289</v>
      </c>
      <c r="Q133" s="1136"/>
      <c r="R133" s="1137" t="s">
        <v>282</v>
      </c>
      <c r="S133" s="1136"/>
      <c r="T133" s="1137" t="s">
        <v>279</v>
      </c>
      <c r="U133" s="1136"/>
      <c r="V133" s="1137" t="s">
        <v>279</v>
      </c>
      <c r="W133" s="1136"/>
      <c r="X133" s="1136"/>
      <c r="Y133" s="1137"/>
      <c r="Z133" s="1136"/>
      <c r="AA133" s="1136"/>
      <c r="AB133" s="1137"/>
      <c r="AC133" s="1136"/>
      <c r="AD133" s="1137"/>
      <c r="AE133" s="1136"/>
      <c r="AF133" s="1138" t="s">
        <v>92</v>
      </c>
      <c r="AG133" s="1136"/>
      <c r="AH133" s="1136"/>
      <c r="AI133" s="1136"/>
      <c r="AJ133" s="1136"/>
      <c r="AK133" s="1136"/>
      <c r="AL133" s="1136"/>
      <c r="AM133" s="1136"/>
      <c r="AN133" s="1137" t="s">
        <v>273</v>
      </c>
      <c r="AO133" s="1136"/>
      <c r="AP133" s="1136"/>
      <c r="AQ133" s="1136"/>
      <c r="AR133" s="1136"/>
      <c r="AS133" s="1137" t="s">
        <v>276</v>
      </c>
      <c r="AT133" s="1136"/>
      <c r="AU133" s="1136"/>
      <c r="AV133" s="123" t="s">
        <v>80</v>
      </c>
      <c r="AW133" s="1135" t="s">
        <v>277</v>
      </c>
      <c r="AX133" s="1136"/>
      <c r="AY133" s="1136"/>
      <c r="AZ133" s="1136"/>
      <c r="BA133" s="1136"/>
      <c r="BB133" s="1136"/>
      <c r="BC133" s="124">
        <v>519000000</v>
      </c>
      <c r="BD133" s="125">
        <v>0</v>
      </c>
      <c r="BE133" s="124">
        <v>519000000</v>
      </c>
      <c r="BF133" s="125">
        <v>0</v>
      </c>
      <c r="BG133" s="125">
        <v>0</v>
      </c>
      <c r="BH133" s="125">
        <v>0</v>
      </c>
      <c r="BI133" s="125">
        <v>0</v>
      </c>
      <c r="BJ133" s="125">
        <v>0</v>
      </c>
      <c r="BK133" s="125">
        <v>0</v>
      </c>
      <c r="BL133" s="125">
        <v>0</v>
      </c>
      <c r="BM133" s="124" t="s">
        <v>429</v>
      </c>
      <c r="BN133" s="125" t="s">
        <v>429</v>
      </c>
      <c r="BO133" s="124" t="s">
        <v>429</v>
      </c>
    </row>
    <row r="134" spans="1:67" s="112" customFormat="1" ht="14.45" customHeight="1" x14ac:dyDescent="0.25"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M134" s="134"/>
      <c r="N134" s="918" t="s">
        <v>14</v>
      </c>
      <c r="O134" s="1032"/>
      <c r="P134" s="918" t="s">
        <v>289</v>
      </c>
      <c r="Q134" s="1032"/>
      <c r="R134" s="918" t="s">
        <v>284</v>
      </c>
      <c r="S134" s="1032"/>
      <c r="T134" s="918"/>
      <c r="U134" s="1032"/>
      <c r="V134" s="918"/>
      <c r="W134" s="1032"/>
      <c r="X134" s="1032"/>
      <c r="Y134" s="918"/>
      <c r="Z134" s="1032"/>
      <c r="AA134" s="1032"/>
      <c r="AB134" s="918"/>
      <c r="AC134" s="1032"/>
      <c r="AD134" s="918"/>
      <c r="AE134" s="1032"/>
      <c r="AF134" s="917" t="s">
        <v>312</v>
      </c>
      <c r="AG134" s="1032"/>
      <c r="AH134" s="1032"/>
      <c r="AI134" s="1032"/>
      <c r="AJ134" s="1032"/>
      <c r="AK134" s="1032"/>
      <c r="AL134" s="1032"/>
      <c r="AM134" s="1032"/>
      <c r="AN134" s="918" t="s">
        <v>273</v>
      </c>
      <c r="AO134" s="1032"/>
      <c r="AP134" s="1032"/>
      <c r="AQ134" s="1032"/>
      <c r="AR134" s="1032"/>
      <c r="AS134" s="918" t="s">
        <v>274</v>
      </c>
      <c r="AT134" s="1032"/>
      <c r="AU134" s="1032"/>
      <c r="AV134" s="105" t="s">
        <v>65</v>
      </c>
      <c r="AW134" s="919" t="s">
        <v>275</v>
      </c>
      <c r="AX134" s="1032"/>
      <c r="AY134" s="1032"/>
      <c r="AZ134" s="1032"/>
      <c r="BA134" s="1032"/>
      <c r="BB134" s="1032"/>
      <c r="BC134" s="106">
        <v>186200000</v>
      </c>
      <c r="BD134" s="107">
        <v>0</v>
      </c>
      <c r="BE134" s="106">
        <v>186200000</v>
      </c>
      <c r="BF134" s="107">
        <v>0</v>
      </c>
      <c r="BG134" s="107">
        <v>0</v>
      </c>
      <c r="BH134" s="107">
        <v>0</v>
      </c>
      <c r="BI134" s="107">
        <v>0</v>
      </c>
      <c r="BJ134" s="107">
        <v>0</v>
      </c>
      <c r="BK134" s="107">
        <v>0</v>
      </c>
      <c r="BL134" s="107">
        <v>0</v>
      </c>
      <c r="BM134" s="107" t="s">
        <v>429</v>
      </c>
      <c r="BN134" s="107" t="s">
        <v>429</v>
      </c>
      <c r="BO134" s="107" t="s">
        <v>429</v>
      </c>
    </row>
    <row r="135" spans="1:67" s="112" customFormat="1" ht="14.45" customHeight="1" x14ac:dyDescent="0.25"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M135" s="134"/>
      <c r="N135" s="918" t="s">
        <v>14</v>
      </c>
      <c r="O135" s="1032"/>
      <c r="P135" s="918" t="s">
        <v>289</v>
      </c>
      <c r="Q135" s="1032"/>
      <c r="R135" s="918" t="s">
        <v>284</v>
      </c>
      <c r="S135" s="1032"/>
      <c r="T135" s="918" t="s">
        <v>289</v>
      </c>
      <c r="U135" s="1032"/>
      <c r="V135" s="918"/>
      <c r="W135" s="1032"/>
      <c r="X135" s="1032"/>
      <c r="Y135" s="918"/>
      <c r="Z135" s="1032"/>
      <c r="AA135" s="1032"/>
      <c r="AB135" s="918"/>
      <c r="AC135" s="1032"/>
      <c r="AD135" s="918"/>
      <c r="AE135" s="1032"/>
      <c r="AF135" s="917" t="s">
        <v>313</v>
      </c>
      <c r="AG135" s="1032"/>
      <c r="AH135" s="1032"/>
      <c r="AI135" s="1032"/>
      <c r="AJ135" s="1032"/>
      <c r="AK135" s="1032"/>
      <c r="AL135" s="1032"/>
      <c r="AM135" s="1032"/>
      <c r="AN135" s="918" t="s">
        <v>273</v>
      </c>
      <c r="AO135" s="1032"/>
      <c r="AP135" s="1032"/>
      <c r="AQ135" s="1032"/>
      <c r="AR135" s="1032"/>
      <c r="AS135" s="918" t="s">
        <v>274</v>
      </c>
      <c r="AT135" s="1032"/>
      <c r="AU135" s="1032"/>
      <c r="AV135" s="105" t="s">
        <v>65</v>
      </c>
      <c r="AW135" s="919" t="s">
        <v>275</v>
      </c>
      <c r="AX135" s="1032"/>
      <c r="AY135" s="1032"/>
      <c r="AZ135" s="1032"/>
      <c r="BA135" s="1032"/>
      <c r="BB135" s="1032"/>
      <c r="BC135" s="106">
        <v>186200000</v>
      </c>
      <c r="BD135" s="107">
        <v>0</v>
      </c>
      <c r="BE135" s="106">
        <v>186200000</v>
      </c>
      <c r="BF135" s="107">
        <v>0</v>
      </c>
      <c r="BG135" s="107">
        <v>0</v>
      </c>
      <c r="BH135" s="107">
        <v>0</v>
      </c>
      <c r="BI135" s="107">
        <v>0</v>
      </c>
      <c r="BJ135" s="107">
        <v>0</v>
      </c>
      <c r="BK135" s="107">
        <v>0</v>
      </c>
      <c r="BL135" s="107">
        <v>0</v>
      </c>
      <c r="BM135" s="107" t="s">
        <v>429</v>
      </c>
      <c r="BN135" s="107" t="s">
        <v>429</v>
      </c>
      <c r="BO135" s="107" t="s">
        <v>429</v>
      </c>
    </row>
    <row r="136" spans="1:67" s="121" customFormat="1" x14ac:dyDescent="0.25">
      <c r="A136" s="121" t="str">
        <f>+B136&amp;"-"&amp;C136&amp;"-"&amp;D136&amp;"-"&amp;E136&amp;"-"&amp;F136&amp;"-"&amp;G136&amp;"-"&amp;AV136</f>
        <v>A-3-5-3-44-0-10</v>
      </c>
      <c r="B136" s="122" t="str">
        <f t="shared" si="14"/>
        <v>A</v>
      </c>
      <c r="C136" s="122" t="str">
        <f t="shared" si="15"/>
        <v>3</v>
      </c>
      <c r="D136" s="122" t="str">
        <f t="shared" si="16"/>
        <v>5</v>
      </c>
      <c r="E136" s="122" t="str">
        <f t="shared" si="17"/>
        <v>3</v>
      </c>
      <c r="F136" s="122" t="str">
        <f t="shared" si="18"/>
        <v>44</v>
      </c>
      <c r="G136" s="122">
        <f t="shared" si="19"/>
        <v>0</v>
      </c>
      <c r="H136" s="122"/>
      <c r="I136" s="122"/>
      <c r="J136" s="122"/>
      <c r="K136" s="122"/>
      <c r="M136" s="135"/>
      <c r="N136" s="1137" t="s">
        <v>14</v>
      </c>
      <c r="O136" s="1136"/>
      <c r="P136" s="1137" t="s">
        <v>289</v>
      </c>
      <c r="Q136" s="1136"/>
      <c r="R136" s="1137" t="s">
        <v>284</v>
      </c>
      <c r="S136" s="1136"/>
      <c r="T136" s="1137" t="s">
        <v>289</v>
      </c>
      <c r="U136" s="1136"/>
      <c r="V136" s="1137" t="s">
        <v>314</v>
      </c>
      <c r="W136" s="1136"/>
      <c r="X136" s="1136"/>
      <c r="Y136" s="1137"/>
      <c r="Z136" s="1136"/>
      <c r="AA136" s="1136"/>
      <c r="AB136" s="1137"/>
      <c r="AC136" s="1136"/>
      <c r="AD136" s="1137"/>
      <c r="AE136" s="1136"/>
      <c r="AF136" s="1138" t="s">
        <v>93</v>
      </c>
      <c r="AG136" s="1136"/>
      <c r="AH136" s="1136"/>
      <c r="AI136" s="1136"/>
      <c r="AJ136" s="1136"/>
      <c r="AK136" s="1136"/>
      <c r="AL136" s="1136"/>
      <c r="AM136" s="1136"/>
      <c r="AN136" s="1137" t="s">
        <v>273</v>
      </c>
      <c r="AO136" s="1136"/>
      <c r="AP136" s="1136"/>
      <c r="AQ136" s="1136"/>
      <c r="AR136" s="1136"/>
      <c r="AS136" s="1137" t="s">
        <v>274</v>
      </c>
      <c r="AT136" s="1136"/>
      <c r="AU136" s="1136"/>
      <c r="AV136" s="123" t="s">
        <v>65</v>
      </c>
      <c r="AW136" s="1135" t="s">
        <v>275</v>
      </c>
      <c r="AX136" s="1136"/>
      <c r="AY136" s="1136"/>
      <c r="AZ136" s="1136"/>
      <c r="BA136" s="1136"/>
      <c r="BB136" s="1136"/>
      <c r="BC136" s="124">
        <v>186200000</v>
      </c>
      <c r="BD136" s="125">
        <v>0</v>
      </c>
      <c r="BE136" s="124">
        <v>186200000</v>
      </c>
      <c r="BF136" s="125">
        <v>0</v>
      </c>
      <c r="BG136" s="125">
        <v>0</v>
      </c>
      <c r="BH136" s="125">
        <v>0</v>
      </c>
      <c r="BI136" s="125">
        <v>0</v>
      </c>
      <c r="BJ136" s="125">
        <v>0</v>
      </c>
      <c r="BK136" s="125">
        <v>0</v>
      </c>
      <c r="BL136" s="125">
        <v>0</v>
      </c>
      <c r="BM136" s="124" t="s">
        <v>429</v>
      </c>
      <c r="BN136" s="125" t="s">
        <v>429</v>
      </c>
      <c r="BO136" s="124" t="s">
        <v>429</v>
      </c>
    </row>
    <row r="137" spans="1:67" s="112" customFormat="1" x14ac:dyDescent="0.25"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M137" s="134"/>
      <c r="N137" s="918" t="s">
        <v>14</v>
      </c>
      <c r="O137" s="1032"/>
      <c r="P137" s="918" t="s">
        <v>289</v>
      </c>
      <c r="Q137" s="1032"/>
      <c r="R137" s="918" t="s">
        <v>292</v>
      </c>
      <c r="S137" s="1032"/>
      <c r="T137" s="918"/>
      <c r="U137" s="1032"/>
      <c r="V137" s="918"/>
      <c r="W137" s="1032"/>
      <c r="X137" s="1032"/>
      <c r="Y137" s="918"/>
      <c r="Z137" s="1032"/>
      <c r="AA137" s="1032"/>
      <c r="AB137" s="918"/>
      <c r="AC137" s="1032"/>
      <c r="AD137" s="918"/>
      <c r="AE137" s="1032"/>
      <c r="AF137" s="917" t="s">
        <v>315</v>
      </c>
      <c r="AG137" s="1032"/>
      <c r="AH137" s="1032"/>
      <c r="AI137" s="1032"/>
      <c r="AJ137" s="1032"/>
      <c r="AK137" s="1032"/>
      <c r="AL137" s="1032"/>
      <c r="AM137" s="1032"/>
      <c r="AN137" s="918" t="s">
        <v>273</v>
      </c>
      <c r="AO137" s="1032"/>
      <c r="AP137" s="1032"/>
      <c r="AQ137" s="1032"/>
      <c r="AR137" s="1032"/>
      <c r="AS137" s="918" t="s">
        <v>274</v>
      </c>
      <c r="AT137" s="1032"/>
      <c r="AU137" s="1032"/>
      <c r="AV137" s="105" t="s">
        <v>65</v>
      </c>
      <c r="AW137" s="919" t="s">
        <v>275</v>
      </c>
      <c r="AX137" s="1032"/>
      <c r="AY137" s="1032"/>
      <c r="AZ137" s="1032"/>
      <c r="BA137" s="1032"/>
      <c r="BB137" s="1032"/>
      <c r="BC137" s="106">
        <v>202718000000</v>
      </c>
      <c r="BD137" s="106">
        <v>202231500000</v>
      </c>
      <c r="BE137" s="106">
        <v>486500000</v>
      </c>
      <c r="BF137" s="107">
        <v>0</v>
      </c>
      <c r="BG137" s="106">
        <v>188379635475</v>
      </c>
      <c r="BH137" s="106">
        <v>13851864525</v>
      </c>
      <c r="BI137" s="106">
        <v>74444456036</v>
      </c>
      <c r="BJ137" s="106">
        <v>113935179439</v>
      </c>
      <c r="BK137" s="106">
        <v>74392476990</v>
      </c>
      <c r="BL137" s="106">
        <v>51979046</v>
      </c>
      <c r="BM137" s="106" t="s">
        <v>589</v>
      </c>
      <c r="BN137" s="107" t="s">
        <v>429</v>
      </c>
      <c r="BO137" s="106" t="s">
        <v>590</v>
      </c>
    </row>
    <row r="138" spans="1:67" s="112" customFormat="1" ht="14.45" customHeight="1" x14ac:dyDescent="0.25"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M138" s="134"/>
      <c r="N138" s="918" t="s">
        <v>14</v>
      </c>
      <c r="O138" s="1032"/>
      <c r="P138" s="918" t="s">
        <v>289</v>
      </c>
      <c r="Q138" s="1032"/>
      <c r="R138" s="918" t="s">
        <v>292</v>
      </c>
      <c r="S138" s="1032"/>
      <c r="T138" s="918"/>
      <c r="U138" s="1032"/>
      <c r="V138" s="918"/>
      <c r="W138" s="1032"/>
      <c r="X138" s="1032"/>
      <c r="Y138" s="918"/>
      <c r="Z138" s="1032"/>
      <c r="AA138" s="1032"/>
      <c r="AB138" s="918"/>
      <c r="AC138" s="1032"/>
      <c r="AD138" s="918"/>
      <c r="AE138" s="1032"/>
      <c r="AF138" s="917" t="s">
        <v>315</v>
      </c>
      <c r="AG138" s="1032"/>
      <c r="AH138" s="1032"/>
      <c r="AI138" s="1032"/>
      <c r="AJ138" s="1032"/>
      <c r="AK138" s="1032"/>
      <c r="AL138" s="1032"/>
      <c r="AM138" s="1032"/>
      <c r="AN138" s="918" t="s">
        <v>273</v>
      </c>
      <c r="AO138" s="1032"/>
      <c r="AP138" s="1032"/>
      <c r="AQ138" s="1032"/>
      <c r="AR138" s="1032"/>
      <c r="AS138" s="918" t="s">
        <v>276</v>
      </c>
      <c r="AT138" s="1032"/>
      <c r="AU138" s="1032"/>
      <c r="AV138" s="105" t="s">
        <v>23</v>
      </c>
      <c r="AW138" s="919" t="s">
        <v>278</v>
      </c>
      <c r="AX138" s="1032"/>
      <c r="AY138" s="1032"/>
      <c r="AZ138" s="1032"/>
      <c r="BA138" s="1032"/>
      <c r="BB138" s="1032"/>
      <c r="BC138" s="106">
        <v>66513900000</v>
      </c>
      <c r="BD138" s="106">
        <v>20060985926</v>
      </c>
      <c r="BE138" s="106">
        <v>46452914074</v>
      </c>
      <c r="BF138" s="107">
        <v>0</v>
      </c>
      <c r="BG138" s="106">
        <v>13814101827</v>
      </c>
      <c r="BH138" s="106">
        <v>6246884099</v>
      </c>
      <c r="BI138" s="106">
        <v>9154415327</v>
      </c>
      <c r="BJ138" s="106">
        <v>4659686500</v>
      </c>
      <c r="BK138" s="106">
        <v>9113877258</v>
      </c>
      <c r="BL138" s="106">
        <v>40538069</v>
      </c>
      <c r="BM138" s="106" t="s">
        <v>447</v>
      </c>
      <c r="BN138" s="107" t="s">
        <v>429</v>
      </c>
      <c r="BO138" s="107" t="s">
        <v>429</v>
      </c>
    </row>
    <row r="139" spans="1:67" s="112" customFormat="1" x14ac:dyDescent="0.25"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M139" s="134"/>
      <c r="N139" s="918" t="s">
        <v>14</v>
      </c>
      <c r="O139" s="1032"/>
      <c r="P139" s="918" t="s">
        <v>289</v>
      </c>
      <c r="Q139" s="1032"/>
      <c r="R139" s="918" t="s">
        <v>292</v>
      </c>
      <c r="S139" s="1032"/>
      <c r="T139" s="918" t="s">
        <v>279</v>
      </c>
      <c r="U139" s="1032"/>
      <c r="V139" s="918"/>
      <c r="W139" s="1032"/>
      <c r="X139" s="1032"/>
      <c r="Y139" s="918"/>
      <c r="Z139" s="1032"/>
      <c r="AA139" s="1032"/>
      <c r="AB139" s="918"/>
      <c r="AC139" s="1032"/>
      <c r="AD139" s="918"/>
      <c r="AE139" s="1032"/>
      <c r="AF139" s="917" t="s">
        <v>419</v>
      </c>
      <c r="AG139" s="1032"/>
      <c r="AH139" s="1032"/>
      <c r="AI139" s="1032"/>
      <c r="AJ139" s="1032"/>
      <c r="AK139" s="1032"/>
      <c r="AL139" s="1032"/>
      <c r="AM139" s="1032"/>
      <c r="AN139" s="918" t="s">
        <v>273</v>
      </c>
      <c r="AO139" s="1032"/>
      <c r="AP139" s="1032"/>
      <c r="AQ139" s="1032"/>
      <c r="AR139" s="1032"/>
      <c r="AS139" s="918" t="s">
        <v>274</v>
      </c>
      <c r="AT139" s="1032"/>
      <c r="AU139" s="1032"/>
      <c r="AV139" s="105" t="s">
        <v>65</v>
      </c>
      <c r="AW139" s="919" t="s">
        <v>275</v>
      </c>
      <c r="AX139" s="1032"/>
      <c r="AY139" s="1032"/>
      <c r="AZ139" s="1032"/>
      <c r="BA139" s="1032"/>
      <c r="BB139" s="1032"/>
      <c r="BC139" s="106">
        <v>420000000</v>
      </c>
      <c r="BD139" s="107">
        <v>0</v>
      </c>
      <c r="BE139" s="106">
        <v>420000000</v>
      </c>
      <c r="BF139" s="107">
        <v>0</v>
      </c>
      <c r="BG139" s="107">
        <v>0</v>
      </c>
      <c r="BH139" s="107">
        <v>0</v>
      </c>
      <c r="BI139" s="107">
        <v>0</v>
      </c>
      <c r="BJ139" s="107">
        <v>0</v>
      </c>
      <c r="BK139" s="107">
        <v>0</v>
      </c>
      <c r="BL139" s="107">
        <v>0</v>
      </c>
      <c r="BM139" s="107" t="s">
        <v>429</v>
      </c>
      <c r="BN139" s="107" t="s">
        <v>429</v>
      </c>
      <c r="BO139" s="107" t="s">
        <v>429</v>
      </c>
    </row>
    <row r="140" spans="1:67" s="112" customFormat="1" x14ac:dyDescent="0.25"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M140" s="134"/>
      <c r="N140" s="925" t="s">
        <v>14</v>
      </c>
      <c r="O140" s="1032"/>
      <c r="P140" s="925" t="s">
        <v>289</v>
      </c>
      <c r="Q140" s="1032"/>
      <c r="R140" s="925" t="s">
        <v>292</v>
      </c>
      <c r="S140" s="1032"/>
      <c r="T140" s="925" t="s">
        <v>279</v>
      </c>
      <c r="U140" s="1032"/>
      <c r="V140" s="925" t="s">
        <v>279</v>
      </c>
      <c r="W140" s="1032"/>
      <c r="X140" s="1032"/>
      <c r="Y140" s="925"/>
      <c r="Z140" s="1032"/>
      <c r="AA140" s="1032"/>
      <c r="AB140" s="925"/>
      <c r="AC140" s="1032"/>
      <c r="AD140" s="925"/>
      <c r="AE140" s="1032"/>
      <c r="AF140" s="924" t="s">
        <v>419</v>
      </c>
      <c r="AG140" s="1032"/>
      <c r="AH140" s="1032"/>
      <c r="AI140" s="1032"/>
      <c r="AJ140" s="1032"/>
      <c r="AK140" s="1032"/>
      <c r="AL140" s="1032"/>
      <c r="AM140" s="1032"/>
      <c r="AN140" s="925" t="s">
        <v>273</v>
      </c>
      <c r="AO140" s="1032"/>
      <c r="AP140" s="1032"/>
      <c r="AQ140" s="1032"/>
      <c r="AR140" s="1032"/>
      <c r="AS140" s="925" t="s">
        <v>274</v>
      </c>
      <c r="AT140" s="1032"/>
      <c r="AU140" s="1032"/>
      <c r="AV140" s="108" t="s">
        <v>65</v>
      </c>
      <c r="AW140" s="926" t="s">
        <v>275</v>
      </c>
      <c r="AX140" s="1032"/>
      <c r="AY140" s="1032"/>
      <c r="AZ140" s="1032"/>
      <c r="BA140" s="1032"/>
      <c r="BB140" s="1032"/>
      <c r="BC140" s="109">
        <v>420000000</v>
      </c>
      <c r="BD140" s="110">
        <v>0</v>
      </c>
      <c r="BE140" s="109">
        <v>420000000</v>
      </c>
      <c r="BF140" s="110">
        <v>0</v>
      </c>
      <c r="BG140" s="110">
        <v>0</v>
      </c>
      <c r="BH140" s="110">
        <v>0</v>
      </c>
      <c r="BI140" s="110">
        <v>0</v>
      </c>
      <c r="BJ140" s="110">
        <v>0</v>
      </c>
      <c r="BK140" s="110">
        <v>0</v>
      </c>
      <c r="BL140" s="110">
        <v>0</v>
      </c>
      <c r="BM140" s="110" t="s">
        <v>429</v>
      </c>
      <c r="BN140" s="110" t="s">
        <v>429</v>
      </c>
      <c r="BO140" s="110" t="s">
        <v>429</v>
      </c>
    </row>
    <row r="141" spans="1:67" s="121" customFormat="1" x14ac:dyDescent="0.25">
      <c r="A141" s="121" t="str">
        <f>+B141&amp;"-"&amp;C141&amp;"-"&amp;D141&amp;"-"&amp;E141&amp;"-"&amp;F141&amp;"-"&amp;G141&amp;"-"&amp;AV141</f>
        <v>A-3-6-1-1-2-10</v>
      </c>
      <c r="B141" s="122" t="str">
        <f t="shared" si="14"/>
        <v>A</v>
      </c>
      <c r="C141" s="122" t="str">
        <f t="shared" si="15"/>
        <v>3</v>
      </c>
      <c r="D141" s="122" t="str">
        <f t="shared" si="16"/>
        <v>6</v>
      </c>
      <c r="E141" s="122" t="str">
        <f t="shared" si="17"/>
        <v>1</v>
      </c>
      <c r="F141" s="122" t="str">
        <f t="shared" si="18"/>
        <v>1</v>
      </c>
      <c r="G141" s="122" t="str">
        <f t="shared" si="19"/>
        <v>2</v>
      </c>
      <c r="H141" s="122"/>
      <c r="I141" s="122"/>
      <c r="J141" s="122"/>
      <c r="K141" s="122"/>
      <c r="M141" s="135"/>
      <c r="N141" s="1137" t="s">
        <v>14</v>
      </c>
      <c r="O141" s="1136"/>
      <c r="P141" s="1137" t="s">
        <v>289</v>
      </c>
      <c r="Q141" s="1136"/>
      <c r="R141" s="1137" t="s">
        <v>292</v>
      </c>
      <c r="S141" s="1136"/>
      <c r="T141" s="1137" t="s">
        <v>279</v>
      </c>
      <c r="U141" s="1136"/>
      <c r="V141" s="1137" t="s">
        <v>279</v>
      </c>
      <c r="W141" s="1136"/>
      <c r="X141" s="1136"/>
      <c r="Y141" s="1137" t="s">
        <v>282</v>
      </c>
      <c r="Z141" s="1136"/>
      <c r="AA141" s="1136"/>
      <c r="AB141" s="1137"/>
      <c r="AC141" s="1136"/>
      <c r="AD141" s="1137"/>
      <c r="AE141" s="1136"/>
      <c r="AF141" s="1138" t="s">
        <v>420</v>
      </c>
      <c r="AG141" s="1136"/>
      <c r="AH141" s="1136"/>
      <c r="AI141" s="1136"/>
      <c r="AJ141" s="1136"/>
      <c r="AK141" s="1136"/>
      <c r="AL141" s="1136"/>
      <c r="AM141" s="1136"/>
      <c r="AN141" s="1137" t="s">
        <v>273</v>
      </c>
      <c r="AO141" s="1136"/>
      <c r="AP141" s="1136"/>
      <c r="AQ141" s="1136"/>
      <c r="AR141" s="1136"/>
      <c r="AS141" s="1137" t="s">
        <v>274</v>
      </c>
      <c r="AT141" s="1136"/>
      <c r="AU141" s="1136"/>
      <c r="AV141" s="123" t="s">
        <v>65</v>
      </c>
      <c r="AW141" s="1135" t="s">
        <v>275</v>
      </c>
      <c r="AX141" s="1136"/>
      <c r="AY141" s="1136"/>
      <c r="AZ141" s="1136"/>
      <c r="BA141" s="1136"/>
      <c r="BB141" s="1136"/>
      <c r="BC141" s="124">
        <v>420000000</v>
      </c>
      <c r="BD141" s="125">
        <v>0</v>
      </c>
      <c r="BE141" s="124">
        <v>420000000</v>
      </c>
      <c r="BF141" s="125">
        <v>0</v>
      </c>
      <c r="BG141" s="125">
        <v>0</v>
      </c>
      <c r="BH141" s="125">
        <v>0</v>
      </c>
      <c r="BI141" s="125">
        <v>0</v>
      </c>
      <c r="BJ141" s="125">
        <v>0</v>
      </c>
      <c r="BK141" s="125">
        <v>0</v>
      </c>
      <c r="BL141" s="125">
        <v>0</v>
      </c>
      <c r="BM141" s="124" t="s">
        <v>429</v>
      </c>
      <c r="BN141" s="125" t="s">
        <v>429</v>
      </c>
      <c r="BO141" s="124" t="s">
        <v>429</v>
      </c>
    </row>
    <row r="142" spans="1:67" s="112" customFormat="1" x14ac:dyDescent="0.25">
      <c r="B142" s="115" t="str">
        <f t="shared" si="14"/>
        <v>A</v>
      </c>
      <c r="C142" s="115" t="str">
        <f t="shared" si="15"/>
        <v>3</v>
      </c>
      <c r="D142" s="115" t="str">
        <f t="shared" si="16"/>
        <v>6</v>
      </c>
      <c r="E142" s="115" t="str">
        <f t="shared" si="17"/>
        <v>3</v>
      </c>
      <c r="F142" s="115"/>
      <c r="G142" s="115"/>
      <c r="H142" s="115"/>
      <c r="I142" s="115"/>
      <c r="J142" s="115"/>
      <c r="K142" s="115"/>
      <c r="M142" s="134"/>
      <c r="N142" s="918" t="s">
        <v>14</v>
      </c>
      <c r="O142" s="1032"/>
      <c r="P142" s="918" t="s">
        <v>289</v>
      </c>
      <c r="Q142" s="1032"/>
      <c r="R142" s="918" t="s">
        <v>292</v>
      </c>
      <c r="S142" s="1032"/>
      <c r="T142" s="918" t="s">
        <v>289</v>
      </c>
      <c r="U142" s="1032"/>
      <c r="V142" s="918"/>
      <c r="W142" s="1032"/>
      <c r="X142" s="1032"/>
      <c r="Y142" s="918"/>
      <c r="Z142" s="1032"/>
      <c r="AA142" s="1032"/>
      <c r="AB142" s="918"/>
      <c r="AC142" s="1032"/>
      <c r="AD142" s="918"/>
      <c r="AE142" s="1032"/>
      <c r="AF142" s="917" t="s">
        <v>316</v>
      </c>
      <c r="AG142" s="1032"/>
      <c r="AH142" s="1032"/>
      <c r="AI142" s="1032"/>
      <c r="AJ142" s="1032"/>
      <c r="AK142" s="1032"/>
      <c r="AL142" s="1032"/>
      <c r="AM142" s="1032"/>
      <c r="AN142" s="918" t="s">
        <v>273</v>
      </c>
      <c r="AO142" s="1032"/>
      <c r="AP142" s="1032"/>
      <c r="AQ142" s="1032"/>
      <c r="AR142" s="1032"/>
      <c r="AS142" s="918" t="s">
        <v>274</v>
      </c>
      <c r="AT142" s="1032"/>
      <c r="AU142" s="1032"/>
      <c r="AV142" s="105" t="s">
        <v>65</v>
      </c>
      <c r="AW142" s="919" t="s">
        <v>275</v>
      </c>
      <c r="AX142" s="1032"/>
      <c r="AY142" s="1032"/>
      <c r="AZ142" s="1032"/>
      <c r="BA142" s="1032"/>
      <c r="BB142" s="1032"/>
      <c r="BC142" s="106">
        <v>202298000000</v>
      </c>
      <c r="BD142" s="106">
        <v>202231500000</v>
      </c>
      <c r="BE142" s="106">
        <v>66500000</v>
      </c>
      <c r="BF142" s="107">
        <v>0</v>
      </c>
      <c r="BG142" s="106">
        <v>188379635475</v>
      </c>
      <c r="BH142" s="106">
        <v>13851864525</v>
      </c>
      <c r="BI142" s="106">
        <v>74444456036</v>
      </c>
      <c r="BJ142" s="106">
        <v>113935179439</v>
      </c>
      <c r="BK142" s="106">
        <v>74392476990</v>
      </c>
      <c r="BL142" s="106">
        <v>51979046</v>
      </c>
      <c r="BM142" s="106" t="s">
        <v>589</v>
      </c>
      <c r="BN142" s="107" t="s">
        <v>429</v>
      </c>
      <c r="BO142" s="106" t="s">
        <v>590</v>
      </c>
    </row>
    <row r="143" spans="1:67" s="112" customFormat="1" ht="14.45" customHeight="1" x14ac:dyDescent="0.25">
      <c r="B143" s="115" t="str">
        <f t="shared" si="14"/>
        <v>A</v>
      </c>
      <c r="C143" s="115" t="str">
        <f t="shared" si="15"/>
        <v>3</v>
      </c>
      <c r="D143" s="115" t="str">
        <f t="shared" si="16"/>
        <v>6</v>
      </c>
      <c r="E143" s="115" t="str">
        <f t="shared" si="17"/>
        <v>3</v>
      </c>
      <c r="F143" s="115"/>
      <c r="G143" s="115"/>
      <c r="H143" s="115"/>
      <c r="I143" s="115"/>
      <c r="J143" s="115"/>
      <c r="K143" s="115"/>
      <c r="M143" s="134"/>
      <c r="N143" s="918" t="s">
        <v>14</v>
      </c>
      <c r="O143" s="1032"/>
      <c r="P143" s="918" t="s">
        <v>289</v>
      </c>
      <c r="Q143" s="1032"/>
      <c r="R143" s="918" t="s">
        <v>292</v>
      </c>
      <c r="S143" s="1032"/>
      <c r="T143" s="918" t="s">
        <v>289</v>
      </c>
      <c r="U143" s="1032"/>
      <c r="V143" s="918"/>
      <c r="W143" s="1032"/>
      <c r="X143" s="1032"/>
      <c r="Y143" s="918"/>
      <c r="Z143" s="1032"/>
      <c r="AA143" s="1032"/>
      <c r="AB143" s="918"/>
      <c r="AC143" s="1032"/>
      <c r="AD143" s="918"/>
      <c r="AE143" s="1032"/>
      <c r="AF143" s="917" t="s">
        <v>316</v>
      </c>
      <c r="AG143" s="1032"/>
      <c r="AH143" s="1032"/>
      <c r="AI143" s="1032"/>
      <c r="AJ143" s="1032"/>
      <c r="AK143" s="1032"/>
      <c r="AL143" s="1032"/>
      <c r="AM143" s="1032"/>
      <c r="AN143" s="918" t="s">
        <v>273</v>
      </c>
      <c r="AO143" s="1032"/>
      <c r="AP143" s="1032"/>
      <c r="AQ143" s="1032"/>
      <c r="AR143" s="1032"/>
      <c r="AS143" s="918" t="s">
        <v>276</v>
      </c>
      <c r="AT143" s="1032"/>
      <c r="AU143" s="1032"/>
      <c r="AV143" s="105" t="s">
        <v>23</v>
      </c>
      <c r="AW143" s="919" t="s">
        <v>278</v>
      </c>
      <c r="AX143" s="1032"/>
      <c r="AY143" s="1032"/>
      <c r="AZ143" s="1032"/>
      <c r="BA143" s="1032"/>
      <c r="BB143" s="1032"/>
      <c r="BC143" s="106">
        <v>66513900000</v>
      </c>
      <c r="BD143" s="106">
        <v>20060985926</v>
      </c>
      <c r="BE143" s="106">
        <v>46452914074</v>
      </c>
      <c r="BF143" s="107">
        <v>0</v>
      </c>
      <c r="BG143" s="106">
        <v>13814101827</v>
      </c>
      <c r="BH143" s="106">
        <v>6246884099</v>
      </c>
      <c r="BI143" s="106">
        <v>9154415327</v>
      </c>
      <c r="BJ143" s="106">
        <v>4659686500</v>
      </c>
      <c r="BK143" s="106">
        <v>9113877258</v>
      </c>
      <c r="BL143" s="106">
        <v>40538069</v>
      </c>
      <c r="BM143" s="106" t="s">
        <v>447</v>
      </c>
      <c r="BN143" s="107" t="s">
        <v>429</v>
      </c>
      <c r="BO143" s="107" t="s">
        <v>429</v>
      </c>
    </row>
    <row r="144" spans="1:67" s="121" customFormat="1" x14ac:dyDescent="0.25">
      <c r="A144" s="121" t="str">
        <f>+B144&amp;"-"&amp;C144&amp;"-"&amp;D144&amp;"-"&amp;E144&amp;"-"&amp;F144&amp;"-"&amp;G144&amp;"-"&amp;AV144</f>
        <v>A-3-6-3-4--10</v>
      </c>
      <c r="B144" s="122" t="str">
        <f t="shared" si="14"/>
        <v>A</v>
      </c>
      <c r="C144" s="122" t="str">
        <f t="shared" si="15"/>
        <v>3</v>
      </c>
      <c r="D144" s="122" t="str">
        <f t="shared" si="16"/>
        <v>6</v>
      </c>
      <c r="E144" s="122" t="str">
        <f t="shared" si="17"/>
        <v>3</v>
      </c>
      <c r="F144" s="122" t="str">
        <f t="shared" si="18"/>
        <v>4</v>
      </c>
      <c r="G144" s="122"/>
      <c r="H144" s="122"/>
      <c r="I144" s="122"/>
      <c r="J144" s="122"/>
      <c r="K144" s="122"/>
      <c r="M144" s="135"/>
      <c r="N144" s="1137" t="s">
        <v>14</v>
      </c>
      <c r="O144" s="1136"/>
      <c r="P144" s="1137" t="s">
        <v>289</v>
      </c>
      <c r="Q144" s="1136"/>
      <c r="R144" s="1137" t="s">
        <v>292</v>
      </c>
      <c r="S144" s="1136"/>
      <c r="T144" s="1137" t="s">
        <v>289</v>
      </c>
      <c r="U144" s="1136"/>
      <c r="V144" s="1137" t="s">
        <v>283</v>
      </c>
      <c r="W144" s="1136"/>
      <c r="X144" s="1136"/>
      <c r="Y144" s="1137"/>
      <c r="Z144" s="1136"/>
      <c r="AA144" s="1136"/>
      <c r="AB144" s="1137"/>
      <c r="AC144" s="1136"/>
      <c r="AD144" s="1137"/>
      <c r="AE144" s="1136"/>
      <c r="AF144" s="1138" t="s">
        <v>94</v>
      </c>
      <c r="AG144" s="1136"/>
      <c r="AH144" s="1136"/>
      <c r="AI144" s="1136"/>
      <c r="AJ144" s="1136"/>
      <c r="AK144" s="1136"/>
      <c r="AL144" s="1136"/>
      <c r="AM144" s="1136"/>
      <c r="AN144" s="1137" t="s">
        <v>273</v>
      </c>
      <c r="AO144" s="1136"/>
      <c r="AP144" s="1136"/>
      <c r="AQ144" s="1136"/>
      <c r="AR144" s="1136"/>
      <c r="AS144" s="1137" t="s">
        <v>274</v>
      </c>
      <c r="AT144" s="1136"/>
      <c r="AU144" s="1136"/>
      <c r="AV144" s="123" t="s">
        <v>65</v>
      </c>
      <c r="AW144" s="1135" t="s">
        <v>275</v>
      </c>
      <c r="AX144" s="1136"/>
      <c r="AY144" s="1136"/>
      <c r="AZ144" s="1136"/>
      <c r="BA144" s="1136"/>
      <c r="BB144" s="1136"/>
      <c r="BC144" s="124">
        <v>298000000</v>
      </c>
      <c r="BD144" s="124">
        <v>231500000</v>
      </c>
      <c r="BE144" s="124">
        <v>66500000</v>
      </c>
      <c r="BF144" s="125">
        <v>0</v>
      </c>
      <c r="BG144" s="124">
        <v>214066667</v>
      </c>
      <c r="BH144" s="124">
        <v>17433333</v>
      </c>
      <c r="BI144" s="124">
        <v>69300000</v>
      </c>
      <c r="BJ144" s="124">
        <v>144766667</v>
      </c>
      <c r="BK144" s="124">
        <v>69300000</v>
      </c>
      <c r="BL144" s="125">
        <v>0</v>
      </c>
      <c r="BM144" s="124" t="s">
        <v>591</v>
      </c>
      <c r="BN144" s="125" t="s">
        <v>429</v>
      </c>
      <c r="BO144" s="124" t="s">
        <v>429</v>
      </c>
    </row>
    <row r="145" spans="1:67" s="121" customFormat="1" x14ac:dyDescent="0.25">
      <c r="A145" s="121" t="str">
        <f>+B145&amp;"-"&amp;C145&amp;"-"&amp;D145&amp;"-"&amp;E145&amp;"-"&amp;F145&amp;"-"&amp;G145&amp;"-"&amp;AV145</f>
        <v>A-3-6-3-7--10</v>
      </c>
      <c r="B145" s="122" t="str">
        <f t="shared" si="14"/>
        <v>A</v>
      </c>
      <c r="C145" s="122" t="str">
        <f t="shared" si="15"/>
        <v>3</v>
      </c>
      <c r="D145" s="122" t="str">
        <f t="shared" si="16"/>
        <v>6</v>
      </c>
      <c r="E145" s="122" t="str">
        <f t="shared" si="17"/>
        <v>3</v>
      </c>
      <c r="F145" s="122" t="str">
        <f t="shared" si="18"/>
        <v>7</v>
      </c>
      <c r="G145" s="122"/>
      <c r="H145" s="122"/>
      <c r="I145" s="122"/>
      <c r="J145" s="122"/>
      <c r="K145" s="122"/>
      <c r="M145" s="135"/>
      <c r="N145" s="1137" t="s">
        <v>14</v>
      </c>
      <c r="O145" s="1136"/>
      <c r="P145" s="1137" t="s">
        <v>289</v>
      </c>
      <c r="Q145" s="1136"/>
      <c r="R145" s="1137" t="s">
        <v>292</v>
      </c>
      <c r="S145" s="1136"/>
      <c r="T145" s="1137" t="s">
        <v>289</v>
      </c>
      <c r="U145" s="1136"/>
      <c r="V145" s="1137" t="s">
        <v>293</v>
      </c>
      <c r="W145" s="1136"/>
      <c r="X145" s="1136"/>
      <c r="Y145" s="1137"/>
      <c r="Z145" s="1136"/>
      <c r="AA145" s="1136"/>
      <c r="AB145" s="1137"/>
      <c r="AC145" s="1136"/>
      <c r="AD145" s="1137"/>
      <c r="AE145" s="1136"/>
      <c r="AF145" s="1138" t="s">
        <v>95</v>
      </c>
      <c r="AG145" s="1136"/>
      <c r="AH145" s="1136"/>
      <c r="AI145" s="1136"/>
      <c r="AJ145" s="1136"/>
      <c r="AK145" s="1136"/>
      <c r="AL145" s="1136"/>
      <c r="AM145" s="1136"/>
      <c r="AN145" s="1137" t="s">
        <v>273</v>
      </c>
      <c r="AO145" s="1136"/>
      <c r="AP145" s="1136"/>
      <c r="AQ145" s="1136"/>
      <c r="AR145" s="1136"/>
      <c r="AS145" s="1137" t="s">
        <v>274</v>
      </c>
      <c r="AT145" s="1136"/>
      <c r="AU145" s="1136"/>
      <c r="AV145" s="123" t="s">
        <v>65</v>
      </c>
      <c r="AW145" s="1135" t="s">
        <v>275</v>
      </c>
      <c r="AX145" s="1136"/>
      <c r="AY145" s="1136"/>
      <c r="AZ145" s="1136"/>
      <c r="BA145" s="1136"/>
      <c r="BB145" s="1136"/>
      <c r="BC145" s="124">
        <v>202000000000</v>
      </c>
      <c r="BD145" s="124">
        <v>202000000000</v>
      </c>
      <c r="BE145" s="125">
        <v>0</v>
      </c>
      <c r="BF145" s="125">
        <v>0</v>
      </c>
      <c r="BG145" s="124">
        <v>188165568808</v>
      </c>
      <c r="BH145" s="124">
        <v>13834431192</v>
      </c>
      <c r="BI145" s="124">
        <v>74375156036</v>
      </c>
      <c r="BJ145" s="124">
        <v>113790412772</v>
      </c>
      <c r="BK145" s="124">
        <v>74323176990</v>
      </c>
      <c r="BL145" s="124">
        <v>51979046</v>
      </c>
      <c r="BM145" s="124" t="s">
        <v>592</v>
      </c>
      <c r="BN145" s="125" t="s">
        <v>429</v>
      </c>
      <c r="BO145" s="124" t="s">
        <v>590</v>
      </c>
    </row>
    <row r="146" spans="1:67" s="126" customFormat="1" x14ac:dyDescent="0.25">
      <c r="B146" s="127" t="str">
        <f t="shared" si="14"/>
        <v>A</v>
      </c>
      <c r="C146" s="127" t="str">
        <f t="shared" si="15"/>
        <v>3</v>
      </c>
      <c r="D146" s="127" t="str">
        <f t="shared" si="16"/>
        <v>6</v>
      </c>
      <c r="E146" s="127" t="str">
        <f t="shared" si="17"/>
        <v>3</v>
      </c>
      <c r="F146" s="127" t="str">
        <f t="shared" si="18"/>
        <v>11</v>
      </c>
      <c r="G146" s="127"/>
      <c r="H146" s="127"/>
      <c r="I146" s="127"/>
      <c r="J146" s="127"/>
      <c r="K146" s="127"/>
      <c r="M146" s="136"/>
      <c r="N146" s="1139" t="s">
        <v>14</v>
      </c>
      <c r="O146" s="1140"/>
      <c r="P146" s="1139" t="s">
        <v>289</v>
      </c>
      <c r="Q146" s="1140"/>
      <c r="R146" s="1139" t="s">
        <v>292</v>
      </c>
      <c r="S146" s="1140"/>
      <c r="T146" s="1139" t="s">
        <v>289</v>
      </c>
      <c r="U146" s="1140"/>
      <c r="V146" s="1139" t="s">
        <v>80</v>
      </c>
      <c r="W146" s="1140"/>
      <c r="X146" s="1140"/>
      <c r="Y146" s="1139"/>
      <c r="Z146" s="1140"/>
      <c r="AA146" s="1140"/>
      <c r="AB146" s="1139"/>
      <c r="AC146" s="1140"/>
      <c r="AD146" s="1139"/>
      <c r="AE146" s="1140"/>
      <c r="AF146" s="1141" t="s">
        <v>183</v>
      </c>
      <c r="AG146" s="1140"/>
      <c r="AH146" s="1140"/>
      <c r="AI146" s="1140"/>
      <c r="AJ146" s="1140"/>
      <c r="AK146" s="1140"/>
      <c r="AL146" s="1140"/>
      <c r="AM146" s="1140"/>
      <c r="AN146" s="1139" t="s">
        <v>273</v>
      </c>
      <c r="AO146" s="1140"/>
      <c r="AP146" s="1140"/>
      <c r="AQ146" s="1140"/>
      <c r="AR146" s="1140"/>
      <c r="AS146" s="1139" t="s">
        <v>276</v>
      </c>
      <c r="AT146" s="1140"/>
      <c r="AU146" s="1140"/>
      <c r="AV146" s="128" t="s">
        <v>23</v>
      </c>
      <c r="AW146" s="1142" t="s">
        <v>278</v>
      </c>
      <c r="AX146" s="1140"/>
      <c r="AY146" s="1140"/>
      <c r="AZ146" s="1140"/>
      <c r="BA146" s="1140"/>
      <c r="BB146" s="1140"/>
      <c r="BC146" s="129">
        <v>66009000000</v>
      </c>
      <c r="BD146" s="129">
        <v>20060985926</v>
      </c>
      <c r="BE146" s="129">
        <v>45948014074</v>
      </c>
      <c r="BF146" s="130">
        <v>0</v>
      </c>
      <c r="BG146" s="129">
        <v>13814101827</v>
      </c>
      <c r="BH146" s="129">
        <v>6246884099</v>
      </c>
      <c r="BI146" s="129">
        <v>9154415327</v>
      </c>
      <c r="BJ146" s="129">
        <v>4659686500</v>
      </c>
      <c r="BK146" s="129">
        <v>9113877258</v>
      </c>
      <c r="BL146" s="129">
        <v>40538069</v>
      </c>
      <c r="BM146" s="129" t="s">
        <v>447</v>
      </c>
      <c r="BN146" s="130" t="s">
        <v>429</v>
      </c>
      <c r="BO146" s="129" t="s">
        <v>429</v>
      </c>
    </row>
    <row r="147" spans="1:67" s="121" customFormat="1" x14ac:dyDescent="0.25">
      <c r="A147" s="121" t="str">
        <f>+B147&amp;"-"&amp;C147&amp;"-"&amp;D147&amp;"-"&amp;E147&amp;"-"&amp;F147&amp;"-"&amp;G147&amp;"-"&amp;AV147</f>
        <v>A-3-6-3-11-1-16</v>
      </c>
      <c r="B147" s="122" t="str">
        <f t="shared" si="14"/>
        <v>A</v>
      </c>
      <c r="C147" s="122" t="str">
        <f t="shared" si="15"/>
        <v>3</v>
      </c>
      <c r="D147" s="122" t="str">
        <f t="shared" si="16"/>
        <v>6</v>
      </c>
      <c r="E147" s="122" t="str">
        <f t="shared" si="17"/>
        <v>3</v>
      </c>
      <c r="F147" s="122" t="str">
        <f t="shared" si="18"/>
        <v>11</v>
      </c>
      <c r="G147" s="122" t="str">
        <f t="shared" ref="G147:G210" si="20">+Y147</f>
        <v>1</v>
      </c>
      <c r="H147" s="122"/>
      <c r="I147" s="122"/>
      <c r="J147" s="122"/>
      <c r="K147" s="122"/>
      <c r="M147" s="135"/>
      <c r="N147" s="1137" t="s">
        <v>14</v>
      </c>
      <c r="O147" s="1136"/>
      <c r="P147" s="1137" t="s">
        <v>289</v>
      </c>
      <c r="Q147" s="1136"/>
      <c r="R147" s="1137" t="s">
        <v>292</v>
      </c>
      <c r="S147" s="1136"/>
      <c r="T147" s="1137" t="s">
        <v>289</v>
      </c>
      <c r="U147" s="1136"/>
      <c r="V147" s="1137" t="s">
        <v>80</v>
      </c>
      <c r="W147" s="1136"/>
      <c r="X147" s="1136"/>
      <c r="Y147" s="1137" t="s">
        <v>279</v>
      </c>
      <c r="Z147" s="1136"/>
      <c r="AA147" s="1136"/>
      <c r="AB147" s="1137" t="s">
        <v>236</v>
      </c>
      <c r="AC147" s="1136"/>
      <c r="AD147" s="1137" t="s">
        <v>236</v>
      </c>
      <c r="AE147" s="1136"/>
      <c r="AF147" s="1138" t="s">
        <v>96</v>
      </c>
      <c r="AG147" s="1136"/>
      <c r="AH147" s="1136"/>
      <c r="AI147" s="1136"/>
      <c r="AJ147" s="1136"/>
      <c r="AK147" s="1136"/>
      <c r="AL147" s="1136"/>
      <c r="AM147" s="1136"/>
      <c r="AN147" s="1137" t="s">
        <v>273</v>
      </c>
      <c r="AO147" s="1136"/>
      <c r="AP147" s="1136"/>
      <c r="AQ147" s="1136"/>
      <c r="AR147" s="1136"/>
      <c r="AS147" s="1137" t="s">
        <v>276</v>
      </c>
      <c r="AT147" s="1136"/>
      <c r="AU147" s="1136"/>
      <c r="AV147" s="123" t="s">
        <v>23</v>
      </c>
      <c r="AW147" s="1135" t="s">
        <v>278</v>
      </c>
      <c r="AX147" s="1136"/>
      <c r="AY147" s="1136"/>
      <c r="AZ147" s="1136"/>
      <c r="BA147" s="1136"/>
      <c r="BB147" s="1136"/>
      <c r="BC147" s="124">
        <v>58014500000</v>
      </c>
      <c r="BD147" s="124">
        <v>12141485926</v>
      </c>
      <c r="BE147" s="124">
        <v>45873014074</v>
      </c>
      <c r="BF147" s="125">
        <v>0</v>
      </c>
      <c r="BG147" s="124">
        <v>6122890283</v>
      </c>
      <c r="BH147" s="124">
        <v>6018595643</v>
      </c>
      <c r="BI147" s="124">
        <v>5301144983</v>
      </c>
      <c r="BJ147" s="124">
        <v>821745300</v>
      </c>
      <c r="BK147" s="124">
        <v>5260606914</v>
      </c>
      <c r="BL147" s="124">
        <v>40538069</v>
      </c>
      <c r="BM147" s="124" t="s">
        <v>593</v>
      </c>
      <c r="BN147" s="125" t="s">
        <v>429</v>
      </c>
      <c r="BO147" s="124" t="s">
        <v>429</v>
      </c>
    </row>
    <row r="148" spans="1:67" s="121" customFormat="1" x14ac:dyDescent="0.25">
      <c r="A148" s="121" t="str">
        <f>+B148&amp;"-"&amp;C148&amp;"-"&amp;D148&amp;"-"&amp;E148&amp;"-"&amp;F148&amp;"-"&amp;G148&amp;"-"&amp;AV148</f>
        <v>A-3-6-3-11-2-16</v>
      </c>
      <c r="B148" s="122" t="str">
        <f t="shared" si="14"/>
        <v>A</v>
      </c>
      <c r="C148" s="122" t="str">
        <f t="shared" si="15"/>
        <v>3</v>
      </c>
      <c r="D148" s="122" t="str">
        <f t="shared" si="16"/>
        <v>6</v>
      </c>
      <c r="E148" s="122" t="str">
        <f t="shared" si="17"/>
        <v>3</v>
      </c>
      <c r="F148" s="122" t="str">
        <f t="shared" si="18"/>
        <v>11</v>
      </c>
      <c r="G148" s="122" t="str">
        <f t="shared" si="20"/>
        <v>2</v>
      </c>
      <c r="H148" s="122"/>
      <c r="I148" s="122"/>
      <c r="J148" s="122"/>
      <c r="K148" s="122"/>
      <c r="M148" s="135"/>
      <c r="N148" s="1137" t="s">
        <v>14</v>
      </c>
      <c r="O148" s="1136"/>
      <c r="P148" s="1137" t="s">
        <v>289</v>
      </c>
      <c r="Q148" s="1136"/>
      <c r="R148" s="1137" t="s">
        <v>292</v>
      </c>
      <c r="S148" s="1136"/>
      <c r="T148" s="1137" t="s">
        <v>289</v>
      </c>
      <c r="U148" s="1136"/>
      <c r="V148" s="1137" t="s">
        <v>80</v>
      </c>
      <c r="W148" s="1136"/>
      <c r="X148" s="1136"/>
      <c r="Y148" s="1137" t="s">
        <v>282</v>
      </c>
      <c r="Z148" s="1136"/>
      <c r="AA148" s="1136"/>
      <c r="AB148" s="1137" t="s">
        <v>236</v>
      </c>
      <c r="AC148" s="1136"/>
      <c r="AD148" s="1137" t="s">
        <v>236</v>
      </c>
      <c r="AE148" s="1136"/>
      <c r="AF148" s="1138" t="s">
        <v>97</v>
      </c>
      <c r="AG148" s="1136"/>
      <c r="AH148" s="1136"/>
      <c r="AI148" s="1136"/>
      <c r="AJ148" s="1136"/>
      <c r="AK148" s="1136"/>
      <c r="AL148" s="1136"/>
      <c r="AM148" s="1136"/>
      <c r="AN148" s="1137" t="s">
        <v>273</v>
      </c>
      <c r="AO148" s="1136"/>
      <c r="AP148" s="1136"/>
      <c r="AQ148" s="1136"/>
      <c r="AR148" s="1136"/>
      <c r="AS148" s="1137" t="s">
        <v>276</v>
      </c>
      <c r="AT148" s="1136"/>
      <c r="AU148" s="1136"/>
      <c r="AV148" s="123" t="s">
        <v>23</v>
      </c>
      <c r="AW148" s="1135" t="s">
        <v>278</v>
      </c>
      <c r="AX148" s="1136"/>
      <c r="AY148" s="1136"/>
      <c r="AZ148" s="1136"/>
      <c r="BA148" s="1136"/>
      <c r="BB148" s="1136"/>
      <c r="BC148" s="124">
        <v>7994500000</v>
      </c>
      <c r="BD148" s="124">
        <v>7919500000</v>
      </c>
      <c r="BE148" s="124">
        <v>75000000</v>
      </c>
      <c r="BF148" s="125">
        <v>0</v>
      </c>
      <c r="BG148" s="124">
        <v>7691211544</v>
      </c>
      <c r="BH148" s="124">
        <v>228288456</v>
      </c>
      <c r="BI148" s="124">
        <v>3853270344</v>
      </c>
      <c r="BJ148" s="124">
        <v>3837941200</v>
      </c>
      <c r="BK148" s="124">
        <v>3853270344</v>
      </c>
      <c r="BL148" s="125">
        <v>0</v>
      </c>
      <c r="BM148" s="124" t="s">
        <v>594</v>
      </c>
      <c r="BN148" s="125" t="s">
        <v>429</v>
      </c>
      <c r="BO148" s="124" t="s">
        <v>429</v>
      </c>
    </row>
    <row r="149" spans="1:67" s="121" customFormat="1" x14ac:dyDescent="0.25">
      <c r="A149" s="121" t="str">
        <f>+B149&amp;"-"&amp;C149&amp;"-"&amp;D149&amp;"-"&amp;E149&amp;"-"&amp;F149&amp;"-"&amp;G149&amp;"-"&amp;AV149</f>
        <v>A-3-6-3-66--16</v>
      </c>
      <c r="B149" s="122" t="str">
        <f t="shared" si="14"/>
        <v>A</v>
      </c>
      <c r="C149" s="122" t="str">
        <f t="shared" si="15"/>
        <v>3</v>
      </c>
      <c r="D149" s="122" t="str">
        <f t="shared" si="16"/>
        <v>6</v>
      </c>
      <c r="E149" s="122" t="str">
        <f t="shared" si="17"/>
        <v>3</v>
      </c>
      <c r="F149" s="122" t="str">
        <f t="shared" si="18"/>
        <v>66</v>
      </c>
      <c r="G149" s="122"/>
      <c r="H149" s="122"/>
      <c r="I149" s="122"/>
      <c r="J149" s="122"/>
      <c r="K149" s="122"/>
      <c r="M149" s="135"/>
      <c r="N149" s="1137" t="s">
        <v>14</v>
      </c>
      <c r="O149" s="1136"/>
      <c r="P149" s="1137" t="s">
        <v>289</v>
      </c>
      <c r="Q149" s="1136"/>
      <c r="R149" s="1137" t="s">
        <v>292</v>
      </c>
      <c r="S149" s="1136"/>
      <c r="T149" s="1137" t="s">
        <v>289</v>
      </c>
      <c r="U149" s="1136"/>
      <c r="V149" s="1137" t="s">
        <v>317</v>
      </c>
      <c r="W149" s="1136"/>
      <c r="X149" s="1136"/>
      <c r="Y149" s="1137"/>
      <c r="Z149" s="1136"/>
      <c r="AA149" s="1136"/>
      <c r="AB149" s="1137"/>
      <c r="AC149" s="1136"/>
      <c r="AD149" s="1137"/>
      <c r="AE149" s="1136"/>
      <c r="AF149" s="1138" t="s">
        <v>98</v>
      </c>
      <c r="AG149" s="1136"/>
      <c r="AH149" s="1136"/>
      <c r="AI149" s="1136"/>
      <c r="AJ149" s="1136"/>
      <c r="AK149" s="1136"/>
      <c r="AL149" s="1136"/>
      <c r="AM149" s="1136"/>
      <c r="AN149" s="1137" t="s">
        <v>273</v>
      </c>
      <c r="AO149" s="1136"/>
      <c r="AP149" s="1136"/>
      <c r="AQ149" s="1136"/>
      <c r="AR149" s="1136"/>
      <c r="AS149" s="1137" t="s">
        <v>276</v>
      </c>
      <c r="AT149" s="1136"/>
      <c r="AU149" s="1136"/>
      <c r="AV149" s="123" t="s">
        <v>23</v>
      </c>
      <c r="AW149" s="1135" t="s">
        <v>278</v>
      </c>
      <c r="AX149" s="1136"/>
      <c r="AY149" s="1136"/>
      <c r="AZ149" s="1136"/>
      <c r="BA149" s="1136"/>
      <c r="BB149" s="1136"/>
      <c r="BC149" s="124">
        <v>504900000</v>
      </c>
      <c r="BD149" s="125">
        <v>0</v>
      </c>
      <c r="BE149" s="124">
        <v>504900000</v>
      </c>
      <c r="BF149" s="125">
        <v>0</v>
      </c>
      <c r="BG149" s="125">
        <v>0</v>
      </c>
      <c r="BH149" s="125">
        <v>0</v>
      </c>
      <c r="BI149" s="125">
        <v>0</v>
      </c>
      <c r="BJ149" s="125">
        <v>0</v>
      </c>
      <c r="BK149" s="125">
        <v>0</v>
      </c>
      <c r="BL149" s="125">
        <v>0</v>
      </c>
      <c r="BM149" s="124" t="s">
        <v>429</v>
      </c>
      <c r="BN149" s="125" t="s">
        <v>429</v>
      </c>
      <c r="BO149" s="124" t="s">
        <v>429</v>
      </c>
    </row>
    <row r="150" spans="1:67" s="117" customFormat="1" x14ac:dyDescent="0.25">
      <c r="B150" s="118" t="str">
        <f t="shared" si="14"/>
        <v>C</v>
      </c>
      <c r="C150" s="118"/>
      <c r="D150" s="118"/>
      <c r="E150" s="118"/>
      <c r="F150" s="118"/>
      <c r="G150" s="118"/>
      <c r="H150" s="118"/>
      <c r="I150" s="118"/>
      <c r="J150" s="118"/>
      <c r="K150" s="118"/>
      <c r="M150" s="149"/>
      <c r="N150" s="853" t="s">
        <v>99</v>
      </c>
      <c r="O150" s="854"/>
      <c r="P150" s="853"/>
      <c r="Q150" s="854"/>
      <c r="R150" s="853"/>
      <c r="S150" s="854"/>
      <c r="T150" s="853"/>
      <c r="U150" s="854"/>
      <c r="V150" s="853"/>
      <c r="W150" s="854"/>
      <c r="X150" s="854"/>
      <c r="Y150" s="853"/>
      <c r="Z150" s="854"/>
      <c r="AA150" s="854"/>
      <c r="AB150" s="853"/>
      <c r="AC150" s="854"/>
      <c r="AD150" s="853"/>
      <c r="AE150" s="854"/>
      <c r="AF150" s="1119" t="s">
        <v>11</v>
      </c>
      <c r="AG150" s="854"/>
      <c r="AH150" s="854"/>
      <c r="AI150" s="854"/>
      <c r="AJ150" s="854"/>
      <c r="AK150" s="854"/>
      <c r="AL150" s="854"/>
      <c r="AM150" s="854"/>
      <c r="AN150" s="853" t="s">
        <v>273</v>
      </c>
      <c r="AO150" s="854"/>
      <c r="AP150" s="854"/>
      <c r="AQ150" s="854"/>
      <c r="AR150" s="854"/>
      <c r="AS150" s="853" t="s">
        <v>274</v>
      </c>
      <c r="AT150" s="854"/>
      <c r="AU150" s="854"/>
      <c r="AV150" s="146" t="s">
        <v>65</v>
      </c>
      <c r="AW150" s="855" t="s">
        <v>275</v>
      </c>
      <c r="AX150" s="854"/>
      <c r="AY150" s="854"/>
      <c r="AZ150" s="854"/>
      <c r="BA150" s="854"/>
      <c r="BB150" s="854"/>
      <c r="BC150" s="145">
        <v>14000000000</v>
      </c>
      <c r="BD150" s="147">
        <v>11860004924</v>
      </c>
      <c r="BE150" s="145">
        <v>2139995076</v>
      </c>
      <c r="BF150" s="147">
        <v>15099334179</v>
      </c>
      <c r="BG150" s="145">
        <v>8744340221</v>
      </c>
      <c r="BH150" s="145">
        <v>3115664703</v>
      </c>
      <c r="BI150" s="145">
        <v>2393342290</v>
      </c>
      <c r="BJ150" s="145">
        <v>6350997931</v>
      </c>
      <c r="BK150" s="145">
        <v>2272720068</v>
      </c>
      <c r="BL150" s="145">
        <v>120622222</v>
      </c>
      <c r="BM150" s="145" t="s">
        <v>595</v>
      </c>
      <c r="BN150" s="145" t="s">
        <v>596</v>
      </c>
      <c r="BO150" s="145" t="s">
        <v>597</v>
      </c>
    </row>
    <row r="151" spans="1:67" s="117" customFormat="1" x14ac:dyDescent="0.25">
      <c r="B151" s="118" t="str">
        <f t="shared" si="14"/>
        <v>C</v>
      </c>
      <c r="C151" s="118"/>
      <c r="D151" s="118"/>
      <c r="E151" s="118"/>
      <c r="F151" s="118"/>
      <c r="G151" s="118"/>
      <c r="H151" s="118"/>
      <c r="I151" s="118"/>
      <c r="J151" s="118"/>
      <c r="K151" s="118"/>
      <c r="M151" s="149"/>
      <c r="N151" s="853" t="s">
        <v>99</v>
      </c>
      <c r="O151" s="854"/>
      <c r="P151" s="853"/>
      <c r="Q151" s="854"/>
      <c r="R151" s="853"/>
      <c r="S151" s="854"/>
      <c r="T151" s="853"/>
      <c r="U151" s="854"/>
      <c r="V151" s="853"/>
      <c r="W151" s="854"/>
      <c r="X151" s="854"/>
      <c r="Y151" s="853"/>
      <c r="Z151" s="854"/>
      <c r="AA151" s="854"/>
      <c r="AB151" s="853"/>
      <c r="AC151" s="854"/>
      <c r="AD151" s="853"/>
      <c r="AE151" s="854"/>
      <c r="AF151" s="1119" t="s">
        <v>11</v>
      </c>
      <c r="AG151" s="854"/>
      <c r="AH151" s="854"/>
      <c r="AI151" s="854"/>
      <c r="AJ151" s="854"/>
      <c r="AK151" s="854"/>
      <c r="AL151" s="854"/>
      <c r="AM151" s="854"/>
      <c r="AN151" s="853" t="s">
        <v>273</v>
      </c>
      <c r="AO151" s="854"/>
      <c r="AP151" s="854"/>
      <c r="AQ151" s="854"/>
      <c r="AR151" s="854"/>
      <c r="AS151" s="853" t="s">
        <v>274</v>
      </c>
      <c r="AT151" s="854"/>
      <c r="AU151" s="854"/>
      <c r="AV151" s="146" t="s">
        <v>303</v>
      </c>
      <c r="AW151" s="855" t="s">
        <v>321</v>
      </c>
      <c r="AX151" s="854"/>
      <c r="AY151" s="854"/>
      <c r="AZ151" s="854"/>
      <c r="BA151" s="854"/>
      <c r="BB151" s="854"/>
      <c r="BC151" s="145">
        <v>5000000000</v>
      </c>
      <c r="BD151" s="147">
        <v>5000000000</v>
      </c>
      <c r="BE151" s="145">
        <v>0</v>
      </c>
      <c r="BF151" s="147">
        <v>4021085821</v>
      </c>
      <c r="BG151" s="145">
        <v>5000000000</v>
      </c>
      <c r="BH151" s="145">
        <v>0</v>
      </c>
      <c r="BI151" s="145">
        <v>0</v>
      </c>
      <c r="BJ151" s="145">
        <v>5000000000</v>
      </c>
      <c r="BK151" s="145">
        <v>0</v>
      </c>
      <c r="BL151" s="145">
        <v>0</v>
      </c>
      <c r="BM151" s="145" t="s">
        <v>429</v>
      </c>
      <c r="BN151" s="145" t="s">
        <v>429</v>
      </c>
      <c r="BO151" s="145" t="s">
        <v>429</v>
      </c>
    </row>
    <row r="152" spans="1:67" s="117" customFormat="1" x14ac:dyDescent="0.25">
      <c r="B152" s="118" t="str">
        <f t="shared" si="14"/>
        <v>C</v>
      </c>
      <c r="C152" s="118"/>
      <c r="D152" s="118"/>
      <c r="E152" s="118"/>
      <c r="F152" s="118"/>
      <c r="G152" s="118"/>
      <c r="H152" s="118"/>
      <c r="I152" s="118"/>
      <c r="J152" s="118"/>
      <c r="K152" s="118"/>
      <c r="M152" s="149"/>
      <c r="N152" s="853" t="s">
        <v>99</v>
      </c>
      <c r="O152" s="854"/>
      <c r="P152" s="853"/>
      <c r="Q152" s="854"/>
      <c r="R152" s="853"/>
      <c r="S152" s="854"/>
      <c r="T152" s="853"/>
      <c r="U152" s="854"/>
      <c r="V152" s="853"/>
      <c r="W152" s="854"/>
      <c r="X152" s="854"/>
      <c r="Y152" s="853"/>
      <c r="Z152" s="854"/>
      <c r="AA152" s="854"/>
      <c r="AB152" s="853"/>
      <c r="AC152" s="854"/>
      <c r="AD152" s="853"/>
      <c r="AE152" s="854"/>
      <c r="AF152" s="1119" t="s">
        <v>11</v>
      </c>
      <c r="AG152" s="854"/>
      <c r="AH152" s="854"/>
      <c r="AI152" s="854"/>
      <c r="AJ152" s="854"/>
      <c r="AK152" s="854"/>
      <c r="AL152" s="854"/>
      <c r="AM152" s="854"/>
      <c r="AN152" s="853" t="s">
        <v>273</v>
      </c>
      <c r="AO152" s="854"/>
      <c r="AP152" s="854"/>
      <c r="AQ152" s="854"/>
      <c r="AR152" s="854"/>
      <c r="AS152" s="853" t="s">
        <v>274</v>
      </c>
      <c r="AT152" s="854"/>
      <c r="AU152" s="854"/>
      <c r="AV152" s="146" t="s">
        <v>286</v>
      </c>
      <c r="AW152" s="855" t="s">
        <v>421</v>
      </c>
      <c r="AX152" s="854"/>
      <c r="AY152" s="854"/>
      <c r="AZ152" s="854"/>
      <c r="BA152" s="854"/>
      <c r="BB152" s="854"/>
      <c r="BC152" s="145">
        <v>2815325822</v>
      </c>
      <c r="BD152" s="147">
        <v>306000000</v>
      </c>
      <c r="BE152" s="145">
        <v>2509325822</v>
      </c>
      <c r="BF152" s="147">
        <v>0</v>
      </c>
      <c r="BG152" s="145">
        <v>0</v>
      </c>
      <c r="BH152" s="145">
        <v>306000000</v>
      </c>
      <c r="BI152" s="145">
        <v>0</v>
      </c>
      <c r="BJ152" s="145">
        <v>0</v>
      </c>
      <c r="BK152" s="145">
        <v>0</v>
      </c>
      <c r="BL152" s="145">
        <v>0</v>
      </c>
      <c r="BM152" s="145" t="s">
        <v>429</v>
      </c>
      <c r="BN152" s="145" t="s">
        <v>429</v>
      </c>
      <c r="BO152" s="145" t="s">
        <v>429</v>
      </c>
    </row>
    <row r="153" spans="1:67" s="112" customFormat="1" ht="14.45" customHeight="1" x14ac:dyDescent="0.25">
      <c r="B153" s="115" t="str">
        <f t="shared" ref="B153:B216" si="21">+N153</f>
        <v>C</v>
      </c>
      <c r="C153" s="115" t="str">
        <f t="shared" ref="C153:C216" si="22">+P153</f>
        <v>2502</v>
      </c>
      <c r="D153" s="115"/>
      <c r="E153" s="115"/>
      <c r="F153" s="115"/>
      <c r="G153" s="115"/>
      <c r="H153" s="115"/>
      <c r="I153" s="115"/>
      <c r="J153" s="115"/>
      <c r="K153" s="115"/>
      <c r="M153" s="134"/>
      <c r="N153" s="918" t="s">
        <v>99</v>
      </c>
      <c r="O153" s="1032"/>
      <c r="P153" s="918" t="s">
        <v>322</v>
      </c>
      <c r="Q153" s="1032"/>
      <c r="R153" s="918"/>
      <c r="S153" s="1032"/>
      <c r="T153" s="918"/>
      <c r="U153" s="1032"/>
      <c r="V153" s="918"/>
      <c r="W153" s="1032"/>
      <c r="X153" s="1032"/>
      <c r="Y153" s="918"/>
      <c r="Z153" s="1032"/>
      <c r="AA153" s="1032"/>
      <c r="AB153" s="918"/>
      <c r="AC153" s="1032"/>
      <c r="AD153" s="918"/>
      <c r="AE153" s="1032"/>
      <c r="AF153" s="917" t="s">
        <v>323</v>
      </c>
      <c r="AG153" s="1032"/>
      <c r="AH153" s="1032"/>
      <c r="AI153" s="1032"/>
      <c r="AJ153" s="1032"/>
      <c r="AK153" s="1032"/>
      <c r="AL153" s="1032"/>
      <c r="AM153" s="1032"/>
      <c r="AN153" s="918" t="s">
        <v>273</v>
      </c>
      <c r="AO153" s="1032"/>
      <c r="AP153" s="1032"/>
      <c r="AQ153" s="1032"/>
      <c r="AR153" s="1032"/>
      <c r="AS153" s="918" t="s">
        <v>274</v>
      </c>
      <c r="AT153" s="1032"/>
      <c r="AU153" s="1032"/>
      <c r="AV153" s="105" t="s">
        <v>65</v>
      </c>
      <c r="AW153" s="919" t="s">
        <v>275</v>
      </c>
      <c r="AX153" s="1032"/>
      <c r="AY153" s="1032"/>
      <c r="AZ153" s="1032"/>
      <c r="BA153" s="1032"/>
      <c r="BB153" s="1032"/>
      <c r="BC153" s="106">
        <v>14000000000</v>
      </c>
      <c r="BD153" s="106">
        <v>11860004924</v>
      </c>
      <c r="BE153" s="106">
        <v>2139995076</v>
      </c>
      <c r="BF153" s="106">
        <v>4223920000</v>
      </c>
      <c r="BG153" s="106">
        <v>8744340221</v>
      </c>
      <c r="BH153" s="106">
        <v>3115664703</v>
      </c>
      <c r="BI153" s="106">
        <v>2393342290</v>
      </c>
      <c r="BJ153" s="106">
        <v>6350997931</v>
      </c>
      <c r="BK153" s="106">
        <v>2272720068</v>
      </c>
      <c r="BL153" s="106">
        <v>120622222</v>
      </c>
      <c r="BM153" s="106" t="s">
        <v>595</v>
      </c>
      <c r="BN153" s="106" t="s">
        <v>596</v>
      </c>
      <c r="BO153" s="106" t="s">
        <v>597</v>
      </c>
    </row>
    <row r="154" spans="1:67" s="112" customFormat="1" x14ac:dyDescent="0.25">
      <c r="B154" s="115" t="str">
        <f t="shared" si="21"/>
        <v>C</v>
      </c>
      <c r="C154" s="115" t="str">
        <f t="shared" si="22"/>
        <v>2502</v>
      </c>
      <c r="D154" s="115"/>
      <c r="E154" s="115"/>
      <c r="F154" s="115"/>
      <c r="G154" s="115"/>
      <c r="H154" s="115"/>
      <c r="I154" s="115"/>
      <c r="J154" s="115"/>
      <c r="K154" s="115"/>
      <c r="M154" s="134"/>
      <c r="N154" s="918" t="s">
        <v>99</v>
      </c>
      <c r="O154" s="1032"/>
      <c r="P154" s="918" t="s">
        <v>322</v>
      </c>
      <c r="Q154" s="1032"/>
      <c r="R154" s="918"/>
      <c r="S154" s="1032"/>
      <c r="T154" s="918"/>
      <c r="U154" s="1032"/>
      <c r="V154" s="918"/>
      <c r="W154" s="1032"/>
      <c r="X154" s="1032"/>
      <c r="Y154" s="918"/>
      <c r="Z154" s="1032"/>
      <c r="AA154" s="1032"/>
      <c r="AB154" s="918"/>
      <c r="AC154" s="1032"/>
      <c r="AD154" s="918"/>
      <c r="AE154" s="1032"/>
      <c r="AF154" s="917" t="s">
        <v>323</v>
      </c>
      <c r="AG154" s="1032"/>
      <c r="AH154" s="1032"/>
      <c r="AI154" s="1032"/>
      <c r="AJ154" s="1032"/>
      <c r="AK154" s="1032"/>
      <c r="AL154" s="1032"/>
      <c r="AM154" s="1032"/>
      <c r="AN154" s="918" t="s">
        <v>273</v>
      </c>
      <c r="AO154" s="1032"/>
      <c r="AP154" s="1032"/>
      <c r="AQ154" s="1032"/>
      <c r="AR154" s="1032"/>
      <c r="AS154" s="918" t="s">
        <v>274</v>
      </c>
      <c r="AT154" s="1032"/>
      <c r="AU154" s="1032"/>
      <c r="AV154" s="105" t="s">
        <v>286</v>
      </c>
      <c r="AW154" s="919" t="s">
        <v>421</v>
      </c>
      <c r="AX154" s="1032"/>
      <c r="AY154" s="1032"/>
      <c r="AZ154" s="1032"/>
      <c r="BA154" s="1032"/>
      <c r="BB154" s="1032"/>
      <c r="BC154" s="106">
        <v>2815325822</v>
      </c>
      <c r="BD154" s="106">
        <v>306000000</v>
      </c>
      <c r="BE154" s="106">
        <v>2509325822</v>
      </c>
      <c r="BF154" s="107">
        <v>0</v>
      </c>
      <c r="BG154" s="107">
        <v>0</v>
      </c>
      <c r="BH154" s="106">
        <v>306000000</v>
      </c>
      <c r="BI154" s="107">
        <v>0</v>
      </c>
      <c r="BJ154" s="107">
        <v>0</v>
      </c>
      <c r="BK154" s="107">
        <v>0</v>
      </c>
      <c r="BL154" s="107">
        <v>0</v>
      </c>
      <c r="BM154" s="107" t="s">
        <v>429</v>
      </c>
      <c r="BN154" s="107" t="s">
        <v>429</v>
      </c>
      <c r="BO154" s="107" t="s">
        <v>429</v>
      </c>
    </row>
    <row r="155" spans="1:67" s="112" customFormat="1" ht="14.45" customHeight="1" x14ac:dyDescent="0.25">
      <c r="B155" s="115" t="str">
        <f t="shared" si="21"/>
        <v>C</v>
      </c>
      <c r="C155" s="115" t="str">
        <f t="shared" si="22"/>
        <v>2502</v>
      </c>
      <c r="D155" s="115" t="str">
        <f t="shared" ref="D155:D218" si="23">+R155</f>
        <v>1000</v>
      </c>
      <c r="E155" s="115"/>
      <c r="F155" s="115"/>
      <c r="G155" s="115"/>
      <c r="H155" s="115"/>
      <c r="I155" s="115"/>
      <c r="J155" s="115"/>
      <c r="K155" s="115"/>
      <c r="M155" s="134"/>
      <c r="N155" s="918" t="s">
        <v>99</v>
      </c>
      <c r="O155" s="1032"/>
      <c r="P155" s="918" t="s">
        <v>322</v>
      </c>
      <c r="Q155" s="1032"/>
      <c r="R155" s="918" t="s">
        <v>324</v>
      </c>
      <c r="S155" s="1032"/>
      <c r="T155" s="918"/>
      <c r="U155" s="1032"/>
      <c r="V155" s="918"/>
      <c r="W155" s="1032"/>
      <c r="X155" s="1032"/>
      <c r="Y155" s="918"/>
      <c r="Z155" s="1032"/>
      <c r="AA155" s="1032"/>
      <c r="AB155" s="918"/>
      <c r="AC155" s="1032"/>
      <c r="AD155" s="918"/>
      <c r="AE155" s="1032"/>
      <c r="AF155" s="917" t="s">
        <v>325</v>
      </c>
      <c r="AG155" s="1032"/>
      <c r="AH155" s="1032"/>
      <c r="AI155" s="1032"/>
      <c r="AJ155" s="1032"/>
      <c r="AK155" s="1032"/>
      <c r="AL155" s="1032"/>
      <c r="AM155" s="1032"/>
      <c r="AN155" s="918" t="s">
        <v>273</v>
      </c>
      <c r="AO155" s="1032"/>
      <c r="AP155" s="1032"/>
      <c r="AQ155" s="1032"/>
      <c r="AR155" s="1032"/>
      <c r="AS155" s="918" t="s">
        <v>274</v>
      </c>
      <c r="AT155" s="1032"/>
      <c r="AU155" s="1032"/>
      <c r="AV155" s="105" t="s">
        <v>65</v>
      </c>
      <c r="AW155" s="919" t="s">
        <v>275</v>
      </c>
      <c r="AX155" s="1032"/>
      <c r="AY155" s="1032"/>
      <c r="AZ155" s="1032"/>
      <c r="BA155" s="1032"/>
      <c r="BB155" s="1032"/>
      <c r="BC155" s="106">
        <v>14000000000</v>
      </c>
      <c r="BD155" s="106">
        <v>11860004924</v>
      </c>
      <c r="BE155" s="106">
        <v>2139995076</v>
      </c>
      <c r="BF155" s="106">
        <v>4223920000</v>
      </c>
      <c r="BG155" s="106">
        <v>8744340221</v>
      </c>
      <c r="BH155" s="106">
        <v>3115664703</v>
      </c>
      <c r="BI155" s="106">
        <v>2393342290</v>
      </c>
      <c r="BJ155" s="106">
        <v>6350997931</v>
      </c>
      <c r="BK155" s="106">
        <v>2272720068</v>
      </c>
      <c r="BL155" s="106">
        <v>120622222</v>
      </c>
      <c r="BM155" s="106" t="s">
        <v>595</v>
      </c>
      <c r="BN155" s="106" t="s">
        <v>596</v>
      </c>
      <c r="BO155" s="106" t="s">
        <v>597</v>
      </c>
    </row>
    <row r="156" spans="1:67" s="112" customFormat="1" x14ac:dyDescent="0.25">
      <c r="B156" s="115" t="str">
        <f t="shared" si="21"/>
        <v>C</v>
      </c>
      <c r="C156" s="115" t="str">
        <f t="shared" si="22"/>
        <v>2502</v>
      </c>
      <c r="D156" s="115" t="str">
        <f t="shared" si="23"/>
        <v>1000</v>
      </c>
      <c r="E156" s="115"/>
      <c r="F156" s="115"/>
      <c r="G156" s="115"/>
      <c r="H156" s="115"/>
      <c r="I156" s="115"/>
      <c r="J156" s="115"/>
      <c r="K156" s="115"/>
      <c r="M156" s="134"/>
      <c r="N156" s="918" t="s">
        <v>99</v>
      </c>
      <c r="O156" s="1032"/>
      <c r="P156" s="918" t="s">
        <v>322</v>
      </c>
      <c r="Q156" s="1032"/>
      <c r="R156" s="918" t="s">
        <v>324</v>
      </c>
      <c r="S156" s="1032"/>
      <c r="T156" s="918"/>
      <c r="U156" s="1032"/>
      <c r="V156" s="918"/>
      <c r="W156" s="1032"/>
      <c r="X156" s="1032"/>
      <c r="Y156" s="918"/>
      <c r="Z156" s="1032"/>
      <c r="AA156" s="1032"/>
      <c r="AB156" s="918"/>
      <c r="AC156" s="1032"/>
      <c r="AD156" s="918"/>
      <c r="AE156" s="1032"/>
      <c r="AF156" s="917" t="s">
        <v>325</v>
      </c>
      <c r="AG156" s="1032"/>
      <c r="AH156" s="1032"/>
      <c r="AI156" s="1032"/>
      <c r="AJ156" s="1032"/>
      <c r="AK156" s="1032"/>
      <c r="AL156" s="1032"/>
      <c r="AM156" s="1032"/>
      <c r="AN156" s="918" t="s">
        <v>273</v>
      </c>
      <c r="AO156" s="1032"/>
      <c r="AP156" s="1032"/>
      <c r="AQ156" s="1032"/>
      <c r="AR156" s="1032"/>
      <c r="AS156" s="918" t="s">
        <v>274</v>
      </c>
      <c r="AT156" s="1032"/>
      <c r="AU156" s="1032"/>
      <c r="AV156" s="105" t="s">
        <v>286</v>
      </c>
      <c r="AW156" s="919" t="s">
        <v>421</v>
      </c>
      <c r="AX156" s="1032"/>
      <c r="AY156" s="1032"/>
      <c r="AZ156" s="1032"/>
      <c r="BA156" s="1032"/>
      <c r="BB156" s="1032"/>
      <c r="BC156" s="106">
        <v>2815325822</v>
      </c>
      <c r="BD156" s="106">
        <v>306000000</v>
      </c>
      <c r="BE156" s="106">
        <v>2509325822</v>
      </c>
      <c r="BF156" s="107">
        <v>0</v>
      </c>
      <c r="BG156" s="107">
        <v>0</v>
      </c>
      <c r="BH156" s="106">
        <v>306000000</v>
      </c>
      <c r="BI156" s="107">
        <v>0</v>
      </c>
      <c r="BJ156" s="107">
        <v>0</v>
      </c>
      <c r="BK156" s="107">
        <v>0</v>
      </c>
      <c r="BL156" s="107">
        <v>0</v>
      </c>
      <c r="BM156" s="107" t="s">
        <v>429</v>
      </c>
      <c r="BN156" s="107" t="s">
        <v>429</v>
      </c>
      <c r="BO156" s="107" t="s">
        <v>429</v>
      </c>
    </row>
    <row r="157" spans="1:67" s="112" customFormat="1" x14ac:dyDescent="0.25">
      <c r="B157" s="115" t="str">
        <f t="shared" si="21"/>
        <v>C</v>
      </c>
      <c r="C157" s="115" t="str">
        <f t="shared" si="22"/>
        <v>2502</v>
      </c>
      <c r="D157" s="115" t="str">
        <f t="shared" si="23"/>
        <v>1000</v>
      </c>
      <c r="E157" s="115" t="str">
        <f t="shared" ref="E157:E220" si="24">+T157</f>
        <v>1</v>
      </c>
      <c r="F157" s="115">
        <f t="shared" ref="F157:F220" si="25">+V157</f>
        <v>0</v>
      </c>
      <c r="G157" s="115">
        <f t="shared" si="20"/>
        <v>0</v>
      </c>
      <c r="H157" s="115">
        <f t="shared" ref="H157:H220" si="26">+AB157</f>
        <v>0</v>
      </c>
      <c r="I157" s="115"/>
      <c r="J157" s="115"/>
      <c r="K157" s="115"/>
      <c r="M157" s="134"/>
      <c r="N157" s="925" t="s">
        <v>99</v>
      </c>
      <c r="O157" s="1032"/>
      <c r="P157" s="925" t="s">
        <v>322</v>
      </c>
      <c r="Q157" s="1032"/>
      <c r="R157" s="925" t="s">
        <v>324</v>
      </c>
      <c r="S157" s="1032"/>
      <c r="T157" s="925" t="s">
        <v>279</v>
      </c>
      <c r="U157" s="1032"/>
      <c r="V157" s="925"/>
      <c r="W157" s="1032"/>
      <c r="X157" s="1032"/>
      <c r="Y157" s="925"/>
      <c r="Z157" s="1032"/>
      <c r="AA157" s="1032"/>
      <c r="AB157" s="925"/>
      <c r="AC157" s="1032"/>
      <c r="AD157" s="925"/>
      <c r="AE157" s="1032"/>
      <c r="AF157" s="924" t="s">
        <v>237</v>
      </c>
      <c r="AG157" s="1032"/>
      <c r="AH157" s="1032"/>
      <c r="AI157" s="1032"/>
      <c r="AJ157" s="1032"/>
      <c r="AK157" s="1032"/>
      <c r="AL157" s="1032"/>
      <c r="AM157" s="1032"/>
      <c r="AN157" s="925" t="s">
        <v>273</v>
      </c>
      <c r="AO157" s="1032"/>
      <c r="AP157" s="1032"/>
      <c r="AQ157" s="1032"/>
      <c r="AR157" s="1032"/>
      <c r="AS157" s="925" t="s">
        <v>274</v>
      </c>
      <c r="AT157" s="1032"/>
      <c r="AU157" s="1032"/>
      <c r="AV157" s="108" t="s">
        <v>65</v>
      </c>
      <c r="AW157" s="926" t="s">
        <v>275</v>
      </c>
      <c r="AX157" s="1032"/>
      <c r="AY157" s="1032"/>
      <c r="AZ157" s="1032"/>
      <c r="BA157" s="1032"/>
      <c r="BB157" s="1032"/>
      <c r="BC157" s="109">
        <v>1300000000</v>
      </c>
      <c r="BD157" s="109">
        <v>1185400000</v>
      </c>
      <c r="BE157" s="109">
        <v>114600000</v>
      </c>
      <c r="BF157" s="109">
        <v>400000000</v>
      </c>
      <c r="BG157" s="109">
        <v>463080221</v>
      </c>
      <c r="BH157" s="109">
        <v>722319779</v>
      </c>
      <c r="BI157" s="109">
        <v>30806785</v>
      </c>
      <c r="BJ157" s="109">
        <v>432273436</v>
      </c>
      <c r="BK157" s="109">
        <v>28268435</v>
      </c>
      <c r="BL157" s="109">
        <v>2538350</v>
      </c>
      <c r="BM157" s="109" t="s">
        <v>598</v>
      </c>
      <c r="BN157" s="110" t="s">
        <v>429</v>
      </c>
      <c r="BO157" s="110" t="s">
        <v>429</v>
      </c>
    </row>
    <row r="158" spans="1:67" s="112" customFormat="1" x14ac:dyDescent="0.25">
      <c r="B158" s="115" t="str">
        <f t="shared" si="21"/>
        <v>C</v>
      </c>
      <c r="C158" s="115" t="str">
        <f t="shared" si="22"/>
        <v>2502</v>
      </c>
      <c r="D158" s="115" t="str">
        <f t="shared" si="23"/>
        <v>1000</v>
      </c>
      <c r="E158" s="115" t="str">
        <f t="shared" si="24"/>
        <v>1</v>
      </c>
      <c r="F158" s="115">
        <f t="shared" si="25"/>
        <v>0</v>
      </c>
      <c r="G158" s="115">
        <f t="shared" si="20"/>
        <v>0</v>
      </c>
      <c r="H158" s="115">
        <f t="shared" si="26"/>
        <v>0</v>
      </c>
      <c r="I158" s="115"/>
      <c r="J158" s="115"/>
      <c r="K158" s="115"/>
      <c r="M158" s="134"/>
      <c r="N158" s="918" t="s">
        <v>99</v>
      </c>
      <c r="O158" s="1032"/>
      <c r="P158" s="918" t="s">
        <v>322</v>
      </c>
      <c r="Q158" s="1032"/>
      <c r="R158" s="918" t="s">
        <v>324</v>
      </c>
      <c r="S158" s="1032"/>
      <c r="T158" s="918" t="s">
        <v>279</v>
      </c>
      <c r="U158" s="1032"/>
      <c r="V158" s="918"/>
      <c r="W158" s="1032"/>
      <c r="X158" s="1032"/>
      <c r="Y158" s="918"/>
      <c r="Z158" s="1032"/>
      <c r="AA158" s="1032"/>
      <c r="AB158" s="918"/>
      <c r="AC158" s="1032"/>
      <c r="AD158" s="918"/>
      <c r="AE158" s="1032"/>
      <c r="AF158" s="917" t="s">
        <v>237</v>
      </c>
      <c r="AG158" s="1032"/>
      <c r="AH158" s="1032"/>
      <c r="AI158" s="1032"/>
      <c r="AJ158" s="1032"/>
      <c r="AK158" s="1032"/>
      <c r="AL158" s="1032"/>
      <c r="AM158" s="1032"/>
      <c r="AN158" s="918" t="s">
        <v>273</v>
      </c>
      <c r="AO158" s="1032"/>
      <c r="AP158" s="1032"/>
      <c r="AQ158" s="1032"/>
      <c r="AR158" s="1032"/>
      <c r="AS158" s="918" t="s">
        <v>274</v>
      </c>
      <c r="AT158" s="1032"/>
      <c r="AU158" s="1032"/>
      <c r="AV158" s="105" t="s">
        <v>286</v>
      </c>
      <c r="AW158" s="919" t="s">
        <v>421</v>
      </c>
      <c r="AX158" s="1032"/>
      <c r="AY158" s="1032"/>
      <c r="AZ158" s="1032"/>
      <c r="BA158" s="1032"/>
      <c r="BB158" s="1032"/>
      <c r="BC158" s="106">
        <v>2815325822</v>
      </c>
      <c r="BD158" s="106">
        <v>306000000</v>
      </c>
      <c r="BE158" s="106">
        <v>2509325822</v>
      </c>
      <c r="BF158" s="107">
        <v>0</v>
      </c>
      <c r="BG158" s="107">
        <v>0</v>
      </c>
      <c r="BH158" s="106">
        <v>306000000</v>
      </c>
      <c r="BI158" s="107">
        <v>0</v>
      </c>
      <c r="BJ158" s="107">
        <v>0</v>
      </c>
      <c r="BK158" s="107">
        <v>0</v>
      </c>
      <c r="BL158" s="107">
        <v>0</v>
      </c>
      <c r="BM158" s="107" t="s">
        <v>429</v>
      </c>
      <c r="BN158" s="107" t="s">
        <v>429</v>
      </c>
      <c r="BO158" s="107" t="s">
        <v>429</v>
      </c>
    </row>
    <row r="159" spans="1:67" s="112" customFormat="1" ht="14.45" customHeight="1" x14ac:dyDescent="0.25">
      <c r="B159" s="115" t="str">
        <f t="shared" si="21"/>
        <v>C</v>
      </c>
      <c r="C159" s="115" t="str">
        <f t="shared" si="22"/>
        <v>2502</v>
      </c>
      <c r="D159" s="115" t="str">
        <f t="shared" si="23"/>
        <v>1000</v>
      </c>
      <c r="E159" s="115" t="str">
        <f t="shared" si="24"/>
        <v>1</v>
      </c>
      <c r="F159" s="115" t="str">
        <f t="shared" si="25"/>
        <v>0</v>
      </c>
      <c r="G159" s="115">
        <f t="shared" si="20"/>
        <v>0</v>
      </c>
      <c r="H159" s="115">
        <f t="shared" si="26"/>
        <v>0</v>
      </c>
      <c r="I159" s="115"/>
      <c r="J159" s="115"/>
      <c r="K159" s="115"/>
      <c r="M159" s="134"/>
      <c r="N159" s="918" t="s">
        <v>99</v>
      </c>
      <c r="O159" s="1032"/>
      <c r="P159" s="918" t="s">
        <v>322</v>
      </c>
      <c r="Q159" s="1032"/>
      <c r="R159" s="918" t="s">
        <v>324</v>
      </c>
      <c r="S159" s="1032"/>
      <c r="T159" s="918" t="s">
        <v>279</v>
      </c>
      <c r="U159" s="1032"/>
      <c r="V159" s="918" t="s">
        <v>280</v>
      </c>
      <c r="W159" s="1032"/>
      <c r="X159" s="1032"/>
      <c r="Y159" s="918"/>
      <c r="Z159" s="1032"/>
      <c r="AA159" s="1032"/>
      <c r="AB159" s="918"/>
      <c r="AC159" s="1032"/>
      <c r="AD159" s="918"/>
      <c r="AE159" s="1032"/>
      <c r="AF159" s="917" t="s">
        <v>237</v>
      </c>
      <c r="AG159" s="1032"/>
      <c r="AH159" s="1032"/>
      <c r="AI159" s="1032"/>
      <c r="AJ159" s="1032"/>
      <c r="AK159" s="1032"/>
      <c r="AL159" s="1032"/>
      <c r="AM159" s="1032"/>
      <c r="AN159" s="918" t="s">
        <v>273</v>
      </c>
      <c r="AO159" s="1032"/>
      <c r="AP159" s="1032"/>
      <c r="AQ159" s="1032"/>
      <c r="AR159" s="1032"/>
      <c r="AS159" s="918" t="s">
        <v>274</v>
      </c>
      <c r="AT159" s="1032"/>
      <c r="AU159" s="1032"/>
      <c r="AV159" s="105" t="s">
        <v>65</v>
      </c>
      <c r="AW159" s="919" t="s">
        <v>275</v>
      </c>
      <c r="AX159" s="1032"/>
      <c r="AY159" s="1032"/>
      <c r="AZ159" s="1032"/>
      <c r="BA159" s="1032"/>
      <c r="BB159" s="1032"/>
      <c r="BC159" s="106">
        <v>1300000000</v>
      </c>
      <c r="BD159" s="106">
        <v>1185400000</v>
      </c>
      <c r="BE159" s="106">
        <v>114600000</v>
      </c>
      <c r="BF159" s="107">
        <v>0</v>
      </c>
      <c r="BG159" s="106">
        <v>463080221</v>
      </c>
      <c r="BH159" s="106">
        <v>722319779</v>
      </c>
      <c r="BI159" s="106">
        <v>30806785</v>
      </c>
      <c r="BJ159" s="106">
        <v>432273436</v>
      </c>
      <c r="BK159" s="106">
        <v>28268435</v>
      </c>
      <c r="BL159" s="106">
        <v>2538350</v>
      </c>
      <c r="BM159" s="106" t="s">
        <v>598</v>
      </c>
      <c r="BN159" s="107" t="s">
        <v>429</v>
      </c>
      <c r="BO159" s="107" t="s">
        <v>429</v>
      </c>
    </row>
    <row r="160" spans="1:67" s="112" customFormat="1" x14ac:dyDescent="0.25">
      <c r="B160" s="115" t="str">
        <f t="shared" si="21"/>
        <v>C</v>
      </c>
      <c r="C160" s="115" t="str">
        <f t="shared" si="22"/>
        <v>2502</v>
      </c>
      <c r="D160" s="115" t="str">
        <f t="shared" si="23"/>
        <v>1000</v>
      </c>
      <c r="E160" s="115" t="str">
        <f t="shared" si="24"/>
        <v>1</v>
      </c>
      <c r="F160" s="115" t="str">
        <f t="shared" si="25"/>
        <v>0</v>
      </c>
      <c r="G160" s="115">
        <f t="shared" si="20"/>
        <v>0</v>
      </c>
      <c r="H160" s="115">
        <f t="shared" si="26"/>
        <v>0</v>
      </c>
      <c r="I160" s="115"/>
      <c r="J160" s="115"/>
      <c r="K160" s="115"/>
      <c r="M160" s="134"/>
      <c r="N160" s="918" t="s">
        <v>99</v>
      </c>
      <c r="O160" s="1032"/>
      <c r="P160" s="918" t="s">
        <v>322</v>
      </c>
      <c r="Q160" s="1032"/>
      <c r="R160" s="918" t="s">
        <v>324</v>
      </c>
      <c r="S160" s="1032"/>
      <c r="T160" s="918" t="s">
        <v>279</v>
      </c>
      <c r="U160" s="1032"/>
      <c r="V160" s="918" t="s">
        <v>280</v>
      </c>
      <c r="W160" s="1032"/>
      <c r="X160" s="1032"/>
      <c r="Y160" s="918"/>
      <c r="Z160" s="1032"/>
      <c r="AA160" s="1032"/>
      <c r="AB160" s="918"/>
      <c r="AC160" s="1032"/>
      <c r="AD160" s="918"/>
      <c r="AE160" s="1032"/>
      <c r="AF160" s="917" t="s">
        <v>237</v>
      </c>
      <c r="AG160" s="1032"/>
      <c r="AH160" s="1032"/>
      <c r="AI160" s="1032"/>
      <c r="AJ160" s="1032"/>
      <c r="AK160" s="1032"/>
      <c r="AL160" s="1032"/>
      <c r="AM160" s="1032"/>
      <c r="AN160" s="918" t="s">
        <v>273</v>
      </c>
      <c r="AO160" s="1032"/>
      <c r="AP160" s="1032"/>
      <c r="AQ160" s="1032"/>
      <c r="AR160" s="1032"/>
      <c r="AS160" s="918" t="s">
        <v>274</v>
      </c>
      <c r="AT160" s="1032"/>
      <c r="AU160" s="1032"/>
      <c r="AV160" s="105" t="s">
        <v>286</v>
      </c>
      <c r="AW160" s="919" t="s">
        <v>421</v>
      </c>
      <c r="AX160" s="1032"/>
      <c r="AY160" s="1032"/>
      <c r="AZ160" s="1032"/>
      <c r="BA160" s="1032"/>
      <c r="BB160" s="1032"/>
      <c r="BC160" s="106">
        <v>2815325822</v>
      </c>
      <c r="BD160" s="106">
        <v>306000000</v>
      </c>
      <c r="BE160" s="106">
        <v>2509325822</v>
      </c>
      <c r="BF160" s="107">
        <v>0</v>
      </c>
      <c r="BG160" s="107">
        <v>0</v>
      </c>
      <c r="BH160" s="106">
        <v>306000000</v>
      </c>
      <c r="BI160" s="107">
        <v>0</v>
      </c>
      <c r="BJ160" s="107">
        <v>0</v>
      </c>
      <c r="BK160" s="107">
        <v>0</v>
      </c>
      <c r="BL160" s="107">
        <v>0</v>
      </c>
      <c r="BM160" s="107" t="s">
        <v>429</v>
      </c>
      <c r="BN160" s="107" t="s">
        <v>429</v>
      </c>
      <c r="BO160" s="107" t="s">
        <v>429</v>
      </c>
    </row>
    <row r="161" spans="1:67" s="112" customFormat="1" ht="14.45" customHeight="1" x14ac:dyDescent="0.25">
      <c r="B161" s="115" t="str">
        <f t="shared" si="21"/>
        <v>C</v>
      </c>
      <c r="C161" s="115" t="str">
        <f t="shared" si="22"/>
        <v>2502</v>
      </c>
      <c r="D161" s="115" t="str">
        <f t="shared" si="23"/>
        <v>1000</v>
      </c>
      <c r="E161" s="115" t="str">
        <f t="shared" si="24"/>
        <v>1</v>
      </c>
      <c r="F161" s="115" t="str">
        <f t="shared" si="25"/>
        <v>0</v>
      </c>
      <c r="G161" s="115" t="str">
        <f t="shared" si="20"/>
        <v>2</v>
      </c>
      <c r="H161" s="115">
        <f t="shared" si="26"/>
        <v>0</v>
      </c>
      <c r="I161" s="115"/>
      <c r="J161" s="115"/>
      <c r="K161" s="115"/>
      <c r="M161" s="134"/>
      <c r="N161" s="918" t="s">
        <v>99</v>
      </c>
      <c r="O161" s="1032"/>
      <c r="P161" s="918" t="s">
        <v>322</v>
      </c>
      <c r="Q161" s="1032"/>
      <c r="R161" s="918" t="s">
        <v>324</v>
      </c>
      <c r="S161" s="1032"/>
      <c r="T161" s="918" t="s">
        <v>279</v>
      </c>
      <c r="U161" s="1032"/>
      <c r="V161" s="918" t="s">
        <v>280</v>
      </c>
      <c r="W161" s="1032"/>
      <c r="X161" s="1032"/>
      <c r="Y161" s="918" t="s">
        <v>282</v>
      </c>
      <c r="Z161" s="1032"/>
      <c r="AA161" s="1032"/>
      <c r="AB161" s="918"/>
      <c r="AC161" s="1032"/>
      <c r="AD161" s="918"/>
      <c r="AE161" s="1032"/>
      <c r="AF161" s="917" t="s">
        <v>326</v>
      </c>
      <c r="AG161" s="1032"/>
      <c r="AH161" s="1032"/>
      <c r="AI161" s="1032"/>
      <c r="AJ161" s="1032"/>
      <c r="AK161" s="1032"/>
      <c r="AL161" s="1032"/>
      <c r="AM161" s="1032"/>
      <c r="AN161" s="918" t="s">
        <v>273</v>
      </c>
      <c r="AO161" s="1032"/>
      <c r="AP161" s="1032"/>
      <c r="AQ161" s="1032"/>
      <c r="AR161" s="1032"/>
      <c r="AS161" s="918" t="s">
        <v>274</v>
      </c>
      <c r="AT161" s="1032"/>
      <c r="AU161" s="1032"/>
      <c r="AV161" s="105" t="s">
        <v>65</v>
      </c>
      <c r="AW161" s="919" t="s">
        <v>275</v>
      </c>
      <c r="AX161" s="1032"/>
      <c r="AY161" s="1032"/>
      <c r="AZ161" s="1032"/>
      <c r="BA161" s="1032"/>
      <c r="BB161" s="1032"/>
      <c r="BC161" s="106">
        <v>1300000000</v>
      </c>
      <c r="BD161" s="106">
        <v>1185400000</v>
      </c>
      <c r="BE161" s="106">
        <v>114600000</v>
      </c>
      <c r="BF161" s="107">
        <v>0</v>
      </c>
      <c r="BG161" s="106">
        <v>463080221</v>
      </c>
      <c r="BH161" s="106">
        <v>722319779</v>
      </c>
      <c r="BI161" s="106">
        <v>30806785</v>
      </c>
      <c r="BJ161" s="106">
        <v>432273436</v>
      </c>
      <c r="BK161" s="106">
        <v>28268435</v>
      </c>
      <c r="BL161" s="106">
        <v>2538350</v>
      </c>
      <c r="BM161" s="106" t="s">
        <v>598</v>
      </c>
      <c r="BN161" s="107" t="s">
        <v>429</v>
      </c>
      <c r="BO161" s="107" t="s">
        <v>429</v>
      </c>
    </row>
    <row r="162" spans="1:67" s="121" customFormat="1" x14ac:dyDescent="0.25">
      <c r="A162" s="121" t="str">
        <f>+B162&amp;"-"&amp;C162&amp;"-"&amp;D162&amp;"-"&amp;E162&amp;"-"&amp;F162&amp;"-"&amp;G162&amp;"-"&amp;H162&amp;"-"&amp;AV162</f>
        <v>C-2502-1000-1-0-2-1-10</v>
      </c>
      <c r="B162" s="122" t="str">
        <f t="shared" si="21"/>
        <v>C</v>
      </c>
      <c r="C162" s="122" t="str">
        <f t="shared" si="22"/>
        <v>2502</v>
      </c>
      <c r="D162" s="122" t="str">
        <f t="shared" si="23"/>
        <v>1000</v>
      </c>
      <c r="E162" s="122" t="str">
        <f t="shared" si="24"/>
        <v>1</v>
      </c>
      <c r="F162" s="122" t="str">
        <f t="shared" si="25"/>
        <v>0</v>
      </c>
      <c r="G162" s="122" t="str">
        <f t="shared" si="20"/>
        <v>2</v>
      </c>
      <c r="H162" s="122" t="str">
        <f t="shared" si="26"/>
        <v>1</v>
      </c>
      <c r="I162" s="122"/>
      <c r="J162" s="122"/>
      <c r="K162" s="122"/>
      <c r="M162" s="135"/>
      <c r="N162" s="1137" t="s">
        <v>99</v>
      </c>
      <c r="O162" s="1136"/>
      <c r="P162" s="1137" t="s">
        <v>322</v>
      </c>
      <c r="Q162" s="1136"/>
      <c r="R162" s="1137" t="s">
        <v>324</v>
      </c>
      <c r="S162" s="1136"/>
      <c r="T162" s="1137" t="s">
        <v>279</v>
      </c>
      <c r="U162" s="1136"/>
      <c r="V162" s="1137" t="s">
        <v>280</v>
      </c>
      <c r="W162" s="1136"/>
      <c r="X162" s="1136"/>
      <c r="Y162" s="1137" t="s">
        <v>282</v>
      </c>
      <c r="Z162" s="1136"/>
      <c r="AA162" s="1136"/>
      <c r="AB162" s="1137" t="s">
        <v>279</v>
      </c>
      <c r="AC162" s="1136"/>
      <c r="AD162" s="1137"/>
      <c r="AE162" s="1136"/>
      <c r="AF162" s="1138" t="s">
        <v>332</v>
      </c>
      <c r="AG162" s="1136"/>
      <c r="AH162" s="1136"/>
      <c r="AI162" s="1136"/>
      <c r="AJ162" s="1136"/>
      <c r="AK162" s="1136"/>
      <c r="AL162" s="1136"/>
      <c r="AM162" s="1136"/>
      <c r="AN162" s="1137" t="s">
        <v>273</v>
      </c>
      <c r="AO162" s="1136"/>
      <c r="AP162" s="1136"/>
      <c r="AQ162" s="1136"/>
      <c r="AR162" s="1136"/>
      <c r="AS162" s="1137" t="s">
        <v>274</v>
      </c>
      <c r="AT162" s="1136"/>
      <c r="AU162" s="1136"/>
      <c r="AV162" s="123" t="s">
        <v>65</v>
      </c>
      <c r="AW162" s="1135" t="s">
        <v>275</v>
      </c>
      <c r="AX162" s="1136"/>
      <c r="AY162" s="1136"/>
      <c r="AZ162" s="1136"/>
      <c r="BA162" s="1136"/>
      <c r="BB162" s="1136"/>
      <c r="BC162" s="124">
        <v>197200000</v>
      </c>
      <c r="BD162" s="124">
        <v>174400000</v>
      </c>
      <c r="BE162" s="124">
        <v>22800000</v>
      </c>
      <c r="BF162" s="125">
        <v>0</v>
      </c>
      <c r="BG162" s="125">
        <v>0</v>
      </c>
      <c r="BH162" s="124">
        <v>174400000</v>
      </c>
      <c r="BI162" s="125">
        <v>0</v>
      </c>
      <c r="BJ162" s="125">
        <v>0</v>
      </c>
      <c r="BK162" s="125">
        <v>0</v>
      </c>
      <c r="BL162" s="125">
        <v>0</v>
      </c>
      <c r="BM162" s="125" t="s">
        <v>429</v>
      </c>
      <c r="BN162" s="125" t="s">
        <v>429</v>
      </c>
      <c r="BO162" s="125" t="s">
        <v>429</v>
      </c>
    </row>
    <row r="163" spans="1:67" s="121" customFormat="1" x14ac:dyDescent="0.25">
      <c r="A163" s="121" t="str">
        <f t="shared" ref="A163:A173" si="27">+B163&amp;"-"&amp;C163&amp;"-"&amp;D163&amp;"-"&amp;E163&amp;"-"&amp;F163&amp;"-"&amp;G163&amp;"-"&amp;H163&amp;"-"&amp;AV163</f>
        <v>C-2502-1000-1-0-2-2-10</v>
      </c>
      <c r="B163" s="122" t="str">
        <f t="shared" si="21"/>
        <v>C</v>
      </c>
      <c r="C163" s="122" t="str">
        <f t="shared" si="22"/>
        <v>2502</v>
      </c>
      <c r="D163" s="122" t="str">
        <f t="shared" si="23"/>
        <v>1000</v>
      </c>
      <c r="E163" s="122" t="str">
        <f t="shared" si="24"/>
        <v>1</v>
      </c>
      <c r="F163" s="122" t="str">
        <f t="shared" si="25"/>
        <v>0</v>
      </c>
      <c r="G163" s="122" t="str">
        <f t="shared" si="20"/>
        <v>2</v>
      </c>
      <c r="H163" s="122" t="str">
        <f t="shared" si="26"/>
        <v>2</v>
      </c>
      <c r="I163" s="122"/>
      <c r="J163" s="122"/>
      <c r="K163" s="122"/>
      <c r="M163" s="135"/>
      <c r="N163" s="1137" t="s">
        <v>99</v>
      </c>
      <c r="O163" s="1136"/>
      <c r="P163" s="1137" t="s">
        <v>322</v>
      </c>
      <c r="Q163" s="1136"/>
      <c r="R163" s="1137" t="s">
        <v>324</v>
      </c>
      <c r="S163" s="1136"/>
      <c r="T163" s="1137" t="s">
        <v>279</v>
      </c>
      <c r="U163" s="1136"/>
      <c r="V163" s="1137" t="s">
        <v>280</v>
      </c>
      <c r="W163" s="1136"/>
      <c r="X163" s="1136"/>
      <c r="Y163" s="1137" t="s">
        <v>282</v>
      </c>
      <c r="Z163" s="1136"/>
      <c r="AA163" s="1136"/>
      <c r="AB163" s="1137" t="s">
        <v>282</v>
      </c>
      <c r="AC163" s="1136"/>
      <c r="AD163" s="1137"/>
      <c r="AE163" s="1136"/>
      <c r="AF163" s="1138" t="s">
        <v>327</v>
      </c>
      <c r="AG163" s="1136"/>
      <c r="AH163" s="1136"/>
      <c r="AI163" s="1136"/>
      <c r="AJ163" s="1136"/>
      <c r="AK163" s="1136"/>
      <c r="AL163" s="1136"/>
      <c r="AM163" s="1136"/>
      <c r="AN163" s="1137" t="s">
        <v>273</v>
      </c>
      <c r="AO163" s="1136"/>
      <c r="AP163" s="1136"/>
      <c r="AQ163" s="1136"/>
      <c r="AR163" s="1136"/>
      <c r="AS163" s="1137" t="s">
        <v>274</v>
      </c>
      <c r="AT163" s="1136"/>
      <c r="AU163" s="1136"/>
      <c r="AV163" s="123" t="s">
        <v>65</v>
      </c>
      <c r="AW163" s="1135" t="s">
        <v>275</v>
      </c>
      <c r="AX163" s="1136"/>
      <c r="AY163" s="1136"/>
      <c r="AZ163" s="1136"/>
      <c r="BA163" s="1136"/>
      <c r="BB163" s="1136"/>
      <c r="BC163" s="124">
        <v>135600000</v>
      </c>
      <c r="BD163" s="124">
        <v>105000000</v>
      </c>
      <c r="BE163" s="124">
        <v>30600000</v>
      </c>
      <c r="BF163" s="125">
        <v>0</v>
      </c>
      <c r="BG163" s="124">
        <v>105000000</v>
      </c>
      <c r="BH163" s="125">
        <v>0</v>
      </c>
      <c r="BI163" s="124">
        <v>25000000</v>
      </c>
      <c r="BJ163" s="124">
        <v>80000000</v>
      </c>
      <c r="BK163" s="124">
        <v>25000000</v>
      </c>
      <c r="BL163" s="125">
        <v>0</v>
      </c>
      <c r="BM163" s="124" t="s">
        <v>599</v>
      </c>
      <c r="BN163" s="125" t="s">
        <v>429</v>
      </c>
      <c r="BO163" s="125" t="s">
        <v>429</v>
      </c>
    </row>
    <row r="164" spans="1:67" s="121" customFormat="1" x14ac:dyDescent="0.25">
      <c r="A164" s="121" t="str">
        <f t="shared" si="27"/>
        <v>C-2502-1000-1-0-2-3-10</v>
      </c>
      <c r="B164" s="122" t="str">
        <f t="shared" si="21"/>
        <v>C</v>
      </c>
      <c r="C164" s="122" t="str">
        <f t="shared" si="22"/>
        <v>2502</v>
      </c>
      <c r="D164" s="122" t="str">
        <f t="shared" si="23"/>
        <v>1000</v>
      </c>
      <c r="E164" s="122" t="str">
        <f t="shared" si="24"/>
        <v>1</v>
      </c>
      <c r="F164" s="122" t="str">
        <f t="shared" si="25"/>
        <v>0</v>
      </c>
      <c r="G164" s="122" t="str">
        <f t="shared" si="20"/>
        <v>2</v>
      </c>
      <c r="H164" s="122" t="str">
        <f t="shared" si="26"/>
        <v>3</v>
      </c>
      <c r="I164" s="122"/>
      <c r="J164" s="122"/>
      <c r="K164" s="122"/>
      <c r="M164" s="135"/>
      <c r="N164" s="1137" t="s">
        <v>99</v>
      </c>
      <c r="O164" s="1136"/>
      <c r="P164" s="1137" t="s">
        <v>322</v>
      </c>
      <c r="Q164" s="1136"/>
      <c r="R164" s="1137" t="s">
        <v>324</v>
      </c>
      <c r="S164" s="1136"/>
      <c r="T164" s="1137" t="s">
        <v>279</v>
      </c>
      <c r="U164" s="1136"/>
      <c r="V164" s="1137" t="s">
        <v>280</v>
      </c>
      <c r="W164" s="1136"/>
      <c r="X164" s="1136"/>
      <c r="Y164" s="1137" t="s">
        <v>282</v>
      </c>
      <c r="Z164" s="1136"/>
      <c r="AA164" s="1136"/>
      <c r="AB164" s="1137" t="s">
        <v>289</v>
      </c>
      <c r="AC164" s="1136"/>
      <c r="AD164" s="1137"/>
      <c r="AE164" s="1136"/>
      <c r="AF164" s="1138" t="s">
        <v>328</v>
      </c>
      <c r="AG164" s="1136"/>
      <c r="AH164" s="1136"/>
      <c r="AI164" s="1136"/>
      <c r="AJ164" s="1136"/>
      <c r="AK164" s="1136"/>
      <c r="AL164" s="1136"/>
      <c r="AM164" s="1136"/>
      <c r="AN164" s="1137" t="s">
        <v>273</v>
      </c>
      <c r="AO164" s="1136"/>
      <c r="AP164" s="1136"/>
      <c r="AQ164" s="1136"/>
      <c r="AR164" s="1136"/>
      <c r="AS164" s="1137" t="s">
        <v>274</v>
      </c>
      <c r="AT164" s="1136"/>
      <c r="AU164" s="1136"/>
      <c r="AV164" s="123" t="s">
        <v>65</v>
      </c>
      <c r="AW164" s="1135" t="s">
        <v>275</v>
      </c>
      <c r="AX164" s="1136"/>
      <c r="AY164" s="1136"/>
      <c r="AZ164" s="1136"/>
      <c r="BA164" s="1136"/>
      <c r="BB164" s="1136"/>
      <c r="BC164" s="124">
        <v>341600000</v>
      </c>
      <c r="BD164" s="124">
        <v>341600000</v>
      </c>
      <c r="BE164" s="125">
        <v>0</v>
      </c>
      <c r="BF164" s="125">
        <v>0</v>
      </c>
      <c r="BG164" s="124">
        <v>341600000</v>
      </c>
      <c r="BH164" s="125">
        <v>0</v>
      </c>
      <c r="BI164" s="124">
        <v>3268435</v>
      </c>
      <c r="BJ164" s="124">
        <v>338331565</v>
      </c>
      <c r="BK164" s="124">
        <v>3268435</v>
      </c>
      <c r="BL164" s="125">
        <v>0</v>
      </c>
      <c r="BM164" s="124" t="s">
        <v>600</v>
      </c>
      <c r="BN164" s="125" t="s">
        <v>429</v>
      </c>
      <c r="BO164" s="125" t="s">
        <v>429</v>
      </c>
    </row>
    <row r="165" spans="1:67" s="121" customFormat="1" ht="14.45" customHeight="1" x14ac:dyDescent="0.25">
      <c r="A165" s="121" t="str">
        <f t="shared" si="27"/>
        <v>C-2502-1000-1-0-2-4-10</v>
      </c>
      <c r="B165" s="122" t="str">
        <f t="shared" si="21"/>
        <v>C</v>
      </c>
      <c r="C165" s="122" t="str">
        <f t="shared" si="22"/>
        <v>2502</v>
      </c>
      <c r="D165" s="122" t="str">
        <f t="shared" si="23"/>
        <v>1000</v>
      </c>
      <c r="E165" s="122" t="str">
        <f t="shared" si="24"/>
        <v>1</v>
      </c>
      <c r="F165" s="122" t="str">
        <f t="shared" si="25"/>
        <v>0</v>
      </c>
      <c r="G165" s="122" t="str">
        <f t="shared" si="20"/>
        <v>2</v>
      </c>
      <c r="H165" s="122" t="str">
        <f t="shared" si="26"/>
        <v>4</v>
      </c>
      <c r="I165" s="122"/>
      <c r="J165" s="122"/>
      <c r="K165" s="122"/>
      <c r="M165" s="135"/>
      <c r="N165" s="1137" t="s">
        <v>99</v>
      </c>
      <c r="O165" s="1136"/>
      <c r="P165" s="1137" t="s">
        <v>322</v>
      </c>
      <c r="Q165" s="1136"/>
      <c r="R165" s="1137" t="s">
        <v>324</v>
      </c>
      <c r="S165" s="1136"/>
      <c r="T165" s="1137" t="s">
        <v>279</v>
      </c>
      <c r="U165" s="1136"/>
      <c r="V165" s="1137" t="s">
        <v>280</v>
      </c>
      <c r="W165" s="1136"/>
      <c r="X165" s="1136"/>
      <c r="Y165" s="1137" t="s">
        <v>282</v>
      </c>
      <c r="Z165" s="1136"/>
      <c r="AA165" s="1136"/>
      <c r="AB165" s="1137" t="s">
        <v>283</v>
      </c>
      <c r="AC165" s="1136"/>
      <c r="AD165" s="1137"/>
      <c r="AE165" s="1136"/>
      <c r="AF165" s="1138" t="s">
        <v>84</v>
      </c>
      <c r="AG165" s="1136"/>
      <c r="AH165" s="1136"/>
      <c r="AI165" s="1136"/>
      <c r="AJ165" s="1136"/>
      <c r="AK165" s="1136"/>
      <c r="AL165" s="1136"/>
      <c r="AM165" s="1136"/>
      <c r="AN165" s="1137" t="s">
        <v>273</v>
      </c>
      <c r="AO165" s="1136"/>
      <c r="AP165" s="1136"/>
      <c r="AQ165" s="1136"/>
      <c r="AR165" s="1136"/>
      <c r="AS165" s="1137" t="s">
        <v>274</v>
      </c>
      <c r="AT165" s="1136"/>
      <c r="AU165" s="1136"/>
      <c r="AV165" s="123" t="s">
        <v>65</v>
      </c>
      <c r="AW165" s="1135" t="s">
        <v>275</v>
      </c>
      <c r="AX165" s="1136"/>
      <c r="AY165" s="1136"/>
      <c r="AZ165" s="1136"/>
      <c r="BA165" s="1136"/>
      <c r="BB165" s="1136"/>
      <c r="BC165" s="124">
        <v>394400000</v>
      </c>
      <c r="BD165" s="124">
        <v>394400000</v>
      </c>
      <c r="BE165" s="125">
        <v>0</v>
      </c>
      <c r="BF165" s="125">
        <v>0</v>
      </c>
      <c r="BG165" s="124">
        <v>16480221</v>
      </c>
      <c r="BH165" s="124">
        <v>377919779</v>
      </c>
      <c r="BI165" s="124">
        <v>2538350</v>
      </c>
      <c r="BJ165" s="124">
        <v>13941871</v>
      </c>
      <c r="BK165" s="125">
        <v>0</v>
      </c>
      <c r="BL165" s="124">
        <v>2538350</v>
      </c>
      <c r="BM165" s="125" t="s">
        <v>429</v>
      </c>
      <c r="BN165" s="125" t="s">
        <v>429</v>
      </c>
      <c r="BO165" s="125" t="s">
        <v>429</v>
      </c>
    </row>
    <row r="166" spans="1:67" s="121" customFormat="1" x14ac:dyDescent="0.25">
      <c r="A166" s="121" t="str">
        <f t="shared" si="27"/>
        <v>C-2502-1000-1-0-2-6-10</v>
      </c>
      <c r="B166" s="122" t="str">
        <f t="shared" si="21"/>
        <v>C</v>
      </c>
      <c r="C166" s="122" t="str">
        <f t="shared" si="22"/>
        <v>2502</v>
      </c>
      <c r="D166" s="122" t="str">
        <f t="shared" si="23"/>
        <v>1000</v>
      </c>
      <c r="E166" s="122" t="str">
        <f t="shared" si="24"/>
        <v>1</v>
      </c>
      <c r="F166" s="122" t="str">
        <f t="shared" si="25"/>
        <v>0</v>
      </c>
      <c r="G166" s="122" t="str">
        <f t="shared" si="20"/>
        <v>2</v>
      </c>
      <c r="H166" s="122" t="str">
        <f t="shared" si="26"/>
        <v>6</v>
      </c>
      <c r="I166" s="122"/>
      <c r="J166" s="122"/>
      <c r="K166" s="122"/>
      <c r="M166" s="135"/>
      <c r="N166" s="1137" t="s">
        <v>99</v>
      </c>
      <c r="O166" s="1136"/>
      <c r="P166" s="1137" t="s">
        <v>322</v>
      </c>
      <c r="Q166" s="1136"/>
      <c r="R166" s="1137" t="s">
        <v>324</v>
      </c>
      <c r="S166" s="1136"/>
      <c r="T166" s="1137" t="s">
        <v>279</v>
      </c>
      <c r="U166" s="1136"/>
      <c r="V166" s="1137" t="s">
        <v>280</v>
      </c>
      <c r="W166" s="1136"/>
      <c r="X166" s="1136"/>
      <c r="Y166" s="1137" t="s">
        <v>282</v>
      </c>
      <c r="Z166" s="1136"/>
      <c r="AA166" s="1136"/>
      <c r="AB166" s="1137" t="s">
        <v>292</v>
      </c>
      <c r="AC166" s="1136"/>
      <c r="AD166" s="1137"/>
      <c r="AE166" s="1136"/>
      <c r="AF166" s="1138" t="s">
        <v>329</v>
      </c>
      <c r="AG166" s="1136"/>
      <c r="AH166" s="1136"/>
      <c r="AI166" s="1136"/>
      <c r="AJ166" s="1136"/>
      <c r="AK166" s="1136"/>
      <c r="AL166" s="1136"/>
      <c r="AM166" s="1136"/>
      <c r="AN166" s="1137" t="s">
        <v>273</v>
      </c>
      <c r="AO166" s="1136"/>
      <c r="AP166" s="1136"/>
      <c r="AQ166" s="1136"/>
      <c r="AR166" s="1136"/>
      <c r="AS166" s="1137" t="s">
        <v>274</v>
      </c>
      <c r="AT166" s="1136"/>
      <c r="AU166" s="1136"/>
      <c r="AV166" s="123" t="s">
        <v>65</v>
      </c>
      <c r="AW166" s="1135" t="s">
        <v>275</v>
      </c>
      <c r="AX166" s="1136"/>
      <c r="AY166" s="1136"/>
      <c r="AZ166" s="1136"/>
      <c r="BA166" s="1136"/>
      <c r="BB166" s="1136"/>
      <c r="BC166" s="124">
        <v>230000000</v>
      </c>
      <c r="BD166" s="124">
        <v>170000000</v>
      </c>
      <c r="BE166" s="124">
        <v>60000000</v>
      </c>
      <c r="BF166" s="125">
        <v>0</v>
      </c>
      <c r="BG166" s="125">
        <v>0</v>
      </c>
      <c r="BH166" s="124">
        <v>170000000</v>
      </c>
      <c r="BI166" s="125">
        <v>0</v>
      </c>
      <c r="BJ166" s="125">
        <v>0</v>
      </c>
      <c r="BK166" s="125">
        <v>0</v>
      </c>
      <c r="BL166" s="125">
        <v>0</v>
      </c>
      <c r="BM166" s="125" t="s">
        <v>429</v>
      </c>
      <c r="BN166" s="125" t="s">
        <v>429</v>
      </c>
      <c r="BO166" s="125" t="s">
        <v>429</v>
      </c>
    </row>
    <row r="167" spans="1:67" s="121" customFormat="1" x14ac:dyDescent="0.25">
      <c r="A167" s="121" t="str">
        <f t="shared" si="27"/>
        <v>C-2502-1000-1-0-2-11-10</v>
      </c>
      <c r="B167" s="122" t="str">
        <f t="shared" si="21"/>
        <v>C</v>
      </c>
      <c r="C167" s="122" t="str">
        <f t="shared" si="22"/>
        <v>2502</v>
      </c>
      <c r="D167" s="122" t="str">
        <f t="shared" si="23"/>
        <v>1000</v>
      </c>
      <c r="E167" s="122" t="str">
        <f t="shared" si="24"/>
        <v>1</v>
      </c>
      <c r="F167" s="122" t="str">
        <f t="shared" si="25"/>
        <v>0</v>
      </c>
      <c r="G167" s="122" t="str">
        <f t="shared" si="20"/>
        <v>2</v>
      </c>
      <c r="H167" s="122" t="str">
        <f t="shared" si="26"/>
        <v>11</v>
      </c>
      <c r="I167" s="122"/>
      <c r="J167" s="122"/>
      <c r="K167" s="122"/>
      <c r="M167" s="135"/>
      <c r="N167" s="1137" t="s">
        <v>99</v>
      </c>
      <c r="O167" s="1136"/>
      <c r="P167" s="1137" t="s">
        <v>322</v>
      </c>
      <c r="Q167" s="1136"/>
      <c r="R167" s="1137" t="s">
        <v>324</v>
      </c>
      <c r="S167" s="1136"/>
      <c r="T167" s="1137" t="s">
        <v>279</v>
      </c>
      <c r="U167" s="1136"/>
      <c r="V167" s="1137" t="s">
        <v>280</v>
      </c>
      <c r="W167" s="1136"/>
      <c r="X167" s="1136"/>
      <c r="Y167" s="1137" t="s">
        <v>282</v>
      </c>
      <c r="Z167" s="1136"/>
      <c r="AA167" s="1136"/>
      <c r="AB167" s="1137" t="s">
        <v>80</v>
      </c>
      <c r="AC167" s="1136"/>
      <c r="AD167" s="1137"/>
      <c r="AE167" s="1136"/>
      <c r="AF167" s="1138" t="s">
        <v>330</v>
      </c>
      <c r="AG167" s="1136"/>
      <c r="AH167" s="1136"/>
      <c r="AI167" s="1136"/>
      <c r="AJ167" s="1136"/>
      <c r="AK167" s="1136"/>
      <c r="AL167" s="1136"/>
      <c r="AM167" s="1136"/>
      <c r="AN167" s="1137" t="s">
        <v>273</v>
      </c>
      <c r="AO167" s="1136"/>
      <c r="AP167" s="1136"/>
      <c r="AQ167" s="1136"/>
      <c r="AR167" s="1136"/>
      <c r="AS167" s="1137" t="s">
        <v>274</v>
      </c>
      <c r="AT167" s="1136"/>
      <c r="AU167" s="1136"/>
      <c r="AV167" s="123" t="s">
        <v>65</v>
      </c>
      <c r="AW167" s="1135" t="s">
        <v>275</v>
      </c>
      <c r="AX167" s="1136"/>
      <c r="AY167" s="1136"/>
      <c r="AZ167" s="1136"/>
      <c r="BA167" s="1136"/>
      <c r="BB167" s="1136"/>
      <c r="BC167" s="124">
        <v>1200000</v>
      </c>
      <c r="BD167" s="125">
        <v>0</v>
      </c>
      <c r="BE167" s="124">
        <v>1200000</v>
      </c>
      <c r="BF167" s="125">
        <v>0</v>
      </c>
      <c r="BG167" s="125">
        <v>0</v>
      </c>
      <c r="BH167" s="125">
        <v>0</v>
      </c>
      <c r="BI167" s="125">
        <v>0</v>
      </c>
      <c r="BJ167" s="125">
        <v>0</v>
      </c>
      <c r="BK167" s="125">
        <v>0</v>
      </c>
      <c r="BL167" s="125">
        <v>0</v>
      </c>
      <c r="BM167" s="125" t="s">
        <v>429</v>
      </c>
      <c r="BN167" s="125" t="s">
        <v>429</v>
      </c>
      <c r="BO167" s="125" t="s">
        <v>429</v>
      </c>
    </row>
    <row r="168" spans="1:67" s="112" customFormat="1" x14ac:dyDescent="0.25">
      <c r="B168" s="115" t="str">
        <f t="shared" si="21"/>
        <v>C</v>
      </c>
      <c r="C168" s="115" t="str">
        <f t="shared" si="22"/>
        <v>2502</v>
      </c>
      <c r="D168" s="115" t="str">
        <f t="shared" si="23"/>
        <v>1000</v>
      </c>
      <c r="E168" s="115" t="str">
        <f t="shared" si="24"/>
        <v>1</v>
      </c>
      <c r="F168" s="115" t="str">
        <f t="shared" si="25"/>
        <v>0</v>
      </c>
      <c r="G168" s="115" t="str">
        <f t="shared" si="20"/>
        <v>3</v>
      </c>
      <c r="H168" s="115">
        <f t="shared" si="26"/>
        <v>0</v>
      </c>
      <c r="I168" s="115"/>
      <c r="J168" s="115"/>
      <c r="K168" s="115"/>
      <c r="M168" s="134"/>
      <c r="N168" s="918" t="s">
        <v>99</v>
      </c>
      <c r="O168" s="1032"/>
      <c r="P168" s="918" t="s">
        <v>322</v>
      </c>
      <c r="Q168" s="1032"/>
      <c r="R168" s="918" t="s">
        <v>324</v>
      </c>
      <c r="S168" s="1032"/>
      <c r="T168" s="918" t="s">
        <v>279</v>
      </c>
      <c r="U168" s="1032"/>
      <c r="V168" s="918" t="s">
        <v>280</v>
      </c>
      <c r="W168" s="1032"/>
      <c r="X168" s="1032"/>
      <c r="Y168" s="918" t="s">
        <v>289</v>
      </c>
      <c r="Z168" s="1032"/>
      <c r="AA168" s="1032"/>
      <c r="AB168" s="918"/>
      <c r="AC168" s="1032"/>
      <c r="AD168" s="918"/>
      <c r="AE168" s="1032"/>
      <c r="AF168" s="917" t="s">
        <v>422</v>
      </c>
      <c r="AG168" s="1032"/>
      <c r="AH168" s="1032"/>
      <c r="AI168" s="1032"/>
      <c r="AJ168" s="1032"/>
      <c r="AK168" s="1032"/>
      <c r="AL168" s="1032"/>
      <c r="AM168" s="1032"/>
      <c r="AN168" s="918" t="s">
        <v>273</v>
      </c>
      <c r="AO168" s="1032"/>
      <c r="AP168" s="1032"/>
      <c r="AQ168" s="1032"/>
      <c r="AR168" s="1032"/>
      <c r="AS168" s="918" t="s">
        <v>274</v>
      </c>
      <c r="AT168" s="1032"/>
      <c r="AU168" s="1032"/>
      <c r="AV168" s="105" t="s">
        <v>286</v>
      </c>
      <c r="AW168" s="919" t="s">
        <v>421</v>
      </c>
      <c r="AX168" s="1032"/>
      <c r="AY168" s="1032"/>
      <c r="AZ168" s="1032"/>
      <c r="BA168" s="1032"/>
      <c r="BB168" s="1032"/>
      <c r="BC168" s="106">
        <v>2815325822</v>
      </c>
      <c r="BD168" s="106">
        <v>306000000</v>
      </c>
      <c r="BE168" s="106">
        <v>2509325822</v>
      </c>
      <c r="BF168" s="107">
        <v>0</v>
      </c>
      <c r="BG168" s="107">
        <v>0</v>
      </c>
      <c r="BH168" s="106">
        <v>306000000</v>
      </c>
      <c r="BI168" s="107">
        <v>0</v>
      </c>
      <c r="BJ168" s="107">
        <v>0</v>
      </c>
      <c r="BK168" s="107">
        <v>0</v>
      </c>
      <c r="BL168" s="107">
        <v>0</v>
      </c>
      <c r="BM168" s="107" t="s">
        <v>429</v>
      </c>
      <c r="BN168" s="107" t="s">
        <v>429</v>
      </c>
      <c r="BO168" s="107" t="s">
        <v>429</v>
      </c>
    </row>
    <row r="169" spans="1:67" s="121" customFormat="1" x14ac:dyDescent="0.25">
      <c r="A169" s="121" t="str">
        <f t="shared" si="27"/>
        <v>C-2502-1000-1-0-3-1-15</v>
      </c>
      <c r="B169" s="122" t="str">
        <f t="shared" si="21"/>
        <v>C</v>
      </c>
      <c r="C169" s="122" t="str">
        <f t="shared" si="22"/>
        <v>2502</v>
      </c>
      <c r="D169" s="122" t="str">
        <f t="shared" si="23"/>
        <v>1000</v>
      </c>
      <c r="E169" s="122" t="str">
        <f t="shared" si="24"/>
        <v>1</v>
      </c>
      <c r="F169" s="122" t="str">
        <f t="shared" si="25"/>
        <v>0</v>
      </c>
      <c r="G169" s="122" t="str">
        <f t="shared" si="20"/>
        <v>3</v>
      </c>
      <c r="H169" s="122" t="str">
        <f t="shared" si="26"/>
        <v>1</v>
      </c>
      <c r="I169" s="122"/>
      <c r="J169" s="122"/>
      <c r="K169" s="122"/>
      <c r="M169" s="135"/>
      <c r="N169" s="1137" t="s">
        <v>99</v>
      </c>
      <c r="O169" s="1136"/>
      <c r="P169" s="1137" t="s">
        <v>322</v>
      </c>
      <c r="Q169" s="1136"/>
      <c r="R169" s="1137" t="s">
        <v>324</v>
      </c>
      <c r="S169" s="1136"/>
      <c r="T169" s="1137" t="s">
        <v>279</v>
      </c>
      <c r="U169" s="1136"/>
      <c r="V169" s="1137" t="s">
        <v>280</v>
      </c>
      <c r="W169" s="1136"/>
      <c r="X169" s="1136"/>
      <c r="Y169" s="1137" t="s">
        <v>289</v>
      </c>
      <c r="Z169" s="1136"/>
      <c r="AA169" s="1136"/>
      <c r="AB169" s="1137" t="s">
        <v>279</v>
      </c>
      <c r="AC169" s="1136"/>
      <c r="AD169" s="1137"/>
      <c r="AE169" s="1136"/>
      <c r="AF169" s="1138" t="s">
        <v>332</v>
      </c>
      <c r="AG169" s="1136"/>
      <c r="AH169" s="1136"/>
      <c r="AI169" s="1136"/>
      <c r="AJ169" s="1136"/>
      <c r="AK169" s="1136"/>
      <c r="AL169" s="1136"/>
      <c r="AM169" s="1136"/>
      <c r="AN169" s="1137" t="s">
        <v>273</v>
      </c>
      <c r="AO169" s="1136"/>
      <c r="AP169" s="1136"/>
      <c r="AQ169" s="1136"/>
      <c r="AR169" s="1136"/>
      <c r="AS169" s="1137" t="s">
        <v>274</v>
      </c>
      <c r="AT169" s="1136"/>
      <c r="AU169" s="1136"/>
      <c r="AV169" s="123" t="s">
        <v>286</v>
      </c>
      <c r="AW169" s="1135" t="s">
        <v>421</v>
      </c>
      <c r="AX169" s="1136"/>
      <c r="AY169" s="1136"/>
      <c r="AZ169" s="1136"/>
      <c r="BA169" s="1136"/>
      <c r="BB169" s="1136"/>
      <c r="BC169" s="124">
        <v>1217200000</v>
      </c>
      <c r="BD169" s="124">
        <v>306000000</v>
      </c>
      <c r="BE169" s="124">
        <v>911200000</v>
      </c>
      <c r="BF169" s="125">
        <v>0</v>
      </c>
      <c r="BG169" s="125">
        <v>0</v>
      </c>
      <c r="BH169" s="124">
        <v>306000000</v>
      </c>
      <c r="BI169" s="125">
        <v>0</v>
      </c>
      <c r="BJ169" s="125">
        <v>0</v>
      </c>
      <c r="BK169" s="125">
        <v>0</v>
      </c>
      <c r="BL169" s="125">
        <v>0</v>
      </c>
      <c r="BM169" s="125" t="s">
        <v>429</v>
      </c>
      <c r="BN169" s="125" t="s">
        <v>429</v>
      </c>
      <c r="BO169" s="125" t="s">
        <v>429</v>
      </c>
    </row>
    <row r="170" spans="1:67" s="121" customFormat="1" x14ac:dyDescent="0.25">
      <c r="A170" s="121" t="str">
        <f t="shared" si="27"/>
        <v>C-2502-1000-1-0-3-2-15</v>
      </c>
      <c r="B170" s="122" t="str">
        <f t="shared" si="21"/>
        <v>C</v>
      </c>
      <c r="C170" s="122" t="str">
        <f t="shared" si="22"/>
        <v>2502</v>
      </c>
      <c r="D170" s="122" t="str">
        <f t="shared" si="23"/>
        <v>1000</v>
      </c>
      <c r="E170" s="122" t="str">
        <f t="shared" si="24"/>
        <v>1</v>
      </c>
      <c r="F170" s="122" t="str">
        <f t="shared" si="25"/>
        <v>0</v>
      </c>
      <c r="G170" s="122" t="str">
        <f t="shared" si="20"/>
        <v>3</v>
      </c>
      <c r="H170" s="122" t="str">
        <f t="shared" si="26"/>
        <v>2</v>
      </c>
      <c r="I170" s="122"/>
      <c r="J170" s="122"/>
      <c r="K170" s="122"/>
      <c r="M170" s="135"/>
      <c r="N170" s="1137" t="s">
        <v>99</v>
      </c>
      <c r="O170" s="1136"/>
      <c r="P170" s="1137" t="s">
        <v>322</v>
      </c>
      <c r="Q170" s="1136"/>
      <c r="R170" s="1137" t="s">
        <v>324</v>
      </c>
      <c r="S170" s="1136"/>
      <c r="T170" s="1137" t="s">
        <v>279</v>
      </c>
      <c r="U170" s="1136"/>
      <c r="V170" s="1137" t="s">
        <v>280</v>
      </c>
      <c r="W170" s="1136"/>
      <c r="X170" s="1136"/>
      <c r="Y170" s="1137" t="s">
        <v>289</v>
      </c>
      <c r="Z170" s="1136"/>
      <c r="AA170" s="1136"/>
      <c r="AB170" s="1137" t="s">
        <v>282</v>
      </c>
      <c r="AC170" s="1136"/>
      <c r="AD170" s="1137"/>
      <c r="AE170" s="1136"/>
      <c r="AF170" s="1138" t="s">
        <v>327</v>
      </c>
      <c r="AG170" s="1136"/>
      <c r="AH170" s="1136"/>
      <c r="AI170" s="1136"/>
      <c r="AJ170" s="1136"/>
      <c r="AK170" s="1136"/>
      <c r="AL170" s="1136"/>
      <c r="AM170" s="1136"/>
      <c r="AN170" s="1137" t="s">
        <v>273</v>
      </c>
      <c r="AO170" s="1136"/>
      <c r="AP170" s="1136"/>
      <c r="AQ170" s="1136"/>
      <c r="AR170" s="1136"/>
      <c r="AS170" s="1137" t="s">
        <v>274</v>
      </c>
      <c r="AT170" s="1136"/>
      <c r="AU170" s="1136"/>
      <c r="AV170" s="123" t="s">
        <v>286</v>
      </c>
      <c r="AW170" s="1135" t="s">
        <v>421</v>
      </c>
      <c r="AX170" s="1136"/>
      <c r="AY170" s="1136"/>
      <c r="AZ170" s="1136"/>
      <c r="BA170" s="1136"/>
      <c r="BB170" s="1136"/>
      <c r="BC170" s="124">
        <v>228000000</v>
      </c>
      <c r="BD170" s="125">
        <v>0</v>
      </c>
      <c r="BE170" s="124">
        <v>228000000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 t="s">
        <v>429</v>
      </c>
      <c r="BN170" s="125" t="s">
        <v>429</v>
      </c>
      <c r="BO170" s="125" t="s">
        <v>429</v>
      </c>
    </row>
    <row r="171" spans="1:67" s="121" customFormat="1" x14ac:dyDescent="0.25">
      <c r="A171" s="121" t="str">
        <f t="shared" si="27"/>
        <v>C-2502-1000-1-0-3-3-15</v>
      </c>
      <c r="B171" s="122" t="str">
        <f t="shared" si="21"/>
        <v>C</v>
      </c>
      <c r="C171" s="122" t="str">
        <f t="shared" si="22"/>
        <v>2502</v>
      </c>
      <c r="D171" s="122" t="str">
        <f t="shared" si="23"/>
        <v>1000</v>
      </c>
      <c r="E171" s="122" t="str">
        <f t="shared" si="24"/>
        <v>1</v>
      </c>
      <c r="F171" s="122" t="str">
        <f t="shared" si="25"/>
        <v>0</v>
      </c>
      <c r="G171" s="122" t="str">
        <f t="shared" si="20"/>
        <v>3</v>
      </c>
      <c r="H171" s="122" t="str">
        <f t="shared" si="26"/>
        <v>3</v>
      </c>
      <c r="I171" s="122"/>
      <c r="J171" s="122"/>
      <c r="K171" s="122"/>
      <c r="M171" s="135"/>
      <c r="N171" s="1137" t="s">
        <v>99</v>
      </c>
      <c r="O171" s="1136"/>
      <c r="P171" s="1137" t="s">
        <v>322</v>
      </c>
      <c r="Q171" s="1136"/>
      <c r="R171" s="1137" t="s">
        <v>324</v>
      </c>
      <c r="S171" s="1136"/>
      <c r="T171" s="1137" t="s">
        <v>279</v>
      </c>
      <c r="U171" s="1136"/>
      <c r="V171" s="1137" t="s">
        <v>280</v>
      </c>
      <c r="W171" s="1136"/>
      <c r="X171" s="1136"/>
      <c r="Y171" s="1137" t="s">
        <v>289</v>
      </c>
      <c r="Z171" s="1136"/>
      <c r="AA171" s="1136"/>
      <c r="AB171" s="1137" t="s">
        <v>289</v>
      </c>
      <c r="AC171" s="1136"/>
      <c r="AD171" s="1137"/>
      <c r="AE171" s="1136"/>
      <c r="AF171" s="1138" t="s">
        <v>328</v>
      </c>
      <c r="AG171" s="1136"/>
      <c r="AH171" s="1136"/>
      <c r="AI171" s="1136"/>
      <c r="AJ171" s="1136"/>
      <c r="AK171" s="1136"/>
      <c r="AL171" s="1136"/>
      <c r="AM171" s="1136"/>
      <c r="AN171" s="1137" t="s">
        <v>273</v>
      </c>
      <c r="AO171" s="1136"/>
      <c r="AP171" s="1136"/>
      <c r="AQ171" s="1136"/>
      <c r="AR171" s="1136"/>
      <c r="AS171" s="1137" t="s">
        <v>274</v>
      </c>
      <c r="AT171" s="1136"/>
      <c r="AU171" s="1136"/>
      <c r="AV171" s="123" t="s">
        <v>286</v>
      </c>
      <c r="AW171" s="1135" t="s">
        <v>421</v>
      </c>
      <c r="AX171" s="1136"/>
      <c r="AY171" s="1136"/>
      <c r="AZ171" s="1136"/>
      <c r="BA171" s="1136"/>
      <c r="BB171" s="1136"/>
      <c r="BC171" s="124">
        <v>164000000</v>
      </c>
      <c r="BD171" s="125">
        <v>0</v>
      </c>
      <c r="BE171" s="124">
        <v>164000000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 t="s">
        <v>429</v>
      </c>
      <c r="BN171" s="125" t="s">
        <v>429</v>
      </c>
      <c r="BO171" s="125" t="s">
        <v>429</v>
      </c>
    </row>
    <row r="172" spans="1:67" s="121" customFormat="1" x14ac:dyDescent="0.25">
      <c r="A172" s="121" t="str">
        <f t="shared" si="27"/>
        <v>C-2502-1000-1-0-3-4-15</v>
      </c>
      <c r="B172" s="122" t="str">
        <f t="shared" si="21"/>
        <v>C</v>
      </c>
      <c r="C172" s="122" t="str">
        <f t="shared" si="22"/>
        <v>2502</v>
      </c>
      <c r="D172" s="122" t="str">
        <f t="shared" si="23"/>
        <v>1000</v>
      </c>
      <c r="E172" s="122" t="str">
        <f t="shared" si="24"/>
        <v>1</v>
      </c>
      <c r="F172" s="122" t="str">
        <f t="shared" si="25"/>
        <v>0</v>
      </c>
      <c r="G172" s="122" t="str">
        <f t="shared" si="20"/>
        <v>3</v>
      </c>
      <c r="H172" s="122" t="str">
        <f t="shared" si="26"/>
        <v>4</v>
      </c>
      <c r="I172" s="122"/>
      <c r="J172" s="122"/>
      <c r="K172" s="122"/>
      <c r="M172" s="135"/>
      <c r="N172" s="1137" t="s">
        <v>99</v>
      </c>
      <c r="O172" s="1136"/>
      <c r="P172" s="1137" t="s">
        <v>322</v>
      </c>
      <c r="Q172" s="1136"/>
      <c r="R172" s="1137" t="s">
        <v>324</v>
      </c>
      <c r="S172" s="1136"/>
      <c r="T172" s="1137" t="s">
        <v>279</v>
      </c>
      <c r="U172" s="1136"/>
      <c r="V172" s="1137" t="s">
        <v>280</v>
      </c>
      <c r="W172" s="1136"/>
      <c r="X172" s="1136"/>
      <c r="Y172" s="1137" t="s">
        <v>289</v>
      </c>
      <c r="Z172" s="1136"/>
      <c r="AA172" s="1136"/>
      <c r="AB172" s="1137" t="s">
        <v>283</v>
      </c>
      <c r="AC172" s="1136"/>
      <c r="AD172" s="1137"/>
      <c r="AE172" s="1136"/>
      <c r="AF172" s="1138" t="s">
        <v>84</v>
      </c>
      <c r="AG172" s="1136"/>
      <c r="AH172" s="1136"/>
      <c r="AI172" s="1136"/>
      <c r="AJ172" s="1136"/>
      <c r="AK172" s="1136"/>
      <c r="AL172" s="1136"/>
      <c r="AM172" s="1136"/>
      <c r="AN172" s="1137" t="s">
        <v>273</v>
      </c>
      <c r="AO172" s="1136"/>
      <c r="AP172" s="1136"/>
      <c r="AQ172" s="1136"/>
      <c r="AR172" s="1136"/>
      <c r="AS172" s="1137" t="s">
        <v>274</v>
      </c>
      <c r="AT172" s="1136"/>
      <c r="AU172" s="1136"/>
      <c r="AV172" s="123" t="s">
        <v>286</v>
      </c>
      <c r="AW172" s="1135" t="s">
        <v>421</v>
      </c>
      <c r="AX172" s="1136"/>
      <c r="AY172" s="1136"/>
      <c r="AZ172" s="1136"/>
      <c r="BA172" s="1136"/>
      <c r="BB172" s="1136"/>
      <c r="BC172" s="124">
        <v>361540000</v>
      </c>
      <c r="BD172" s="125">
        <v>0</v>
      </c>
      <c r="BE172" s="124">
        <v>361540000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 t="s">
        <v>429</v>
      </c>
      <c r="BN172" s="125" t="s">
        <v>429</v>
      </c>
      <c r="BO172" s="125" t="s">
        <v>429</v>
      </c>
    </row>
    <row r="173" spans="1:67" s="121" customFormat="1" x14ac:dyDescent="0.25">
      <c r="A173" s="121" t="str">
        <f t="shared" si="27"/>
        <v>C-2502-1000-1-0-3-11-15</v>
      </c>
      <c r="B173" s="122" t="str">
        <f t="shared" si="21"/>
        <v>C</v>
      </c>
      <c r="C173" s="122" t="str">
        <f t="shared" si="22"/>
        <v>2502</v>
      </c>
      <c r="D173" s="122" t="str">
        <f t="shared" si="23"/>
        <v>1000</v>
      </c>
      <c r="E173" s="122" t="str">
        <f t="shared" si="24"/>
        <v>1</v>
      </c>
      <c r="F173" s="122" t="str">
        <f t="shared" si="25"/>
        <v>0</v>
      </c>
      <c r="G173" s="122" t="str">
        <f t="shared" si="20"/>
        <v>3</v>
      </c>
      <c r="H173" s="122" t="str">
        <f t="shared" si="26"/>
        <v>11</v>
      </c>
      <c r="I173" s="122"/>
      <c r="J173" s="122"/>
      <c r="K173" s="122"/>
      <c r="M173" s="135"/>
      <c r="N173" s="1137" t="s">
        <v>99</v>
      </c>
      <c r="O173" s="1136"/>
      <c r="P173" s="1137" t="s">
        <v>322</v>
      </c>
      <c r="Q173" s="1136"/>
      <c r="R173" s="1137" t="s">
        <v>324</v>
      </c>
      <c r="S173" s="1136"/>
      <c r="T173" s="1137" t="s">
        <v>279</v>
      </c>
      <c r="U173" s="1136"/>
      <c r="V173" s="1137" t="s">
        <v>280</v>
      </c>
      <c r="W173" s="1136"/>
      <c r="X173" s="1136"/>
      <c r="Y173" s="1137" t="s">
        <v>289</v>
      </c>
      <c r="Z173" s="1136"/>
      <c r="AA173" s="1136"/>
      <c r="AB173" s="1137" t="s">
        <v>80</v>
      </c>
      <c r="AC173" s="1136"/>
      <c r="AD173" s="1137"/>
      <c r="AE173" s="1136"/>
      <c r="AF173" s="1138" t="s">
        <v>330</v>
      </c>
      <c r="AG173" s="1136"/>
      <c r="AH173" s="1136"/>
      <c r="AI173" s="1136"/>
      <c r="AJ173" s="1136"/>
      <c r="AK173" s="1136"/>
      <c r="AL173" s="1136"/>
      <c r="AM173" s="1136"/>
      <c r="AN173" s="1137" t="s">
        <v>273</v>
      </c>
      <c r="AO173" s="1136"/>
      <c r="AP173" s="1136"/>
      <c r="AQ173" s="1136"/>
      <c r="AR173" s="1136"/>
      <c r="AS173" s="1137" t="s">
        <v>274</v>
      </c>
      <c r="AT173" s="1136"/>
      <c r="AU173" s="1136"/>
      <c r="AV173" s="123" t="s">
        <v>286</v>
      </c>
      <c r="AW173" s="1135" t="s">
        <v>421</v>
      </c>
      <c r="AX173" s="1136"/>
      <c r="AY173" s="1136"/>
      <c r="AZ173" s="1136"/>
      <c r="BA173" s="1136"/>
      <c r="BB173" s="1136"/>
      <c r="BC173" s="124">
        <v>844585822</v>
      </c>
      <c r="BD173" s="125">
        <v>0</v>
      </c>
      <c r="BE173" s="124">
        <v>844585822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 t="s">
        <v>429</v>
      </c>
      <c r="BN173" s="125" t="s">
        <v>429</v>
      </c>
      <c r="BO173" s="125" t="s">
        <v>429</v>
      </c>
    </row>
    <row r="174" spans="1:67" s="112" customFormat="1" x14ac:dyDescent="0.25">
      <c r="B174" s="115" t="str">
        <f t="shared" si="21"/>
        <v>C</v>
      </c>
      <c r="C174" s="115" t="str">
        <f t="shared" si="22"/>
        <v>2502</v>
      </c>
      <c r="D174" s="115" t="str">
        <f t="shared" si="23"/>
        <v>1000</v>
      </c>
      <c r="E174" s="115" t="str">
        <f t="shared" si="24"/>
        <v>2</v>
      </c>
      <c r="F174" s="115">
        <f t="shared" si="25"/>
        <v>0</v>
      </c>
      <c r="G174" s="115">
        <f t="shared" si="20"/>
        <v>0</v>
      </c>
      <c r="H174" s="115">
        <f t="shared" si="26"/>
        <v>0</v>
      </c>
      <c r="I174" s="115"/>
      <c r="J174" s="115"/>
      <c r="K174" s="115"/>
      <c r="M174" s="134"/>
      <c r="N174" s="925" t="s">
        <v>99</v>
      </c>
      <c r="O174" s="1032"/>
      <c r="P174" s="925" t="s">
        <v>322</v>
      </c>
      <c r="Q174" s="1032"/>
      <c r="R174" s="925" t="s">
        <v>324</v>
      </c>
      <c r="S174" s="1032"/>
      <c r="T174" s="925" t="s">
        <v>282</v>
      </c>
      <c r="U174" s="1032"/>
      <c r="V174" s="925"/>
      <c r="W174" s="1032"/>
      <c r="X174" s="1032"/>
      <c r="Y174" s="925"/>
      <c r="Z174" s="1032"/>
      <c r="AA174" s="1032"/>
      <c r="AB174" s="925"/>
      <c r="AC174" s="1032"/>
      <c r="AD174" s="925"/>
      <c r="AE174" s="1032"/>
      <c r="AF174" s="924" t="s">
        <v>318</v>
      </c>
      <c r="AG174" s="1032"/>
      <c r="AH174" s="1032"/>
      <c r="AI174" s="1032"/>
      <c r="AJ174" s="1032"/>
      <c r="AK174" s="1032"/>
      <c r="AL174" s="1032"/>
      <c r="AM174" s="1032"/>
      <c r="AN174" s="925" t="s">
        <v>273</v>
      </c>
      <c r="AO174" s="1032"/>
      <c r="AP174" s="1032"/>
      <c r="AQ174" s="1032"/>
      <c r="AR174" s="1032"/>
      <c r="AS174" s="925" t="s">
        <v>274</v>
      </c>
      <c r="AT174" s="1032"/>
      <c r="AU174" s="1032"/>
      <c r="AV174" s="108" t="s">
        <v>65</v>
      </c>
      <c r="AW174" s="926" t="s">
        <v>275</v>
      </c>
      <c r="AX174" s="1032"/>
      <c r="AY174" s="1032"/>
      <c r="AZ174" s="1032"/>
      <c r="BA174" s="1032"/>
      <c r="BB174" s="1032"/>
      <c r="BC174" s="109">
        <v>1600000000</v>
      </c>
      <c r="BD174" s="109">
        <v>1273859460</v>
      </c>
      <c r="BE174" s="109">
        <v>326140540</v>
      </c>
      <c r="BF174" s="109">
        <v>323920000</v>
      </c>
      <c r="BG174" s="109">
        <v>1164813219</v>
      </c>
      <c r="BH174" s="109">
        <v>109046241</v>
      </c>
      <c r="BI174" s="109">
        <v>212144339</v>
      </c>
      <c r="BJ174" s="109">
        <v>952668880</v>
      </c>
      <c r="BK174" s="109">
        <v>201639277</v>
      </c>
      <c r="BL174" s="109">
        <v>10505062</v>
      </c>
      <c r="BM174" s="109" t="s">
        <v>601</v>
      </c>
      <c r="BN174" s="110" t="s">
        <v>429</v>
      </c>
      <c r="BO174" s="109" t="s">
        <v>602</v>
      </c>
    </row>
    <row r="175" spans="1:67" s="112" customFormat="1" ht="14.45" customHeight="1" x14ac:dyDescent="0.25">
      <c r="B175" s="115" t="str">
        <f t="shared" si="21"/>
        <v>C</v>
      </c>
      <c r="C175" s="115" t="str">
        <f t="shared" si="22"/>
        <v>2502</v>
      </c>
      <c r="D175" s="115" t="str">
        <f t="shared" si="23"/>
        <v>1000</v>
      </c>
      <c r="E175" s="115" t="str">
        <f t="shared" si="24"/>
        <v>2</v>
      </c>
      <c r="F175" s="115" t="str">
        <f t="shared" si="25"/>
        <v>0</v>
      </c>
      <c r="G175" s="115">
        <f t="shared" si="20"/>
        <v>0</v>
      </c>
      <c r="H175" s="115">
        <f t="shared" si="26"/>
        <v>0</v>
      </c>
      <c r="I175" s="115"/>
      <c r="J175" s="115"/>
      <c r="K175" s="115"/>
      <c r="M175" s="134"/>
      <c r="N175" s="918" t="s">
        <v>99</v>
      </c>
      <c r="O175" s="1032"/>
      <c r="P175" s="918" t="s">
        <v>322</v>
      </c>
      <c r="Q175" s="1032"/>
      <c r="R175" s="918" t="s">
        <v>324</v>
      </c>
      <c r="S175" s="1032"/>
      <c r="T175" s="918" t="s">
        <v>282</v>
      </c>
      <c r="U175" s="1032"/>
      <c r="V175" s="918" t="s">
        <v>280</v>
      </c>
      <c r="W175" s="1032"/>
      <c r="X175" s="1032"/>
      <c r="Y175" s="918"/>
      <c r="Z175" s="1032"/>
      <c r="AA175" s="1032"/>
      <c r="AB175" s="918"/>
      <c r="AC175" s="1032"/>
      <c r="AD175" s="918"/>
      <c r="AE175" s="1032"/>
      <c r="AF175" s="917" t="s">
        <v>318</v>
      </c>
      <c r="AG175" s="1032"/>
      <c r="AH175" s="1032"/>
      <c r="AI175" s="1032"/>
      <c r="AJ175" s="1032"/>
      <c r="AK175" s="1032"/>
      <c r="AL175" s="1032"/>
      <c r="AM175" s="1032"/>
      <c r="AN175" s="918" t="s">
        <v>273</v>
      </c>
      <c r="AO175" s="1032"/>
      <c r="AP175" s="1032"/>
      <c r="AQ175" s="1032"/>
      <c r="AR175" s="1032"/>
      <c r="AS175" s="918" t="s">
        <v>274</v>
      </c>
      <c r="AT175" s="1032"/>
      <c r="AU175" s="1032"/>
      <c r="AV175" s="105" t="s">
        <v>65</v>
      </c>
      <c r="AW175" s="919" t="s">
        <v>275</v>
      </c>
      <c r="AX175" s="1032"/>
      <c r="AY175" s="1032"/>
      <c r="AZ175" s="1032"/>
      <c r="BA175" s="1032"/>
      <c r="BB175" s="1032"/>
      <c r="BC175" s="106">
        <v>1600000000</v>
      </c>
      <c r="BD175" s="106">
        <v>1273859460</v>
      </c>
      <c r="BE175" s="106">
        <v>326140540</v>
      </c>
      <c r="BF175" s="107">
        <v>0</v>
      </c>
      <c r="BG175" s="106">
        <v>1164813219</v>
      </c>
      <c r="BH175" s="106">
        <v>109046241</v>
      </c>
      <c r="BI175" s="106">
        <v>212144339</v>
      </c>
      <c r="BJ175" s="106">
        <v>952668880</v>
      </c>
      <c r="BK175" s="106">
        <v>201639277</v>
      </c>
      <c r="BL175" s="106">
        <v>10505062</v>
      </c>
      <c r="BM175" s="106" t="s">
        <v>601</v>
      </c>
      <c r="BN175" s="107" t="s">
        <v>429</v>
      </c>
      <c r="BO175" s="106" t="s">
        <v>602</v>
      </c>
    </row>
    <row r="176" spans="1:67" x14ac:dyDescent="0.25">
      <c r="A176" s="119"/>
      <c r="B176" s="120" t="str">
        <f t="shared" si="21"/>
        <v>C</v>
      </c>
      <c r="C176" s="120" t="str">
        <f t="shared" si="22"/>
        <v>2502</v>
      </c>
      <c r="D176" s="120" t="str">
        <f t="shared" si="23"/>
        <v>1000</v>
      </c>
      <c r="E176" s="120" t="str">
        <f t="shared" si="24"/>
        <v>2</v>
      </c>
      <c r="F176" s="120" t="str">
        <f t="shared" si="25"/>
        <v>0</v>
      </c>
      <c r="G176" s="120" t="str">
        <f t="shared" si="20"/>
        <v>1</v>
      </c>
      <c r="H176" s="120">
        <f t="shared" si="26"/>
        <v>0</v>
      </c>
      <c r="I176" s="120"/>
      <c r="J176" s="120"/>
      <c r="K176" s="120"/>
      <c r="L176" s="119"/>
      <c r="M176" s="137"/>
      <c r="N176" s="1143" t="s">
        <v>99</v>
      </c>
      <c r="O176" s="829"/>
      <c r="P176" s="1143" t="s">
        <v>322</v>
      </c>
      <c r="Q176" s="829"/>
      <c r="R176" s="1143" t="s">
        <v>324</v>
      </c>
      <c r="S176" s="829"/>
      <c r="T176" s="1143" t="s">
        <v>282</v>
      </c>
      <c r="U176" s="829"/>
      <c r="V176" s="1143" t="s">
        <v>280</v>
      </c>
      <c r="W176" s="829"/>
      <c r="X176" s="829"/>
      <c r="Y176" s="1143" t="s">
        <v>279</v>
      </c>
      <c r="Z176" s="829"/>
      <c r="AA176" s="829"/>
      <c r="AB176" s="1143"/>
      <c r="AC176" s="829"/>
      <c r="AD176" s="1143"/>
      <c r="AE176" s="829"/>
      <c r="AF176" s="1144" t="s">
        <v>331</v>
      </c>
      <c r="AG176" s="829"/>
      <c r="AH176" s="829"/>
      <c r="AI176" s="829"/>
      <c r="AJ176" s="829"/>
      <c r="AK176" s="829"/>
      <c r="AL176" s="829"/>
      <c r="AM176" s="829"/>
      <c r="AN176" s="1143" t="s">
        <v>273</v>
      </c>
      <c r="AO176" s="829"/>
      <c r="AP176" s="829"/>
      <c r="AQ176" s="829"/>
      <c r="AR176" s="829"/>
      <c r="AS176" s="1143" t="s">
        <v>274</v>
      </c>
      <c r="AT176" s="829"/>
      <c r="AU176" s="829"/>
      <c r="AV176" s="131" t="s">
        <v>65</v>
      </c>
      <c r="AW176" s="1145" t="s">
        <v>275</v>
      </c>
      <c r="AX176" s="829"/>
      <c r="AY176" s="829"/>
      <c r="AZ176" s="829"/>
      <c r="BA176" s="829"/>
      <c r="BB176" s="829"/>
      <c r="BC176" s="132">
        <v>382300000</v>
      </c>
      <c r="BD176" s="132">
        <v>205000000</v>
      </c>
      <c r="BE176" s="132">
        <v>177300000</v>
      </c>
      <c r="BF176" s="133">
        <v>0</v>
      </c>
      <c r="BG176" s="132">
        <v>202068259</v>
      </c>
      <c r="BH176" s="132">
        <v>2931741</v>
      </c>
      <c r="BI176" s="132">
        <v>55263850</v>
      </c>
      <c r="BJ176" s="132">
        <v>146804409</v>
      </c>
      <c r="BK176" s="132">
        <v>54688556</v>
      </c>
      <c r="BL176" s="132">
        <v>575294</v>
      </c>
      <c r="BM176" s="132" t="s">
        <v>603</v>
      </c>
      <c r="BN176" s="133" t="s">
        <v>429</v>
      </c>
      <c r="BO176" s="132" t="s">
        <v>602</v>
      </c>
    </row>
    <row r="177" spans="1:67" s="121" customFormat="1" x14ac:dyDescent="0.25">
      <c r="A177" s="121" t="str">
        <f t="shared" ref="A177:A187" si="28">+B177&amp;"-"&amp;C177&amp;"-"&amp;D177&amp;"-"&amp;E177&amp;"-"&amp;F177&amp;"-"&amp;G177&amp;"-"&amp;H177&amp;"-"&amp;AV177</f>
        <v>C-2502-1000-2-0-1-1-10</v>
      </c>
      <c r="B177" s="122" t="str">
        <f t="shared" si="21"/>
        <v>C</v>
      </c>
      <c r="C177" s="122" t="str">
        <f t="shared" si="22"/>
        <v>2502</v>
      </c>
      <c r="D177" s="122" t="str">
        <f t="shared" si="23"/>
        <v>1000</v>
      </c>
      <c r="E177" s="122" t="str">
        <f t="shared" si="24"/>
        <v>2</v>
      </c>
      <c r="F177" s="122" t="str">
        <f t="shared" si="25"/>
        <v>0</v>
      </c>
      <c r="G177" s="122" t="str">
        <f t="shared" si="20"/>
        <v>1</v>
      </c>
      <c r="H177" s="122" t="str">
        <f t="shared" si="26"/>
        <v>1</v>
      </c>
      <c r="I177" s="122"/>
      <c r="J177" s="122"/>
      <c r="K177" s="122"/>
      <c r="M177" s="135"/>
      <c r="N177" s="1137" t="s">
        <v>99</v>
      </c>
      <c r="O177" s="1136"/>
      <c r="P177" s="1137" t="s">
        <v>322</v>
      </c>
      <c r="Q177" s="1136"/>
      <c r="R177" s="1137" t="s">
        <v>324</v>
      </c>
      <c r="S177" s="1136"/>
      <c r="T177" s="1137" t="s">
        <v>282</v>
      </c>
      <c r="U177" s="1136"/>
      <c r="V177" s="1137" t="s">
        <v>280</v>
      </c>
      <c r="W177" s="1136"/>
      <c r="X177" s="1136"/>
      <c r="Y177" s="1137" t="s">
        <v>279</v>
      </c>
      <c r="Z177" s="1136"/>
      <c r="AA177" s="1136"/>
      <c r="AB177" s="1137" t="s">
        <v>279</v>
      </c>
      <c r="AC177" s="1136"/>
      <c r="AD177" s="1137"/>
      <c r="AE177" s="1136"/>
      <c r="AF177" s="1138" t="s">
        <v>332</v>
      </c>
      <c r="AG177" s="1136"/>
      <c r="AH177" s="1136"/>
      <c r="AI177" s="1136"/>
      <c r="AJ177" s="1136"/>
      <c r="AK177" s="1136"/>
      <c r="AL177" s="1136"/>
      <c r="AM177" s="1136"/>
      <c r="AN177" s="1137" t="s">
        <v>273</v>
      </c>
      <c r="AO177" s="1136"/>
      <c r="AP177" s="1136"/>
      <c r="AQ177" s="1136"/>
      <c r="AR177" s="1136"/>
      <c r="AS177" s="1137" t="s">
        <v>274</v>
      </c>
      <c r="AT177" s="1136"/>
      <c r="AU177" s="1136"/>
      <c r="AV177" s="123" t="s">
        <v>65</v>
      </c>
      <c r="AW177" s="1135" t="s">
        <v>275</v>
      </c>
      <c r="AX177" s="1136"/>
      <c r="AY177" s="1136"/>
      <c r="AZ177" s="1136"/>
      <c r="BA177" s="1136"/>
      <c r="BB177" s="1136"/>
      <c r="BC177" s="124">
        <v>177300000</v>
      </c>
      <c r="BD177" s="125">
        <v>0</v>
      </c>
      <c r="BE177" s="124">
        <v>177300000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 t="s">
        <v>429</v>
      </c>
      <c r="BN177" s="125" t="s">
        <v>429</v>
      </c>
      <c r="BO177" s="125" t="s">
        <v>429</v>
      </c>
    </row>
    <row r="178" spans="1:67" s="121" customFormat="1" x14ac:dyDescent="0.25">
      <c r="A178" s="121" t="str">
        <f t="shared" si="28"/>
        <v>C-2502-1000-2-0-1-2-10</v>
      </c>
      <c r="B178" s="122" t="str">
        <f t="shared" si="21"/>
        <v>C</v>
      </c>
      <c r="C178" s="122" t="str">
        <f t="shared" si="22"/>
        <v>2502</v>
      </c>
      <c r="D178" s="122" t="str">
        <f t="shared" si="23"/>
        <v>1000</v>
      </c>
      <c r="E178" s="122" t="str">
        <f t="shared" si="24"/>
        <v>2</v>
      </c>
      <c r="F178" s="122" t="str">
        <f t="shared" si="25"/>
        <v>0</v>
      </c>
      <c r="G178" s="122" t="str">
        <f t="shared" si="20"/>
        <v>1</v>
      </c>
      <c r="H178" s="122" t="str">
        <f t="shared" si="26"/>
        <v>2</v>
      </c>
      <c r="I178" s="122"/>
      <c r="J178" s="122"/>
      <c r="K178" s="122"/>
      <c r="M178" s="135"/>
      <c r="N178" s="1137" t="s">
        <v>99</v>
      </c>
      <c r="O178" s="1136"/>
      <c r="P178" s="1137" t="s">
        <v>322</v>
      </c>
      <c r="Q178" s="1136"/>
      <c r="R178" s="1137" t="s">
        <v>324</v>
      </c>
      <c r="S178" s="1136"/>
      <c r="T178" s="1137" t="s">
        <v>282</v>
      </c>
      <c r="U178" s="1136"/>
      <c r="V178" s="1137" t="s">
        <v>280</v>
      </c>
      <c r="W178" s="1136"/>
      <c r="X178" s="1136"/>
      <c r="Y178" s="1137" t="s">
        <v>279</v>
      </c>
      <c r="Z178" s="1136"/>
      <c r="AA178" s="1136"/>
      <c r="AB178" s="1137" t="s">
        <v>282</v>
      </c>
      <c r="AC178" s="1136"/>
      <c r="AD178" s="1137"/>
      <c r="AE178" s="1136"/>
      <c r="AF178" s="1138" t="s">
        <v>327</v>
      </c>
      <c r="AG178" s="1136"/>
      <c r="AH178" s="1136"/>
      <c r="AI178" s="1136"/>
      <c r="AJ178" s="1136"/>
      <c r="AK178" s="1136"/>
      <c r="AL178" s="1136"/>
      <c r="AM178" s="1136"/>
      <c r="AN178" s="1137" t="s">
        <v>273</v>
      </c>
      <c r="AO178" s="1136"/>
      <c r="AP178" s="1136"/>
      <c r="AQ178" s="1136"/>
      <c r="AR178" s="1136"/>
      <c r="AS178" s="1137" t="s">
        <v>274</v>
      </c>
      <c r="AT178" s="1136"/>
      <c r="AU178" s="1136"/>
      <c r="AV178" s="123" t="s">
        <v>65</v>
      </c>
      <c r="AW178" s="1135" t="s">
        <v>275</v>
      </c>
      <c r="AX178" s="1136"/>
      <c r="AY178" s="1136"/>
      <c r="AZ178" s="1136"/>
      <c r="BA178" s="1136"/>
      <c r="BB178" s="1136"/>
      <c r="BC178" s="124">
        <v>175000000</v>
      </c>
      <c r="BD178" s="124">
        <v>175000000</v>
      </c>
      <c r="BE178" s="125">
        <v>0</v>
      </c>
      <c r="BF178" s="125">
        <v>0</v>
      </c>
      <c r="BG178" s="124">
        <v>175000000</v>
      </c>
      <c r="BH178" s="125">
        <v>0</v>
      </c>
      <c r="BI178" s="124">
        <v>35000000</v>
      </c>
      <c r="BJ178" s="124">
        <v>140000000</v>
      </c>
      <c r="BK178" s="124">
        <v>35000000</v>
      </c>
      <c r="BL178" s="125">
        <v>0</v>
      </c>
      <c r="BM178" s="124" t="s">
        <v>604</v>
      </c>
      <c r="BN178" s="125" t="s">
        <v>429</v>
      </c>
      <c r="BO178" s="125" t="s">
        <v>429</v>
      </c>
    </row>
    <row r="179" spans="1:67" s="121" customFormat="1" x14ac:dyDescent="0.25">
      <c r="A179" s="121" t="str">
        <f t="shared" si="28"/>
        <v>C-2502-1000-2-0-1-3-10</v>
      </c>
      <c r="B179" s="122" t="str">
        <f t="shared" si="21"/>
        <v>C</v>
      </c>
      <c r="C179" s="122" t="str">
        <f t="shared" si="22"/>
        <v>2502</v>
      </c>
      <c r="D179" s="122" t="str">
        <f t="shared" si="23"/>
        <v>1000</v>
      </c>
      <c r="E179" s="122" t="str">
        <f t="shared" si="24"/>
        <v>2</v>
      </c>
      <c r="F179" s="122" t="str">
        <f t="shared" si="25"/>
        <v>0</v>
      </c>
      <c r="G179" s="122" t="str">
        <f t="shared" si="20"/>
        <v>1</v>
      </c>
      <c r="H179" s="122" t="str">
        <f t="shared" si="26"/>
        <v>3</v>
      </c>
      <c r="I179" s="122"/>
      <c r="J179" s="122"/>
      <c r="K179" s="122"/>
      <c r="M179" s="135"/>
      <c r="N179" s="1137" t="s">
        <v>99</v>
      </c>
      <c r="O179" s="1136"/>
      <c r="P179" s="1137" t="s">
        <v>322</v>
      </c>
      <c r="Q179" s="1136"/>
      <c r="R179" s="1137" t="s">
        <v>324</v>
      </c>
      <c r="S179" s="1136"/>
      <c r="T179" s="1137" t="s">
        <v>282</v>
      </c>
      <c r="U179" s="1136"/>
      <c r="V179" s="1137" t="s">
        <v>280</v>
      </c>
      <c r="W179" s="1136"/>
      <c r="X179" s="1136"/>
      <c r="Y179" s="1137" t="s">
        <v>279</v>
      </c>
      <c r="Z179" s="1136"/>
      <c r="AA179" s="1136"/>
      <c r="AB179" s="1137" t="s">
        <v>289</v>
      </c>
      <c r="AC179" s="1136"/>
      <c r="AD179" s="1137"/>
      <c r="AE179" s="1136"/>
      <c r="AF179" s="1138" t="s">
        <v>328</v>
      </c>
      <c r="AG179" s="1136"/>
      <c r="AH179" s="1136"/>
      <c r="AI179" s="1136"/>
      <c r="AJ179" s="1136"/>
      <c r="AK179" s="1136"/>
      <c r="AL179" s="1136"/>
      <c r="AM179" s="1136"/>
      <c r="AN179" s="1137" t="s">
        <v>273</v>
      </c>
      <c r="AO179" s="1136"/>
      <c r="AP179" s="1136"/>
      <c r="AQ179" s="1136"/>
      <c r="AR179" s="1136"/>
      <c r="AS179" s="1137" t="s">
        <v>274</v>
      </c>
      <c r="AT179" s="1136"/>
      <c r="AU179" s="1136"/>
      <c r="AV179" s="123" t="s">
        <v>65</v>
      </c>
      <c r="AW179" s="1135" t="s">
        <v>275</v>
      </c>
      <c r="AX179" s="1136"/>
      <c r="AY179" s="1136"/>
      <c r="AZ179" s="1136"/>
      <c r="BA179" s="1136"/>
      <c r="BB179" s="1136"/>
      <c r="BC179" s="124">
        <v>5000000</v>
      </c>
      <c r="BD179" s="124">
        <v>5000000</v>
      </c>
      <c r="BE179" s="125">
        <v>0</v>
      </c>
      <c r="BF179" s="125">
        <v>0</v>
      </c>
      <c r="BG179" s="124">
        <v>5000000</v>
      </c>
      <c r="BH179" s="125">
        <v>0</v>
      </c>
      <c r="BI179" s="124">
        <v>504590</v>
      </c>
      <c r="BJ179" s="124">
        <v>4495410</v>
      </c>
      <c r="BK179" s="124">
        <v>504590</v>
      </c>
      <c r="BL179" s="125">
        <v>0</v>
      </c>
      <c r="BM179" s="124" t="s">
        <v>605</v>
      </c>
      <c r="BN179" s="125" t="s">
        <v>429</v>
      </c>
      <c r="BO179" s="124" t="s">
        <v>602</v>
      </c>
    </row>
    <row r="180" spans="1:67" s="121" customFormat="1" ht="14.45" customHeight="1" x14ac:dyDescent="0.25">
      <c r="A180" s="121" t="str">
        <f t="shared" si="28"/>
        <v>C-2502-1000-2-0-1-4-10</v>
      </c>
      <c r="B180" s="122" t="str">
        <f t="shared" si="21"/>
        <v>C</v>
      </c>
      <c r="C180" s="122" t="str">
        <f t="shared" si="22"/>
        <v>2502</v>
      </c>
      <c r="D180" s="122" t="str">
        <f t="shared" si="23"/>
        <v>1000</v>
      </c>
      <c r="E180" s="122" t="str">
        <f t="shared" si="24"/>
        <v>2</v>
      </c>
      <c r="F180" s="122" t="str">
        <f t="shared" si="25"/>
        <v>0</v>
      </c>
      <c r="G180" s="122" t="str">
        <f t="shared" si="20"/>
        <v>1</v>
      </c>
      <c r="H180" s="122" t="str">
        <f t="shared" si="26"/>
        <v>4</v>
      </c>
      <c r="I180" s="122"/>
      <c r="J180" s="122"/>
      <c r="K180" s="122"/>
      <c r="M180" s="135"/>
      <c r="N180" s="1137" t="s">
        <v>99</v>
      </c>
      <c r="O180" s="1136"/>
      <c r="P180" s="1137" t="s">
        <v>322</v>
      </c>
      <c r="Q180" s="1136"/>
      <c r="R180" s="1137" t="s">
        <v>324</v>
      </c>
      <c r="S180" s="1136"/>
      <c r="T180" s="1137" t="s">
        <v>282</v>
      </c>
      <c r="U180" s="1136"/>
      <c r="V180" s="1137" t="s">
        <v>280</v>
      </c>
      <c r="W180" s="1136"/>
      <c r="X180" s="1136"/>
      <c r="Y180" s="1137" t="s">
        <v>279</v>
      </c>
      <c r="Z180" s="1136"/>
      <c r="AA180" s="1136"/>
      <c r="AB180" s="1137" t="s">
        <v>283</v>
      </c>
      <c r="AC180" s="1136"/>
      <c r="AD180" s="1137"/>
      <c r="AE180" s="1136"/>
      <c r="AF180" s="1138" t="s">
        <v>84</v>
      </c>
      <c r="AG180" s="1136"/>
      <c r="AH180" s="1136"/>
      <c r="AI180" s="1136"/>
      <c r="AJ180" s="1136"/>
      <c r="AK180" s="1136"/>
      <c r="AL180" s="1136"/>
      <c r="AM180" s="1136"/>
      <c r="AN180" s="1137" t="s">
        <v>273</v>
      </c>
      <c r="AO180" s="1136"/>
      <c r="AP180" s="1136"/>
      <c r="AQ180" s="1136"/>
      <c r="AR180" s="1136"/>
      <c r="AS180" s="1137" t="s">
        <v>274</v>
      </c>
      <c r="AT180" s="1136"/>
      <c r="AU180" s="1136"/>
      <c r="AV180" s="123" t="s">
        <v>65</v>
      </c>
      <c r="AW180" s="1135" t="s">
        <v>275</v>
      </c>
      <c r="AX180" s="1136"/>
      <c r="AY180" s="1136"/>
      <c r="AZ180" s="1136"/>
      <c r="BA180" s="1136"/>
      <c r="BB180" s="1136"/>
      <c r="BC180" s="124">
        <v>25000000</v>
      </c>
      <c r="BD180" s="124">
        <v>25000000</v>
      </c>
      <c r="BE180" s="125">
        <v>0</v>
      </c>
      <c r="BF180" s="125">
        <v>0</v>
      </c>
      <c r="BG180" s="124">
        <v>22068259</v>
      </c>
      <c r="BH180" s="124">
        <v>2931741</v>
      </c>
      <c r="BI180" s="124">
        <v>19759260</v>
      </c>
      <c r="BJ180" s="124">
        <v>2308999</v>
      </c>
      <c r="BK180" s="124">
        <v>19183966</v>
      </c>
      <c r="BL180" s="124">
        <v>575294</v>
      </c>
      <c r="BM180" s="124" t="s">
        <v>606</v>
      </c>
      <c r="BN180" s="125" t="s">
        <v>429</v>
      </c>
      <c r="BO180" s="125" t="s">
        <v>429</v>
      </c>
    </row>
    <row r="181" spans="1:67" s="112" customFormat="1" ht="14.45" customHeight="1" x14ac:dyDescent="0.25">
      <c r="B181" s="115" t="str">
        <f t="shared" si="21"/>
        <v>C</v>
      </c>
      <c r="C181" s="115" t="str">
        <f t="shared" si="22"/>
        <v>2502</v>
      </c>
      <c r="D181" s="115" t="str">
        <f t="shared" si="23"/>
        <v>1000</v>
      </c>
      <c r="E181" s="115" t="str">
        <f t="shared" si="24"/>
        <v>2</v>
      </c>
      <c r="F181" s="115" t="str">
        <f t="shared" si="25"/>
        <v>0</v>
      </c>
      <c r="G181" s="115" t="str">
        <f t="shared" si="20"/>
        <v>2</v>
      </c>
      <c r="H181" s="115">
        <f t="shared" si="26"/>
        <v>0</v>
      </c>
      <c r="I181" s="115"/>
      <c r="J181" s="115"/>
      <c r="K181" s="115"/>
      <c r="M181" s="134"/>
      <c r="N181" s="918" t="s">
        <v>99</v>
      </c>
      <c r="O181" s="1032"/>
      <c r="P181" s="918" t="s">
        <v>322</v>
      </c>
      <c r="Q181" s="1032"/>
      <c r="R181" s="918" t="s">
        <v>324</v>
      </c>
      <c r="S181" s="1032"/>
      <c r="T181" s="918" t="s">
        <v>282</v>
      </c>
      <c r="U181" s="1032"/>
      <c r="V181" s="918" t="s">
        <v>280</v>
      </c>
      <c r="W181" s="1032"/>
      <c r="X181" s="1032"/>
      <c r="Y181" s="918" t="s">
        <v>282</v>
      </c>
      <c r="Z181" s="1032"/>
      <c r="AA181" s="1032"/>
      <c r="AB181" s="918"/>
      <c r="AC181" s="1032"/>
      <c r="AD181" s="918"/>
      <c r="AE181" s="1032"/>
      <c r="AF181" s="917" t="s">
        <v>326</v>
      </c>
      <c r="AG181" s="1032"/>
      <c r="AH181" s="1032"/>
      <c r="AI181" s="1032"/>
      <c r="AJ181" s="1032"/>
      <c r="AK181" s="1032"/>
      <c r="AL181" s="1032"/>
      <c r="AM181" s="1032"/>
      <c r="AN181" s="918" t="s">
        <v>273</v>
      </c>
      <c r="AO181" s="1032"/>
      <c r="AP181" s="1032"/>
      <c r="AQ181" s="1032"/>
      <c r="AR181" s="1032"/>
      <c r="AS181" s="918" t="s">
        <v>274</v>
      </c>
      <c r="AT181" s="1032"/>
      <c r="AU181" s="1032"/>
      <c r="AV181" s="105" t="s">
        <v>65</v>
      </c>
      <c r="AW181" s="919" t="s">
        <v>275</v>
      </c>
      <c r="AX181" s="1032"/>
      <c r="AY181" s="1032"/>
      <c r="AZ181" s="1032"/>
      <c r="BA181" s="1032"/>
      <c r="BB181" s="1032"/>
      <c r="BC181" s="106">
        <v>1217700000</v>
      </c>
      <c r="BD181" s="106">
        <v>1068859460</v>
      </c>
      <c r="BE181" s="106">
        <v>148840540</v>
      </c>
      <c r="BF181" s="107">
        <v>0</v>
      </c>
      <c r="BG181" s="106">
        <v>962744960</v>
      </c>
      <c r="BH181" s="106">
        <v>106114500</v>
      </c>
      <c r="BI181" s="106">
        <v>156880489</v>
      </c>
      <c r="BJ181" s="106">
        <v>805864471</v>
      </c>
      <c r="BK181" s="106">
        <v>146950721</v>
      </c>
      <c r="BL181" s="106">
        <v>9929768</v>
      </c>
      <c r="BM181" s="106" t="s">
        <v>607</v>
      </c>
      <c r="BN181" s="107" t="s">
        <v>429</v>
      </c>
      <c r="BO181" s="107" t="s">
        <v>429</v>
      </c>
    </row>
    <row r="182" spans="1:67" s="121" customFormat="1" x14ac:dyDescent="0.25">
      <c r="A182" s="121" t="str">
        <f t="shared" si="28"/>
        <v>C-2502-1000-2-0-2-1-10</v>
      </c>
      <c r="B182" s="122" t="str">
        <f t="shared" si="21"/>
        <v>C</v>
      </c>
      <c r="C182" s="122" t="str">
        <f t="shared" si="22"/>
        <v>2502</v>
      </c>
      <c r="D182" s="122" t="str">
        <f t="shared" si="23"/>
        <v>1000</v>
      </c>
      <c r="E182" s="122" t="str">
        <f t="shared" si="24"/>
        <v>2</v>
      </c>
      <c r="F182" s="122" t="str">
        <f t="shared" si="25"/>
        <v>0</v>
      </c>
      <c r="G182" s="122" t="str">
        <f t="shared" si="20"/>
        <v>2</v>
      </c>
      <c r="H182" s="122" t="str">
        <f t="shared" si="26"/>
        <v>1</v>
      </c>
      <c r="I182" s="122"/>
      <c r="J182" s="122"/>
      <c r="K182" s="122"/>
      <c r="M182" s="135"/>
      <c r="N182" s="1137" t="s">
        <v>99</v>
      </c>
      <c r="O182" s="1136"/>
      <c r="P182" s="1137" t="s">
        <v>322</v>
      </c>
      <c r="Q182" s="1136"/>
      <c r="R182" s="1137" t="s">
        <v>324</v>
      </c>
      <c r="S182" s="1136"/>
      <c r="T182" s="1137" t="s">
        <v>282</v>
      </c>
      <c r="U182" s="1136"/>
      <c r="V182" s="1137" t="s">
        <v>280</v>
      </c>
      <c r="W182" s="1136"/>
      <c r="X182" s="1136"/>
      <c r="Y182" s="1137" t="s">
        <v>282</v>
      </c>
      <c r="Z182" s="1136"/>
      <c r="AA182" s="1136"/>
      <c r="AB182" s="1137" t="s">
        <v>279</v>
      </c>
      <c r="AC182" s="1136"/>
      <c r="AD182" s="1137"/>
      <c r="AE182" s="1136"/>
      <c r="AF182" s="1138" t="s">
        <v>332</v>
      </c>
      <c r="AG182" s="1136"/>
      <c r="AH182" s="1136"/>
      <c r="AI182" s="1136"/>
      <c r="AJ182" s="1136"/>
      <c r="AK182" s="1136"/>
      <c r="AL182" s="1136"/>
      <c r="AM182" s="1136"/>
      <c r="AN182" s="1137" t="s">
        <v>273</v>
      </c>
      <c r="AO182" s="1136"/>
      <c r="AP182" s="1136"/>
      <c r="AQ182" s="1136"/>
      <c r="AR182" s="1136"/>
      <c r="AS182" s="1137" t="s">
        <v>274</v>
      </c>
      <c r="AT182" s="1136"/>
      <c r="AU182" s="1136"/>
      <c r="AV182" s="123" t="s">
        <v>65</v>
      </c>
      <c r="AW182" s="1135" t="s">
        <v>275</v>
      </c>
      <c r="AX182" s="1136"/>
      <c r="AY182" s="1136"/>
      <c r="AZ182" s="1136"/>
      <c r="BA182" s="1136"/>
      <c r="BB182" s="1136"/>
      <c r="BC182" s="124">
        <v>172000000</v>
      </c>
      <c r="BD182" s="124">
        <v>171600000</v>
      </c>
      <c r="BE182" s="124">
        <v>400000</v>
      </c>
      <c r="BF182" s="125">
        <v>0</v>
      </c>
      <c r="BG182" s="124">
        <v>165600000</v>
      </c>
      <c r="BH182" s="124">
        <v>6000000</v>
      </c>
      <c r="BI182" s="124">
        <v>11440000</v>
      </c>
      <c r="BJ182" s="124">
        <v>154160000</v>
      </c>
      <c r="BK182" s="124">
        <v>11440000</v>
      </c>
      <c r="BL182" s="125">
        <v>0</v>
      </c>
      <c r="BM182" s="124" t="s">
        <v>608</v>
      </c>
      <c r="BN182" s="125" t="s">
        <v>429</v>
      </c>
      <c r="BO182" s="125" t="s">
        <v>429</v>
      </c>
    </row>
    <row r="183" spans="1:67" s="121" customFormat="1" x14ac:dyDescent="0.25">
      <c r="A183" s="121" t="str">
        <f t="shared" si="28"/>
        <v>C-2502-1000-2-0-2-2-10</v>
      </c>
      <c r="B183" s="122" t="str">
        <f t="shared" si="21"/>
        <v>C</v>
      </c>
      <c r="C183" s="122" t="str">
        <f t="shared" si="22"/>
        <v>2502</v>
      </c>
      <c r="D183" s="122" t="str">
        <f t="shared" si="23"/>
        <v>1000</v>
      </c>
      <c r="E183" s="122" t="str">
        <f t="shared" si="24"/>
        <v>2</v>
      </c>
      <c r="F183" s="122" t="str">
        <f t="shared" si="25"/>
        <v>0</v>
      </c>
      <c r="G183" s="122" t="str">
        <f t="shared" si="20"/>
        <v>2</v>
      </c>
      <c r="H183" s="122" t="str">
        <f t="shared" si="26"/>
        <v>2</v>
      </c>
      <c r="I183" s="122"/>
      <c r="J183" s="122"/>
      <c r="K183" s="122"/>
      <c r="M183" s="135"/>
      <c r="N183" s="1137" t="s">
        <v>99</v>
      </c>
      <c r="O183" s="1136"/>
      <c r="P183" s="1137" t="s">
        <v>322</v>
      </c>
      <c r="Q183" s="1136"/>
      <c r="R183" s="1137" t="s">
        <v>324</v>
      </c>
      <c r="S183" s="1136"/>
      <c r="T183" s="1137" t="s">
        <v>282</v>
      </c>
      <c r="U183" s="1136"/>
      <c r="V183" s="1137" t="s">
        <v>280</v>
      </c>
      <c r="W183" s="1136"/>
      <c r="X183" s="1136"/>
      <c r="Y183" s="1137" t="s">
        <v>282</v>
      </c>
      <c r="Z183" s="1136"/>
      <c r="AA183" s="1136"/>
      <c r="AB183" s="1137" t="s">
        <v>282</v>
      </c>
      <c r="AC183" s="1136"/>
      <c r="AD183" s="1137"/>
      <c r="AE183" s="1136"/>
      <c r="AF183" s="1138" t="s">
        <v>327</v>
      </c>
      <c r="AG183" s="1136"/>
      <c r="AH183" s="1136"/>
      <c r="AI183" s="1136"/>
      <c r="AJ183" s="1136"/>
      <c r="AK183" s="1136"/>
      <c r="AL183" s="1136"/>
      <c r="AM183" s="1136"/>
      <c r="AN183" s="1137" t="s">
        <v>273</v>
      </c>
      <c r="AO183" s="1136"/>
      <c r="AP183" s="1136"/>
      <c r="AQ183" s="1136"/>
      <c r="AR183" s="1136"/>
      <c r="AS183" s="1137" t="s">
        <v>274</v>
      </c>
      <c r="AT183" s="1136"/>
      <c r="AU183" s="1136"/>
      <c r="AV183" s="123" t="s">
        <v>65</v>
      </c>
      <c r="AW183" s="1135" t="s">
        <v>275</v>
      </c>
      <c r="AX183" s="1136"/>
      <c r="AY183" s="1136"/>
      <c r="AZ183" s="1136"/>
      <c r="BA183" s="1136"/>
      <c r="BB183" s="1136"/>
      <c r="BC183" s="124">
        <v>633400000</v>
      </c>
      <c r="BD183" s="124">
        <v>633400000</v>
      </c>
      <c r="BE183" s="125">
        <v>0</v>
      </c>
      <c r="BF183" s="125">
        <v>0</v>
      </c>
      <c r="BG183" s="124">
        <v>633400000</v>
      </c>
      <c r="BH183" s="125">
        <v>0</v>
      </c>
      <c r="BI183" s="124">
        <v>126680000</v>
      </c>
      <c r="BJ183" s="124">
        <v>506720000</v>
      </c>
      <c r="BK183" s="124">
        <v>126680000</v>
      </c>
      <c r="BL183" s="125">
        <v>0</v>
      </c>
      <c r="BM183" s="124" t="s">
        <v>609</v>
      </c>
      <c r="BN183" s="125" t="s">
        <v>429</v>
      </c>
      <c r="BO183" s="125" t="s">
        <v>429</v>
      </c>
    </row>
    <row r="184" spans="1:67" s="121" customFormat="1" x14ac:dyDescent="0.25">
      <c r="A184" s="121" t="str">
        <f t="shared" si="28"/>
        <v>C-2502-1000-2-0-2-3-10</v>
      </c>
      <c r="B184" s="122" t="str">
        <f t="shared" si="21"/>
        <v>C</v>
      </c>
      <c r="C184" s="122" t="str">
        <f t="shared" si="22"/>
        <v>2502</v>
      </c>
      <c r="D184" s="122" t="str">
        <f t="shared" si="23"/>
        <v>1000</v>
      </c>
      <c r="E184" s="122" t="str">
        <f t="shared" si="24"/>
        <v>2</v>
      </c>
      <c r="F184" s="122" t="str">
        <f t="shared" si="25"/>
        <v>0</v>
      </c>
      <c r="G184" s="122" t="str">
        <f t="shared" si="20"/>
        <v>2</v>
      </c>
      <c r="H184" s="122" t="str">
        <f t="shared" si="26"/>
        <v>3</v>
      </c>
      <c r="I184" s="122"/>
      <c r="J184" s="122"/>
      <c r="K184" s="122"/>
      <c r="M184" s="135"/>
      <c r="N184" s="1137" t="s">
        <v>99</v>
      </c>
      <c r="O184" s="1136"/>
      <c r="P184" s="1137" t="s">
        <v>322</v>
      </c>
      <c r="Q184" s="1136"/>
      <c r="R184" s="1137" t="s">
        <v>324</v>
      </c>
      <c r="S184" s="1136"/>
      <c r="T184" s="1137" t="s">
        <v>282</v>
      </c>
      <c r="U184" s="1136"/>
      <c r="V184" s="1137" t="s">
        <v>280</v>
      </c>
      <c r="W184" s="1136"/>
      <c r="X184" s="1136"/>
      <c r="Y184" s="1137" t="s">
        <v>282</v>
      </c>
      <c r="Z184" s="1136"/>
      <c r="AA184" s="1136"/>
      <c r="AB184" s="1137" t="s">
        <v>289</v>
      </c>
      <c r="AC184" s="1136"/>
      <c r="AD184" s="1137"/>
      <c r="AE184" s="1136"/>
      <c r="AF184" s="1138" t="s">
        <v>328</v>
      </c>
      <c r="AG184" s="1136"/>
      <c r="AH184" s="1136"/>
      <c r="AI184" s="1136"/>
      <c r="AJ184" s="1136"/>
      <c r="AK184" s="1136"/>
      <c r="AL184" s="1136"/>
      <c r="AM184" s="1136"/>
      <c r="AN184" s="1137" t="s">
        <v>273</v>
      </c>
      <c r="AO184" s="1136"/>
      <c r="AP184" s="1136"/>
      <c r="AQ184" s="1136"/>
      <c r="AR184" s="1136"/>
      <c r="AS184" s="1137" t="s">
        <v>274</v>
      </c>
      <c r="AT184" s="1136"/>
      <c r="AU184" s="1136"/>
      <c r="AV184" s="123" t="s">
        <v>65</v>
      </c>
      <c r="AW184" s="1135" t="s">
        <v>275</v>
      </c>
      <c r="AX184" s="1136"/>
      <c r="AY184" s="1136"/>
      <c r="AZ184" s="1136"/>
      <c r="BA184" s="1136"/>
      <c r="BB184" s="1136"/>
      <c r="BC184" s="124">
        <v>120000000</v>
      </c>
      <c r="BD184" s="124">
        <v>120000000</v>
      </c>
      <c r="BE184" s="125">
        <v>0</v>
      </c>
      <c r="BF184" s="125">
        <v>0</v>
      </c>
      <c r="BG184" s="124">
        <v>120000000</v>
      </c>
      <c r="BH184" s="125">
        <v>0</v>
      </c>
      <c r="BI184" s="124">
        <v>2201129</v>
      </c>
      <c r="BJ184" s="124">
        <v>117798871</v>
      </c>
      <c r="BK184" s="124">
        <v>2201129</v>
      </c>
      <c r="BL184" s="125">
        <v>0</v>
      </c>
      <c r="BM184" s="124" t="s">
        <v>610</v>
      </c>
      <c r="BN184" s="125" t="s">
        <v>429</v>
      </c>
      <c r="BO184" s="125" t="s">
        <v>429</v>
      </c>
    </row>
    <row r="185" spans="1:67" s="121" customFormat="1" ht="14.45" customHeight="1" x14ac:dyDescent="0.25">
      <c r="A185" s="121" t="str">
        <f t="shared" si="28"/>
        <v>C-2502-1000-2-0-2-4-10</v>
      </c>
      <c r="B185" s="122" t="str">
        <f t="shared" si="21"/>
        <v>C</v>
      </c>
      <c r="C185" s="122" t="str">
        <f t="shared" si="22"/>
        <v>2502</v>
      </c>
      <c r="D185" s="122" t="str">
        <f t="shared" si="23"/>
        <v>1000</v>
      </c>
      <c r="E185" s="122" t="str">
        <f t="shared" si="24"/>
        <v>2</v>
      </c>
      <c r="F185" s="122" t="str">
        <f t="shared" si="25"/>
        <v>0</v>
      </c>
      <c r="G185" s="122" t="str">
        <f t="shared" si="20"/>
        <v>2</v>
      </c>
      <c r="H185" s="122" t="str">
        <f t="shared" si="26"/>
        <v>4</v>
      </c>
      <c r="I185" s="122"/>
      <c r="J185" s="122"/>
      <c r="K185" s="122"/>
      <c r="M185" s="135"/>
      <c r="N185" s="1137" t="s">
        <v>99</v>
      </c>
      <c r="O185" s="1136"/>
      <c r="P185" s="1137" t="s">
        <v>322</v>
      </c>
      <c r="Q185" s="1136"/>
      <c r="R185" s="1137" t="s">
        <v>324</v>
      </c>
      <c r="S185" s="1136"/>
      <c r="T185" s="1137" t="s">
        <v>282</v>
      </c>
      <c r="U185" s="1136"/>
      <c r="V185" s="1137" t="s">
        <v>280</v>
      </c>
      <c r="W185" s="1136"/>
      <c r="X185" s="1136"/>
      <c r="Y185" s="1137" t="s">
        <v>282</v>
      </c>
      <c r="Z185" s="1136"/>
      <c r="AA185" s="1136"/>
      <c r="AB185" s="1137" t="s">
        <v>283</v>
      </c>
      <c r="AC185" s="1136"/>
      <c r="AD185" s="1137"/>
      <c r="AE185" s="1136"/>
      <c r="AF185" s="1138" t="s">
        <v>84</v>
      </c>
      <c r="AG185" s="1136"/>
      <c r="AH185" s="1136"/>
      <c r="AI185" s="1136"/>
      <c r="AJ185" s="1136"/>
      <c r="AK185" s="1136"/>
      <c r="AL185" s="1136"/>
      <c r="AM185" s="1136"/>
      <c r="AN185" s="1137" t="s">
        <v>273</v>
      </c>
      <c r="AO185" s="1136"/>
      <c r="AP185" s="1136"/>
      <c r="AQ185" s="1136"/>
      <c r="AR185" s="1136"/>
      <c r="AS185" s="1137" t="s">
        <v>274</v>
      </c>
      <c r="AT185" s="1136"/>
      <c r="AU185" s="1136"/>
      <c r="AV185" s="123" t="s">
        <v>65</v>
      </c>
      <c r="AW185" s="1135" t="s">
        <v>275</v>
      </c>
      <c r="AX185" s="1136"/>
      <c r="AY185" s="1136"/>
      <c r="AZ185" s="1136"/>
      <c r="BA185" s="1136"/>
      <c r="BB185" s="1136"/>
      <c r="BC185" s="124">
        <v>140000000</v>
      </c>
      <c r="BD185" s="124">
        <v>140000000</v>
      </c>
      <c r="BE185" s="125">
        <v>0</v>
      </c>
      <c r="BF185" s="125">
        <v>0</v>
      </c>
      <c r="BG185" s="124">
        <v>39885500</v>
      </c>
      <c r="BH185" s="124">
        <v>100114500</v>
      </c>
      <c r="BI185" s="124">
        <v>12699900</v>
      </c>
      <c r="BJ185" s="124">
        <v>27185600</v>
      </c>
      <c r="BK185" s="124">
        <v>2770132</v>
      </c>
      <c r="BL185" s="124">
        <v>9929768</v>
      </c>
      <c r="BM185" s="124" t="s">
        <v>611</v>
      </c>
      <c r="BN185" s="125" t="s">
        <v>429</v>
      </c>
      <c r="BO185" s="125" t="s">
        <v>429</v>
      </c>
    </row>
    <row r="186" spans="1:67" s="121" customFormat="1" x14ac:dyDescent="0.25">
      <c r="A186" s="121" t="str">
        <f t="shared" si="28"/>
        <v>C-2502-1000-2-0-2-6-10</v>
      </c>
      <c r="B186" s="122" t="str">
        <f t="shared" si="21"/>
        <v>C</v>
      </c>
      <c r="C186" s="122" t="str">
        <f t="shared" si="22"/>
        <v>2502</v>
      </c>
      <c r="D186" s="122" t="str">
        <f t="shared" si="23"/>
        <v>1000</v>
      </c>
      <c r="E186" s="122" t="str">
        <f t="shared" si="24"/>
        <v>2</v>
      </c>
      <c r="F186" s="122" t="str">
        <f t="shared" si="25"/>
        <v>0</v>
      </c>
      <c r="G186" s="122" t="str">
        <f t="shared" si="20"/>
        <v>2</v>
      </c>
      <c r="H186" s="122" t="str">
        <f t="shared" si="26"/>
        <v>6</v>
      </c>
      <c r="I186" s="122"/>
      <c r="J186" s="122"/>
      <c r="K186" s="122"/>
      <c r="M186" s="135"/>
      <c r="N186" s="1137" t="s">
        <v>99</v>
      </c>
      <c r="O186" s="1136"/>
      <c r="P186" s="1137" t="s">
        <v>322</v>
      </c>
      <c r="Q186" s="1136"/>
      <c r="R186" s="1137" t="s">
        <v>324</v>
      </c>
      <c r="S186" s="1136"/>
      <c r="T186" s="1137" t="s">
        <v>282</v>
      </c>
      <c r="U186" s="1136"/>
      <c r="V186" s="1137" t="s">
        <v>280</v>
      </c>
      <c r="W186" s="1136"/>
      <c r="X186" s="1136"/>
      <c r="Y186" s="1137" t="s">
        <v>282</v>
      </c>
      <c r="Z186" s="1136"/>
      <c r="AA186" s="1136"/>
      <c r="AB186" s="1137" t="s">
        <v>292</v>
      </c>
      <c r="AC186" s="1136"/>
      <c r="AD186" s="1137"/>
      <c r="AE186" s="1136"/>
      <c r="AF186" s="1138" t="s">
        <v>329</v>
      </c>
      <c r="AG186" s="1136"/>
      <c r="AH186" s="1136"/>
      <c r="AI186" s="1136"/>
      <c r="AJ186" s="1136"/>
      <c r="AK186" s="1136"/>
      <c r="AL186" s="1136"/>
      <c r="AM186" s="1136"/>
      <c r="AN186" s="1137" t="s">
        <v>273</v>
      </c>
      <c r="AO186" s="1136"/>
      <c r="AP186" s="1136"/>
      <c r="AQ186" s="1136"/>
      <c r="AR186" s="1136"/>
      <c r="AS186" s="1137" t="s">
        <v>274</v>
      </c>
      <c r="AT186" s="1136"/>
      <c r="AU186" s="1136"/>
      <c r="AV186" s="123" t="s">
        <v>65</v>
      </c>
      <c r="AW186" s="1135" t="s">
        <v>275</v>
      </c>
      <c r="AX186" s="1136"/>
      <c r="AY186" s="1136"/>
      <c r="AZ186" s="1136"/>
      <c r="BA186" s="1136"/>
      <c r="BB186" s="1136"/>
      <c r="BC186" s="124">
        <v>70000000</v>
      </c>
      <c r="BD186" s="125">
        <v>0</v>
      </c>
      <c r="BE186" s="124">
        <v>70000000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 t="s">
        <v>429</v>
      </c>
      <c r="BN186" s="125" t="s">
        <v>429</v>
      </c>
      <c r="BO186" s="125" t="s">
        <v>429</v>
      </c>
    </row>
    <row r="187" spans="1:67" s="121" customFormat="1" x14ac:dyDescent="0.25">
      <c r="A187" s="121" t="str">
        <f t="shared" si="28"/>
        <v>C-2502-1000-2-0-2-11-10</v>
      </c>
      <c r="B187" s="122" t="str">
        <f t="shared" si="21"/>
        <v>C</v>
      </c>
      <c r="C187" s="122" t="str">
        <f t="shared" si="22"/>
        <v>2502</v>
      </c>
      <c r="D187" s="122" t="str">
        <f t="shared" si="23"/>
        <v>1000</v>
      </c>
      <c r="E187" s="122" t="str">
        <f t="shared" si="24"/>
        <v>2</v>
      </c>
      <c r="F187" s="122" t="str">
        <f t="shared" si="25"/>
        <v>0</v>
      </c>
      <c r="G187" s="122" t="str">
        <f t="shared" si="20"/>
        <v>2</v>
      </c>
      <c r="H187" s="122" t="str">
        <f t="shared" si="26"/>
        <v>11</v>
      </c>
      <c r="I187" s="122"/>
      <c r="J187" s="122"/>
      <c r="K187" s="122"/>
      <c r="M187" s="135"/>
      <c r="N187" s="1137" t="s">
        <v>99</v>
      </c>
      <c r="O187" s="1136"/>
      <c r="P187" s="1137" t="s">
        <v>322</v>
      </c>
      <c r="Q187" s="1136"/>
      <c r="R187" s="1137" t="s">
        <v>324</v>
      </c>
      <c r="S187" s="1136"/>
      <c r="T187" s="1137" t="s">
        <v>282</v>
      </c>
      <c r="U187" s="1136"/>
      <c r="V187" s="1137" t="s">
        <v>280</v>
      </c>
      <c r="W187" s="1136"/>
      <c r="X187" s="1136"/>
      <c r="Y187" s="1137" t="s">
        <v>282</v>
      </c>
      <c r="Z187" s="1136"/>
      <c r="AA187" s="1136"/>
      <c r="AB187" s="1137" t="s">
        <v>80</v>
      </c>
      <c r="AC187" s="1136"/>
      <c r="AD187" s="1137"/>
      <c r="AE187" s="1136"/>
      <c r="AF187" s="1138" t="s">
        <v>330</v>
      </c>
      <c r="AG187" s="1136"/>
      <c r="AH187" s="1136"/>
      <c r="AI187" s="1136"/>
      <c r="AJ187" s="1136"/>
      <c r="AK187" s="1136"/>
      <c r="AL187" s="1136"/>
      <c r="AM187" s="1136"/>
      <c r="AN187" s="1137" t="s">
        <v>273</v>
      </c>
      <c r="AO187" s="1136"/>
      <c r="AP187" s="1136"/>
      <c r="AQ187" s="1136"/>
      <c r="AR187" s="1136"/>
      <c r="AS187" s="1137" t="s">
        <v>274</v>
      </c>
      <c r="AT187" s="1136"/>
      <c r="AU187" s="1136"/>
      <c r="AV187" s="123" t="s">
        <v>65</v>
      </c>
      <c r="AW187" s="1135" t="s">
        <v>275</v>
      </c>
      <c r="AX187" s="1136"/>
      <c r="AY187" s="1136"/>
      <c r="AZ187" s="1136"/>
      <c r="BA187" s="1136"/>
      <c r="BB187" s="1136"/>
      <c r="BC187" s="124">
        <v>82300000</v>
      </c>
      <c r="BD187" s="124">
        <v>3859460</v>
      </c>
      <c r="BE187" s="124">
        <v>78440540</v>
      </c>
      <c r="BF187" s="125">
        <v>0</v>
      </c>
      <c r="BG187" s="124">
        <v>3859460</v>
      </c>
      <c r="BH187" s="125">
        <v>0</v>
      </c>
      <c r="BI187" s="124">
        <v>3859460</v>
      </c>
      <c r="BJ187" s="125">
        <v>0</v>
      </c>
      <c r="BK187" s="124">
        <v>3859460</v>
      </c>
      <c r="BL187" s="125">
        <v>0</v>
      </c>
      <c r="BM187" s="124" t="s">
        <v>612</v>
      </c>
      <c r="BN187" s="125" t="s">
        <v>429</v>
      </c>
      <c r="BO187" s="125" t="s">
        <v>429</v>
      </c>
    </row>
    <row r="188" spans="1:67" s="112" customFormat="1" x14ac:dyDescent="0.25">
      <c r="B188" s="115" t="str">
        <f t="shared" si="21"/>
        <v>C</v>
      </c>
      <c r="C188" s="115" t="str">
        <f t="shared" si="22"/>
        <v>2502</v>
      </c>
      <c r="D188" s="115" t="str">
        <f t="shared" si="23"/>
        <v>1000</v>
      </c>
      <c r="E188" s="115" t="str">
        <f t="shared" si="24"/>
        <v>3</v>
      </c>
      <c r="F188" s="115">
        <f t="shared" si="25"/>
        <v>0</v>
      </c>
      <c r="G188" s="115">
        <f t="shared" si="20"/>
        <v>0</v>
      </c>
      <c r="H188" s="115">
        <f t="shared" si="26"/>
        <v>0</v>
      </c>
      <c r="I188" s="115"/>
      <c r="J188" s="115"/>
      <c r="K188" s="115"/>
      <c r="M188" s="134"/>
      <c r="N188" s="925" t="s">
        <v>99</v>
      </c>
      <c r="O188" s="1032"/>
      <c r="P188" s="925" t="s">
        <v>322</v>
      </c>
      <c r="Q188" s="1032"/>
      <c r="R188" s="925" t="s">
        <v>324</v>
      </c>
      <c r="S188" s="1032"/>
      <c r="T188" s="925" t="s">
        <v>289</v>
      </c>
      <c r="U188" s="1032"/>
      <c r="V188" s="925"/>
      <c r="W188" s="1032"/>
      <c r="X188" s="1032"/>
      <c r="Y188" s="925"/>
      <c r="Z188" s="1032"/>
      <c r="AA188" s="1032"/>
      <c r="AB188" s="925"/>
      <c r="AC188" s="1032"/>
      <c r="AD188" s="925"/>
      <c r="AE188" s="1032"/>
      <c r="AF188" s="924" t="s">
        <v>320</v>
      </c>
      <c r="AG188" s="1032"/>
      <c r="AH188" s="1032"/>
      <c r="AI188" s="1032"/>
      <c r="AJ188" s="1032"/>
      <c r="AK188" s="1032"/>
      <c r="AL188" s="1032"/>
      <c r="AM188" s="1032"/>
      <c r="AN188" s="925" t="s">
        <v>273</v>
      </c>
      <c r="AO188" s="1032"/>
      <c r="AP188" s="1032"/>
      <c r="AQ188" s="1032"/>
      <c r="AR188" s="1032"/>
      <c r="AS188" s="925" t="s">
        <v>274</v>
      </c>
      <c r="AT188" s="1032"/>
      <c r="AU188" s="1032"/>
      <c r="AV188" s="108" t="s">
        <v>65</v>
      </c>
      <c r="AW188" s="926" t="s">
        <v>275</v>
      </c>
      <c r="AX188" s="1032"/>
      <c r="AY188" s="1032"/>
      <c r="AZ188" s="1032"/>
      <c r="BA188" s="1032"/>
      <c r="BB188" s="1032"/>
      <c r="BC188" s="109">
        <v>2500000000</v>
      </c>
      <c r="BD188" s="109">
        <v>1864366881</v>
      </c>
      <c r="BE188" s="109">
        <v>635633119</v>
      </c>
      <c r="BF188" s="109">
        <v>1000000000</v>
      </c>
      <c r="BG188" s="109">
        <v>1408767332</v>
      </c>
      <c r="BH188" s="109">
        <v>455599549</v>
      </c>
      <c r="BI188" s="109">
        <v>293430762</v>
      </c>
      <c r="BJ188" s="109">
        <v>1115336570</v>
      </c>
      <c r="BK188" s="109">
        <v>276279646</v>
      </c>
      <c r="BL188" s="109">
        <v>17151116</v>
      </c>
      <c r="BM188" s="109" t="s">
        <v>613</v>
      </c>
      <c r="BN188" s="110" t="s">
        <v>429</v>
      </c>
      <c r="BO188" s="110" t="s">
        <v>429</v>
      </c>
    </row>
    <row r="189" spans="1:67" s="112" customFormat="1" ht="14.45" customHeight="1" x14ac:dyDescent="0.25">
      <c r="B189" s="115" t="str">
        <f t="shared" si="21"/>
        <v>C</v>
      </c>
      <c r="C189" s="115" t="str">
        <f t="shared" si="22"/>
        <v>2502</v>
      </c>
      <c r="D189" s="115" t="str">
        <f t="shared" si="23"/>
        <v>1000</v>
      </c>
      <c r="E189" s="115" t="str">
        <f t="shared" si="24"/>
        <v>3</v>
      </c>
      <c r="F189" s="115" t="str">
        <f t="shared" si="25"/>
        <v>0</v>
      </c>
      <c r="G189" s="115">
        <f t="shared" si="20"/>
        <v>0</v>
      </c>
      <c r="H189" s="115">
        <f t="shared" si="26"/>
        <v>0</v>
      </c>
      <c r="I189" s="115"/>
      <c r="J189" s="115"/>
      <c r="K189" s="115"/>
      <c r="M189" s="134"/>
      <c r="N189" s="918" t="s">
        <v>99</v>
      </c>
      <c r="O189" s="1032"/>
      <c r="P189" s="918" t="s">
        <v>322</v>
      </c>
      <c r="Q189" s="1032"/>
      <c r="R189" s="918" t="s">
        <v>324</v>
      </c>
      <c r="S189" s="1032"/>
      <c r="T189" s="918" t="s">
        <v>289</v>
      </c>
      <c r="U189" s="1032"/>
      <c r="V189" s="918" t="s">
        <v>280</v>
      </c>
      <c r="W189" s="1032"/>
      <c r="X189" s="1032"/>
      <c r="Y189" s="918"/>
      <c r="Z189" s="1032"/>
      <c r="AA189" s="1032"/>
      <c r="AB189" s="918"/>
      <c r="AC189" s="1032"/>
      <c r="AD189" s="918"/>
      <c r="AE189" s="1032"/>
      <c r="AF189" s="917" t="s">
        <v>320</v>
      </c>
      <c r="AG189" s="1032"/>
      <c r="AH189" s="1032"/>
      <c r="AI189" s="1032"/>
      <c r="AJ189" s="1032"/>
      <c r="AK189" s="1032"/>
      <c r="AL189" s="1032"/>
      <c r="AM189" s="1032"/>
      <c r="AN189" s="918" t="s">
        <v>273</v>
      </c>
      <c r="AO189" s="1032"/>
      <c r="AP189" s="1032"/>
      <c r="AQ189" s="1032"/>
      <c r="AR189" s="1032"/>
      <c r="AS189" s="918" t="s">
        <v>274</v>
      </c>
      <c r="AT189" s="1032"/>
      <c r="AU189" s="1032"/>
      <c r="AV189" s="105" t="s">
        <v>65</v>
      </c>
      <c r="AW189" s="919" t="s">
        <v>275</v>
      </c>
      <c r="AX189" s="1032"/>
      <c r="AY189" s="1032"/>
      <c r="AZ189" s="1032"/>
      <c r="BA189" s="1032"/>
      <c r="BB189" s="1032"/>
      <c r="BC189" s="106">
        <v>2500000000</v>
      </c>
      <c r="BD189" s="106">
        <v>1864366881</v>
      </c>
      <c r="BE189" s="106">
        <v>635633119</v>
      </c>
      <c r="BF189" s="107">
        <v>0</v>
      </c>
      <c r="BG189" s="106">
        <v>1408767332</v>
      </c>
      <c r="BH189" s="106">
        <v>455599549</v>
      </c>
      <c r="BI189" s="106">
        <v>293430762</v>
      </c>
      <c r="BJ189" s="106">
        <v>1115336570</v>
      </c>
      <c r="BK189" s="106">
        <v>276279646</v>
      </c>
      <c r="BL189" s="106">
        <v>17151116</v>
      </c>
      <c r="BM189" s="106" t="s">
        <v>613</v>
      </c>
      <c r="BN189" s="107" t="s">
        <v>429</v>
      </c>
      <c r="BO189" s="107" t="s">
        <v>429</v>
      </c>
    </row>
    <row r="190" spans="1:67" s="112" customFormat="1" x14ac:dyDescent="0.25">
      <c r="B190" s="115" t="str">
        <f t="shared" si="21"/>
        <v>C</v>
      </c>
      <c r="C190" s="115" t="str">
        <f t="shared" si="22"/>
        <v>2502</v>
      </c>
      <c r="D190" s="115" t="str">
        <f t="shared" si="23"/>
        <v>1000</v>
      </c>
      <c r="E190" s="115" t="str">
        <f t="shared" si="24"/>
        <v>3</v>
      </c>
      <c r="F190" s="115" t="str">
        <f t="shared" si="25"/>
        <v>0</v>
      </c>
      <c r="G190" s="115" t="str">
        <f t="shared" si="20"/>
        <v>1</v>
      </c>
      <c r="H190" s="115">
        <f t="shared" si="26"/>
        <v>0</v>
      </c>
      <c r="I190" s="115"/>
      <c r="J190" s="115"/>
      <c r="K190" s="115"/>
      <c r="M190" s="134"/>
      <c r="N190" s="918" t="s">
        <v>99</v>
      </c>
      <c r="O190" s="1032"/>
      <c r="P190" s="918" t="s">
        <v>322</v>
      </c>
      <c r="Q190" s="1032"/>
      <c r="R190" s="918" t="s">
        <v>324</v>
      </c>
      <c r="S190" s="1032"/>
      <c r="T190" s="918" t="s">
        <v>289</v>
      </c>
      <c r="U190" s="1032"/>
      <c r="V190" s="918" t="s">
        <v>280</v>
      </c>
      <c r="W190" s="1032"/>
      <c r="X190" s="1032"/>
      <c r="Y190" s="918" t="s">
        <v>279</v>
      </c>
      <c r="Z190" s="1032"/>
      <c r="AA190" s="1032"/>
      <c r="AB190" s="918"/>
      <c r="AC190" s="1032"/>
      <c r="AD190" s="918"/>
      <c r="AE190" s="1032"/>
      <c r="AF190" s="917" t="s">
        <v>331</v>
      </c>
      <c r="AG190" s="1032"/>
      <c r="AH190" s="1032"/>
      <c r="AI190" s="1032"/>
      <c r="AJ190" s="1032"/>
      <c r="AK190" s="1032"/>
      <c r="AL190" s="1032"/>
      <c r="AM190" s="1032"/>
      <c r="AN190" s="918" t="s">
        <v>273</v>
      </c>
      <c r="AO190" s="1032"/>
      <c r="AP190" s="1032"/>
      <c r="AQ190" s="1032"/>
      <c r="AR190" s="1032"/>
      <c r="AS190" s="918" t="s">
        <v>274</v>
      </c>
      <c r="AT190" s="1032"/>
      <c r="AU190" s="1032"/>
      <c r="AV190" s="105" t="s">
        <v>65</v>
      </c>
      <c r="AW190" s="919" t="s">
        <v>275</v>
      </c>
      <c r="AX190" s="1032"/>
      <c r="AY190" s="1032"/>
      <c r="AZ190" s="1032"/>
      <c r="BA190" s="1032"/>
      <c r="BB190" s="1032"/>
      <c r="BC190" s="107">
        <v>0</v>
      </c>
      <c r="BD190" s="107">
        <v>0</v>
      </c>
      <c r="BE190" s="107">
        <v>0</v>
      </c>
      <c r="BF190" s="107">
        <v>0</v>
      </c>
      <c r="BG190" s="107">
        <v>0</v>
      </c>
      <c r="BH190" s="107">
        <v>0</v>
      </c>
      <c r="BI190" s="107">
        <v>0</v>
      </c>
      <c r="BJ190" s="107">
        <v>0</v>
      </c>
      <c r="BK190" s="107">
        <v>0</v>
      </c>
      <c r="BL190" s="107">
        <v>0</v>
      </c>
      <c r="BM190" s="107" t="s">
        <v>429</v>
      </c>
      <c r="BN190" s="107" t="s">
        <v>429</v>
      </c>
      <c r="BO190" s="107" t="s">
        <v>429</v>
      </c>
    </row>
    <row r="191" spans="1:67" s="121" customFormat="1" x14ac:dyDescent="0.25">
      <c r="A191" s="121" t="str">
        <f>+B191&amp;"-"&amp;C191&amp;"-"&amp;D191&amp;"-"&amp;E191&amp;"-"&amp;F191&amp;"-"&amp;G191&amp;"-"&amp;H191&amp;"-"&amp;AV191</f>
        <v>C-2502-1000-3-0-1-4-10</v>
      </c>
      <c r="B191" s="122" t="str">
        <f t="shared" si="21"/>
        <v>C</v>
      </c>
      <c r="C191" s="122" t="str">
        <f t="shared" si="22"/>
        <v>2502</v>
      </c>
      <c r="D191" s="122" t="str">
        <f t="shared" si="23"/>
        <v>1000</v>
      </c>
      <c r="E191" s="122" t="str">
        <f t="shared" si="24"/>
        <v>3</v>
      </c>
      <c r="F191" s="122" t="str">
        <f t="shared" si="25"/>
        <v>0</v>
      </c>
      <c r="G191" s="122" t="str">
        <f t="shared" si="20"/>
        <v>1</v>
      </c>
      <c r="H191" s="122" t="str">
        <f t="shared" si="26"/>
        <v>4</v>
      </c>
      <c r="I191" s="122"/>
      <c r="J191" s="122"/>
      <c r="K191" s="122"/>
      <c r="M191" s="135"/>
      <c r="N191" s="1137" t="s">
        <v>99</v>
      </c>
      <c r="O191" s="1136"/>
      <c r="P191" s="1137" t="s">
        <v>322</v>
      </c>
      <c r="Q191" s="1136"/>
      <c r="R191" s="1137" t="s">
        <v>324</v>
      </c>
      <c r="S191" s="1136"/>
      <c r="T191" s="1137" t="s">
        <v>289</v>
      </c>
      <c r="U191" s="1136"/>
      <c r="V191" s="1137" t="s">
        <v>280</v>
      </c>
      <c r="W191" s="1136"/>
      <c r="X191" s="1136"/>
      <c r="Y191" s="1137" t="s">
        <v>279</v>
      </c>
      <c r="Z191" s="1136"/>
      <c r="AA191" s="1136"/>
      <c r="AB191" s="1137" t="s">
        <v>283</v>
      </c>
      <c r="AC191" s="1136"/>
      <c r="AD191" s="1137"/>
      <c r="AE191" s="1136"/>
      <c r="AF191" s="1138" t="s">
        <v>84</v>
      </c>
      <c r="AG191" s="1136"/>
      <c r="AH191" s="1136"/>
      <c r="AI191" s="1136"/>
      <c r="AJ191" s="1136"/>
      <c r="AK191" s="1136"/>
      <c r="AL191" s="1136"/>
      <c r="AM191" s="1136"/>
      <c r="AN191" s="1137" t="s">
        <v>273</v>
      </c>
      <c r="AO191" s="1136"/>
      <c r="AP191" s="1136"/>
      <c r="AQ191" s="1136"/>
      <c r="AR191" s="1136"/>
      <c r="AS191" s="1137" t="s">
        <v>274</v>
      </c>
      <c r="AT191" s="1136"/>
      <c r="AU191" s="1136"/>
      <c r="AV191" s="123" t="s">
        <v>65</v>
      </c>
      <c r="AW191" s="1135" t="s">
        <v>275</v>
      </c>
      <c r="AX191" s="1136"/>
      <c r="AY191" s="1136"/>
      <c r="AZ191" s="1136"/>
      <c r="BA191" s="1136"/>
      <c r="BB191" s="1136"/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 t="s">
        <v>429</v>
      </c>
      <c r="BN191" s="125" t="s">
        <v>429</v>
      </c>
      <c r="BO191" s="125" t="s">
        <v>429</v>
      </c>
    </row>
    <row r="192" spans="1:67" s="112" customFormat="1" ht="14.45" customHeight="1" x14ac:dyDescent="0.25">
      <c r="B192" s="115" t="str">
        <f t="shared" si="21"/>
        <v>C</v>
      </c>
      <c r="C192" s="115" t="str">
        <f t="shared" si="22"/>
        <v>2502</v>
      </c>
      <c r="D192" s="115" t="str">
        <f t="shared" si="23"/>
        <v>1000</v>
      </c>
      <c r="E192" s="115" t="str">
        <f t="shared" si="24"/>
        <v>3</v>
      </c>
      <c r="F192" s="115" t="str">
        <f t="shared" si="25"/>
        <v>0</v>
      </c>
      <c r="G192" s="115" t="str">
        <f t="shared" si="20"/>
        <v>2</v>
      </c>
      <c r="H192" s="115">
        <f t="shared" si="26"/>
        <v>0</v>
      </c>
      <c r="I192" s="115"/>
      <c r="J192" s="115"/>
      <c r="K192" s="115"/>
      <c r="M192" s="134"/>
      <c r="N192" s="918" t="s">
        <v>99</v>
      </c>
      <c r="O192" s="1032"/>
      <c r="P192" s="918" t="s">
        <v>322</v>
      </c>
      <c r="Q192" s="1032"/>
      <c r="R192" s="918" t="s">
        <v>324</v>
      </c>
      <c r="S192" s="1032"/>
      <c r="T192" s="918" t="s">
        <v>289</v>
      </c>
      <c r="U192" s="1032"/>
      <c r="V192" s="918" t="s">
        <v>280</v>
      </c>
      <c r="W192" s="1032"/>
      <c r="X192" s="1032"/>
      <c r="Y192" s="918" t="s">
        <v>282</v>
      </c>
      <c r="Z192" s="1032"/>
      <c r="AA192" s="1032"/>
      <c r="AB192" s="918"/>
      <c r="AC192" s="1032"/>
      <c r="AD192" s="918"/>
      <c r="AE192" s="1032"/>
      <c r="AF192" s="917" t="s">
        <v>326</v>
      </c>
      <c r="AG192" s="1032"/>
      <c r="AH192" s="1032"/>
      <c r="AI192" s="1032"/>
      <c r="AJ192" s="1032"/>
      <c r="AK192" s="1032"/>
      <c r="AL192" s="1032"/>
      <c r="AM192" s="1032"/>
      <c r="AN192" s="918" t="s">
        <v>273</v>
      </c>
      <c r="AO192" s="1032"/>
      <c r="AP192" s="1032"/>
      <c r="AQ192" s="1032"/>
      <c r="AR192" s="1032"/>
      <c r="AS192" s="918" t="s">
        <v>274</v>
      </c>
      <c r="AT192" s="1032"/>
      <c r="AU192" s="1032"/>
      <c r="AV192" s="105" t="s">
        <v>65</v>
      </c>
      <c r="AW192" s="919" t="s">
        <v>275</v>
      </c>
      <c r="AX192" s="1032"/>
      <c r="AY192" s="1032"/>
      <c r="AZ192" s="1032"/>
      <c r="BA192" s="1032"/>
      <c r="BB192" s="1032"/>
      <c r="BC192" s="106">
        <v>2500000000</v>
      </c>
      <c r="BD192" s="106">
        <v>1864366881</v>
      </c>
      <c r="BE192" s="106">
        <v>635633119</v>
      </c>
      <c r="BF192" s="107">
        <v>0</v>
      </c>
      <c r="BG192" s="106">
        <v>1408767332</v>
      </c>
      <c r="BH192" s="106">
        <v>455599549</v>
      </c>
      <c r="BI192" s="106">
        <v>293430762</v>
      </c>
      <c r="BJ192" s="106">
        <v>1115336570</v>
      </c>
      <c r="BK192" s="106">
        <v>276279646</v>
      </c>
      <c r="BL192" s="106">
        <v>17151116</v>
      </c>
      <c r="BM192" s="106" t="s">
        <v>613</v>
      </c>
      <c r="BN192" s="107" t="s">
        <v>429</v>
      </c>
      <c r="BO192" s="107" t="s">
        <v>429</v>
      </c>
    </row>
    <row r="193" spans="1:67" s="121" customFormat="1" x14ac:dyDescent="0.25">
      <c r="A193" s="121" t="str">
        <f t="shared" ref="A193:A198" si="29">+B193&amp;"-"&amp;C193&amp;"-"&amp;D193&amp;"-"&amp;E193&amp;"-"&amp;F193&amp;"-"&amp;G193&amp;"-"&amp;H193&amp;"-"&amp;AV193</f>
        <v>C-2502-1000-3-0-2-1-10</v>
      </c>
      <c r="B193" s="122" t="str">
        <f t="shared" si="21"/>
        <v>C</v>
      </c>
      <c r="C193" s="122" t="str">
        <f t="shared" si="22"/>
        <v>2502</v>
      </c>
      <c r="D193" s="122" t="str">
        <f t="shared" si="23"/>
        <v>1000</v>
      </c>
      <c r="E193" s="122" t="str">
        <f t="shared" si="24"/>
        <v>3</v>
      </c>
      <c r="F193" s="122" t="str">
        <f t="shared" si="25"/>
        <v>0</v>
      </c>
      <c r="G193" s="122" t="str">
        <f t="shared" si="20"/>
        <v>2</v>
      </c>
      <c r="H193" s="122" t="str">
        <f t="shared" si="26"/>
        <v>1</v>
      </c>
      <c r="I193" s="122"/>
      <c r="J193" s="122"/>
      <c r="K193" s="122"/>
      <c r="M193" s="135"/>
      <c r="N193" s="1137" t="s">
        <v>99</v>
      </c>
      <c r="O193" s="1136"/>
      <c r="P193" s="1137" t="s">
        <v>322</v>
      </c>
      <c r="Q193" s="1136"/>
      <c r="R193" s="1137" t="s">
        <v>324</v>
      </c>
      <c r="S193" s="1136"/>
      <c r="T193" s="1137" t="s">
        <v>289</v>
      </c>
      <c r="U193" s="1136"/>
      <c r="V193" s="1137" t="s">
        <v>280</v>
      </c>
      <c r="W193" s="1136"/>
      <c r="X193" s="1136"/>
      <c r="Y193" s="1137" t="s">
        <v>282</v>
      </c>
      <c r="Z193" s="1136"/>
      <c r="AA193" s="1136"/>
      <c r="AB193" s="1137" t="s">
        <v>279</v>
      </c>
      <c r="AC193" s="1136"/>
      <c r="AD193" s="1137"/>
      <c r="AE193" s="1136"/>
      <c r="AF193" s="1138" t="s">
        <v>332</v>
      </c>
      <c r="AG193" s="1136"/>
      <c r="AH193" s="1136"/>
      <c r="AI193" s="1136"/>
      <c r="AJ193" s="1136"/>
      <c r="AK193" s="1136"/>
      <c r="AL193" s="1136"/>
      <c r="AM193" s="1136"/>
      <c r="AN193" s="1137" t="s">
        <v>273</v>
      </c>
      <c r="AO193" s="1136"/>
      <c r="AP193" s="1136"/>
      <c r="AQ193" s="1136"/>
      <c r="AR193" s="1136"/>
      <c r="AS193" s="1137" t="s">
        <v>274</v>
      </c>
      <c r="AT193" s="1136"/>
      <c r="AU193" s="1136"/>
      <c r="AV193" s="123" t="s">
        <v>65</v>
      </c>
      <c r="AW193" s="1135" t="s">
        <v>275</v>
      </c>
      <c r="AX193" s="1136"/>
      <c r="AY193" s="1136"/>
      <c r="AZ193" s="1136"/>
      <c r="BA193" s="1136"/>
      <c r="BB193" s="1136"/>
      <c r="BC193" s="124">
        <v>1000000000</v>
      </c>
      <c r="BD193" s="124">
        <v>794366881</v>
      </c>
      <c r="BE193" s="124">
        <v>205633119</v>
      </c>
      <c r="BF193" s="125">
        <v>0</v>
      </c>
      <c r="BG193" s="124">
        <v>571003148</v>
      </c>
      <c r="BH193" s="124">
        <v>223363733</v>
      </c>
      <c r="BI193" s="124">
        <v>79186121</v>
      </c>
      <c r="BJ193" s="124">
        <v>491817027</v>
      </c>
      <c r="BK193" s="124">
        <v>79186121</v>
      </c>
      <c r="BL193" s="125">
        <v>0</v>
      </c>
      <c r="BM193" s="124" t="s">
        <v>614</v>
      </c>
      <c r="BN193" s="125" t="s">
        <v>429</v>
      </c>
      <c r="BO193" s="125" t="s">
        <v>429</v>
      </c>
    </row>
    <row r="194" spans="1:67" s="121" customFormat="1" x14ac:dyDescent="0.25">
      <c r="A194" s="121" t="str">
        <f t="shared" si="29"/>
        <v>C-2502-1000-3-0-2-2-10</v>
      </c>
      <c r="B194" s="122" t="str">
        <f t="shared" si="21"/>
        <v>C</v>
      </c>
      <c r="C194" s="122" t="str">
        <f t="shared" si="22"/>
        <v>2502</v>
      </c>
      <c r="D194" s="122" t="str">
        <f t="shared" si="23"/>
        <v>1000</v>
      </c>
      <c r="E194" s="122" t="str">
        <f t="shared" si="24"/>
        <v>3</v>
      </c>
      <c r="F194" s="122" t="str">
        <f t="shared" si="25"/>
        <v>0</v>
      </c>
      <c r="G194" s="122" t="str">
        <f t="shared" si="20"/>
        <v>2</v>
      </c>
      <c r="H194" s="122" t="str">
        <f t="shared" si="26"/>
        <v>2</v>
      </c>
      <c r="I194" s="122"/>
      <c r="J194" s="122"/>
      <c r="K194" s="122"/>
      <c r="M194" s="135"/>
      <c r="N194" s="1137" t="s">
        <v>99</v>
      </c>
      <c r="O194" s="1136"/>
      <c r="P194" s="1137" t="s">
        <v>322</v>
      </c>
      <c r="Q194" s="1136"/>
      <c r="R194" s="1137" t="s">
        <v>324</v>
      </c>
      <c r="S194" s="1136"/>
      <c r="T194" s="1137" t="s">
        <v>289</v>
      </c>
      <c r="U194" s="1136"/>
      <c r="V194" s="1137" t="s">
        <v>280</v>
      </c>
      <c r="W194" s="1136"/>
      <c r="X194" s="1136"/>
      <c r="Y194" s="1137" t="s">
        <v>282</v>
      </c>
      <c r="Z194" s="1136"/>
      <c r="AA194" s="1136"/>
      <c r="AB194" s="1137" t="s">
        <v>282</v>
      </c>
      <c r="AC194" s="1136"/>
      <c r="AD194" s="1137"/>
      <c r="AE194" s="1136"/>
      <c r="AF194" s="1138" t="s">
        <v>327</v>
      </c>
      <c r="AG194" s="1136"/>
      <c r="AH194" s="1136"/>
      <c r="AI194" s="1136"/>
      <c r="AJ194" s="1136"/>
      <c r="AK194" s="1136"/>
      <c r="AL194" s="1136"/>
      <c r="AM194" s="1136"/>
      <c r="AN194" s="1137" t="s">
        <v>273</v>
      </c>
      <c r="AO194" s="1136"/>
      <c r="AP194" s="1136"/>
      <c r="AQ194" s="1136"/>
      <c r="AR194" s="1136"/>
      <c r="AS194" s="1137" t="s">
        <v>274</v>
      </c>
      <c r="AT194" s="1136"/>
      <c r="AU194" s="1136"/>
      <c r="AV194" s="123" t="s">
        <v>65</v>
      </c>
      <c r="AW194" s="1135" t="s">
        <v>275</v>
      </c>
      <c r="AX194" s="1136"/>
      <c r="AY194" s="1136"/>
      <c r="AZ194" s="1136"/>
      <c r="BA194" s="1136"/>
      <c r="BB194" s="1136"/>
      <c r="BC194" s="124">
        <v>550000000</v>
      </c>
      <c r="BD194" s="124">
        <v>420000000</v>
      </c>
      <c r="BE194" s="124">
        <v>130000000</v>
      </c>
      <c r="BF194" s="125">
        <v>0</v>
      </c>
      <c r="BG194" s="124">
        <v>420000000</v>
      </c>
      <c r="BH194" s="125">
        <v>0</v>
      </c>
      <c r="BI194" s="124">
        <v>84000000</v>
      </c>
      <c r="BJ194" s="124">
        <v>336000000</v>
      </c>
      <c r="BK194" s="124">
        <v>84000000</v>
      </c>
      <c r="BL194" s="125">
        <v>0</v>
      </c>
      <c r="BM194" s="124" t="s">
        <v>615</v>
      </c>
      <c r="BN194" s="125" t="s">
        <v>429</v>
      </c>
      <c r="BO194" s="125" t="s">
        <v>429</v>
      </c>
    </row>
    <row r="195" spans="1:67" s="121" customFormat="1" x14ac:dyDescent="0.25">
      <c r="A195" s="121" t="str">
        <f t="shared" si="29"/>
        <v>C-2502-1000-3-0-2-3-10</v>
      </c>
      <c r="B195" s="122" t="str">
        <f t="shared" si="21"/>
        <v>C</v>
      </c>
      <c r="C195" s="122" t="str">
        <f t="shared" si="22"/>
        <v>2502</v>
      </c>
      <c r="D195" s="122" t="str">
        <f t="shared" si="23"/>
        <v>1000</v>
      </c>
      <c r="E195" s="122" t="str">
        <f t="shared" si="24"/>
        <v>3</v>
      </c>
      <c r="F195" s="122" t="str">
        <f t="shared" si="25"/>
        <v>0</v>
      </c>
      <c r="G195" s="122" t="str">
        <f t="shared" si="20"/>
        <v>2</v>
      </c>
      <c r="H195" s="122" t="str">
        <f t="shared" si="26"/>
        <v>3</v>
      </c>
      <c r="I195" s="122"/>
      <c r="J195" s="122"/>
      <c r="K195" s="122"/>
      <c r="M195" s="135"/>
      <c r="N195" s="1137" t="s">
        <v>99</v>
      </c>
      <c r="O195" s="1136"/>
      <c r="P195" s="1137" t="s">
        <v>322</v>
      </c>
      <c r="Q195" s="1136"/>
      <c r="R195" s="1137" t="s">
        <v>324</v>
      </c>
      <c r="S195" s="1136"/>
      <c r="T195" s="1137" t="s">
        <v>289</v>
      </c>
      <c r="U195" s="1136"/>
      <c r="V195" s="1137" t="s">
        <v>280</v>
      </c>
      <c r="W195" s="1136"/>
      <c r="X195" s="1136"/>
      <c r="Y195" s="1137" t="s">
        <v>282</v>
      </c>
      <c r="Z195" s="1136"/>
      <c r="AA195" s="1136"/>
      <c r="AB195" s="1137" t="s">
        <v>289</v>
      </c>
      <c r="AC195" s="1136"/>
      <c r="AD195" s="1137"/>
      <c r="AE195" s="1136"/>
      <c r="AF195" s="1138" t="s">
        <v>328</v>
      </c>
      <c r="AG195" s="1136"/>
      <c r="AH195" s="1136"/>
      <c r="AI195" s="1136"/>
      <c r="AJ195" s="1136"/>
      <c r="AK195" s="1136"/>
      <c r="AL195" s="1136"/>
      <c r="AM195" s="1136"/>
      <c r="AN195" s="1137" t="s">
        <v>273</v>
      </c>
      <c r="AO195" s="1136"/>
      <c r="AP195" s="1136"/>
      <c r="AQ195" s="1136"/>
      <c r="AR195" s="1136"/>
      <c r="AS195" s="1137" t="s">
        <v>274</v>
      </c>
      <c r="AT195" s="1136"/>
      <c r="AU195" s="1136"/>
      <c r="AV195" s="123" t="s">
        <v>65</v>
      </c>
      <c r="AW195" s="1135" t="s">
        <v>275</v>
      </c>
      <c r="AX195" s="1136"/>
      <c r="AY195" s="1136"/>
      <c r="AZ195" s="1136"/>
      <c r="BA195" s="1136"/>
      <c r="BB195" s="1136"/>
      <c r="BC195" s="124">
        <v>250000000</v>
      </c>
      <c r="BD195" s="124">
        <v>250000000</v>
      </c>
      <c r="BE195" s="125">
        <v>0</v>
      </c>
      <c r="BF195" s="125">
        <v>0</v>
      </c>
      <c r="BG195" s="124">
        <v>250000000</v>
      </c>
      <c r="BH195" s="125">
        <v>0</v>
      </c>
      <c r="BI195" s="124">
        <v>10641756</v>
      </c>
      <c r="BJ195" s="124">
        <v>239358244</v>
      </c>
      <c r="BK195" s="124">
        <v>10641756</v>
      </c>
      <c r="BL195" s="125">
        <v>0</v>
      </c>
      <c r="BM195" s="124" t="s">
        <v>616</v>
      </c>
      <c r="BN195" s="125" t="s">
        <v>429</v>
      </c>
      <c r="BO195" s="125" t="s">
        <v>429</v>
      </c>
    </row>
    <row r="196" spans="1:67" s="121" customFormat="1" ht="14.45" customHeight="1" x14ac:dyDescent="0.25">
      <c r="A196" s="121" t="str">
        <f t="shared" si="29"/>
        <v>C-2502-1000-3-0-2-4-10</v>
      </c>
      <c r="B196" s="122" t="str">
        <f t="shared" si="21"/>
        <v>C</v>
      </c>
      <c r="C196" s="122" t="str">
        <f t="shared" si="22"/>
        <v>2502</v>
      </c>
      <c r="D196" s="122" t="str">
        <f t="shared" si="23"/>
        <v>1000</v>
      </c>
      <c r="E196" s="122" t="str">
        <f t="shared" si="24"/>
        <v>3</v>
      </c>
      <c r="F196" s="122" t="str">
        <f t="shared" si="25"/>
        <v>0</v>
      </c>
      <c r="G196" s="122" t="str">
        <f t="shared" si="20"/>
        <v>2</v>
      </c>
      <c r="H196" s="122" t="str">
        <f t="shared" si="26"/>
        <v>4</v>
      </c>
      <c r="I196" s="122"/>
      <c r="J196" s="122"/>
      <c r="K196" s="122"/>
      <c r="M196" s="135"/>
      <c r="N196" s="1137" t="s">
        <v>99</v>
      </c>
      <c r="O196" s="1136"/>
      <c r="P196" s="1137" t="s">
        <v>322</v>
      </c>
      <c r="Q196" s="1136"/>
      <c r="R196" s="1137" t="s">
        <v>324</v>
      </c>
      <c r="S196" s="1136"/>
      <c r="T196" s="1137" t="s">
        <v>289</v>
      </c>
      <c r="U196" s="1136"/>
      <c r="V196" s="1137" t="s">
        <v>280</v>
      </c>
      <c r="W196" s="1136"/>
      <c r="X196" s="1136"/>
      <c r="Y196" s="1137" t="s">
        <v>282</v>
      </c>
      <c r="Z196" s="1136"/>
      <c r="AA196" s="1136"/>
      <c r="AB196" s="1137" t="s">
        <v>283</v>
      </c>
      <c r="AC196" s="1136"/>
      <c r="AD196" s="1137"/>
      <c r="AE196" s="1136"/>
      <c r="AF196" s="1138" t="s">
        <v>84</v>
      </c>
      <c r="AG196" s="1136"/>
      <c r="AH196" s="1136"/>
      <c r="AI196" s="1136"/>
      <c r="AJ196" s="1136"/>
      <c r="AK196" s="1136"/>
      <c r="AL196" s="1136"/>
      <c r="AM196" s="1136"/>
      <c r="AN196" s="1137" t="s">
        <v>273</v>
      </c>
      <c r="AO196" s="1136"/>
      <c r="AP196" s="1136"/>
      <c r="AQ196" s="1136"/>
      <c r="AR196" s="1136"/>
      <c r="AS196" s="1137" t="s">
        <v>274</v>
      </c>
      <c r="AT196" s="1136"/>
      <c r="AU196" s="1136"/>
      <c r="AV196" s="123" t="s">
        <v>65</v>
      </c>
      <c r="AW196" s="1135" t="s">
        <v>275</v>
      </c>
      <c r="AX196" s="1136"/>
      <c r="AY196" s="1136"/>
      <c r="AZ196" s="1136"/>
      <c r="BA196" s="1136"/>
      <c r="BB196" s="1136"/>
      <c r="BC196" s="124">
        <v>400000000</v>
      </c>
      <c r="BD196" s="124">
        <v>400000000</v>
      </c>
      <c r="BE196" s="125">
        <v>0</v>
      </c>
      <c r="BF196" s="125">
        <v>0</v>
      </c>
      <c r="BG196" s="124">
        <v>167764184</v>
      </c>
      <c r="BH196" s="124">
        <v>232235816</v>
      </c>
      <c r="BI196" s="124">
        <v>119602885</v>
      </c>
      <c r="BJ196" s="124">
        <v>48161299</v>
      </c>
      <c r="BK196" s="124">
        <v>102451769</v>
      </c>
      <c r="BL196" s="124">
        <v>17151116</v>
      </c>
      <c r="BM196" s="124" t="s">
        <v>617</v>
      </c>
      <c r="BN196" s="125" t="s">
        <v>429</v>
      </c>
      <c r="BO196" s="125" t="s">
        <v>429</v>
      </c>
    </row>
    <row r="197" spans="1:67" s="121" customFormat="1" x14ac:dyDescent="0.25">
      <c r="A197" s="121" t="str">
        <f t="shared" si="29"/>
        <v>C-2502-1000-3-0-2-6-10</v>
      </c>
      <c r="B197" s="122" t="str">
        <f t="shared" si="21"/>
        <v>C</v>
      </c>
      <c r="C197" s="122" t="str">
        <f t="shared" si="22"/>
        <v>2502</v>
      </c>
      <c r="D197" s="122" t="str">
        <f t="shared" si="23"/>
        <v>1000</v>
      </c>
      <c r="E197" s="122" t="str">
        <f t="shared" si="24"/>
        <v>3</v>
      </c>
      <c r="F197" s="122" t="str">
        <f t="shared" si="25"/>
        <v>0</v>
      </c>
      <c r="G197" s="122" t="str">
        <f t="shared" si="20"/>
        <v>2</v>
      </c>
      <c r="H197" s="122" t="str">
        <f t="shared" si="26"/>
        <v>6</v>
      </c>
      <c r="I197" s="122"/>
      <c r="J197" s="122"/>
      <c r="K197" s="122"/>
      <c r="M197" s="135"/>
      <c r="N197" s="1137" t="s">
        <v>99</v>
      </c>
      <c r="O197" s="1136"/>
      <c r="P197" s="1137" t="s">
        <v>322</v>
      </c>
      <c r="Q197" s="1136"/>
      <c r="R197" s="1137" t="s">
        <v>324</v>
      </c>
      <c r="S197" s="1136"/>
      <c r="T197" s="1137" t="s">
        <v>289</v>
      </c>
      <c r="U197" s="1136"/>
      <c r="V197" s="1137" t="s">
        <v>280</v>
      </c>
      <c r="W197" s="1136"/>
      <c r="X197" s="1136"/>
      <c r="Y197" s="1137" t="s">
        <v>282</v>
      </c>
      <c r="Z197" s="1136"/>
      <c r="AA197" s="1136"/>
      <c r="AB197" s="1137" t="s">
        <v>292</v>
      </c>
      <c r="AC197" s="1136"/>
      <c r="AD197" s="1137"/>
      <c r="AE197" s="1136"/>
      <c r="AF197" s="1138" t="s">
        <v>329</v>
      </c>
      <c r="AG197" s="1136"/>
      <c r="AH197" s="1136"/>
      <c r="AI197" s="1136"/>
      <c r="AJ197" s="1136"/>
      <c r="AK197" s="1136"/>
      <c r="AL197" s="1136"/>
      <c r="AM197" s="1136"/>
      <c r="AN197" s="1137" t="s">
        <v>273</v>
      </c>
      <c r="AO197" s="1136"/>
      <c r="AP197" s="1136"/>
      <c r="AQ197" s="1136"/>
      <c r="AR197" s="1136"/>
      <c r="AS197" s="1137" t="s">
        <v>274</v>
      </c>
      <c r="AT197" s="1136"/>
      <c r="AU197" s="1136"/>
      <c r="AV197" s="123" t="s">
        <v>65</v>
      </c>
      <c r="AW197" s="1135" t="s">
        <v>275</v>
      </c>
      <c r="AX197" s="1136"/>
      <c r="AY197" s="1136"/>
      <c r="AZ197" s="1136"/>
      <c r="BA197" s="1136"/>
      <c r="BB197" s="1136"/>
      <c r="BC197" s="124">
        <v>200000000</v>
      </c>
      <c r="BD197" s="125">
        <v>0</v>
      </c>
      <c r="BE197" s="124">
        <v>200000000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 t="s">
        <v>429</v>
      </c>
      <c r="BN197" s="125" t="s">
        <v>429</v>
      </c>
      <c r="BO197" s="125" t="s">
        <v>429</v>
      </c>
    </row>
    <row r="198" spans="1:67" s="121" customFormat="1" x14ac:dyDescent="0.25">
      <c r="A198" s="121" t="str">
        <f t="shared" si="29"/>
        <v>C-2502-1000-3-0-2-11-10</v>
      </c>
      <c r="B198" s="122" t="str">
        <f t="shared" si="21"/>
        <v>C</v>
      </c>
      <c r="C198" s="122" t="str">
        <f t="shared" si="22"/>
        <v>2502</v>
      </c>
      <c r="D198" s="122" t="str">
        <f t="shared" si="23"/>
        <v>1000</v>
      </c>
      <c r="E198" s="122" t="str">
        <f t="shared" si="24"/>
        <v>3</v>
      </c>
      <c r="F198" s="122" t="str">
        <f t="shared" si="25"/>
        <v>0</v>
      </c>
      <c r="G198" s="122" t="str">
        <f t="shared" si="20"/>
        <v>2</v>
      </c>
      <c r="H198" s="122" t="str">
        <f t="shared" si="26"/>
        <v>11</v>
      </c>
      <c r="I198" s="122"/>
      <c r="J198" s="122"/>
      <c r="K198" s="122"/>
      <c r="M198" s="135"/>
      <c r="N198" s="1137" t="s">
        <v>99</v>
      </c>
      <c r="O198" s="1136"/>
      <c r="P198" s="1137" t="s">
        <v>322</v>
      </c>
      <c r="Q198" s="1136"/>
      <c r="R198" s="1137" t="s">
        <v>324</v>
      </c>
      <c r="S198" s="1136"/>
      <c r="T198" s="1137" t="s">
        <v>289</v>
      </c>
      <c r="U198" s="1136"/>
      <c r="V198" s="1137" t="s">
        <v>280</v>
      </c>
      <c r="W198" s="1136"/>
      <c r="X198" s="1136"/>
      <c r="Y198" s="1137" t="s">
        <v>282</v>
      </c>
      <c r="Z198" s="1136"/>
      <c r="AA198" s="1136"/>
      <c r="AB198" s="1137" t="s">
        <v>80</v>
      </c>
      <c r="AC198" s="1136"/>
      <c r="AD198" s="1137"/>
      <c r="AE198" s="1136"/>
      <c r="AF198" s="1138" t="s">
        <v>330</v>
      </c>
      <c r="AG198" s="1136"/>
      <c r="AH198" s="1136"/>
      <c r="AI198" s="1136"/>
      <c r="AJ198" s="1136"/>
      <c r="AK198" s="1136"/>
      <c r="AL198" s="1136"/>
      <c r="AM198" s="1136"/>
      <c r="AN198" s="1137" t="s">
        <v>273</v>
      </c>
      <c r="AO198" s="1136"/>
      <c r="AP198" s="1136"/>
      <c r="AQ198" s="1136"/>
      <c r="AR198" s="1136"/>
      <c r="AS198" s="1137" t="s">
        <v>274</v>
      </c>
      <c r="AT198" s="1136"/>
      <c r="AU198" s="1136"/>
      <c r="AV198" s="123" t="s">
        <v>65</v>
      </c>
      <c r="AW198" s="1135" t="s">
        <v>275</v>
      </c>
      <c r="AX198" s="1136"/>
      <c r="AY198" s="1136"/>
      <c r="AZ198" s="1136"/>
      <c r="BA198" s="1136"/>
      <c r="BB198" s="1136"/>
      <c r="BC198" s="124">
        <v>100000000</v>
      </c>
      <c r="BD198" s="125">
        <v>0</v>
      </c>
      <c r="BE198" s="124">
        <v>100000000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 t="s">
        <v>429</v>
      </c>
      <c r="BN198" s="125" t="s">
        <v>429</v>
      </c>
      <c r="BO198" s="125" t="s">
        <v>429</v>
      </c>
    </row>
    <row r="199" spans="1:67" s="112" customFormat="1" ht="14.45" customHeight="1" x14ac:dyDescent="0.25">
      <c r="B199" s="115" t="str">
        <f t="shared" si="21"/>
        <v>C</v>
      </c>
      <c r="C199" s="115" t="str">
        <f t="shared" si="22"/>
        <v>2502</v>
      </c>
      <c r="D199" s="115" t="str">
        <f t="shared" si="23"/>
        <v>1000</v>
      </c>
      <c r="E199" s="115" t="str">
        <f t="shared" si="24"/>
        <v>4</v>
      </c>
      <c r="F199" s="115">
        <f t="shared" si="25"/>
        <v>0</v>
      </c>
      <c r="G199" s="115">
        <f t="shared" si="20"/>
        <v>0</v>
      </c>
      <c r="H199" s="115">
        <f t="shared" si="26"/>
        <v>0</v>
      </c>
      <c r="I199" s="115"/>
      <c r="J199" s="115"/>
      <c r="K199" s="115"/>
      <c r="M199" s="134"/>
      <c r="N199" s="925" t="s">
        <v>99</v>
      </c>
      <c r="O199" s="1032"/>
      <c r="P199" s="925" t="s">
        <v>322</v>
      </c>
      <c r="Q199" s="1032"/>
      <c r="R199" s="925" t="s">
        <v>324</v>
      </c>
      <c r="S199" s="1032"/>
      <c r="T199" s="925" t="s">
        <v>283</v>
      </c>
      <c r="U199" s="1032"/>
      <c r="V199" s="925"/>
      <c r="W199" s="1032"/>
      <c r="X199" s="1032"/>
      <c r="Y199" s="925"/>
      <c r="Z199" s="1032"/>
      <c r="AA199" s="1032"/>
      <c r="AB199" s="925"/>
      <c r="AC199" s="1032"/>
      <c r="AD199" s="925"/>
      <c r="AE199" s="1032"/>
      <c r="AF199" s="924" t="s">
        <v>319</v>
      </c>
      <c r="AG199" s="1032"/>
      <c r="AH199" s="1032"/>
      <c r="AI199" s="1032"/>
      <c r="AJ199" s="1032"/>
      <c r="AK199" s="1032"/>
      <c r="AL199" s="1032"/>
      <c r="AM199" s="1032"/>
      <c r="AN199" s="925" t="s">
        <v>273</v>
      </c>
      <c r="AO199" s="1032"/>
      <c r="AP199" s="1032"/>
      <c r="AQ199" s="1032"/>
      <c r="AR199" s="1032"/>
      <c r="AS199" s="925" t="s">
        <v>274</v>
      </c>
      <c r="AT199" s="1032"/>
      <c r="AU199" s="1032"/>
      <c r="AV199" s="108" t="s">
        <v>65</v>
      </c>
      <c r="AW199" s="926" t="s">
        <v>275</v>
      </c>
      <c r="AX199" s="1032"/>
      <c r="AY199" s="1032"/>
      <c r="AZ199" s="1032"/>
      <c r="BA199" s="1032"/>
      <c r="BB199" s="1032"/>
      <c r="BC199" s="109">
        <v>600000000</v>
      </c>
      <c r="BD199" s="109">
        <v>490158583</v>
      </c>
      <c r="BE199" s="109">
        <v>109841417</v>
      </c>
      <c r="BF199" s="109">
        <v>300000000</v>
      </c>
      <c r="BG199" s="109">
        <v>277690783</v>
      </c>
      <c r="BH199" s="109">
        <v>212467800</v>
      </c>
      <c r="BI199" s="109">
        <v>45968087</v>
      </c>
      <c r="BJ199" s="109">
        <v>231722696</v>
      </c>
      <c r="BK199" s="109">
        <v>41315676</v>
      </c>
      <c r="BL199" s="109">
        <v>4652411</v>
      </c>
      <c r="BM199" s="109" t="s">
        <v>618</v>
      </c>
      <c r="BN199" s="110" t="s">
        <v>429</v>
      </c>
      <c r="BO199" s="110" t="s">
        <v>429</v>
      </c>
    </row>
    <row r="200" spans="1:67" s="112" customFormat="1" ht="14.45" customHeight="1" x14ac:dyDescent="0.25">
      <c r="B200" s="115" t="str">
        <f t="shared" si="21"/>
        <v>C</v>
      </c>
      <c r="C200" s="115" t="str">
        <f t="shared" si="22"/>
        <v>2502</v>
      </c>
      <c r="D200" s="115" t="str">
        <f t="shared" si="23"/>
        <v>1000</v>
      </c>
      <c r="E200" s="115" t="str">
        <f t="shared" si="24"/>
        <v>4</v>
      </c>
      <c r="F200" s="115" t="str">
        <f t="shared" si="25"/>
        <v>0</v>
      </c>
      <c r="G200" s="115">
        <f t="shared" si="20"/>
        <v>0</v>
      </c>
      <c r="H200" s="115">
        <f t="shared" si="26"/>
        <v>0</v>
      </c>
      <c r="I200" s="115"/>
      <c r="J200" s="115"/>
      <c r="K200" s="115"/>
      <c r="M200" s="134"/>
      <c r="N200" s="918" t="s">
        <v>99</v>
      </c>
      <c r="O200" s="1032"/>
      <c r="P200" s="918" t="s">
        <v>322</v>
      </c>
      <c r="Q200" s="1032"/>
      <c r="R200" s="918" t="s">
        <v>324</v>
      </c>
      <c r="S200" s="1032"/>
      <c r="T200" s="918" t="s">
        <v>283</v>
      </c>
      <c r="U200" s="1032"/>
      <c r="V200" s="918" t="s">
        <v>280</v>
      </c>
      <c r="W200" s="1032"/>
      <c r="X200" s="1032"/>
      <c r="Y200" s="918"/>
      <c r="Z200" s="1032"/>
      <c r="AA200" s="1032"/>
      <c r="AB200" s="918"/>
      <c r="AC200" s="1032"/>
      <c r="AD200" s="918"/>
      <c r="AE200" s="1032"/>
      <c r="AF200" s="917" t="s">
        <v>319</v>
      </c>
      <c r="AG200" s="1032"/>
      <c r="AH200" s="1032"/>
      <c r="AI200" s="1032"/>
      <c r="AJ200" s="1032"/>
      <c r="AK200" s="1032"/>
      <c r="AL200" s="1032"/>
      <c r="AM200" s="1032"/>
      <c r="AN200" s="918" t="s">
        <v>273</v>
      </c>
      <c r="AO200" s="1032"/>
      <c r="AP200" s="1032"/>
      <c r="AQ200" s="1032"/>
      <c r="AR200" s="1032"/>
      <c r="AS200" s="918" t="s">
        <v>274</v>
      </c>
      <c r="AT200" s="1032"/>
      <c r="AU200" s="1032"/>
      <c r="AV200" s="105" t="s">
        <v>65</v>
      </c>
      <c r="AW200" s="919" t="s">
        <v>275</v>
      </c>
      <c r="AX200" s="1032"/>
      <c r="AY200" s="1032"/>
      <c r="AZ200" s="1032"/>
      <c r="BA200" s="1032"/>
      <c r="BB200" s="1032"/>
      <c r="BC200" s="106">
        <v>600000000</v>
      </c>
      <c r="BD200" s="106">
        <v>490158583</v>
      </c>
      <c r="BE200" s="106">
        <v>109841417</v>
      </c>
      <c r="BF200" s="107">
        <v>0</v>
      </c>
      <c r="BG200" s="106">
        <v>277690783</v>
      </c>
      <c r="BH200" s="106">
        <v>212467800</v>
      </c>
      <c r="BI200" s="106">
        <v>45968087</v>
      </c>
      <c r="BJ200" s="106">
        <v>231722696</v>
      </c>
      <c r="BK200" s="106">
        <v>41315676</v>
      </c>
      <c r="BL200" s="106">
        <v>4652411</v>
      </c>
      <c r="BM200" s="106" t="s">
        <v>618</v>
      </c>
      <c r="BN200" s="107" t="s">
        <v>429</v>
      </c>
      <c r="BO200" s="107" t="s">
        <v>429</v>
      </c>
    </row>
    <row r="201" spans="1:67" s="112" customFormat="1" ht="14.45" customHeight="1" x14ac:dyDescent="0.25">
      <c r="B201" s="115" t="str">
        <f t="shared" si="21"/>
        <v>C</v>
      </c>
      <c r="C201" s="115" t="str">
        <f t="shared" si="22"/>
        <v>2502</v>
      </c>
      <c r="D201" s="115" t="str">
        <f t="shared" si="23"/>
        <v>1000</v>
      </c>
      <c r="E201" s="115" t="str">
        <f t="shared" si="24"/>
        <v>4</v>
      </c>
      <c r="F201" s="115" t="str">
        <f t="shared" si="25"/>
        <v>0</v>
      </c>
      <c r="G201" s="115" t="str">
        <f t="shared" si="20"/>
        <v>2</v>
      </c>
      <c r="H201" s="115">
        <f t="shared" si="26"/>
        <v>0</v>
      </c>
      <c r="I201" s="115"/>
      <c r="J201" s="115"/>
      <c r="K201" s="115"/>
      <c r="M201" s="134"/>
      <c r="N201" s="918" t="s">
        <v>99</v>
      </c>
      <c r="O201" s="1032"/>
      <c r="P201" s="918" t="s">
        <v>322</v>
      </c>
      <c r="Q201" s="1032"/>
      <c r="R201" s="918" t="s">
        <v>324</v>
      </c>
      <c r="S201" s="1032"/>
      <c r="T201" s="918" t="s">
        <v>283</v>
      </c>
      <c r="U201" s="1032"/>
      <c r="V201" s="918" t="s">
        <v>280</v>
      </c>
      <c r="W201" s="1032"/>
      <c r="X201" s="1032"/>
      <c r="Y201" s="918" t="s">
        <v>282</v>
      </c>
      <c r="Z201" s="1032"/>
      <c r="AA201" s="1032"/>
      <c r="AB201" s="918"/>
      <c r="AC201" s="1032"/>
      <c r="AD201" s="918"/>
      <c r="AE201" s="1032"/>
      <c r="AF201" s="917" t="s">
        <v>326</v>
      </c>
      <c r="AG201" s="1032"/>
      <c r="AH201" s="1032"/>
      <c r="AI201" s="1032"/>
      <c r="AJ201" s="1032"/>
      <c r="AK201" s="1032"/>
      <c r="AL201" s="1032"/>
      <c r="AM201" s="1032"/>
      <c r="AN201" s="918" t="s">
        <v>273</v>
      </c>
      <c r="AO201" s="1032"/>
      <c r="AP201" s="1032"/>
      <c r="AQ201" s="1032"/>
      <c r="AR201" s="1032"/>
      <c r="AS201" s="918" t="s">
        <v>274</v>
      </c>
      <c r="AT201" s="1032"/>
      <c r="AU201" s="1032"/>
      <c r="AV201" s="105" t="s">
        <v>65</v>
      </c>
      <c r="AW201" s="919" t="s">
        <v>275</v>
      </c>
      <c r="AX201" s="1032"/>
      <c r="AY201" s="1032"/>
      <c r="AZ201" s="1032"/>
      <c r="BA201" s="1032"/>
      <c r="BB201" s="1032"/>
      <c r="BC201" s="106">
        <v>600000000</v>
      </c>
      <c r="BD201" s="106">
        <v>490158583</v>
      </c>
      <c r="BE201" s="106">
        <v>109841417</v>
      </c>
      <c r="BF201" s="107">
        <v>0</v>
      </c>
      <c r="BG201" s="106">
        <v>277690783</v>
      </c>
      <c r="BH201" s="106">
        <v>212467800</v>
      </c>
      <c r="BI201" s="106">
        <v>45968087</v>
      </c>
      <c r="BJ201" s="106">
        <v>231722696</v>
      </c>
      <c r="BK201" s="106">
        <v>41315676</v>
      </c>
      <c r="BL201" s="106">
        <v>4652411</v>
      </c>
      <c r="BM201" s="106" t="s">
        <v>618</v>
      </c>
      <c r="BN201" s="107" t="s">
        <v>429</v>
      </c>
      <c r="BO201" s="107" t="s">
        <v>429</v>
      </c>
    </row>
    <row r="202" spans="1:67" s="121" customFormat="1" ht="14.45" customHeight="1" x14ac:dyDescent="0.25">
      <c r="A202" s="121" t="str">
        <f t="shared" ref="A202:A207" si="30">+B202&amp;"-"&amp;C202&amp;"-"&amp;D202&amp;"-"&amp;E202&amp;"-"&amp;F202&amp;"-"&amp;G202&amp;"-"&amp;H202&amp;"-"&amp;AV202</f>
        <v>C-2502-1000-4-0-2-1-10</v>
      </c>
      <c r="B202" s="122" t="str">
        <f t="shared" si="21"/>
        <v>C</v>
      </c>
      <c r="C202" s="122" t="str">
        <f t="shared" si="22"/>
        <v>2502</v>
      </c>
      <c r="D202" s="122" t="str">
        <f t="shared" si="23"/>
        <v>1000</v>
      </c>
      <c r="E202" s="122" t="str">
        <f t="shared" si="24"/>
        <v>4</v>
      </c>
      <c r="F202" s="122" t="str">
        <f t="shared" si="25"/>
        <v>0</v>
      </c>
      <c r="G202" s="122" t="str">
        <f t="shared" si="20"/>
        <v>2</v>
      </c>
      <c r="H202" s="122" t="str">
        <f t="shared" si="26"/>
        <v>1</v>
      </c>
      <c r="I202" s="122"/>
      <c r="J202" s="122"/>
      <c r="K202" s="122"/>
      <c r="M202" s="135"/>
      <c r="N202" s="1137" t="s">
        <v>99</v>
      </c>
      <c r="O202" s="1136"/>
      <c r="P202" s="1137" t="s">
        <v>322</v>
      </c>
      <c r="Q202" s="1136"/>
      <c r="R202" s="1137" t="s">
        <v>324</v>
      </c>
      <c r="S202" s="1136"/>
      <c r="T202" s="1137" t="s">
        <v>283</v>
      </c>
      <c r="U202" s="1136"/>
      <c r="V202" s="1137" t="s">
        <v>280</v>
      </c>
      <c r="W202" s="1136"/>
      <c r="X202" s="1136"/>
      <c r="Y202" s="1137" t="s">
        <v>282</v>
      </c>
      <c r="Z202" s="1136"/>
      <c r="AA202" s="1136"/>
      <c r="AB202" s="1137" t="s">
        <v>279</v>
      </c>
      <c r="AC202" s="1136"/>
      <c r="AD202" s="1137"/>
      <c r="AE202" s="1136"/>
      <c r="AF202" s="1138" t="s">
        <v>332</v>
      </c>
      <c r="AG202" s="1136"/>
      <c r="AH202" s="1136"/>
      <c r="AI202" s="1136"/>
      <c r="AJ202" s="1136"/>
      <c r="AK202" s="1136"/>
      <c r="AL202" s="1136"/>
      <c r="AM202" s="1136"/>
      <c r="AN202" s="1137" t="s">
        <v>273</v>
      </c>
      <c r="AO202" s="1136"/>
      <c r="AP202" s="1136"/>
      <c r="AQ202" s="1136"/>
      <c r="AR202" s="1136"/>
      <c r="AS202" s="1137" t="s">
        <v>274</v>
      </c>
      <c r="AT202" s="1136"/>
      <c r="AU202" s="1136"/>
      <c r="AV202" s="123" t="s">
        <v>65</v>
      </c>
      <c r="AW202" s="1135" t="s">
        <v>275</v>
      </c>
      <c r="AX202" s="1136"/>
      <c r="AY202" s="1136"/>
      <c r="AZ202" s="1136"/>
      <c r="BA202" s="1136"/>
      <c r="BB202" s="1136"/>
      <c r="BC202" s="124">
        <v>335914298</v>
      </c>
      <c r="BD202" s="124">
        <v>250437583</v>
      </c>
      <c r="BE202" s="124">
        <v>85476715</v>
      </c>
      <c r="BF202" s="125">
        <v>0</v>
      </c>
      <c r="BG202" s="124">
        <v>200318843</v>
      </c>
      <c r="BH202" s="124">
        <v>50118740</v>
      </c>
      <c r="BI202" s="124">
        <v>22386370</v>
      </c>
      <c r="BJ202" s="124">
        <v>177932473</v>
      </c>
      <c r="BK202" s="124">
        <v>22386370</v>
      </c>
      <c r="BL202" s="125">
        <v>0</v>
      </c>
      <c r="BM202" s="124" t="s">
        <v>619</v>
      </c>
      <c r="BN202" s="125" t="s">
        <v>429</v>
      </c>
      <c r="BO202" s="125" t="s">
        <v>429</v>
      </c>
    </row>
    <row r="203" spans="1:67" s="121" customFormat="1" x14ac:dyDescent="0.25">
      <c r="A203" s="121" t="str">
        <f t="shared" si="30"/>
        <v>C-2502-1000-4-0-2-2-10</v>
      </c>
      <c r="B203" s="122" t="str">
        <f t="shared" si="21"/>
        <v>C</v>
      </c>
      <c r="C203" s="122" t="str">
        <f t="shared" si="22"/>
        <v>2502</v>
      </c>
      <c r="D203" s="122" t="str">
        <f t="shared" si="23"/>
        <v>1000</v>
      </c>
      <c r="E203" s="122" t="str">
        <f t="shared" si="24"/>
        <v>4</v>
      </c>
      <c r="F203" s="122" t="str">
        <f t="shared" si="25"/>
        <v>0</v>
      </c>
      <c r="G203" s="122" t="str">
        <f t="shared" si="20"/>
        <v>2</v>
      </c>
      <c r="H203" s="122" t="str">
        <f t="shared" si="26"/>
        <v>2</v>
      </c>
      <c r="I203" s="122"/>
      <c r="J203" s="122"/>
      <c r="K203" s="122"/>
      <c r="M203" s="135"/>
      <c r="N203" s="1137" t="s">
        <v>99</v>
      </c>
      <c r="O203" s="1136"/>
      <c r="P203" s="1137" t="s">
        <v>322</v>
      </c>
      <c r="Q203" s="1136"/>
      <c r="R203" s="1137" t="s">
        <v>324</v>
      </c>
      <c r="S203" s="1136"/>
      <c r="T203" s="1137" t="s">
        <v>283</v>
      </c>
      <c r="U203" s="1136"/>
      <c r="V203" s="1137" t="s">
        <v>280</v>
      </c>
      <c r="W203" s="1136"/>
      <c r="X203" s="1136"/>
      <c r="Y203" s="1137" t="s">
        <v>282</v>
      </c>
      <c r="Z203" s="1136"/>
      <c r="AA203" s="1136"/>
      <c r="AB203" s="1137" t="s">
        <v>282</v>
      </c>
      <c r="AC203" s="1136"/>
      <c r="AD203" s="1137"/>
      <c r="AE203" s="1136"/>
      <c r="AF203" s="1138" t="s">
        <v>327</v>
      </c>
      <c r="AG203" s="1136"/>
      <c r="AH203" s="1136"/>
      <c r="AI203" s="1136"/>
      <c r="AJ203" s="1136"/>
      <c r="AK203" s="1136"/>
      <c r="AL203" s="1136"/>
      <c r="AM203" s="1136"/>
      <c r="AN203" s="1137" t="s">
        <v>273</v>
      </c>
      <c r="AO203" s="1136"/>
      <c r="AP203" s="1136"/>
      <c r="AQ203" s="1136"/>
      <c r="AR203" s="1136"/>
      <c r="AS203" s="1137" t="s">
        <v>274</v>
      </c>
      <c r="AT203" s="1136"/>
      <c r="AU203" s="1136"/>
      <c r="AV203" s="123" t="s">
        <v>65</v>
      </c>
      <c r="AW203" s="1135" t="s">
        <v>275</v>
      </c>
      <c r="AX203" s="1136"/>
      <c r="AY203" s="1136"/>
      <c r="AZ203" s="1136"/>
      <c r="BA203" s="1136"/>
      <c r="BB203" s="1136"/>
      <c r="BC203" s="124">
        <v>40000000</v>
      </c>
      <c r="BD203" s="124">
        <v>40000000</v>
      </c>
      <c r="BE203" s="125">
        <v>0</v>
      </c>
      <c r="BF203" s="125">
        <v>0</v>
      </c>
      <c r="BG203" s="125">
        <v>0</v>
      </c>
      <c r="BH203" s="124">
        <v>40000000</v>
      </c>
      <c r="BI203" s="125">
        <v>0</v>
      </c>
      <c r="BJ203" s="125">
        <v>0</v>
      </c>
      <c r="BK203" s="125">
        <v>0</v>
      </c>
      <c r="BL203" s="125">
        <v>0</v>
      </c>
      <c r="BM203" s="125" t="s">
        <v>429</v>
      </c>
      <c r="BN203" s="125" t="s">
        <v>429</v>
      </c>
      <c r="BO203" s="125" t="s">
        <v>429</v>
      </c>
    </row>
    <row r="204" spans="1:67" s="121" customFormat="1" x14ac:dyDescent="0.25">
      <c r="A204" s="121" t="str">
        <f t="shared" si="30"/>
        <v>C-2502-1000-4-0-2-3-10</v>
      </c>
      <c r="B204" s="122" t="str">
        <f t="shared" si="21"/>
        <v>C</v>
      </c>
      <c r="C204" s="122" t="str">
        <f t="shared" si="22"/>
        <v>2502</v>
      </c>
      <c r="D204" s="122" t="str">
        <f t="shared" si="23"/>
        <v>1000</v>
      </c>
      <c r="E204" s="122" t="str">
        <f t="shared" si="24"/>
        <v>4</v>
      </c>
      <c r="F204" s="122" t="str">
        <f t="shared" si="25"/>
        <v>0</v>
      </c>
      <c r="G204" s="122" t="str">
        <f t="shared" si="20"/>
        <v>2</v>
      </c>
      <c r="H204" s="122" t="str">
        <f t="shared" si="26"/>
        <v>3</v>
      </c>
      <c r="I204" s="122"/>
      <c r="J204" s="122"/>
      <c r="K204" s="122"/>
      <c r="M204" s="135"/>
      <c r="N204" s="1137" t="s">
        <v>99</v>
      </c>
      <c r="O204" s="1136"/>
      <c r="P204" s="1137" t="s">
        <v>322</v>
      </c>
      <c r="Q204" s="1136"/>
      <c r="R204" s="1137" t="s">
        <v>324</v>
      </c>
      <c r="S204" s="1136"/>
      <c r="T204" s="1137" t="s">
        <v>283</v>
      </c>
      <c r="U204" s="1136"/>
      <c r="V204" s="1137" t="s">
        <v>280</v>
      </c>
      <c r="W204" s="1136"/>
      <c r="X204" s="1136"/>
      <c r="Y204" s="1137" t="s">
        <v>282</v>
      </c>
      <c r="Z204" s="1136"/>
      <c r="AA204" s="1136"/>
      <c r="AB204" s="1137" t="s">
        <v>289</v>
      </c>
      <c r="AC204" s="1136"/>
      <c r="AD204" s="1137"/>
      <c r="AE204" s="1136"/>
      <c r="AF204" s="1138" t="s">
        <v>328</v>
      </c>
      <c r="AG204" s="1136"/>
      <c r="AH204" s="1136"/>
      <c r="AI204" s="1136"/>
      <c r="AJ204" s="1136"/>
      <c r="AK204" s="1136"/>
      <c r="AL204" s="1136"/>
      <c r="AM204" s="1136"/>
      <c r="AN204" s="1137" t="s">
        <v>273</v>
      </c>
      <c r="AO204" s="1136"/>
      <c r="AP204" s="1136"/>
      <c r="AQ204" s="1136"/>
      <c r="AR204" s="1136"/>
      <c r="AS204" s="1137" t="s">
        <v>274</v>
      </c>
      <c r="AT204" s="1136"/>
      <c r="AU204" s="1136"/>
      <c r="AV204" s="123" t="s">
        <v>65</v>
      </c>
      <c r="AW204" s="1135" t="s">
        <v>275</v>
      </c>
      <c r="AX204" s="1136"/>
      <c r="AY204" s="1136"/>
      <c r="AZ204" s="1136"/>
      <c r="BA204" s="1136"/>
      <c r="BB204" s="1136"/>
      <c r="BC204" s="124">
        <v>45000000</v>
      </c>
      <c r="BD204" s="124">
        <v>45000000</v>
      </c>
      <c r="BE204" s="125">
        <v>0</v>
      </c>
      <c r="BF204" s="125">
        <v>0</v>
      </c>
      <c r="BG204" s="124">
        <v>45000000</v>
      </c>
      <c r="BH204" s="125">
        <v>0</v>
      </c>
      <c r="BI204" s="124">
        <v>2144809</v>
      </c>
      <c r="BJ204" s="124">
        <v>42855191</v>
      </c>
      <c r="BK204" s="124">
        <v>2144809</v>
      </c>
      <c r="BL204" s="125">
        <v>0</v>
      </c>
      <c r="BM204" s="124" t="s">
        <v>620</v>
      </c>
      <c r="BN204" s="125" t="s">
        <v>429</v>
      </c>
      <c r="BO204" s="125" t="s">
        <v>429</v>
      </c>
    </row>
    <row r="205" spans="1:67" s="121" customFormat="1" ht="14.45" customHeight="1" x14ac:dyDescent="0.25">
      <c r="A205" s="121" t="str">
        <f t="shared" si="30"/>
        <v>C-2502-1000-4-0-2-4-10</v>
      </c>
      <c r="B205" s="122" t="str">
        <f t="shared" si="21"/>
        <v>C</v>
      </c>
      <c r="C205" s="122" t="str">
        <f t="shared" si="22"/>
        <v>2502</v>
      </c>
      <c r="D205" s="122" t="str">
        <f t="shared" si="23"/>
        <v>1000</v>
      </c>
      <c r="E205" s="122" t="str">
        <f t="shared" si="24"/>
        <v>4</v>
      </c>
      <c r="F205" s="122" t="str">
        <f t="shared" si="25"/>
        <v>0</v>
      </c>
      <c r="G205" s="122" t="str">
        <f t="shared" si="20"/>
        <v>2</v>
      </c>
      <c r="H205" s="122" t="str">
        <f t="shared" si="26"/>
        <v>4</v>
      </c>
      <c r="I205" s="122"/>
      <c r="J205" s="122"/>
      <c r="K205" s="122"/>
      <c r="M205" s="135"/>
      <c r="N205" s="1137" t="s">
        <v>99</v>
      </c>
      <c r="O205" s="1136"/>
      <c r="P205" s="1137" t="s">
        <v>322</v>
      </c>
      <c r="Q205" s="1136"/>
      <c r="R205" s="1137" t="s">
        <v>324</v>
      </c>
      <c r="S205" s="1136"/>
      <c r="T205" s="1137" t="s">
        <v>283</v>
      </c>
      <c r="U205" s="1136"/>
      <c r="V205" s="1137" t="s">
        <v>280</v>
      </c>
      <c r="W205" s="1136"/>
      <c r="X205" s="1136"/>
      <c r="Y205" s="1137" t="s">
        <v>282</v>
      </c>
      <c r="Z205" s="1136"/>
      <c r="AA205" s="1136"/>
      <c r="AB205" s="1137" t="s">
        <v>283</v>
      </c>
      <c r="AC205" s="1136"/>
      <c r="AD205" s="1137"/>
      <c r="AE205" s="1136"/>
      <c r="AF205" s="1138" t="s">
        <v>84</v>
      </c>
      <c r="AG205" s="1136"/>
      <c r="AH205" s="1136"/>
      <c r="AI205" s="1136"/>
      <c r="AJ205" s="1136"/>
      <c r="AK205" s="1136"/>
      <c r="AL205" s="1136"/>
      <c r="AM205" s="1136"/>
      <c r="AN205" s="1137" t="s">
        <v>273</v>
      </c>
      <c r="AO205" s="1136"/>
      <c r="AP205" s="1136"/>
      <c r="AQ205" s="1136"/>
      <c r="AR205" s="1136"/>
      <c r="AS205" s="1137" t="s">
        <v>274</v>
      </c>
      <c r="AT205" s="1136"/>
      <c r="AU205" s="1136"/>
      <c r="AV205" s="123" t="s">
        <v>65</v>
      </c>
      <c r="AW205" s="1135" t="s">
        <v>275</v>
      </c>
      <c r="AX205" s="1136"/>
      <c r="AY205" s="1136"/>
      <c r="AZ205" s="1136"/>
      <c r="BA205" s="1136"/>
      <c r="BB205" s="1136"/>
      <c r="BC205" s="124">
        <v>159085702</v>
      </c>
      <c r="BD205" s="124">
        <v>134721000</v>
      </c>
      <c r="BE205" s="124">
        <v>24364702</v>
      </c>
      <c r="BF205" s="125">
        <v>0</v>
      </c>
      <c r="BG205" s="124">
        <v>32371940</v>
      </c>
      <c r="BH205" s="124">
        <v>102349060</v>
      </c>
      <c r="BI205" s="124">
        <v>21436908</v>
      </c>
      <c r="BJ205" s="124">
        <v>10935032</v>
      </c>
      <c r="BK205" s="124">
        <v>16784497</v>
      </c>
      <c r="BL205" s="124">
        <v>4652411</v>
      </c>
      <c r="BM205" s="124" t="s">
        <v>621</v>
      </c>
      <c r="BN205" s="125" t="s">
        <v>429</v>
      </c>
      <c r="BO205" s="125" t="s">
        <v>429</v>
      </c>
    </row>
    <row r="206" spans="1:67" s="121" customFormat="1" x14ac:dyDescent="0.25">
      <c r="A206" s="121" t="str">
        <f t="shared" si="30"/>
        <v>C-2502-1000-4-0-2-6-10</v>
      </c>
      <c r="B206" s="122" t="str">
        <f t="shared" si="21"/>
        <v>C</v>
      </c>
      <c r="C206" s="122" t="str">
        <f t="shared" si="22"/>
        <v>2502</v>
      </c>
      <c r="D206" s="122" t="str">
        <f t="shared" si="23"/>
        <v>1000</v>
      </c>
      <c r="E206" s="122" t="str">
        <f t="shared" si="24"/>
        <v>4</v>
      </c>
      <c r="F206" s="122" t="str">
        <f t="shared" si="25"/>
        <v>0</v>
      </c>
      <c r="G206" s="122" t="str">
        <f t="shared" si="20"/>
        <v>2</v>
      </c>
      <c r="H206" s="122" t="str">
        <f t="shared" si="26"/>
        <v>6</v>
      </c>
      <c r="I206" s="122"/>
      <c r="J206" s="122"/>
      <c r="K206" s="122"/>
      <c r="M206" s="135"/>
      <c r="N206" s="1137" t="s">
        <v>99</v>
      </c>
      <c r="O206" s="1136"/>
      <c r="P206" s="1137" t="s">
        <v>322</v>
      </c>
      <c r="Q206" s="1136"/>
      <c r="R206" s="1137" t="s">
        <v>324</v>
      </c>
      <c r="S206" s="1136"/>
      <c r="T206" s="1137" t="s">
        <v>283</v>
      </c>
      <c r="U206" s="1136"/>
      <c r="V206" s="1137" t="s">
        <v>280</v>
      </c>
      <c r="W206" s="1136"/>
      <c r="X206" s="1136"/>
      <c r="Y206" s="1137" t="s">
        <v>282</v>
      </c>
      <c r="Z206" s="1136"/>
      <c r="AA206" s="1136"/>
      <c r="AB206" s="1137" t="s">
        <v>292</v>
      </c>
      <c r="AC206" s="1136"/>
      <c r="AD206" s="1137"/>
      <c r="AE206" s="1136"/>
      <c r="AF206" s="1138" t="s">
        <v>329</v>
      </c>
      <c r="AG206" s="1136"/>
      <c r="AH206" s="1136"/>
      <c r="AI206" s="1136"/>
      <c r="AJ206" s="1136"/>
      <c r="AK206" s="1136"/>
      <c r="AL206" s="1136"/>
      <c r="AM206" s="1136"/>
      <c r="AN206" s="1137" t="s">
        <v>273</v>
      </c>
      <c r="AO206" s="1136"/>
      <c r="AP206" s="1136"/>
      <c r="AQ206" s="1136"/>
      <c r="AR206" s="1136"/>
      <c r="AS206" s="1137" t="s">
        <v>274</v>
      </c>
      <c r="AT206" s="1136"/>
      <c r="AU206" s="1136"/>
      <c r="AV206" s="123" t="s">
        <v>65</v>
      </c>
      <c r="AW206" s="1135" t="s">
        <v>275</v>
      </c>
      <c r="AX206" s="1136"/>
      <c r="AY206" s="1136"/>
      <c r="AZ206" s="1136"/>
      <c r="BA206" s="1136"/>
      <c r="BB206" s="1136"/>
      <c r="BC206" s="124">
        <v>20000000</v>
      </c>
      <c r="BD206" s="124">
        <v>20000000</v>
      </c>
      <c r="BE206" s="125">
        <v>0</v>
      </c>
      <c r="BF206" s="125">
        <v>0</v>
      </c>
      <c r="BG206" s="125">
        <v>0</v>
      </c>
      <c r="BH206" s="124">
        <v>20000000</v>
      </c>
      <c r="BI206" s="125">
        <v>0</v>
      </c>
      <c r="BJ206" s="125">
        <v>0</v>
      </c>
      <c r="BK206" s="125">
        <v>0</v>
      </c>
      <c r="BL206" s="125">
        <v>0</v>
      </c>
      <c r="BM206" s="125" t="s">
        <v>429</v>
      </c>
      <c r="BN206" s="125" t="s">
        <v>429</v>
      </c>
      <c r="BO206" s="125" t="s">
        <v>429</v>
      </c>
    </row>
    <row r="207" spans="1:67" s="121" customFormat="1" x14ac:dyDescent="0.25">
      <c r="A207" s="121" t="str">
        <f t="shared" si="30"/>
        <v>C-2502-1000-4-0-2-11-10</v>
      </c>
      <c r="B207" s="122" t="str">
        <f t="shared" si="21"/>
        <v>C</v>
      </c>
      <c r="C207" s="122" t="str">
        <f t="shared" si="22"/>
        <v>2502</v>
      </c>
      <c r="D207" s="122" t="str">
        <f t="shared" si="23"/>
        <v>1000</v>
      </c>
      <c r="E207" s="122" t="str">
        <f t="shared" si="24"/>
        <v>4</v>
      </c>
      <c r="F207" s="122" t="str">
        <f t="shared" si="25"/>
        <v>0</v>
      </c>
      <c r="G207" s="122" t="str">
        <f t="shared" si="20"/>
        <v>2</v>
      </c>
      <c r="H207" s="122" t="str">
        <f t="shared" si="26"/>
        <v>11</v>
      </c>
      <c r="I207" s="122"/>
      <c r="J207" s="122"/>
      <c r="K207" s="122"/>
      <c r="M207" s="135"/>
      <c r="N207" s="1137" t="s">
        <v>99</v>
      </c>
      <c r="O207" s="1136"/>
      <c r="P207" s="1137" t="s">
        <v>322</v>
      </c>
      <c r="Q207" s="1136"/>
      <c r="R207" s="1137" t="s">
        <v>324</v>
      </c>
      <c r="S207" s="1136"/>
      <c r="T207" s="1137" t="s">
        <v>283</v>
      </c>
      <c r="U207" s="1136"/>
      <c r="V207" s="1137" t="s">
        <v>280</v>
      </c>
      <c r="W207" s="1136"/>
      <c r="X207" s="1136"/>
      <c r="Y207" s="1137" t="s">
        <v>282</v>
      </c>
      <c r="Z207" s="1136"/>
      <c r="AA207" s="1136"/>
      <c r="AB207" s="1137" t="s">
        <v>80</v>
      </c>
      <c r="AC207" s="1136"/>
      <c r="AD207" s="1137"/>
      <c r="AE207" s="1136"/>
      <c r="AF207" s="1138" t="s">
        <v>330</v>
      </c>
      <c r="AG207" s="1136"/>
      <c r="AH207" s="1136"/>
      <c r="AI207" s="1136"/>
      <c r="AJ207" s="1136"/>
      <c r="AK207" s="1136"/>
      <c r="AL207" s="1136"/>
      <c r="AM207" s="1136"/>
      <c r="AN207" s="1137" t="s">
        <v>273</v>
      </c>
      <c r="AO207" s="1136"/>
      <c r="AP207" s="1136"/>
      <c r="AQ207" s="1136"/>
      <c r="AR207" s="1136"/>
      <c r="AS207" s="1137" t="s">
        <v>274</v>
      </c>
      <c r="AT207" s="1136"/>
      <c r="AU207" s="1136"/>
      <c r="AV207" s="123" t="s">
        <v>65</v>
      </c>
      <c r="AW207" s="1135" t="s">
        <v>275</v>
      </c>
      <c r="AX207" s="1136"/>
      <c r="AY207" s="1136"/>
      <c r="AZ207" s="1136"/>
      <c r="BA207" s="1136"/>
      <c r="BB207" s="1136"/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 t="s">
        <v>429</v>
      </c>
      <c r="BN207" s="125" t="s">
        <v>429</v>
      </c>
      <c r="BO207" s="125" t="s">
        <v>429</v>
      </c>
    </row>
    <row r="208" spans="1:67" s="112" customFormat="1" x14ac:dyDescent="0.25">
      <c r="B208" s="115" t="str">
        <f t="shared" si="21"/>
        <v>C</v>
      </c>
      <c r="C208" s="115" t="str">
        <f t="shared" si="22"/>
        <v>2502</v>
      </c>
      <c r="D208" s="115" t="str">
        <f t="shared" si="23"/>
        <v>1000</v>
      </c>
      <c r="E208" s="115" t="str">
        <f t="shared" si="24"/>
        <v>5</v>
      </c>
      <c r="F208" s="115">
        <f t="shared" si="25"/>
        <v>0</v>
      </c>
      <c r="G208" s="115">
        <f t="shared" si="20"/>
        <v>0</v>
      </c>
      <c r="H208" s="115">
        <f t="shared" si="26"/>
        <v>0</v>
      </c>
      <c r="I208" s="115"/>
      <c r="J208" s="115"/>
      <c r="K208" s="115"/>
      <c r="M208" s="134"/>
      <c r="N208" s="925" t="s">
        <v>99</v>
      </c>
      <c r="O208" s="1032"/>
      <c r="P208" s="925" t="s">
        <v>322</v>
      </c>
      <c r="Q208" s="1032"/>
      <c r="R208" s="925" t="s">
        <v>324</v>
      </c>
      <c r="S208" s="1032"/>
      <c r="T208" s="925" t="s">
        <v>284</v>
      </c>
      <c r="U208" s="1032"/>
      <c r="V208" s="925"/>
      <c r="W208" s="1032"/>
      <c r="X208" s="1032"/>
      <c r="Y208" s="925"/>
      <c r="Z208" s="1032"/>
      <c r="AA208" s="1032"/>
      <c r="AB208" s="925"/>
      <c r="AC208" s="1032"/>
      <c r="AD208" s="925"/>
      <c r="AE208" s="1032"/>
      <c r="AF208" s="924" t="s">
        <v>333</v>
      </c>
      <c r="AG208" s="1032"/>
      <c r="AH208" s="1032"/>
      <c r="AI208" s="1032"/>
      <c r="AJ208" s="1032"/>
      <c r="AK208" s="1032"/>
      <c r="AL208" s="1032"/>
      <c r="AM208" s="1032"/>
      <c r="AN208" s="925" t="s">
        <v>273</v>
      </c>
      <c r="AO208" s="1032"/>
      <c r="AP208" s="1032"/>
      <c r="AQ208" s="1032"/>
      <c r="AR208" s="1032"/>
      <c r="AS208" s="925" t="s">
        <v>274</v>
      </c>
      <c r="AT208" s="1032"/>
      <c r="AU208" s="1032"/>
      <c r="AV208" s="108" t="s">
        <v>65</v>
      </c>
      <c r="AW208" s="926" t="s">
        <v>275</v>
      </c>
      <c r="AX208" s="1032"/>
      <c r="AY208" s="1032"/>
      <c r="AZ208" s="1032"/>
      <c r="BA208" s="1032"/>
      <c r="BB208" s="1032"/>
      <c r="BC208" s="109">
        <v>900000000</v>
      </c>
      <c r="BD208" s="109">
        <v>879000000</v>
      </c>
      <c r="BE208" s="109">
        <v>21000000</v>
      </c>
      <c r="BF208" s="109">
        <v>300000000</v>
      </c>
      <c r="BG208" s="109">
        <v>599000906</v>
      </c>
      <c r="BH208" s="109">
        <v>279999094</v>
      </c>
      <c r="BI208" s="109">
        <v>163019426</v>
      </c>
      <c r="BJ208" s="109">
        <v>435981480</v>
      </c>
      <c r="BK208" s="109">
        <v>146817759</v>
      </c>
      <c r="BL208" s="109">
        <v>16201667</v>
      </c>
      <c r="BM208" s="109" t="s">
        <v>622</v>
      </c>
      <c r="BN208" s="110" t="s">
        <v>429</v>
      </c>
      <c r="BO208" s="110" t="s">
        <v>429</v>
      </c>
    </row>
    <row r="209" spans="1:67" s="112" customFormat="1" ht="14.45" customHeight="1" x14ac:dyDescent="0.25">
      <c r="B209" s="115" t="str">
        <f t="shared" si="21"/>
        <v>C</v>
      </c>
      <c r="C209" s="115" t="str">
        <f t="shared" si="22"/>
        <v>2502</v>
      </c>
      <c r="D209" s="115" t="str">
        <f t="shared" si="23"/>
        <v>1000</v>
      </c>
      <c r="E209" s="115" t="str">
        <f t="shared" si="24"/>
        <v>5</v>
      </c>
      <c r="F209" s="115" t="str">
        <f t="shared" si="25"/>
        <v>0</v>
      </c>
      <c r="G209" s="115">
        <f t="shared" si="20"/>
        <v>0</v>
      </c>
      <c r="H209" s="115">
        <f t="shared" si="26"/>
        <v>0</v>
      </c>
      <c r="I209" s="115"/>
      <c r="J209" s="115"/>
      <c r="K209" s="115"/>
      <c r="M209" s="134"/>
      <c r="N209" s="918" t="s">
        <v>99</v>
      </c>
      <c r="O209" s="1032"/>
      <c r="P209" s="918" t="s">
        <v>322</v>
      </c>
      <c r="Q209" s="1032"/>
      <c r="R209" s="918" t="s">
        <v>324</v>
      </c>
      <c r="S209" s="1032"/>
      <c r="T209" s="918" t="s">
        <v>284</v>
      </c>
      <c r="U209" s="1032"/>
      <c r="V209" s="918" t="s">
        <v>280</v>
      </c>
      <c r="W209" s="1032"/>
      <c r="X209" s="1032"/>
      <c r="Y209" s="918"/>
      <c r="Z209" s="1032"/>
      <c r="AA209" s="1032"/>
      <c r="AB209" s="918"/>
      <c r="AC209" s="1032"/>
      <c r="AD209" s="918"/>
      <c r="AE209" s="1032"/>
      <c r="AF209" s="917" t="s">
        <v>333</v>
      </c>
      <c r="AG209" s="1032"/>
      <c r="AH209" s="1032"/>
      <c r="AI209" s="1032"/>
      <c r="AJ209" s="1032"/>
      <c r="AK209" s="1032"/>
      <c r="AL209" s="1032"/>
      <c r="AM209" s="1032"/>
      <c r="AN209" s="918" t="s">
        <v>273</v>
      </c>
      <c r="AO209" s="1032"/>
      <c r="AP209" s="1032"/>
      <c r="AQ209" s="1032"/>
      <c r="AR209" s="1032"/>
      <c r="AS209" s="918" t="s">
        <v>274</v>
      </c>
      <c r="AT209" s="1032"/>
      <c r="AU209" s="1032"/>
      <c r="AV209" s="105" t="s">
        <v>65</v>
      </c>
      <c r="AW209" s="919" t="s">
        <v>275</v>
      </c>
      <c r="AX209" s="1032"/>
      <c r="AY209" s="1032"/>
      <c r="AZ209" s="1032"/>
      <c r="BA209" s="1032"/>
      <c r="BB209" s="1032"/>
      <c r="BC209" s="106">
        <v>900000000</v>
      </c>
      <c r="BD209" s="106">
        <v>879000000</v>
      </c>
      <c r="BE209" s="106">
        <v>21000000</v>
      </c>
      <c r="BF209" s="107">
        <v>0</v>
      </c>
      <c r="BG209" s="106">
        <v>599000906</v>
      </c>
      <c r="BH209" s="106">
        <v>279999094</v>
      </c>
      <c r="BI209" s="106">
        <v>163019426</v>
      </c>
      <c r="BJ209" s="106">
        <v>435981480</v>
      </c>
      <c r="BK209" s="106">
        <v>146817759</v>
      </c>
      <c r="BL209" s="106">
        <v>16201667</v>
      </c>
      <c r="BM209" s="106" t="s">
        <v>622</v>
      </c>
      <c r="BN209" s="107" t="s">
        <v>429</v>
      </c>
      <c r="BO209" s="107" t="s">
        <v>429</v>
      </c>
    </row>
    <row r="210" spans="1:67" s="112" customFormat="1" ht="14.45" customHeight="1" x14ac:dyDescent="0.25">
      <c r="B210" s="115" t="str">
        <f t="shared" si="21"/>
        <v>C</v>
      </c>
      <c r="C210" s="115" t="str">
        <f t="shared" si="22"/>
        <v>2502</v>
      </c>
      <c r="D210" s="115" t="str">
        <f t="shared" si="23"/>
        <v>1000</v>
      </c>
      <c r="E210" s="115" t="str">
        <f t="shared" si="24"/>
        <v>5</v>
      </c>
      <c r="F210" s="115" t="str">
        <f t="shared" si="25"/>
        <v>0</v>
      </c>
      <c r="G210" s="115" t="str">
        <f t="shared" si="20"/>
        <v>2</v>
      </c>
      <c r="H210" s="115">
        <f t="shared" si="26"/>
        <v>0</v>
      </c>
      <c r="I210" s="115"/>
      <c r="J210" s="115"/>
      <c r="K210" s="115"/>
      <c r="M210" s="134"/>
      <c r="N210" s="918" t="s">
        <v>99</v>
      </c>
      <c r="O210" s="1032"/>
      <c r="P210" s="918" t="s">
        <v>322</v>
      </c>
      <c r="Q210" s="1032"/>
      <c r="R210" s="918" t="s">
        <v>324</v>
      </c>
      <c r="S210" s="1032"/>
      <c r="T210" s="918" t="s">
        <v>284</v>
      </c>
      <c r="U210" s="1032"/>
      <c r="V210" s="918" t="s">
        <v>280</v>
      </c>
      <c r="W210" s="1032"/>
      <c r="X210" s="1032"/>
      <c r="Y210" s="918" t="s">
        <v>282</v>
      </c>
      <c r="Z210" s="1032"/>
      <c r="AA210" s="1032"/>
      <c r="AB210" s="918"/>
      <c r="AC210" s="1032"/>
      <c r="AD210" s="918"/>
      <c r="AE210" s="1032"/>
      <c r="AF210" s="917" t="s">
        <v>326</v>
      </c>
      <c r="AG210" s="1032"/>
      <c r="AH210" s="1032"/>
      <c r="AI210" s="1032"/>
      <c r="AJ210" s="1032"/>
      <c r="AK210" s="1032"/>
      <c r="AL210" s="1032"/>
      <c r="AM210" s="1032"/>
      <c r="AN210" s="918" t="s">
        <v>273</v>
      </c>
      <c r="AO210" s="1032"/>
      <c r="AP210" s="1032"/>
      <c r="AQ210" s="1032"/>
      <c r="AR210" s="1032"/>
      <c r="AS210" s="918" t="s">
        <v>274</v>
      </c>
      <c r="AT210" s="1032"/>
      <c r="AU210" s="1032"/>
      <c r="AV210" s="105" t="s">
        <v>65</v>
      </c>
      <c r="AW210" s="919" t="s">
        <v>275</v>
      </c>
      <c r="AX210" s="1032"/>
      <c r="AY210" s="1032"/>
      <c r="AZ210" s="1032"/>
      <c r="BA210" s="1032"/>
      <c r="BB210" s="1032"/>
      <c r="BC210" s="106">
        <v>900000000</v>
      </c>
      <c r="BD210" s="106">
        <v>879000000</v>
      </c>
      <c r="BE210" s="106">
        <v>21000000</v>
      </c>
      <c r="BF210" s="107">
        <v>0</v>
      </c>
      <c r="BG210" s="106">
        <v>599000906</v>
      </c>
      <c r="BH210" s="106">
        <v>279999094</v>
      </c>
      <c r="BI210" s="106">
        <v>163019426</v>
      </c>
      <c r="BJ210" s="106">
        <v>435981480</v>
      </c>
      <c r="BK210" s="106">
        <v>146817759</v>
      </c>
      <c r="BL210" s="106">
        <v>16201667</v>
      </c>
      <c r="BM210" s="106" t="s">
        <v>622</v>
      </c>
      <c r="BN210" s="107" t="s">
        <v>429</v>
      </c>
      <c r="BO210" s="107" t="s">
        <v>429</v>
      </c>
    </row>
    <row r="211" spans="1:67" s="121" customFormat="1" x14ac:dyDescent="0.25">
      <c r="A211" s="121" t="str">
        <f t="shared" ref="A211:A216" si="31">+B211&amp;"-"&amp;C211&amp;"-"&amp;D211&amp;"-"&amp;E211&amp;"-"&amp;F211&amp;"-"&amp;G211&amp;"-"&amp;H211&amp;"-"&amp;AV211</f>
        <v>C-2502-1000-5-0-2-1-10</v>
      </c>
      <c r="B211" s="122" t="str">
        <f t="shared" si="21"/>
        <v>C</v>
      </c>
      <c r="C211" s="122" t="str">
        <f t="shared" si="22"/>
        <v>2502</v>
      </c>
      <c r="D211" s="122" t="str">
        <f t="shared" si="23"/>
        <v>1000</v>
      </c>
      <c r="E211" s="122" t="str">
        <f t="shared" si="24"/>
        <v>5</v>
      </c>
      <c r="F211" s="122" t="str">
        <f t="shared" si="25"/>
        <v>0</v>
      </c>
      <c r="G211" s="122" t="str">
        <f t="shared" ref="G211:G233" si="32">+Y211</f>
        <v>2</v>
      </c>
      <c r="H211" s="122" t="str">
        <f t="shared" si="26"/>
        <v>1</v>
      </c>
      <c r="I211" s="122"/>
      <c r="J211" s="122"/>
      <c r="K211" s="122"/>
      <c r="M211" s="135"/>
      <c r="N211" s="1137" t="s">
        <v>99</v>
      </c>
      <c r="O211" s="1136"/>
      <c r="P211" s="1137" t="s">
        <v>322</v>
      </c>
      <c r="Q211" s="1136"/>
      <c r="R211" s="1137" t="s">
        <v>324</v>
      </c>
      <c r="S211" s="1136"/>
      <c r="T211" s="1137" t="s">
        <v>284</v>
      </c>
      <c r="U211" s="1136"/>
      <c r="V211" s="1137" t="s">
        <v>280</v>
      </c>
      <c r="W211" s="1136"/>
      <c r="X211" s="1136"/>
      <c r="Y211" s="1137" t="s">
        <v>282</v>
      </c>
      <c r="Z211" s="1136"/>
      <c r="AA211" s="1136"/>
      <c r="AB211" s="1137" t="s">
        <v>279</v>
      </c>
      <c r="AC211" s="1136"/>
      <c r="AD211" s="1137"/>
      <c r="AE211" s="1136"/>
      <c r="AF211" s="1138" t="s">
        <v>332</v>
      </c>
      <c r="AG211" s="1136"/>
      <c r="AH211" s="1136"/>
      <c r="AI211" s="1136"/>
      <c r="AJ211" s="1136"/>
      <c r="AK211" s="1136"/>
      <c r="AL211" s="1136"/>
      <c r="AM211" s="1136"/>
      <c r="AN211" s="1137" t="s">
        <v>273</v>
      </c>
      <c r="AO211" s="1136"/>
      <c r="AP211" s="1136"/>
      <c r="AQ211" s="1136"/>
      <c r="AR211" s="1136"/>
      <c r="AS211" s="1137" t="s">
        <v>274</v>
      </c>
      <c r="AT211" s="1136"/>
      <c r="AU211" s="1136"/>
      <c r="AV211" s="123" t="s">
        <v>65</v>
      </c>
      <c r="AW211" s="1135" t="s">
        <v>275</v>
      </c>
      <c r="AX211" s="1136"/>
      <c r="AY211" s="1136"/>
      <c r="AZ211" s="1136"/>
      <c r="BA211" s="1136"/>
      <c r="BB211" s="1136"/>
      <c r="BC211" s="124">
        <v>550000000</v>
      </c>
      <c r="BD211" s="124">
        <v>550000000</v>
      </c>
      <c r="BE211" s="125">
        <v>0</v>
      </c>
      <c r="BF211" s="125">
        <v>0</v>
      </c>
      <c r="BG211" s="124">
        <v>333700000</v>
      </c>
      <c r="BH211" s="124">
        <v>216300000</v>
      </c>
      <c r="BI211" s="124">
        <v>66013333</v>
      </c>
      <c r="BJ211" s="124">
        <v>267686667</v>
      </c>
      <c r="BK211" s="124">
        <v>66013333</v>
      </c>
      <c r="BL211" s="125">
        <v>0</v>
      </c>
      <c r="BM211" s="124" t="s">
        <v>623</v>
      </c>
      <c r="BN211" s="125" t="s">
        <v>429</v>
      </c>
      <c r="BO211" s="125" t="s">
        <v>429</v>
      </c>
    </row>
    <row r="212" spans="1:67" s="121" customFormat="1" x14ac:dyDescent="0.25">
      <c r="A212" s="121" t="str">
        <f t="shared" si="31"/>
        <v>C-2502-1000-5-0-2-2-10</v>
      </c>
      <c r="B212" s="122" t="str">
        <f t="shared" si="21"/>
        <v>C</v>
      </c>
      <c r="C212" s="122" t="str">
        <f t="shared" si="22"/>
        <v>2502</v>
      </c>
      <c r="D212" s="122" t="str">
        <f t="shared" si="23"/>
        <v>1000</v>
      </c>
      <c r="E212" s="122" t="str">
        <f t="shared" si="24"/>
        <v>5</v>
      </c>
      <c r="F212" s="122" t="str">
        <f t="shared" si="25"/>
        <v>0</v>
      </c>
      <c r="G212" s="122" t="str">
        <f t="shared" si="32"/>
        <v>2</v>
      </c>
      <c r="H212" s="122" t="str">
        <f t="shared" si="26"/>
        <v>2</v>
      </c>
      <c r="I212" s="122"/>
      <c r="J212" s="122"/>
      <c r="K212" s="122"/>
      <c r="M212" s="135"/>
      <c r="N212" s="1137" t="s">
        <v>99</v>
      </c>
      <c r="O212" s="1136"/>
      <c r="P212" s="1137" t="s">
        <v>322</v>
      </c>
      <c r="Q212" s="1136"/>
      <c r="R212" s="1137" t="s">
        <v>324</v>
      </c>
      <c r="S212" s="1136"/>
      <c r="T212" s="1137" t="s">
        <v>284</v>
      </c>
      <c r="U212" s="1136"/>
      <c r="V212" s="1137" t="s">
        <v>280</v>
      </c>
      <c r="W212" s="1136"/>
      <c r="X212" s="1136"/>
      <c r="Y212" s="1137" t="s">
        <v>282</v>
      </c>
      <c r="Z212" s="1136"/>
      <c r="AA212" s="1136"/>
      <c r="AB212" s="1137" t="s">
        <v>282</v>
      </c>
      <c r="AC212" s="1136"/>
      <c r="AD212" s="1137"/>
      <c r="AE212" s="1136"/>
      <c r="AF212" s="1138" t="s">
        <v>327</v>
      </c>
      <c r="AG212" s="1136"/>
      <c r="AH212" s="1136"/>
      <c r="AI212" s="1136"/>
      <c r="AJ212" s="1136"/>
      <c r="AK212" s="1136"/>
      <c r="AL212" s="1136"/>
      <c r="AM212" s="1136"/>
      <c r="AN212" s="1137" t="s">
        <v>273</v>
      </c>
      <c r="AO212" s="1136"/>
      <c r="AP212" s="1136"/>
      <c r="AQ212" s="1136"/>
      <c r="AR212" s="1136"/>
      <c r="AS212" s="1137" t="s">
        <v>274</v>
      </c>
      <c r="AT212" s="1136"/>
      <c r="AU212" s="1136"/>
      <c r="AV212" s="123" t="s">
        <v>65</v>
      </c>
      <c r="AW212" s="1135" t="s">
        <v>275</v>
      </c>
      <c r="AX212" s="1136"/>
      <c r="AY212" s="1136"/>
      <c r="AZ212" s="1136"/>
      <c r="BA212" s="1136"/>
      <c r="BB212" s="1136"/>
      <c r="BC212" s="124">
        <v>120000000</v>
      </c>
      <c r="BD212" s="124">
        <v>120000000</v>
      </c>
      <c r="BE212" s="125">
        <v>0</v>
      </c>
      <c r="BF212" s="125">
        <v>0</v>
      </c>
      <c r="BG212" s="124">
        <v>120000000</v>
      </c>
      <c r="BH212" s="125">
        <v>0</v>
      </c>
      <c r="BI212" s="124">
        <v>24000000</v>
      </c>
      <c r="BJ212" s="124">
        <v>96000000</v>
      </c>
      <c r="BK212" s="124">
        <v>24000000</v>
      </c>
      <c r="BL212" s="125">
        <v>0</v>
      </c>
      <c r="BM212" s="124" t="s">
        <v>624</v>
      </c>
      <c r="BN212" s="125" t="s">
        <v>429</v>
      </c>
      <c r="BO212" s="125" t="s">
        <v>429</v>
      </c>
    </row>
    <row r="213" spans="1:67" s="121" customFormat="1" x14ac:dyDescent="0.25">
      <c r="A213" s="121" t="str">
        <f t="shared" si="31"/>
        <v>C-2502-1000-5-0-2-3-10</v>
      </c>
      <c r="B213" s="122" t="str">
        <f t="shared" si="21"/>
        <v>C</v>
      </c>
      <c r="C213" s="122" t="str">
        <f t="shared" si="22"/>
        <v>2502</v>
      </c>
      <c r="D213" s="122" t="str">
        <f t="shared" si="23"/>
        <v>1000</v>
      </c>
      <c r="E213" s="122" t="str">
        <f t="shared" si="24"/>
        <v>5</v>
      </c>
      <c r="F213" s="122" t="str">
        <f t="shared" si="25"/>
        <v>0</v>
      </c>
      <c r="G213" s="122" t="str">
        <f t="shared" si="32"/>
        <v>2</v>
      </c>
      <c r="H213" s="122" t="str">
        <f t="shared" si="26"/>
        <v>3</v>
      </c>
      <c r="I213" s="122"/>
      <c r="J213" s="122"/>
      <c r="K213" s="122"/>
      <c r="M213" s="135"/>
      <c r="N213" s="1137" t="s">
        <v>99</v>
      </c>
      <c r="O213" s="1136"/>
      <c r="P213" s="1137" t="s">
        <v>322</v>
      </c>
      <c r="Q213" s="1136"/>
      <c r="R213" s="1137" t="s">
        <v>324</v>
      </c>
      <c r="S213" s="1136"/>
      <c r="T213" s="1137" t="s">
        <v>284</v>
      </c>
      <c r="U213" s="1136"/>
      <c r="V213" s="1137" t="s">
        <v>280</v>
      </c>
      <c r="W213" s="1136"/>
      <c r="X213" s="1136"/>
      <c r="Y213" s="1137" t="s">
        <v>282</v>
      </c>
      <c r="Z213" s="1136"/>
      <c r="AA213" s="1136"/>
      <c r="AB213" s="1137" t="s">
        <v>289</v>
      </c>
      <c r="AC213" s="1136"/>
      <c r="AD213" s="1137"/>
      <c r="AE213" s="1136"/>
      <c r="AF213" s="1138" t="s">
        <v>328</v>
      </c>
      <c r="AG213" s="1136"/>
      <c r="AH213" s="1136"/>
      <c r="AI213" s="1136"/>
      <c r="AJ213" s="1136"/>
      <c r="AK213" s="1136"/>
      <c r="AL213" s="1136"/>
      <c r="AM213" s="1136"/>
      <c r="AN213" s="1137" t="s">
        <v>273</v>
      </c>
      <c r="AO213" s="1136"/>
      <c r="AP213" s="1136"/>
      <c r="AQ213" s="1136"/>
      <c r="AR213" s="1136"/>
      <c r="AS213" s="1137" t="s">
        <v>274</v>
      </c>
      <c r="AT213" s="1136"/>
      <c r="AU213" s="1136"/>
      <c r="AV213" s="123" t="s">
        <v>65</v>
      </c>
      <c r="AW213" s="1135" t="s">
        <v>275</v>
      </c>
      <c r="AX213" s="1136"/>
      <c r="AY213" s="1136"/>
      <c r="AZ213" s="1136"/>
      <c r="BA213" s="1136"/>
      <c r="BB213" s="1136"/>
      <c r="BC213" s="124">
        <v>55000000</v>
      </c>
      <c r="BD213" s="124">
        <v>55000000</v>
      </c>
      <c r="BE213" s="125">
        <v>0</v>
      </c>
      <c r="BF213" s="125">
        <v>0</v>
      </c>
      <c r="BG213" s="124">
        <v>55000000</v>
      </c>
      <c r="BH213" s="125">
        <v>0</v>
      </c>
      <c r="BI213" s="124">
        <v>8962482</v>
      </c>
      <c r="BJ213" s="124">
        <v>46037518</v>
      </c>
      <c r="BK213" s="124">
        <v>8962482</v>
      </c>
      <c r="BL213" s="125">
        <v>0</v>
      </c>
      <c r="BM213" s="124" t="s">
        <v>625</v>
      </c>
      <c r="BN213" s="125" t="s">
        <v>429</v>
      </c>
      <c r="BO213" s="125" t="s">
        <v>429</v>
      </c>
    </row>
    <row r="214" spans="1:67" s="121" customFormat="1" ht="14.45" customHeight="1" x14ac:dyDescent="0.25">
      <c r="A214" s="121" t="str">
        <f t="shared" si="31"/>
        <v>C-2502-1000-5-0-2-4-10</v>
      </c>
      <c r="B214" s="122" t="str">
        <f t="shared" si="21"/>
        <v>C</v>
      </c>
      <c r="C214" s="122" t="str">
        <f t="shared" si="22"/>
        <v>2502</v>
      </c>
      <c r="D214" s="122" t="str">
        <f t="shared" si="23"/>
        <v>1000</v>
      </c>
      <c r="E214" s="122" t="str">
        <f t="shared" si="24"/>
        <v>5</v>
      </c>
      <c r="F214" s="122" t="str">
        <f t="shared" si="25"/>
        <v>0</v>
      </c>
      <c r="G214" s="122" t="str">
        <f t="shared" si="32"/>
        <v>2</v>
      </c>
      <c r="H214" s="122" t="str">
        <f t="shared" si="26"/>
        <v>4</v>
      </c>
      <c r="I214" s="122"/>
      <c r="J214" s="122"/>
      <c r="K214" s="122"/>
      <c r="M214" s="135"/>
      <c r="N214" s="1137" t="s">
        <v>99</v>
      </c>
      <c r="O214" s="1136"/>
      <c r="P214" s="1137" t="s">
        <v>322</v>
      </c>
      <c r="Q214" s="1136"/>
      <c r="R214" s="1137" t="s">
        <v>324</v>
      </c>
      <c r="S214" s="1136"/>
      <c r="T214" s="1137" t="s">
        <v>284</v>
      </c>
      <c r="U214" s="1136"/>
      <c r="V214" s="1137" t="s">
        <v>280</v>
      </c>
      <c r="W214" s="1136"/>
      <c r="X214" s="1136"/>
      <c r="Y214" s="1137" t="s">
        <v>282</v>
      </c>
      <c r="Z214" s="1136"/>
      <c r="AA214" s="1136"/>
      <c r="AB214" s="1137" t="s">
        <v>283</v>
      </c>
      <c r="AC214" s="1136"/>
      <c r="AD214" s="1137"/>
      <c r="AE214" s="1136"/>
      <c r="AF214" s="1138" t="s">
        <v>84</v>
      </c>
      <c r="AG214" s="1136"/>
      <c r="AH214" s="1136"/>
      <c r="AI214" s="1136"/>
      <c r="AJ214" s="1136"/>
      <c r="AK214" s="1136"/>
      <c r="AL214" s="1136"/>
      <c r="AM214" s="1136"/>
      <c r="AN214" s="1137" t="s">
        <v>273</v>
      </c>
      <c r="AO214" s="1136"/>
      <c r="AP214" s="1136"/>
      <c r="AQ214" s="1136"/>
      <c r="AR214" s="1136"/>
      <c r="AS214" s="1137" t="s">
        <v>274</v>
      </c>
      <c r="AT214" s="1136"/>
      <c r="AU214" s="1136"/>
      <c r="AV214" s="123" t="s">
        <v>65</v>
      </c>
      <c r="AW214" s="1135" t="s">
        <v>275</v>
      </c>
      <c r="AX214" s="1136"/>
      <c r="AY214" s="1136"/>
      <c r="AZ214" s="1136"/>
      <c r="BA214" s="1136"/>
      <c r="BB214" s="1136"/>
      <c r="BC214" s="124">
        <v>154000000</v>
      </c>
      <c r="BD214" s="124">
        <v>154000000</v>
      </c>
      <c r="BE214" s="125">
        <v>0</v>
      </c>
      <c r="BF214" s="125">
        <v>0</v>
      </c>
      <c r="BG214" s="124">
        <v>90300906</v>
      </c>
      <c r="BH214" s="124">
        <v>63699094</v>
      </c>
      <c r="BI214" s="124">
        <v>64043611</v>
      </c>
      <c r="BJ214" s="124">
        <v>26257295</v>
      </c>
      <c r="BK214" s="124">
        <v>47841944</v>
      </c>
      <c r="BL214" s="124">
        <v>16201667</v>
      </c>
      <c r="BM214" s="124" t="s">
        <v>626</v>
      </c>
      <c r="BN214" s="125" t="s">
        <v>429</v>
      </c>
      <c r="BO214" s="125" t="s">
        <v>429</v>
      </c>
    </row>
    <row r="215" spans="1:67" s="121" customFormat="1" x14ac:dyDescent="0.25">
      <c r="A215" s="121" t="str">
        <f t="shared" si="31"/>
        <v>C-2502-1000-5-0-2-6-10</v>
      </c>
      <c r="B215" s="122" t="str">
        <f t="shared" si="21"/>
        <v>C</v>
      </c>
      <c r="C215" s="122" t="str">
        <f t="shared" si="22"/>
        <v>2502</v>
      </c>
      <c r="D215" s="122" t="str">
        <f t="shared" si="23"/>
        <v>1000</v>
      </c>
      <c r="E215" s="122" t="str">
        <f t="shared" si="24"/>
        <v>5</v>
      </c>
      <c r="F215" s="122" t="str">
        <f t="shared" si="25"/>
        <v>0</v>
      </c>
      <c r="G215" s="122" t="str">
        <f t="shared" si="32"/>
        <v>2</v>
      </c>
      <c r="H215" s="122" t="str">
        <f t="shared" si="26"/>
        <v>6</v>
      </c>
      <c r="I215" s="122"/>
      <c r="J215" s="122"/>
      <c r="K215" s="122"/>
      <c r="M215" s="135"/>
      <c r="N215" s="1137" t="s">
        <v>99</v>
      </c>
      <c r="O215" s="1136"/>
      <c r="P215" s="1137" t="s">
        <v>322</v>
      </c>
      <c r="Q215" s="1136"/>
      <c r="R215" s="1137" t="s">
        <v>324</v>
      </c>
      <c r="S215" s="1136"/>
      <c r="T215" s="1137" t="s">
        <v>284</v>
      </c>
      <c r="U215" s="1136"/>
      <c r="V215" s="1137" t="s">
        <v>280</v>
      </c>
      <c r="W215" s="1136"/>
      <c r="X215" s="1136"/>
      <c r="Y215" s="1137" t="s">
        <v>282</v>
      </c>
      <c r="Z215" s="1136"/>
      <c r="AA215" s="1136"/>
      <c r="AB215" s="1137" t="s">
        <v>292</v>
      </c>
      <c r="AC215" s="1136"/>
      <c r="AD215" s="1137"/>
      <c r="AE215" s="1136"/>
      <c r="AF215" s="1138" t="s">
        <v>329</v>
      </c>
      <c r="AG215" s="1136"/>
      <c r="AH215" s="1136"/>
      <c r="AI215" s="1136"/>
      <c r="AJ215" s="1136"/>
      <c r="AK215" s="1136"/>
      <c r="AL215" s="1136"/>
      <c r="AM215" s="1136"/>
      <c r="AN215" s="1137" t="s">
        <v>273</v>
      </c>
      <c r="AO215" s="1136"/>
      <c r="AP215" s="1136"/>
      <c r="AQ215" s="1136"/>
      <c r="AR215" s="1136"/>
      <c r="AS215" s="1137" t="s">
        <v>274</v>
      </c>
      <c r="AT215" s="1136"/>
      <c r="AU215" s="1136"/>
      <c r="AV215" s="123" t="s">
        <v>65</v>
      </c>
      <c r="AW215" s="1135" t="s">
        <v>275</v>
      </c>
      <c r="AX215" s="1136"/>
      <c r="AY215" s="1136"/>
      <c r="AZ215" s="1136"/>
      <c r="BA215" s="1136"/>
      <c r="BB215" s="1136"/>
      <c r="BC215" s="124">
        <v>21000000</v>
      </c>
      <c r="BD215" s="125">
        <v>0</v>
      </c>
      <c r="BE215" s="124">
        <v>21000000</v>
      </c>
      <c r="BF215" s="125">
        <v>0</v>
      </c>
      <c r="BG215" s="125">
        <v>0</v>
      </c>
      <c r="BH215" s="125">
        <v>0</v>
      </c>
      <c r="BI215" s="125">
        <v>0</v>
      </c>
      <c r="BJ215" s="125">
        <v>0</v>
      </c>
      <c r="BK215" s="125">
        <v>0</v>
      </c>
      <c r="BL215" s="125">
        <v>0</v>
      </c>
      <c r="BM215" s="125" t="s">
        <v>429</v>
      </c>
      <c r="BN215" s="125" t="s">
        <v>429</v>
      </c>
      <c r="BO215" s="125" t="s">
        <v>429</v>
      </c>
    </row>
    <row r="216" spans="1:67" s="121" customFormat="1" x14ac:dyDescent="0.25">
      <c r="A216" s="121" t="str">
        <f t="shared" si="31"/>
        <v>C-2502-1000-5-0-2-11-10</v>
      </c>
      <c r="B216" s="122" t="str">
        <f t="shared" si="21"/>
        <v>C</v>
      </c>
      <c r="C216" s="122" t="str">
        <f t="shared" si="22"/>
        <v>2502</v>
      </c>
      <c r="D216" s="122" t="str">
        <f t="shared" si="23"/>
        <v>1000</v>
      </c>
      <c r="E216" s="122" t="str">
        <f t="shared" si="24"/>
        <v>5</v>
      </c>
      <c r="F216" s="122" t="str">
        <f t="shared" si="25"/>
        <v>0</v>
      </c>
      <c r="G216" s="122" t="str">
        <f t="shared" si="32"/>
        <v>2</v>
      </c>
      <c r="H216" s="122" t="str">
        <f t="shared" si="26"/>
        <v>11</v>
      </c>
      <c r="I216" s="122"/>
      <c r="J216" s="122"/>
      <c r="K216" s="122"/>
      <c r="M216" s="135"/>
      <c r="N216" s="1137" t="s">
        <v>99</v>
      </c>
      <c r="O216" s="1136"/>
      <c r="P216" s="1137" t="s">
        <v>322</v>
      </c>
      <c r="Q216" s="1136"/>
      <c r="R216" s="1137" t="s">
        <v>324</v>
      </c>
      <c r="S216" s="1136"/>
      <c r="T216" s="1137" t="s">
        <v>284</v>
      </c>
      <c r="U216" s="1136"/>
      <c r="V216" s="1137" t="s">
        <v>280</v>
      </c>
      <c r="W216" s="1136"/>
      <c r="X216" s="1136"/>
      <c r="Y216" s="1137" t="s">
        <v>282</v>
      </c>
      <c r="Z216" s="1136"/>
      <c r="AA216" s="1136"/>
      <c r="AB216" s="1137" t="s">
        <v>80</v>
      </c>
      <c r="AC216" s="1136"/>
      <c r="AD216" s="1137"/>
      <c r="AE216" s="1136"/>
      <c r="AF216" s="1138" t="s">
        <v>330</v>
      </c>
      <c r="AG216" s="1136"/>
      <c r="AH216" s="1136"/>
      <c r="AI216" s="1136"/>
      <c r="AJ216" s="1136"/>
      <c r="AK216" s="1136"/>
      <c r="AL216" s="1136"/>
      <c r="AM216" s="1136"/>
      <c r="AN216" s="1137" t="s">
        <v>273</v>
      </c>
      <c r="AO216" s="1136"/>
      <c r="AP216" s="1136"/>
      <c r="AQ216" s="1136"/>
      <c r="AR216" s="1136"/>
      <c r="AS216" s="1137" t="s">
        <v>274</v>
      </c>
      <c r="AT216" s="1136"/>
      <c r="AU216" s="1136"/>
      <c r="AV216" s="123" t="s">
        <v>65</v>
      </c>
      <c r="AW216" s="1135" t="s">
        <v>275</v>
      </c>
      <c r="AX216" s="1136"/>
      <c r="AY216" s="1136"/>
      <c r="AZ216" s="1136"/>
      <c r="BA216" s="1136"/>
      <c r="BB216" s="1136"/>
      <c r="BC216" s="125">
        <v>0</v>
      </c>
      <c r="BD216" s="125">
        <v>0</v>
      </c>
      <c r="BE216" s="125">
        <v>0</v>
      </c>
      <c r="BF216" s="125">
        <v>0</v>
      </c>
      <c r="BG216" s="125">
        <v>0</v>
      </c>
      <c r="BH216" s="125">
        <v>0</v>
      </c>
      <c r="BI216" s="125">
        <v>0</v>
      </c>
      <c r="BJ216" s="125">
        <v>0</v>
      </c>
      <c r="BK216" s="125">
        <v>0</v>
      </c>
      <c r="BL216" s="125">
        <v>0</v>
      </c>
      <c r="BM216" s="125" t="s">
        <v>429</v>
      </c>
      <c r="BN216" s="125" t="s">
        <v>429</v>
      </c>
      <c r="BO216" s="125" t="s">
        <v>429</v>
      </c>
    </row>
    <row r="217" spans="1:67" s="112" customFormat="1" x14ac:dyDescent="0.25">
      <c r="B217" s="115" t="str">
        <f t="shared" ref="B217:B239" si="33">+N217</f>
        <v>C</v>
      </c>
      <c r="C217" s="115" t="str">
        <f t="shared" ref="C217:C239" si="34">+P217</f>
        <v>2502</v>
      </c>
      <c r="D217" s="115" t="str">
        <f t="shared" si="23"/>
        <v>1000</v>
      </c>
      <c r="E217" s="115" t="str">
        <f t="shared" si="24"/>
        <v>6</v>
      </c>
      <c r="F217" s="115">
        <f t="shared" si="25"/>
        <v>0</v>
      </c>
      <c r="G217" s="115">
        <f t="shared" si="32"/>
        <v>0</v>
      </c>
      <c r="H217" s="115">
        <f t="shared" si="26"/>
        <v>0</v>
      </c>
      <c r="I217" s="115"/>
      <c r="J217" s="115"/>
      <c r="K217" s="115"/>
      <c r="M217" s="134"/>
      <c r="N217" s="925" t="s">
        <v>99</v>
      </c>
      <c r="O217" s="1032"/>
      <c r="P217" s="925" t="s">
        <v>322</v>
      </c>
      <c r="Q217" s="1032"/>
      <c r="R217" s="925" t="s">
        <v>324</v>
      </c>
      <c r="S217" s="1032"/>
      <c r="T217" s="925" t="s">
        <v>292</v>
      </c>
      <c r="U217" s="1032"/>
      <c r="V217" s="925"/>
      <c r="W217" s="1032"/>
      <c r="X217" s="1032"/>
      <c r="Y217" s="925"/>
      <c r="Z217" s="1032"/>
      <c r="AA217" s="1032"/>
      <c r="AB217" s="925"/>
      <c r="AC217" s="1032"/>
      <c r="AD217" s="925"/>
      <c r="AE217" s="1032"/>
      <c r="AF217" s="924" t="s">
        <v>334</v>
      </c>
      <c r="AG217" s="1032"/>
      <c r="AH217" s="1032"/>
      <c r="AI217" s="1032"/>
      <c r="AJ217" s="1032"/>
      <c r="AK217" s="1032"/>
      <c r="AL217" s="1032"/>
      <c r="AM217" s="1032"/>
      <c r="AN217" s="925" t="s">
        <v>273</v>
      </c>
      <c r="AO217" s="1032"/>
      <c r="AP217" s="1032"/>
      <c r="AQ217" s="1032"/>
      <c r="AR217" s="1032"/>
      <c r="AS217" s="925" t="s">
        <v>274</v>
      </c>
      <c r="AT217" s="1032"/>
      <c r="AU217" s="1032"/>
      <c r="AV217" s="108" t="s">
        <v>65</v>
      </c>
      <c r="AW217" s="926" t="s">
        <v>275</v>
      </c>
      <c r="AX217" s="1032"/>
      <c r="AY217" s="1032"/>
      <c r="AZ217" s="1032"/>
      <c r="BA217" s="1032"/>
      <c r="BB217" s="1032"/>
      <c r="BC217" s="109">
        <v>3600000000</v>
      </c>
      <c r="BD217" s="109">
        <v>2800000000</v>
      </c>
      <c r="BE217" s="109">
        <v>800000000</v>
      </c>
      <c r="BF217" s="109">
        <v>400000000</v>
      </c>
      <c r="BG217" s="109">
        <v>2310942536</v>
      </c>
      <c r="BH217" s="109">
        <v>489057464</v>
      </c>
      <c r="BI217" s="109">
        <v>1034888759</v>
      </c>
      <c r="BJ217" s="109">
        <v>1276053777</v>
      </c>
      <c r="BK217" s="109">
        <v>981629607</v>
      </c>
      <c r="BL217" s="109">
        <v>53259152</v>
      </c>
      <c r="BM217" s="109" t="s">
        <v>627</v>
      </c>
      <c r="BN217" s="109" t="s">
        <v>596</v>
      </c>
      <c r="BO217" s="109" t="s">
        <v>628</v>
      </c>
    </row>
    <row r="218" spans="1:67" s="112" customFormat="1" ht="14.45" customHeight="1" x14ac:dyDescent="0.25">
      <c r="B218" s="115" t="str">
        <f t="shared" si="33"/>
        <v>C</v>
      </c>
      <c r="C218" s="115" t="str">
        <f t="shared" si="34"/>
        <v>2502</v>
      </c>
      <c r="D218" s="115" t="str">
        <f t="shared" si="23"/>
        <v>1000</v>
      </c>
      <c r="E218" s="115" t="str">
        <f t="shared" si="24"/>
        <v>6</v>
      </c>
      <c r="F218" s="115" t="str">
        <f t="shared" si="25"/>
        <v>0</v>
      </c>
      <c r="G218" s="115">
        <f t="shared" si="32"/>
        <v>0</v>
      </c>
      <c r="H218" s="115">
        <f t="shared" si="26"/>
        <v>0</v>
      </c>
      <c r="I218" s="115"/>
      <c r="J218" s="115"/>
      <c r="K218" s="115"/>
      <c r="M218" s="134"/>
      <c r="N218" s="918" t="s">
        <v>99</v>
      </c>
      <c r="O218" s="1032"/>
      <c r="P218" s="918" t="s">
        <v>322</v>
      </c>
      <c r="Q218" s="1032"/>
      <c r="R218" s="918" t="s">
        <v>324</v>
      </c>
      <c r="S218" s="1032"/>
      <c r="T218" s="918" t="s">
        <v>292</v>
      </c>
      <c r="U218" s="1032"/>
      <c r="V218" s="918" t="s">
        <v>280</v>
      </c>
      <c r="W218" s="1032"/>
      <c r="X218" s="1032"/>
      <c r="Y218" s="918"/>
      <c r="Z218" s="1032"/>
      <c r="AA218" s="1032"/>
      <c r="AB218" s="918"/>
      <c r="AC218" s="1032"/>
      <c r="AD218" s="918"/>
      <c r="AE218" s="1032"/>
      <c r="AF218" s="917" t="s">
        <v>334</v>
      </c>
      <c r="AG218" s="1032"/>
      <c r="AH218" s="1032"/>
      <c r="AI218" s="1032"/>
      <c r="AJ218" s="1032"/>
      <c r="AK218" s="1032"/>
      <c r="AL218" s="1032"/>
      <c r="AM218" s="1032"/>
      <c r="AN218" s="918" t="s">
        <v>273</v>
      </c>
      <c r="AO218" s="1032"/>
      <c r="AP218" s="1032"/>
      <c r="AQ218" s="1032"/>
      <c r="AR218" s="1032"/>
      <c r="AS218" s="918" t="s">
        <v>274</v>
      </c>
      <c r="AT218" s="1032"/>
      <c r="AU218" s="1032"/>
      <c r="AV218" s="105" t="s">
        <v>65</v>
      </c>
      <c r="AW218" s="919" t="s">
        <v>275</v>
      </c>
      <c r="AX218" s="1032"/>
      <c r="AY218" s="1032"/>
      <c r="AZ218" s="1032"/>
      <c r="BA218" s="1032"/>
      <c r="BB218" s="1032"/>
      <c r="BC218" s="106">
        <v>2900000000</v>
      </c>
      <c r="BD218" s="106">
        <v>2800000000</v>
      </c>
      <c r="BE218" s="106">
        <v>100000000</v>
      </c>
      <c r="BF218" s="107">
        <v>0</v>
      </c>
      <c r="BG218" s="106">
        <v>2310942536</v>
      </c>
      <c r="BH218" s="106">
        <v>489057464</v>
      </c>
      <c r="BI218" s="106">
        <v>1034888759</v>
      </c>
      <c r="BJ218" s="106">
        <v>1276053777</v>
      </c>
      <c r="BK218" s="106">
        <v>981629607</v>
      </c>
      <c r="BL218" s="106">
        <v>53259152</v>
      </c>
      <c r="BM218" s="106" t="s">
        <v>627</v>
      </c>
      <c r="BN218" s="106" t="s">
        <v>596</v>
      </c>
      <c r="BO218" s="106" t="s">
        <v>628</v>
      </c>
    </row>
    <row r="219" spans="1:67" s="112" customFormat="1" ht="14.45" customHeight="1" x14ac:dyDescent="0.25">
      <c r="B219" s="115" t="str">
        <f t="shared" si="33"/>
        <v>C</v>
      </c>
      <c r="C219" s="115" t="str">
        <f t="shared" si="34"/>
        <v>2502</v>
      </c>
      <c r="D219" s="115" t="str">
        <f t="shared" ref="D219:D233" si="35">+R219</f>
        <v>1000</v>
      </c>
      <c r="E219" s="115" t="str">
        <f t="shared" si="24"/>
        <v>6</v>
      </c>
      <c r="F219" s="115" t="str">
        <f t="shared" si="25"/>
        <v>0</v>
      </c>
      <c r="G219" s="115" t="str">
        <f t="shared" si="32"/>
        <v>1</v>
      </c>
      <c r="H219" s="115">
        <f t="shared" si="26"/>
        <v>0</v>
      </c>
      <c r="I219" s="115"/>
      <c r="J219" s="115"/>
      <c r="K219" s="115"/>
      <c r="M219" s="134"/>
      <c r="N219" s="918" t="s">
        <v>99</v>
      </c>
      <c r="O219" s="1032"/>
      <c r="P219" s="918" t="s">
        <v>322</v>
      </c>
      <c r="Q219" s="1032"/>
      <c r="R219" s="918" t="s">
        <v>324</v>
      </c>
      <c r="S219" s="1032"/>
      <c r="T219" s="918" t="s">
        <v>292</v>
      </c>
      <c r="U219" s="1032"/>
      <c r="V219" s="918" t="s">
        <v>280</v>
      </c>
      <c r="W219" s="1032"/>
      <c r="X219" s="1032"/>
      <c r="Y219" s="918" t="s">
        <v>279</v>
      </c>
      <c r="Z219" s="1032"/>
      <c r="AA219" s="1032"/>
      <c r="AB219" s="918"/>
      <c r="AC219" s="1032"/>
      <c r="AD219" s="918"/>
      <c r="AE219" s="1032"/>
      <c r="AF219" s="917" t="s">
        <v>331</v>
      </c>
      <c r="AG219" s="1032"/>
      <c r="AH219" s="1032"/>
      <c r="AI219" s="1032"/>
      <c r="AJ219" s="1032"/>
      <c r="AK219" s="1032"/>
      <c r="AL219" s="1032"/>
      <c r="AM219" s="1032"/>
      <c r="AN219" s="918" t="s">
        <v>273</v>
      </c>
      <c r="AO219" s="1032"/>
      <c r="AP219" s="1032"/>
      <c r="AQ219" s="1032"/>
      <c r="AR219" s="1032"/>
      <c r="AS219" s="918" t="s">
        <v>274</v>
      </c>
      <c r="AT219" s="1032"/>
      <c r="AU219" s="1032"/>
      <c r="AV219" s="105" t="s">
        <v>65</v>
      </c>
      <c r="AW219" s="919" t="s">
        <v>275</v>
      </c>
      <c r="AX219" s="1032"/>
      <c r="AY219" s="1032"/>
      <c r="AZ219" s="1032"/>
      <c r="BA219" s="1032"/>
      <c r="BB219" s="1032"/>
      <c r="BC219" s="106">
        <v>2900000000</v>
      </c>
      <c r="BD219" s="106">
        <v>2800000000</v>
      </c>
      <c r="BE219" s="106">
        <v>100000000</v>
      </c>
      <c r="BF219" s="107">
        <v>0</v>
      </c>
      <c r="BG219" s="106">
        <v>2310942536</v>
      </c>
      <c r="BH219" s="106">
        <v>489057464</v>
      </c>
      <c r="BI219" s="106">
        <v>1034888759</v>
      </c>
      <c r="BJ219" s="106">
        <v>1276053777</v>
      </c>
      <c r="BK219" s="106">
        <v>981629607</v>
      </c>
      <c r="BL219" s="106">
        <v>53259152</v>
      </c>
      <c r="BM219" s="106" t="s">
        <v>627</v>
      </c>
      <c r="BN219" s="106" t="s">
        <v>596</v>
      </c>
      <c r="BO219" s="106" t="s">
        <v>628</v>
      </c>
    </row>
    <row r="220" spans="1:67" s="121" customFormat="1" ht="14.45" customHeight="1" x14ac:dyDescent="0.25">
      <c r="A220" s="121" t="str">
        <f>+B220&amp;"-"&amp;C220&amp;"-"&amp;D220&amp;"-"&amp;E220&amp;"-"&amp;F220&amp;"-"&amp;G220&amp;"-"&amp;H220&amp;"-"&amp;AV220</f>
        <v>C-2502-1000-6-0-1-1-10</v>
      </c>
      <c r="B220" s="122" t="str">
        <f t="shared" si="33"/>
        <v>C</v>
      </c>
      <c r="C220" s="122" t="str">
        <f t="shared" si="34"/>
        <v>2502</v>
      </c>
      <c r="D220" s="122" t="str">
        <f t="shared" si="35"/>
        <v>1000</v>
      </c>
      <c r="E220" s="122" t="str">
        <f t="shared" si="24"/>
        <v>6</v>
      </c>
      <c r="F220" s="122" t="str">
        <f t="shared" si="25"/>
        <v>0</v>
      </c>
      <c r="G220" s="122" t="str">
        <f t="shared" si="32"/>
        <v>1</v>
      </c>
      <c r="H220" s="122" t="str">
        <f t="shared" si="26"/>
        <v>1</v>
      </c>
      <c r="I220" s="122"/>
      <c r="J220" s="122"/>
      <c r="K220" s="122"/>
      <c r="M220" s="135"/>
      <c r="N220" s="1137" t="s">
        <v>99</v>
      </c>
      <c r="O220" s="1136"/>
      <c r="P220" s="1137" t="s">
        <v>322</v>
      </c>
      <c r="Q220" s="1136"/>
      <c r="R220" s="1137" t="s">
        <v>324</v>
      </c>
      <c r="S220" s="1136"/>
      <c r="T220" s="1137" t="s">
        <v>292</v>
      </c>
      <c r="U220" s="1136"/>
      <c r="V220" s="1137" t="s">
        <v>280</v>
      </c>
      <c r="W220" s="1136"/>
      <c r="X220" s="1136"/>
      <c r="Y220" s="1137" t="s">
        <v>279</v>
      </c>
      <c r="Z220" s="1136"/>
      <c r="AA220" s="1136"/>
      <c r="AB220" s="1137" t="s">
        <v>279</v>
      </c>
      <c r="AC220" s="1136"/>
      <c r="AD220" s="1137"/>
      <c r="AE220" s="1136"/>
      <c r="AF220" s="1138" t="s">
        <v>332</v>
      </c>
      <c r="AG220" s="1136"/>
      <c r="AH220" s="1136"/>
      <c r="AI220" s="1136"/>
      <c r="AJ220" s="1136"/>
      <c r="AK220" s="1136"/>
      <c r="AL220" s="1136"/>
      <c r="AM220" s="1136"/>
      <c r="AN220" s="1137" t="s">
        <v>273</v>
      </c>
      <c r="AO220" s="1136"/>
      <c r="AP220" s="1136"/>
      <c r="AQ220" s="1136"/>
      <c r="AR220" s="1136"/>
      <c r="AS220" s="1137" t="s">
        <v>274</v>
      </c>
      <c r="AT220" s="1136"/>
      <c r="AU220" s="1136"/>
      <c r="AV220" s="123" t="s">
        <v>65</v>
      </c>
      <c r="AW220" s="1135" t="s">
        <v>275</v>
      </c>
      <c r="AX220" s="1136"/>
      <c r="AY220" s="1136"/>
      <c r="AZ220" s="1136"/>
      <c r="BA220" s="1136"/>
      <c r="BB220" s="1136"/>
      <c r="BC220" s="124">
        <v>868452358</v>
      </c>
      <c r="BD220" s="124">
        <v>868452358</v>
      </c>
      <c r="BE220" s="125">
        <v>0</v>
      </c>
      <c r="BF220" s="125">
        <v>0</v>
      </c>
      <c r="BG220" s="124">
        <v>698897733</v>
      </c>
      <c r="BH220" s="124">
        <v>169554625</v>
      </c>
      <c r="BI220" s="124">
        <v>198594233</v>
      </c>
      <c r="BJ220" s="124">
        <v>500303500</v>
      </c>
      <c r="BK220" s="124">
        <v>198594233</v>
      </c>
      <c r="BL220" s="125">
        <v>0</v>
      </c>
      <c r="BM220" s="124" t="s">
        <v>629</v>
      </c>
      <c r="BN220" s="124" t="s">
        <v>596</v>
      </c>
      <c r="BO220" s="125" t="s">
        <v>429</v>
      </c>
    </row>
    <row r="221" spans="1:67" s="121" customFormat="1" x14ac:dyDescent="0.25">
      <c r="A221" s="121" t="str">
        <f>+B221&amp;"-"&amp;C221&amp;"-"&amp;D221&amp;"-"&amp;E221&amp;"-"&amp;F221&amp;"-"&amp;G221&amp;"-"&amp;H221&amp;"-"&amp;AV221</f>
        <v>C-2502-1000-6-0-1-2-10</v>
      </c>
      <c r="B221" s="122" t="str">
        <f t="shared" si="33"/>
        <v>C</v>
      </c>
      <c r="C221" s="122" t="str">
        <f t="shared" si="34"/>
        <v>2502</v>
      </c>
      <c r="D221" s="122" t="str">
        <f t="shared" si="35"/>
        <v>1000</v>
      </c>
      <c r="E221" s="122" t="str">
        <f t="shared" ref="E221:E233" si="36">+T221</f>
        <v>6</v>
      </c>
      <c r="F221" s="122" t="str">
        <f t="shared" ref="F221:F233" si="37">+V221</f>
        <v>0</v>
      </c>
      <c r="G221" s="122" t="str">
        <f t="shared" si="32"/>
        <v>1</v>
      </c>
      <c r="H221" s="122" t="str">
        <f t="shared" ref="H221:H232" si="38">+AB221</f>
        <v>2</v>
      </c>
      <c r="I221" s="122"/>
      <c r="J221" s="122"/>
      <c r="K221" s="122"/>
      <c r="M221" s="135"/>
      <c r="N221" s="1137" t="s">
        <v>99</v>
      </c>
      <c r="O221" s="1136"/>
      <c r="P221" s="1137" t="s">
        <v>322</v>
      </c>
      <c r="Q221" s="1136"/>
      <c r="R221" s="1137" t="s">
        <v>324</v>
      </c>
      <c r="S221" s="1136"/>
      <c r="T221" s="1137" t="s">
        <v>292</v>
      </c>
      <c r="U221" s="1136"/>
      <c r="V221" s="1137" t="s">
        <v>280</v>
      </c>
      <c r="W221" s="1136"/>
      <c r="X221" s="1136"/>
      <c r="Y221" s="1137" t="s">
        <v>279</v>
      </c>
      <c r="Z221" s="1136"/>
      <c r="AA221" s="1136"/>
      <c r="AB221" s="1137" t="s">
        <v>282</v>
      </c>
      <c r="AC221" s="1136"/>
      <c r="AD221" s="1137"/>
      <c r="AE221" s="1136"/>
      <c r="AF221" s="1138" t="s">
        <v>327</v>
      </c>
      <c r="AG221" s="1136"/>
      <c r="AH221" s="1136"/>
      <c r="AI221" s="1136"/>
      <c r="AJ221" s="1136"/>
      <c r="AK221" s="1136"/>
      <c r="AL221" s="1136"/>
      <c r="AM221" s="1136"/>
      <c r="AN221" s="1137" t="s">
        <v>273</v>
      </c>
      <c r="AO221" s="1136"/>
      <c r="AP221" s="1136"/>
      <c r="AQ221" s="1136"/>
      <c r="AR221" s="1136"/>
      <c r="AS221" s="1137" t="s">
        <v>274</v>
      </c>
      <c r="AT221" s="1136"/>
      <c r="AU221" s="1136"/>
      <c r="AV221" s="123" t="s">
        <v>65</v>
      </c>
      <c r="AW221" s="1135" t="s">
        <v>275</v>
      </c>
      <c r="AX221" s="1136"/>
      <c r="AY221" s="1136"/>
      <c r="AZ221" s="1136"/>
      <c r="BA221" s="1136"/>
      <c r="BB221" s="1136"/>
      <c r="BC221" s="124">
        <v>370000000</v>
      </c>
      <c r="BD221" s="124">
        <v>370000000</v>
      </c>
      <c r="BE221" s="125">
        <v>0</v>
      </c>
      <c r="BF221" s="125">
        <v>0</v>
      </c>
      <c r="BG221" s="124">
        <v>370000000</v>
      </c>
      <c r="BH221" s="125">
        <v>0</v>
      </c>
      <c r="BI221" s="124">
        <v>74000000</v>
      </c>
      <c r="BJ221" s="124">
        <v>296000000</v>
      </c>
      <c r="BK221" s="124">
        <v>74000000</v>
      </c>
      <c r="BL221" s="125">
        <v>0</v>
      </c>
      <c r="BM221" s="124" t="s">
        <v>630</v>
      </c>
      <c r="BN221" s="125" t="s">
        <v>429</v>
      </c>
      <c r="BO221" s="125" t="s">
        <v>429</v>
      </c>
    </row>
    <row r="222" spans="1:67" s="121" customFormat="1" x14ac:dyDescent="0.25">
      <c r="A222" s="121" t="str">
        <f>+B222&amp;"-"&amp;C222&amp;"-"&amp;D222&amp;"-"&amp;E222&amp;"-"&amp;F222&amp;"-"&amp;G222&amp;"-"&amp;H222&amp;"-"&amp;AV222</f>
        <v>C-2502-1000-6-0-1-3-10</v>
      </c>
      <c r="B222" s="122" t="str">
        <f t="shared" si="33"/>
        <v>C</v>
      </c>
      <c r="C222" s="122" t="str">
        <f t="shared" si="34"/>
        <v>2502</v>
      </c>
      <c r="D222" s="122" t="str">
        <f t="shared" si="35"/>
        <v>1000</v>
      </c>
      <c r="E222" s="122" t="str">
        <f t="shared" si="36"/>
        <v>6</v>
      </c>
      <c r="F222" s="122" t="str">
        <f t="shared" si="37"/>
        <v>0</v>
      </c>
      <c r="G222" s="122" t="str">
        <f t="shared" si="32"/>
        <v>1</v>
      </c>
      <c r="H222" s="122" t="str">
        <f t="shared" si="38"/>
        <v>3</v>
      </c>
      <c r="I222" s="122"/>
      <c r="J222" s="122"/>
      <c r="K222" s="122"/>
      <c r="M222" s="135"/>
      <c r="N222" s="1137" t="s">
        <v>99</v>
      </c>
      <c r="O222" s="1136"/>
      <c r="P222" s="1137" t="s">
        <v>322</v>
      </c>
      <c r="Q222" s="1136"/>
      <c r="R222" s="1137" t="s">
        <v>324</v>
      </c>
      <c r="S222" s="1136"/>
      <c r="T222" s="1137" t="s">
        <v>292</v>
      </c>
      <c r="U222" s="1136"/>
      <c r="V222" s="1137" t="s">
        <v>280</v>
      </c>
      <c r="W222" s="1136"/>
      <c r="X222" s="1136"/>
      <c r="Y222" s="1137" t="s">
        <v>279</v>
      </c>
      <c r="Z222" s="1136"/>
      <c r="AA222" s="1136"/>
      <c r="AB222" s="1137" t="s">
        <v>289</v>
      </c>
      <c r="AC222" s="1136"/>
      <c r="AD222" s="1137"/>
      <c r="AE222" s="1136"/>
      <c r="AF222" s="1138" t="s">
        <v>328</v>
      </c>
      <c r="AG222" s="1136"/>
      <c r="AH222" s="1136"/>
      <c r="AI222" s="1136"/>
      <c r="AJ222" s="1136"/>
      <c r="AK222" s="1136"/>
      <c r="AL222" s="1136"/>
      <c r="AM222" s="1136"/>
      <c r="AN222" s="1137" t="s">
        <v>273</v>
      </c>
      <c r="AO222" s="1136"/>
      <c r="AP222" s="1136"/>
      <c r="AQ222" s="1136"/>
      <c r="AR222" s="1136"/>
      <c r="AS222" s="1137" t="s">
        <v>274</v>
      </c>
      <c r="AT222" s="1136"/>
      <c r="AU222" s="1136"/>
      <c r="AV222" s="123" t="s">
        <v>65</v>
      </c>
      <c r="AW222" s="1135" t="s">
        <v>275</v>
      </c>
      <c r="AX222" s="1136"/>
      <c r="AY222" s="1136"/>
      <c r="AZ222" s="1136"/>
      <c r="BA222" s="1136"/>
      <c r="BB222" s="1136"/>
      <c r="BC222" s="124">
        <v>390000000</v>
      </c>
      <c r="BD222" s="124">
        <v>390000000</v>
      </c>
      <c r="BE222" s="125">
        <v>0</v>
      </c>
      <c r="BF222" s="125">
        <v>0</v>
      </c>
      <c r="BG222" s="124">
        <v>390000000</v>
      </c>
      <c r="BH222" s="125">
        <v>0</v>
      </c>
      <c r="BI222" s="124">
        <v>35331031</v>
      </c>
      <c r="BJ222" s="124">
        <v>354668969</v>
      </c>
      <c r="BK222" s="124">
        <v>35331031</v>
      </c>
      <c r="BL222" s="125">
        <v>0</v>
      </c>
      <c r="BM222" s="124" t="s">
        <v>631</v>
      </c>
      <c r="BN222" s="125" t="s">
        <v>429</v>
      </c>
      <c r="BO222" s="125" t="s">
        <v>429</v>
      </c>
    </row>
    <row r="223" spans="1:67" s="121" customFormat="1" x14ac:dyDescent="0.25">
      <c r="A223" s="121" t="str">
        <f>+B223&amp;"-"&amp;C223&amp;"-"&amp;D223&amp;"-"&amp;E223&amp;"-"&amp;F223&amp;"-"&amp;G223&amp;"-"&amp;H223&amp;"-"&amp;AV223</f>
        <v>C-2502-1000-6-0-1-4-10</v>
      </c>
      <c r="B223" s="122" t="str">
        <f t="shared" si="33"/>
        <v>C</v>
      </c>
      <c r="C223" s="122" t="str">
        <f t="shared" si="34"/>
        <v>2502</v>
      </c>
      <c r="D223" s="122" t="str">
        <f t="shared" si="35"/>
        <v>1000</v>
      </c>
      <c r="E223" s="122" t="str">
        <f t="shared" si="36"/>
        <v>6</v>
      </c>
      <c r="F223" s="122" t="str">
        <f t="shared" si="37"/>
        <v>0</v>
      </c>
      <c r="G223" s="122" t="str">
        <f t="shared" si="32"/>
        <v>1</v>
      </c>
      <c r="H223" s="122" t="str">
        <f t="shared" si="38"/>
        <v>4</v>
      </c>
      <c r="I223" s="122"/>
      <c r="J223" s="122"/>
      <c r="K223" s="122"/>
      <c r="M223" s="135"/>
      <c r="N223" s="1137" t="s">
        <v>99</v>
      </c>
      <c r="O223" s="1136"/>
      <c r="P223" s="1137" t="s">
        <v>322</v>
      </c>
      <c r="Q223" s="1136"/>
      <c r="R223" s="1137" t="s">
        <v>324</v>
      </c>
      <c r="S223" s="1136"/>
      <c r="T223" s="1137" t="s">
        <v>292</v>
      </c>
      <c r="U223" s="1136"/>
      <c r="V223" s="1137" t="s">
        <v>280</v>
      </c>
      <c r="W223" s="1136"/>
      <c r="X223" s="1136"/>
      <c r="Y223" s="1137" t="s">
        <v>279</v>
      </c>
      <c r="Z223" s="1136"/>
      <c r="AA223" s="1136"/>
      <c r="AB223" s="1137" t="s">
        <v>283</v>
      </c>
      <c r="AC223" s="1136"/>
      <c r="AD223" s="1137"/>
      <c r="AE223" s="1136"/>
      <c r="AF223" s="1138" t="s">
        <v>84</v>
      </c>
      <c r="AG223" s="1136"/>
      <c r="AH223" s="1136"/>
      <c r="AI223" s="1136"/>
      <c r="AJ223" s="1136"/>
      <c r="AK223" s="1136"/>
      <c r="AL223" s="1136"/>
      <c r="AM223" s="1136"/>
      <c r="AN223" s="1137" t="s">
        <v>273</v>
      </c>
      <c r="AO223" s="1136"/>
      <c r="AP223" s="1136"/>
      <c r="AQ223" s="1136"/>
      <c r="AR223" s="1136"/>
      <c r="AS223" s="1137" t="s">
        <v>274</v>
      </c>
      <c r="AT223" s="1136"/>
      <c r="AU223" s="1136"/>
      <c r="AV223" s="123" t="s">
        <v>65</v>
      </c>
      <c r="AW223" s="1135" t="s">
        <v>275</v>
      </c>
      <c r="AX223" s="1136"/>
      <c r="AY223" s="1136"/>
      <c r="AZ223" s="1136"/>
      <c r="BA223" s="1136"/>
      <c r="BB223" s="1136"/>
      <c r="BC223" s="124">
        <v>1171547642</v>
      </c>
      <c r="BD223" s="124">
        <v>1171547642</v>
      </c>
      <c r="BE223" s="125">
        <v>0</v>
      </c>
      <c r="BF223" s="125">
        <v>0</v>
      </c>
      <c r="BG223" s="124">
        <v>852044803</v>
      </c>
      <c r="BH223" s="124">
        <v>319502839</v>
      </c>
      <c r="BI223" s="124">
        <v>726963495</v>
      </c>
      <c r="BJ223" s="124">
        <v>125081308</v>
      </c>
      <c r="BK223" s="124">
        <v>673704343</v>
      </c>
      <c r="BL223" s="124">
        <v>53259152</v>
      </c>
      <c r="BM223" s="124" t="s">
        <v>632</v>
      </c>
      <c r="BN223" s="125" t="s">
        <v>429</v>
      </c>
      <c r="BO223" s="124" t="s">
        <v>628</v>
      </c>
    </row>
    <row r="224" spans="1:67" s="121" customFormat="1" x14ac:dyDescent="0.25">
      <c r="A224" s="121" t="str">
        <f>+B224&amp;"-"&amp;C224&amp;"-"&amp;D224&amp;"-"&amp;E224&amp;"-"&amp;F224&amp;"-"&amp;G224&amp;"-"&amp;H224&amp;"-"&amp;AV224</f>
        <v>C-2502-1000-6-0-1-7-10</v>
      </c>
      <c r="B224" s="122" t="str">
        <f t="shared" si="33"/>
        <v>C</v>
      </c>
      <c r="C224" s="122" t="str">
        <f t="shared" si="34"/>
        <v>2502</v>
      </c>
      <c r="D224" s="122" t="str">
        <f t="shared" si="35"/>
        <v>1000</v>
      </c>
      <c r="E224" s="122" t="str">
        <f t="shared" si="36"/>
        <v>6</v>
      </c>
      <c r="F224" s="122" t="str">
        <f t="shared" si="37"/>
        <v>0</v>
      </c>
      <c r="G224" s="122" t="str">
        <f t="shared" si="32"/>
        <v>1</v>
      </c>
      <c r="H224" s="122" t="str">
        <f t="shared" si="38"/>
        <v>7</v>
      </c>
      <c r="I224" s="122"/>
      <c r="J224" s="122"/>
      <c r="K224" s="122"/>
      <c r="M224" s="135"/>
      <c r="N224" s="1137" t="s">
        <v>99</v>
      </c>
      <c r="O224" s="1136"/>
      <c r="P224" s="1137" t="s">
        <v>322</v>
      </c>
      <c r="Q224" s="1136"/>
      <c r="R224" s="1137" t="s">
        <v>324</v>
      </c>
      <c r="S224" s="1136"/>
      <c r="T224" s="1137" t="s">
        <v>292</v>
      </c>
      <c r="U224" s="1136"/>
      <c r="V224" s="1137" t="s">
        <v>280</v>
      </c>
      <c r="W224" s="1136"/>
      <c r="X224" s="1136"/>
      <c r="Y224" s="1137" t="s">
        <v>279</v>
      </c>
      <c r="Z224" s="1136"/>
      <c r="AA224" s="1136"/>
      <c r="AB224" s="1137" t="s">
        <v>293</v>
      </c>
      <c r="AC224" s="1136"/>
      <c r="AD224" s="1137"/>
      <c r="AE224" s="1136"/>
      <c r="AF224" s="1138" t="s">
        <v>335</v>
      </c>
      <c r="AG224" s="1136"/>
      <c r="AH224" s="1136"/>
      <c r="AI224" s="1136"/>
      <c r="AJ224" s="1136"/>
      <c r="AK224" s="1136"/>
      <c r="AL224" s="1136"/>
      <c r="AM224" s="1136"/>
      <c r="AN224" s="1137" t="s">
        <v>273</v>
      </c>
      <c r="AO224" s="1136"/>
      <c r="AP224" s="1136"/>
      <c r="AQ224" s="1136"/>
      <c r="AR224" s="1136"/>
      <c r="AS224" s="1137" t="s">
        <v>274</v>
      </c>
      <c r="AT224" s="1136"/>
      <c r="AU224" s="1136"/>
      <c r="AV224" s="123" t="s">
        <v>65</v>
      </c>
      <c r="AW224" s="1135" t="s">
        <v>275</v>
      </c>
      <c r="AX224" s="1136"/>
      <c r="AY224" s="1136"/>
      <c r="AZ224" s="1136"/>
      <c r="BA224" s="1136"/>
      <c r="BB224" s="1136"/>
      <c r="BC224" s="124">
        <v>100000000</v>
      </c>
      <c r="BD224" s="125">
        <v>0</v>
      </c>
      <c r="BE224" s="124">
        <v>100000000</v>
      </c>
      <c r="BF224" s="125">
        <v>0</v>
      </c>
      <c r="BG224" s="125">
        <v>0</v>
      </c>
      <c r="BH224" s="125">
        <v>0</v>
      </c>
      <c r="BI224" s="125">
        <v>0</v>
      </c>
      <c r="BJ224" s="125">
        <v>0</v>
      </c>
      <c r="BK224" s="125">
        <v>0</v>
      </c>
      <c r="BL224" s="125">
        <v>0</v>
      </c>
      <c r="BM224" s="125" t="s">
        <v>429</v>
      </c>
      <c r="BN224" s="125" t="s">
        <v>429</v>
      </c>
      <c r="BO224" s="125" t="s">
        <v>429</v>
      </c>
    </row>
    <row r="225" spans="1:67" s="112" customFormat="1" x14ac:dyDescent="0.25">
      <c r="B225" s="115" t="str">
        <f t="shared" si="33"/>
        <v>C</v>
      </c>
      <c r="C225" s="115" t="str">
        <f t="shared" si="34"/>
        <v>2502</v>
      </c>
      <c r="D225" s="115" t="str">
        <f t="shared" si="35"/>
        <v>1000</v>
      </c>
      <c r="E225" s="115" t="str">
        <f t="shared" si="36"/>
        <v>7</v>
      </c>
      <c r="F225" s="115">
        <f t="shared" si="37"/>
        <v>0</v>
      </c>
      <c r="G225" s="115">
        <f t="shared" si="32"/>
        <v>0</v>
      </c>
      <c r="H225" s="115">
        <f t="shared" si="38"/>
        <v>0</v>
      </c>
      <c r="I225" s="115"/>
      <c r="J225" s="115"/>
      <c r="K225" s="115"/>
      <c r="M225" s="134"/>
      <c r="N225" s="925" t="s">
        <v>99</v>
      </c>
      <c r="O225" s="1032"/>
      <c r="P225" s="925" t="s">
        <v>322</v>
      </c>
      <c r="Q225" s="1032"/>
      <c r="R225" s="925" t="s">
        <v>324</v>
      </c>
      <c r="S225" s="1032"/>
      <c r="T225" s="925" t="s">
        <v>293</v>
      </c>
      <c r="U225" s="1032"/>
      <c r="V225" s="925"/>
      <c r="W225" s="1032"/>
      <c r="X225" s="1032"/>
      <c r="Y225" s="925"/>
      <c r="Z225" s="1032"/>
      <c r="AA225" s="1032"/>
      <c r="AB225" s="925"/>
      <c r="AC225" s="1032"/>
      <c r="AD225" s="925"/>
      <c r="AE225" s="1032"/>
      <c r="AF225" s="924" t="s">
        <v>336</v>
      </c>
      <c r="AG225" s="1032"/>
      <c r="AH225" s="1032"/>
      <c r="AI225" s="1032"/>
      <c r="AJ225" s="1032"/>
      <c r="AK225" s="1032"/>
      <c r="AL225" s="1032"/>
      <c r="AM225" s="1032"/>
      <c r="AN225" s="925" t="s">
        <v>273</v>
      </c>
      <c r="AO225" s="1032"/>
      <c r="AP225" s="1032"/>
      <c r="AQ225" s="1032"/>
      <c r="AR225" s="1032"/>
      <c r="AS225" s="925" t="s">
        <v>274</v>
      </c>
      <c r="AT225" s="1032"/>
      <c r="AU225" s="1032"/>
      <c r="AV225" s="108" t="s">
        <v>65</v>
      </c>
      <c r="AW225" s="926" t="s">
        <v>275</v>
      </c>
      <c r="AX225" s="1032"/>
      <c r="AY225" s="1032"/>
      <c r="AZ225" s="1032"/>
      <c r="BA225" s="1032"/>
      <c r="BB225" s="1032"/>
      <c r="BC225" s="109">
        <v>3500000000</v>
      </c>
      <c r="BD225" s="109">
        <v>3367220000</v>
      </c>
      <c r="BE225" s="109">
        <v>132780000</v>
      </c>
      <c r="BF225" s="109">
        <v>1500000000</v>
      </c>
      <c r="BG225" s="109">
        <v>2520045224</v>
      </c>
      <c r="BH225" s="109">
        <v>847174776</v>
      </c>
      <c r="BI225" s="109">
        <v>613084132</v>
      </c>
      <c r="BJ225" s="109">
        <v>1906961092</v>
      </c>
      <c r="BK225" s="109">
        <v>596769668</v>
      </c>
      <c r="BL225" s="109">
        <v>16314464</v>
      </c>
      <c r="BM225" s="109" t="s">
        <v>633</v>
      </c>
      <c r="BN225" s="110" t="s">
        <v>429</v>
      </c>
      <c r="BO225" s="110" t="s">
        <v>429</v>
      </c>
    </row>
    <row r="226" spans="1:67" s="112" customFormat="1" ht="14.45" customHeight="1" x14ac:dyDescent="0.25">
      <c r="B226" s="115" t="str">
        <f t="shared" si="33"/>
        <v>C</v>
      </c>
      <c r="C226" s="115" t="str">
        <f t="shared" si="34"/>
        <v>2502</v>
      </c>
      <c r="D226" s="115" t="str">
        <f t="shared" si="35"/>
        <v>1000</v>
      </c>
      <c r="E226" s="115" t="str">
        <f t="shared" si="36"/>
        <v>7</v>
      </c>
      <c r="F226" s="115" t="str">
        <f t="shared" si="37"/>
        <v>0</v>
      </c>
      <c r="G226" s="115">
        <f t="shared" si="32"/>
        <v>0</v>
      </c>
      <c r="H226" s="115">
        <f t="shared" si="38"/>
        <v>0</v>
      </c>
      <c r="I226" s="115"/>
      <c r="J226" s="115"/>
      <c r="K226" s="115"/>
      <c r="M226" s="134"/>
      <c r="N226" s="918" t="s">
        <v>99</v>
      </c>
      <c r="O226" s="1032"/>
      <c r="P226" s="918" t="s">
        <v>322</v>
      </c>
      <c r="Q226" s="1032"/>
      <c r="R226" s="918" t="s">
        <v>324</v>
      </c>
      <c r="S226" s="1032"/>
      <c r="T226" s="918" t="s">
        <v>293</v>
      </c>
      <c r="U226" s="1032"/>
      <c r="V226" s="918" t="s">
        <v>280</v>
      </c>
      <c r="W226" s="1032"/>
      <c r="X226" s="1032"/>
      <c r="Y226" s="918"/>
      <c r="Z226" s="1032"/>
      <c r="AA226" s="1032"/>
      <c r="AB226" s="918"/>
      <c r="AC226" s="1032"/>
      <c r="AD226" s="918"/>
      <c r="AE226" s="1032"/>
      <c r="AF226" s="917" t="s">
        <v>336</v>
      </c>
      <c r="AG226" s="1032"/>
      <c r="AH226" s="1032"/>
      <c r="AI226" s="1032"/>
      <c r="AJ226" s="1032"/>
      <c r="AK226" s="1032"/>
      <c r="AL226" s="1032"/>
      <c r="AM226" s="1032"/>
      <c r="AN226" s="918" t="s">
        <v>273</v>
      </c>
      <c r="AO226" s="1032"/>
      <c r="AP226" s="1032"/>
      <c r="AQ226" s="1032"/>
      <c r="AR226" s="1032"/>
      <c r="AS226" s="918" t="s">
        <v>274</v>
      </c>
      <c r="AT226" s="1032"/>
      <c r="AU226" s="1032"/>
      <c r="AV226" s="105" t="s">
        <v>65</v>
      </c>
      <c r="AW226" s="919" t="s">
        <v>275</v>
      </c>
      <c r="AX226" s="1032"/>
      <c r="AY226" s="1032"/>
      <c r="AZ226" s="1032"/>
      <c r="BA226" s="1032"/>
      <c r="BB226" s="1032"/>
      <c r="BC226" s="106">
        <v>3500000000</v>
      </c>
      <c r="BD226" s="106">
        <v>3367220000</v>
      </c>
      <c r="BE226" s="106">
        <v>132780000</v>
      </c>
      <c r="BF226" s="107">
        <v>0</v>
      </c>
      <c r="BG226" s="106">
        <v>2520045224</v>
      </c>
      <c r="BH226" s="106">
        <v>847174776</v>
      </c>
      <c r="BI226" s="106">
        <v>613084132</v>
      </c>
      <c r="BJ226" s="106">
        <v>1906961092</v>
      </c>
      <c r="BK226" s="106">
        <v>596769668</v>
      </c>
      <c r="BL226" s="106">
        <v>16314464</v>
      </c>
      <c r="BM226" s="106" t="s">
        <v>633</v>
      </c>
      <c r="BN226" s="107" t="s">
        <v>429</v>
      </c>
      <c r="BO226" s="107" t="s">
        <v>429</v>
      </c>
    </row>
    <row r="227" spans="1:67" s="112" customFormat="1" ht="14.45" customHeight="1" x14ac:dyDescent="0.25">
      <c r="B227" s="115" t="str">
        <f t="shared" si="33"/>
        <v>C</v>
      </c>
      <c r="C227" s="115" t="str">
        <f t="shared" si="34"/>
        <v>2502</v>
      </c>
      <c r="D227" s="115" t="str">
        <f t="shared" si="35"/>
        <v>1000</v>
      </c>
      <c r="E227" s="115" t="str">
        <f t="shared" si="36"/>
        <v>7</v>
      </c>
      <c r="F227" s="115" t="str">
        <f t="shared" si="37"/>
        <v>0</v>
      </c>
      <c r="G227" s="115" t="str">
        <f t="shared" si="32"/>
        <v>2</v>
      </c>
      <c r="H227" s="115">
        <f t="shared" si="38"/>
        <v>0</v>
      </c>
      <c r="I227" s="115"/>
      <c r="J227" s="115"/>
      <c r="K227" s="115"/>
      <c r="M227" s="134"/>
      <c r="N227" s="918" t="s">
        <v>99</v>
      </c>
      <c r="O227" s="1032"/>
      <c r="P227" s="918" t="s">
        <v>322</v>
      </c>
      <c r="Q227" s="1032"/>
      <c r="R227" s="918" t="s">
        <v>324</v>
      </c>
      <c r="S227" s="1032"/>
      <c r="T227" s="918" t="s">
        <v>293</v>
      </c>
      <c r="U227" s="1032"/>
      <c r="V227" s="918" t="s">
        <v>280</v>
      </c>
      <c r="W227" s="1032"/>
      <c r="X227" s="1032"/>
      <c r="Y227" s="918" t="s">
        <v>282</v>
      </c>
      <c r="Z227" s="1032"/>
      <c r="AA227" s="1032"/>
      <c r="AB227" s="918"/>
      <c r="AC227" s="1032"/>
      <c r="AD227" s="918"/>
      <c r="AE227" s="1032"/>
      <c r="AF227" s="917" t="s">
        <v>326</v>
      </c>
      <c r="AG227" s="1032"/>
      <c r="AH227" s="1032"/>
      <c r="AI227" s="1032"/>
      <c r="AJ227" s="1032"/>
      <c r="AK227" s="1032"/>
      <c r="AL227" s="1032"/>
      <c r="AM227" s="1032"/>
      <c r="AN227" s="918" t="s">
        <v>273</v>
      </c>
      <c r="AO227" s="1032"/>
      <c r="AP227" s="1032"/>
      <c r="AQ227" s="1032"/>
      <c r="AR227" s="1032"/>
      <c r="AS227" s="918" t="s">
        <v>274</v>
      </c>
      <c r="AT227" s="1032"/>
      <c r="AU227" s="1032"/>
      <c r="AV227" s="105" t="s">
        <v>65</v>
      </c>
      <c r="AW227" s="919" t="s">
        <v>275</v>
      </c>
      <c r="AX227" s="1032"/>
      <c r="AY227" s="1032"/>
      <c r="AZ227" s="1032"/>
      <c r="BA227" s="1032"/>
      <c r="BB227" s="1032"/>
      <c r="BC227" s="106">
        <v>3500000000</v>
      </c>
      <c r="BD227" s="106">
        <v>3367220000</v>
      </c>
      <c r="BE227" s="106">
        <v>132780000</v>
      </c>
      <c r="BF227" s="107">
        <v>0</v>
      </c>
      <c r="BG227" s="106">
        <v>2520045224</v>
      </c>
      <c r="BH227" s="106">
        <v>847174776</v>
      </c>
      <c r="BI227" s="106">
        <v>613084132</v>
      </c>
      <c r="BJ227" s="106">
        <v>1906961092</v>
      </c>
      <c r="BK227" s="106">
        <v>596769668</v>
      </c>
      <c r="BL227" s="106">
        <v>16314464</v>
      </c>
      <c r="BM227" s="106" t="s">
        <v>633</v>
      </c>
      <c r="BN227" s="107" t="s">
        <v>429</v>
      </c>
      <c r="BO227" s="107" t="s">
        <v>429</v>
      </c>
    </row>
    <row r="228" spans="1:67" s="121" customFormat="1" x14ac:dyDescent="0.25">
      <c r="A228" s="121" t="str">
        <f t="shared" ref="A228:A233" si="39">+B228&amp;"-"&amp;C228&amp;"-"&amp;D228&amp;"-"&amp;E228&amp;"-"&amp;F228&amp;"-"&amp;G228&amp;"-"&amp;H228&amp;"-"&amp;AV228</f>
        <v>C-2502-1000-7-0-2-1-10</v>
      </c>
      <c r="B228" s="122" t="str">
        <f t="shared" si="33"/>
        <v>C</v>
      </c>
      <c r="C228" s="122" t="str">
        <f t="shared" si="34"/>
        <v>2502</v>
      </c>
      <c r="D228" s="122" t="str">
        <f t="shared" si="35"/>
        <v>1000</v>
      </c>
      <c r="E228" s="122" t="str">
        <f t="shared" si="36"/>
        <v>7</v>
      </c>
      <c r="F228" s="122" t="str">
        <f t="shared" si="37"/>
        <v>0</v>
      </c>
      <c r="G228" s="122" t="str">
        <f t="shared" si="32"/>
        <v>2</v>
      </c>
      <c r="H228" s="122" t="str">
        <f t="shared" si="38"/>
        <v>1</v>
      </c>
      <c r="I228" s="122"/>
      <c r="J228" s="122"/>
      <c r="K228" s="122"/>
      <c r="M228" s="135"/>
      <c r="N228" s="1137" t="s">
        <v>99</v>
      </c>
      <c r="O228" s="1136"/>
      <c r="P228" s="1137" t="s">
        <v>322</v>
      </c>
      <c r="Q228" s="1136"/>
      <c r="R228" s="1137" t="s">
        <v>324</v>
      </c>
      <c r="S228" s="1136"/>
      <c r="T228" s="1137" t="s">
        <v>293</v>
      </c>
      <c r="U228" s="1136"/>
      <c r="V228" s="1137" t="s">
        <v>280</v>
      </c>
      <c r="W228" s="1136"/>
      <c r="X228" s="1136"/>
      <c r="Y228" s="1137" t="s">
        <v>282</v>
      </c>
      <c r="Z228" s="1136"/>
      <c r="AA228" s="1136"/>
      <c r="AB228" s="1137" t="s">
        <v>279</v>
      </c>
      <c r="AC228" s="1136"/>
      <c r="AD228" s="1137"/>
      <c r="AE228" s="1136"/>
      <c r="AF228" s="1138" t="s">
        <v>332</v>
      </c>
      <c r="AG228" s="1136"/>
      <c r="AH228" s="1136"/>
      <c r="AI228" s="1136"/>
      <c r="AJ228" s="1136"/>
      <c r="AK228" s="1136"/>
      <c r="AL228" s="1136"/>
      <c r="AM228" s="1136"/>
      <c r="AN228" s="1137" t="s">
        <v>273</v>
      </c>
      <c r="AO228" s="1136"/>
      <c r="AP228" s="1136"/>
      <c r="AQ228" s="1136"/>
      <c r="AR228" s="1136"/>
      <c r="AS228" s="1137" t="s">
        <v>274</v>
      </c>
      <c r="AT228" s="1136"/>
      <c r="AU228" s="1136"/>
      <c r="AV228" s="123" t="s">
        <v>65</v>
      </c>
      <c r="AW228" s="1135" t="s">
        <v>275</v>
      </c>
      <c r="AX228" s="1136"/>
      <c r="AY228" s="1136"/>
      <c r="AZ228" s="1136"/>
      <c r="BA228" s="1136"/>
      <c r="BB228" s="1136"/>
      <c r="BC228" s="124">
        <v>2400000000</v>
      </c>
      <c r="BD228" s="124">
        <v>2342220000</v>
      </c>
      <c r="BE228" s="124">
        <v>57780000</v>
      </c>
      <c r="BF228" s="125">
        <v>0</v>
      </c>
      <c r="BG228" s="124">
        <v>1784397999</v>
      </c>
      <c r="BH228" s="124">
        <v>557822001</v>
      </c>
      <c r="BI228" s="124">
        <v>381941653</v>
      </c>
      <c r="BJ228" s="124">
        <v>1402456346</v>
      </c>
      <c r="BK228" s="124">
        <v>381941653</v>
      </c>
      <c r="BL228" s="125">
        <v>0</v>
      </c>
      <c r="BM228" s="124" t="s">
        <v>634</v>
      </c>
      <c r="BN228" s="125" t="s">
        <v>429</v>
      </c>
      <c r="BO228" s="125" t="s">
        <v>429</v>
      </c>
    </row>
    <row r="229" spans="1:67" s="121" customFormat="1" x14ac:dyDescent="0.25">
      <c r="A229" s="121" t="str">
        <f t="shared" si="39"/>
        <v>C-2502-1000-7-0-2-2-10</v>
      </c>
      <c r="B229" s="122" t="str">
        <f t="shared" si="33"/>
        <v>C</v>
      </c>
      <c r="C229" s="122" t="str">
        <f t="shared" si="34"/>
        <v>2502</v>
      </c>
      <c r="D229" s="122" t="str">
        <f t="shared" si="35"/>
        <v>1000</v>
      </c>
      <c r="E229" s="122" t="str">
        <f t="shared" si="36"/>
        <v>7</v>
      </c>
      <c r="F229" s="122" t="str">
        <f t="shared" si="37"/>
        <v>0</v>
      </c>
      <c r="G229" s="122" t="str">
        <f t="shared" si="32"/>
        <v>2</v>
      </c>
      <c r="H229" s="122" t="str">
        <f t="shared" si="38"/>
        <v>2</v>
      </c>
      <c r="I229" s="122"/>
      <c r="J229" s="122"/>
      <c r="K229" s="122"/>
      <c r="M229" s="135"/>
      <c r="N229" s="1137" t="s">
        <v>99</v>
      </c>
      <c r="O229" s="1136"/>
      <c r="P229" s="1137" t="s">
        <v>322</v>
      </c>
      <c r="Q229" s="1136"/>
      <c r="R229" s="1137" t="s">
        <v>324</v>
      </c>
      <c r="S229" s="1136"/>
      <c r="T229" s="1137" t="s">
        <v>293</v>
      </c>
      <c r="U229" s="1136"/>
      <c r="V229" s="1137" t="s">
        <v>280</v>
      </c>
      <c r="W229" s="1136"/>
      <c r="X229" s="1136"/>
      <c r="Y229" s="1137" t="s">
        <v>282</v>
      </c>
      <c r="Z229" s="1136"/>
      <c r="AA229" s="1136"/>
      <c r="AB229" s="1137" t="s">
        <v>282</v>
      </c>
      <c r="AC229" s="1136"/>
      <c r="AD229" s="1137"/>
      <c r="AE229" s="1136"/>
      <c r="AF229" s="1138" t="s">
        <v>327</v>
      </c>
      <c r="AG229" s="1136"/>
      <c r="AH229" s="1136"/>
      <c r="AI229" s="1136"/>
      <c r="AJ229" s="1136"/>
      <c r="AK229" s="1136"/>
      <c r="AL229" s="1136"/>
      <c r="AM229" s="1136"/>
      <c r="AN229" s="1137" t="s">
        <v>273</v>
      </c>
      <c r="AO229" s="1136"/>
      <c r="AP229" s="1136"/>
      <c r="AQ229" s="1136"/>
      <c r="AR229" s="1136"/>
      <c r="AS229" s="1137" t="s">
        <v>274</v>
      </c>
      <c r="AT229" s="1136"/>
      <c r="AU229" s="1136"/>
      <c r="AV229" s="123" t="s">
        <v>65</v>
      </c>
      <c r="AW229" s="1135" t="s">
        <v>275</v>
      </c>
      <c r="AX229" s="1136"/>
      <c r="AY229" s="1136"/>
      <c r="AZ229" s="1136"/>
      <c r="BA229" s="1136"/>
      <c r="BB229" s="1136"/>
      <c r="BC229" s="124">
        <v>375000000</v>
      </c>
      <c r="BD229" s="124">
        <v>375000000</v>
      </c>
      <c r="BE229" s="125">
        <v>0</v>
      </c>
      <c r="BF229" s="125">
        <v>0</v>
      </c>
      <c r="BG229" s="124">
        <v>375000000</v>
      </c>
      <c r="BH229" s="125">
        <v>0</v>
      </c>
      <c r="BI229" s="124">
        <v>75000000</v>
      </c>
      <c r="BJ229" s="124">
        <v>300000000</v>
      </c>
      <c r="BK229" s="124">
        <v>75000000</v>
      </c>
      <c r="BL229" s="125">
        <v>0</v>
      </c>
      <c r="BM229" s="124" t="s">
        <v>536</v>
      </c>
      <c r="BN229" s="125" t="s">
        <v>429</v>
      </c>
      <c r="BO229" s="125" t="s">
        <v>429</v>
      </c>
    </row>
    <row r="230" spans="1:67" s="121" customFormat="1" x14ac:dyDescent="0.25">
      <c r="A230" s="121" t="str">
        <f t="shared" si="39"/>
        <v>C-2502-1000-7-0-2-3-10</v>
      </c>
      <c r="B230" s="122" t="str">
        <f t="shared" si="33"/>
        <v>C</v>
      </c>
      <c r="C230" s="122" t="str">
        <f t="shared" si="34"/>
        <v>2502</v>
      </c>
      <c r="D230" s="122" t="str">
        <f t="shared" si="35"/>
        <v>1000</v>
      </c>
      <c r="E230" s="122" t="str">
        <f t="shared" si="36"/>
        <v>7</v>
      </c>
      <c r="F230" s="122" t="str">
        <f t="shared" si="37"/>
        <v>0</v>
      </c>
      <c r="G230" s="122" t="str">
        <f t="shared" si="32"/>
        <v>2</v>
      </c>
      <c r="H230" s="122" t="str">
        <f t="shared" si="38"/>
        <v>3</v>
      </c>
      <c r="I230" s="122"/>
      <c r="J230" s="122"/>
      <c r="K230" s="122"/>
      <c r="M230" s="135"/>
      <c r="N230" s="1137" t="s">
        <v>99</v>
      </c>
      <c r="O230" s="1136"/>
      <c r="P230" s="1137" t="s">
        <v>322</v>
      </c>
      <c r="Q230" s="1136"/>
      <c r="R230" s="1137" t="s">
        <v>324</v>
      </c>
      <c r="S230" s="1136"/>
      <c r="T230" s="1137" t="s">
        <v>293</v>
      </c>
      <c r="U230" s="1136"/>
      <c r="V230" s="1137" t="s">
        <v>280</v>
      </c>
      <c r="W230" s="1136"/>
      <c r="X230" s="1136"/>
      <c r="Y230" s="1137" t="s">
        <v>282</v>
      </c>
      <c r="Z230" s="1136"/>
      <c r="AA230" s="1136"/>
      <c r="AB230" s="1137" t="s">
        <v>289</v>
      </c>
      <c r="AC230" s="1136"/>
      <c r="AD230" s="1137"/>
      <c r="AE230" s="1136"/>
      <c r="AF230" s="1138" t="s">
        <v>328</v>
      </c>
      <c r="AG230" s="1136"/>
      <c r="AH230" s="1136"/>
      <c r="AI230" s="1136"/>
      <c r="AJ230" s="1136"/>
      <c r="AK230" s="1136"/>
      <c r="AL230" s="1136"/>
      <c r="AM230" s="1136"/>
      <c r="AN230" s="1137" t="s">
        <v>273</v>
      </c>
      <c r="AO230" s="1136"/>
      <c r="AP230" s="1136"/>
      <c r="AQ230" s="1136"/>
      <c r="AR230" s="1136"/>
      <c r="AS230" s="1137" t="s">
        <v>274</v>
      </c>
      <c r="AT230" s="1136"/>
      <c r="AU230" s="1136"/>
      <c r="AV230" s="123" t="s">
        <v>65</v>
      </c>
      <c r="AW230" s="1135" t="s">
        <v>275</v>
      </c>
      <c r="AX230" s="1136"/>
      <c r="AY230" s="1136"/>
      <c r="AZ230" s="1136"/>
      <c r="BA230" s="1136"/>
      <c r="BB230" s="1136"/>
      <c r="BC230" s="124">
        <v>150000000</v>
      </c>
      <c r="BD230" s="124">
        <v>150000000</v>
      </c>
      <c r="BE230" s="125">
        <v>0</v>
      </c>
      <c r="BF230" s="125">
        <v>0</v>
      </c>
      <c r="BG230" s="124">
        <v>150000000</v>
      </c>
      <c r="BH230" s="125">
        <v>0</v>
      </c>
      <c r="BI230" s="124">
        <v>14010313</v>
      </c>
      <c r="BJ230" s="124">
        <v>135989687</v>
      </c>
      <c r="BK230" s="124">
        <v>14010313</v>
      </c>
      <c r="BL230" s="125">
        <v>0</v>
      </c>
      <c r="BM230" s="124" t="s">
        <v>635</v>
      </c>
      <c r="BN230" s="125" t="s">
        <v>429</v>
      </c>
      <c r="BO230" s="125" t="s">
        <v>429</v>
      </c>
    </row>
    <row r="231" spans="1:67" s="121" customFormat="1" ht="14.45" customHeight="1" x14ac:dyDescent="0.25">
      <c r="A231" s="121" t="str">
        <f t="shared" si="39"/>
        <v>C-2502-1000-7-0-2-4-10</v>
      </c>
      <c r="B231" s="122" t="str">
        <f t="shared" si="33"/>
        <v>C</v>
      </c>
      <c r="C231" s="122" t="str">
        <f t="shared" si="34"/>
        <v>2502</v>
      </c>
      <c r="D231" s="122" t="str">
        <f t="shared" si="35"/>
        <v>1000</v>
      </c>
      <c r="E231" s="122" t="str">
        <f t="shared" si="36"/>
        <v>7</v>
      </c>
      <c r="F231" s="122" t="str">
        <f t="shared" si="37"/>
        <v>0</v>
      </c>
      <c r="G231" s="122" t="str">
        <f t="shared" si="32"/>
        <v>2</v>
      </c>
      <c r="H231" s="122" t="str">
        <f t="shared" si="38"/>
        <v>4</v>
      </c>
      <c r="I231" s="122"/>
      <c r="J231" s="122"/>
      <c r="K231" s="122"/>
      <c r="M231" s="135"/>
      <c r="N231" s="1137" t="s">
        <v>99</v>
      </c>
      <c r="O231" s="1136"/>
      <c r="P231" s="1137" t="s">
        <v>322</v>
      </c>
      <c r="Q231" s="1136"/>
      <c r="R231" s="1137" t="s">
        <v>324</v>
      </c>
      <c r="S231" s="1136"/>
      <c r="T231" s="1137" t="s">
        <v>293</v>
      </c>
      <c r="U231" s="1136"/>
      <c r="V231" s="1137" t="s">
        <v>280</v>
      </c>
      <c r="W231" s="1136"/>
      <c r="X231" s="1136"/>
      <c r="Y231" s="1137" t="s">
        <v>282</v>
      </c>
      <c r="Z231" s="1136"/>
      <c r="AA231" s="1136"/>
      <c r="AB231" s="1137" t="s">
        <v>283</v>
      </c>
      <c r="AC231" s="1136"/>
      <c r="AD231" s="1137"/>
      <c r="AE231" s="1136"/>
      <c r="AF231" s="1138" t="s">
        <v>84</v>
      </c>
      <c r="AG231" s="1136"/>
      <c r="AH231" s="1136"/>
      <c r="AI231" s="1136"/>
      <c r="AJ231" s="1136"/>
      <c r="AK231" s="1136"/>
      <c r="AL231" s="1136"/>
      <c r="AM231" s="1136"/>
      <c r="AN231" s="1137" t="s">
        <v>273</v>
      </c>
      <c r="AO231" s="1136"/>
      <c r="AP231" s="1136"/>
      <c r="AQ231" s="1136"/>
      <c r="AR231" s="1136"/>
      <c r="AS231" s="1137" t="s">
        <v>274</v>
      </c>
      <c r="AT231" s="1136"/>
      <c r="AU231" s="1136"/>
      <c r="AV231" s="123" t="s">
        <v>65</v>
      </c>
      <c r="AW231" s="1135" t="s">
        <v>275</v>
      </c>
      <c r="AX231" s="1136"/>
      <c r="AY231" s="1136"/>
      <c r="AZ231" s="1136"/>
      <c r="BA231" s="1136"/>
      <c r="BB231" s="1136"/>
      <c r="BC231" s="124">
        <v>500000000</v>
      </c>
      <c r="BD231" s="124">
        <v>500000000</v>
      </c>
      <c r="BE231" s="125">
        <v>0</v>
      </c>
      <c r="BF231" s="125">
        <v>0</v>
      </c>
      <c r="BG231" s="124">
        <v>210647225</v>
      </c>
      <c r="BH231" s="124">
        <v>289352775</v>
      </c>
      <c r="BI231" s="124">
        <v>142132166</v>
      </c>
      <c r="BJ231" s="124">
        <v>68515059</v>
      </c>
      <c r="BK231" s="124">
        <v>125817702</v>
      </c>
      <c r="BL231" s="124">
        <v>16314464</v>
      </c>
      <c r="BM231" s="124" t="s">
        <v>636</v>
      </c>
      <c r="BN231" s="125" t="s">
        <v>429</v>
      </c>
      <c r="BO231" s="125" t="s">
        <v>429</v>
      </c>
    </row>
    <row r="232" spans="1:67" s="121" customFormat="1" x14ac:dyDescent="0.25">
      <c r="A232" s="121" t="str">
        <f t="shared" si="39"/>
        <v>C-2502-1000-7-0-2-6-10</v>
      </c>
      <c r="B232" s="122" t="str">
        <f t="shared" si="33"/>
        <v>C</v>
      </c>
      <c r="C232" s="122" t="str">
        <f t="shared" si="34"/>
        <v>2502</v>
      </c>
      <c r="D232" s="122" t="str">
        <f t="shared" si="35"/>
        <v>1000</v>
      </c>
      <c r="E232" s="122" t="str">
        <f t="shared" si="36"/>
        <v>7</v>
      </c>
      <c r="F232" s="122" t="str">
        <f t="shared" si="37"/>
        <v>0</v>
      </c>
      <c r="G232" s="122" t="str">
        <f t="shared" si="32"/>
        <v>2</v>
      </c>
      <c r="H232" s="122" t="str">
        <f t="shared" si="38"/>
        <v>6</v>
      </c>
      <c r="I232" s="122"/>
      <c r="J232" s="122"/>
      <c r="K232" s="122"/>
      <c r="M232" s="135"/>
      <c r="N232" s="1137" t="s">
        <v>99</v>
      </c>
      <c r="O232" s="1136"/>
      <c r="P232" s="1137" t="s">
        <v>322</v>
      </c>
      <c r="Q232" s="1136"/>
      <c r="R232" s="1137" t="s">
        <v>324</v>
      </c>
      <c r="S232" s="1136"/>
      <c r="T232" s="1137" t="s">
        <v>293</v>
      </c>
      <c r="U232" s="1136"/>
      <c r="V232" s="1137" t="s">
        <v>280</v>
      </c>
      <c r="W232" s="1136"/>
      <c r="X232" s="1136"/>
      <c r="Y232" s="1137" t="s">
        <v>282</v>
      </c>
      <c r="Z232" s="1136"/>
      <c r="AA232" s="1136"/>
      <c r="AB232" s="1137" t="s">
        <v>292</v>
      </c>
      <c r="AC232" s="1136"/>
      <c r="AD232" s="1137"/>
      <c r="AE232" s="1136"/>
      <c r="AF232" s="1138" t="s">
        <v>329</v>
      </c>
      <c r="AG232" s="1136"/>
      <c r="AH232" s="1136"/>
      <c r="AI232" s="1136"/>
      <c r="AJ232" s="1136"/>
      <c r="AK232" s="1136"/>
      <c r="AL232" s="1136"/>
      <c r="AM232" s="1136"/>
      <c r="AN232" s="1137" t="s">
        <v>273</v>
      </c>
      <c r="AO232" s="1136"/>
      <c r="AP232" s="1136"/>
      <c r="AQ232" s="1136"/>
      <c r="AR232" s="1136"/>
      <c r="AS232" s="1137" t="s">
        <v>274</v>
      </c>
      <c r="AT232" s="1136"/>
      <c r="AU232" s="1136"/>
      <c r="AV232" s="123" t="s">
        <v>65</v>
      </c>
      <c r="AW232" s="1135" t="s">
        <v>275</v>
      </c>
      <c r="AX232" s="1136"/>
      <c r="AY232" s="1136"/>
      <c r="AZ232" s="1136"/>
      <c r="BA232" s="1136"/>
      <c r="BB232" s="1136"/>
      <c r="BC232" s="124">
        <v>75000000</v>
      </c>
      <c r="BD232" s="125">
        <v>0</v>
      </c>
      <c r="BE232" s="124">
        <v>75000000</v>
      </c>
      <c r="BF232" s="125">
        <v>0</v>
      </c>
      <c r="BG232" s="125">
        <v>0</v>
      </c>
      <c r="BH232" s="125">
        <v>0</v>
      </c>
      <c r="BI232" s="125">
        <v>0</v>
      </c>
      <c r="BJ232" s="125">
        <v>0</v>
      </c>
      <c r="BK232" s="125">
        <v>0</v>
      </c>
      <c r="BL232" s="125">
        <v>0</v>
      </c>
      <c r="BM232" s="125" t="s">
        <v>429</v>
      </c>
      <c r="BN232" s="125" t="s">
        <v>429</v>
      </c>
      <c r="BO232" s="125" t="s">
        <v>429</v>
      </c>
    </row>
    <row r="233" spans="1:67" s="121" customFormat="1" x14ac:dyDescent="0.25">
      <c r="A233" s="121" t="str">
        <f t="shared" si="39"/>
        <v>C-2502-1000-7-0-2-11-10</v>
      </c>
      <c r="B233" s="122" t="str">
        <f t="shared" si="33"/>
        <v>C</v>
      </c>
      <c r="C233" s="122" t="str">
        <f t="shared" si="34"/>
        <v>2502</v>
      </c>
      <c r="D233" s="122" t="str">
        <f t="shared" si="35"/>
        <v>1000</v>
      </c>
      <c r="E233" s="122" t="str">
        <f t="shared" si="36"/>
        <v>7</v>
      </c>
      <c r="F233" s="122" t="str">
        <f t="shared" si="37"/>
        <v>0</v>
      </c>
      <c r="G233" s="122" t="str">
        <f t="shared" si="32"/>
        <v>2</v>
      </c>
      <c r="H233" s="122" t="str">
        <f>+AB233</f>
        <v>11</v>
      </c>
      <c r="I233" s="122"/>
      <c r="J233" s="122"/>
      <c r="K233" s="122"/>
      <c r="M233" s="135"/>
      <c r="N233" s="1137" t="s">
        <v>99</v>
      </c>
      <c r="O233" s="1136"/>
      <c r="P233" s="1137" t="s">
        <v>322</v>
      </c>
      <c r="Q233" s="1136"/>
      <c r="R233" s="1137" t="s">
        <v>324</v>
      </c>
      <c r="S233" s="1136"/>
      <c r="T233" s="1137" t="s">
        <v>293</v>
      </c>
      <c r="U233" s="1136"/>
      <c r="V233" s="1137" t="s">
        <v>280</v>
      </c>
      <c r="W233" s="1136"/>
      <c r="X233" s="1136"/>
      <c r="Y233" s="1137" t="s">
        <v>282</v>
      </c>
      <c r="Z233" s="1136"/>
      <c r="AA233" s="1136"/>
      <c r="AB233" s="1137" t="s">
        <v>80</v>
      </c>
      <c r="AC233" s="1136"/>
      <c r="AD233" s="1137"/>
      <c r="AE233" s="1136"/>
      <c r="AF233" s="1138" t="s">
        <v>330</v>
      </c>
      <c r="AG233" s="1136"/>
      <c r="AH233" s="1136"/>
      <c r="AI233" s="1136"/>
      <c r="AJ233" s="1136"/>
      <c r="AK233" s="1136"/>
      <c r="AL233" s="1136"/>
      <c r="AM233" s="1136"/>
      <c r="AN233" s="1137" t="s">
        <v>273</v>
      </c>
      <c r="AO233" s="1136"/>
      <c r="AP233" s="1136"/>
      <c r="AQ233" s="1136"/>
      <c r="AR233" s="1136"/>
      <c r="AS233" s="1137" t="s">
        <v>274</v>
      </c>
      <c r="AT233" s="1136"/>
      <c r="AU233" s="1136"/>
      <c r="AV233" s="123" t="s">
        <v>65</v>
      </c>
      <c r="AW233" s="1135" t="s">
        <v>275</v>
      </c>
      <c r="AX233" s="1136"/>
      <c r="AY233" s="1136"/>
      <c r="AZ233" s="1136"/>
      <c r="BA233" s="1136"/>
      <c r="BB233" s="1136"/>
      <c r="BC233" s="125">
        <v>0</v>
      </c>
      <c r="BD233" s="125">
        <v>0</v>
      </c>
      <c r="BE233" s="125">
        <v>0</v>
      </c>
      <c r="BF233" s="125">
        <v>0</v>
      </c>
      <c r="BG233" s="125">
        <v>0</v>
      </c>
      <c r="BH233" s="125">
        <v>0</v>
      </c>
      <c r="BI233" s="125">
        <v>0</v>
      </c>
      <c r="BJ233" s="125">
        <v>0</v>
      </c>
      <c r="BK233" s="125">
        <v>0</v>
      </c>
      <c r="BL233" s="125">
        <v>0</v>
      </c>
      <c r="BM233" s="125" t="s">
        <v>429</v>
      </c>
      <c r="BN233" s="125" t="s">
        <v>429</v>
      </c>
      <c r="BO233" s="125" t="s">
        <v>429</v>
      </c>
    </row>
    <row r="234" spans="1:67" s="112" customFormat="1" x14ac:dyDescent="0.25">
      <c r="B234" s="115" t="str">
        <f t="shared" si="33"/>
        <v>C</v>
      </c>
      <c r="C234" s="115" t="str">
        <f t="shared" si="34"/>
        <v>2599</v>
      </c>
      <c r="D234" s="115"/>
      <c r="E234" s="115"/>
      <c r="F234" s="115"/>
      <c r="G234" s="115"/>
      <c r="H234" s="115"/>
      <c r="I234" s="115"/>
      <c r="J234" s="115"/>
      <c r="K234" s="115"/>
      <c r="M234" s="134"/>
      <c r="N234" s="918" t="s">
        <v>99</v>
      </c>
      <c r="O234" s="1032"/>
      <c r="P234" s="918" t="s">
        <v>337</v>
      </c>
      <c r="Q234" s="1032"/>
      <c r="R234" s="918"/>
      <c r="S234" s="1032"/>
      <c r="T234" s="918"/>
      <c r="U234" s="1032"/>
      <c r="V234" s="918"/>
      <c r="W234" s="1032"/>
      <c r="X234" s="1032"/>
      <c r="Y234" s="918"/>
      <c r="Z234" s="1032"/>
      <c r="AA234" s="1032"/>
      <c r="AB234" s="918"/>
      <c r="AC234" s="1032"/>
      <c r="AD234" s="918"/>
      <c r="AE234" s="1032"/>
      <c r="AF234" s="917" t="s">
        <v>338</v>
      </c>
      <c r="AG234" s="1032"/>
      <c r="AH234" s="1032"/>
      <c r="AI234" s="1032"/>
      <c r="AJ234" s="1032"/>
      <c r="AK234" s="1032"/>
      <c r="AL234" s="1032"/>
      <c r="AM234" s="1032"/>
      <c r="AN234" s="918" t="s">
        <v>273</v>
      </c>
      <c r="AO234" s="1032"/>
      <c r="AP234" s="1032"/>
      <c r="AQ234" s="1032"/>
      <c r="AR234" s="1032"/>
      <c r="AS234" s="918" t="s">
        <v>274</v>
      </c>
      <c r="AT234" s="1032"/>
      <c r="AU234" s="1032"/>
      <c r="AV234" s="105" t="s">
        <v>65</v>
      </c>
      <c r="AW234" s="919" t="s">
        <v>275</v>
      </c>
      <c r="AX234" s="1032"/>
      <c r="AY234" s="1032"/>
      <c r="AZ234" s="1032"/>
      <c r="BA234" s="1032"/>
      <c r="BB234" s="1032"/>
      <c r="BC234" s="107">
        <v>0</v>
      </c>
      <c r="BD234" s="107">
        <v>0</v>
      </c>
      <c r="BE234" s="107">
        <v>0</v>
      </c>
      <c r="BF234" s="106">
        <v>10875414179</v>
      </c>
      <c r="BG234" s="107">
        <v>0</v>
      </c>
      <c r="BH234" s="107">
        <v>0</v>
      </c>
      <c r="BI234" s="107">
        <v>0</v>
      </c>
      <c r="BJ234" s="107">
        <v>0</v>
      </c>
      <c r="BK234" s="107">
        <v>0</v>
      </c>
      <c r="BL234" s="107">
        <v>0</v>
      </c>
      <c r="BM234" s="107" t="s">
        <v>429</v>
      </c>
      <c r="BN234" s="107" t="s">
        <v>429</v>
      </c>
      <c r="BO234" s="107" t="s">
        <v>429</v>
      </c>
    </row>
    <row r="235" spans="1:67" s="112" customFormat="1" x14ac:dyDescent="0.25">
      <c r="B235" s="115" t="str">
        <f t="shared" si="33"/>
        <v>C</v>
      </c>
      <c r="C235" s="115" t="str">
        <f t="shared" si="34"/>
        <v>2599</v>
      </c>
      <c r="D235" s="115"/>
      <c r="E235" s="115"/>
      <c r="F235" s="115"/>
      <c r="G235" s="115"/>
      <c r="H235" s="115"/>
      <c r="I235" s="115"/>
      <c r="J235" s="115"/>
      <c r="K235" s="115"/>
      <c r="M235" s="134"/>
      <c r="N235" s="918" t="s">
        <v>99</v>
      </c>
      <c r="O235" s="1032"/>
      <c r="P235" s="918" t="s">
        <v>337</v>
      </c>
      <c r="Q235" s="1032"/>
      <c r="R235" s="918"/>
      <c r="S235" s="1032"/>
      <c r="T235" s="918"/>
      <c r="U235" s="1032"/>
      <c r="V235" s="918"/>
      <c r="W235" s="1032"/>
      <c r="X235" s="1032"/>
      <c r="Y235" s="918"/>
      <c r="Z235" s="1032"/>
      <c r="AA235" s="1032"/>
      <c r="AB235" s="918"/>
      <c r="AC235" s="1032"/>
      <c r="AD235" s="918"/>
      <c r="AE235" s="1032"/>
      <c r="AF235" s="917" t="s">
        <v>338</v>
      </c>
      <c r="AG235" s="1032"/>
      <c r="AH235" s="1032"/>
      <c r="AI235" s="1032"/>
      <c r="AJ235" s="1032"/>
      <c r="AK235" s="1032"/>
      <c r="AL235" s="1032"/>
      <c r="AM235" s="1032"/>
      <c r="AN235" s="918" t="s">
        <v>273</v>
      </c>
      <c r="AO235" s="1032"/>
      <c r="AP235" s="1032"/>
      <c r="AQ235" s="1032"/>
      <c r="AR235" s="1032"/>
      <c r="AS235" s="918" t="s">
        <v>274</v>
      </c>
      <c r="AT235" s="1032"/>
      <c r="AU235" s="1032"/>
      <c r="AV235" s="105" t="s">
        <v>303</v>
      </c>
      <c r="AW235" s="919" t="s">
        <v>321</v>
      </c>
      <c r="AX235" s="1032"/>
      <c r="AY235" s="1032"/>
      <c r="AZ235" s="1032"/>
      <c r="BA235" s="1032"/>
      <c r="BB235" s="1032"/>
      <c r="BC235" s="106">
        <v>5000000000</v>
      </c>
      <c r="BD235" s="106">
        <v>5000000000</v>
      </c>
      <c r="BE235" s="107">
        <v>0</v>
      </c>
      <c r="BF235" s="106">
        <v>4021085821</v>
      </c>
      <c r="BG235" s="106">
        <v>5000000000</v>
      </c>
      <c r="BH235" s="107">
        <v>0</v>
      </c>
      <c r="BI235" s="107">
        <v>0</v>
      </c>
      <c r="BJ235" s="106">
        <v>5000000000</v>
      </c>
      <c r="BK235" s="107">
        <v>0</v>
      </c>
      <c r="BL235" s="107">
        <v>0</v>
      </c>
      <c r="BM235" s="107" t="s">
        <v>429</v>
      </c>
      <c r="BN235" s="107" t="s">
        <v>429</v>
      </c>
      <c r="BO235" s="107" t="s">
        <v>429</v>
      </c>
    </row>
    <row r="236" spans="1:67" s="112" customFormat="1" x14ac:dyDescent="0.25">
      <c r="B236" s="115" t="str">
        <f t="shared" si="33"/>
        <v>C</v>
      </c>
      <c r="C236" s="115" t="str">
        <f t="shared" si="34"/>
        <v>2599</v>
      </c>
      <c r="D236" s="115" t="str">
        <f>+R236</f>
        <v>1000</v>
      </c>
      <c r="E236" s="115">
        <f>+T236</f>
        <v>0</v>
      </c>
      <c r="F236" s="115"/>
      <c r="G236" s="115"/>
      <c r="H236" s="115"/>
      <c r="I236" s="115"/>
      <c r="J236" s="115"/>
      <c r="K236" s="115"/>
      <c r="M236" s="134"/>
      <c r="N236" s="918" t="s">
        <v>99</v>
      </c>
      <c r="O236" s="1032"/>
      <c r="P236" s="918" t="s">
        <v>337</v>
      </c>
      <c r="Q236" s="1032"/>
      <c r="R236" s="918" t="s">
        <v>324</v>
      </c>
      <c r="S236" s="1032"/>
      <c r="T236" s="918"/>
      <c r="U236" s="1032"/>
      <c r="V236" s="918"/>
      <c r="W236" s="1032"/>
      <c r="X236" s="1032"/>
      <c r="Y236" s="918"/>
      <c r="Z236" s="1032"/>
      <c r="AA236" s="1032"/>
      <c r="AB236" s="918"/>
      <c r="AC236" s="1032"/>
      <c r="AD236" s="918"/>
      <c r="AE236" s="1032"/>
      <c r="AF236" s="917" t="s">
        <v>325</v>
      </c>
      <c r="AG236" s="1032"/>
      <c r="AH236" s="1032"/>
      <c r="AI236" s="1032"/>
      <c r="AJ236" s="1032"/>
      <c r="AK236" s="1032"/>
      <c r="AL236" s="1032"/>
      <c r="AM236" s="1032"/>
      <c r="AN236" s="918" t="s">
        <v>273</v>
      </c>
      <c r="AO236" s="1032"/>
      <c r="AP236" s="1032"/>
      <c r="AQ236" s="1032"/>
      <c r="AR236" s="1032"/>
      <c r="AS236" s="918" t="s">
        <v>274</v>
      </c>
      <c r="AT236" s="1032"/>
      <c r="AU236" s="1032"/>
      <c r="AV236" s="105" t="s">
        <v>65</v>
      </c>
      <c r="AW236" s="919" t="s">
        <v>275</v>
      </c>
      <c r="AX236" s="1032"/>
      <c r="AY236" s="1032"/>
      <c r="AZ236" s="1032"/>
      <c r="BA236" s="1032"/>
      <c r="BB236" s="1032"/>
      <c r="BC236" s="107">
        <v>0</v>
      </c>
      <c r="BD236" s="107">
        <v>0</v>
      </c>
      <c r="BE236" s="107">
        <v>0</v>
      </c>
      <c r="BF236" s="106">
        <v>10875414179</v>
      </c>
      <c r="BG236" s="107">
        <v>0</v>
      </c>
      <c r="BH236" s="107">
        <v>0</v>
      </c>
      <c r="BI236" s="107">
        <v>0</v>
      </c>
      <c r="BJ236" s="107">
        <v>0</v>
      </c>
      <c r="BK236" s="107">
        <v>0</v>
      </c>
      <c r="BL236" s="107">
        <v>0</v>
      </c>
      <c r="BM236" s="107" t="s">
        <v>429</v>
      </c>
      <c r="BN236" s="107" t="s">
        <v>429</v>
      </c>
      <c r="BO236" s="107" t="s">
        <v>429</v>
      </c>
    </row>
    <row r="237" spans="1:67" s="112" customFormat="1" x14ac:dyDescent="0.25">
      <c r="B237" s="115" t="str">
        <f t="shared" si="33"/>
        <v>C</v>
      </c>
      <c r="C237" s="115" t="str">
        <f t="shared" si="34"/>
        <v>2599</v>
      </c>
      <c r="D237" s="115" t="str">
        <f>+R237</f>
        <v>1000</v>
      </c>
      <c r="E237" s="115">
        <f>+T237</f>
        <v>0</v>
      </c>
      <c r="F237" s="115"/>
      <c r="G237" s="115"/>
      <c r="H237" s="115"/>
      <c r="I237" s="115"/>
      <c r="J237" s="115"/>
      <c r="K237" s="115"/>
      <c r="M237" s="134"/>
      <c r="N237" s="918" t="s">
        <v>99</v>
      </c>
      <c r="O237" s="1032"/>
      <c r="P237" s="918" t="s">
        <v>337</v>
      </c>
      <c r="Q237" s="1032"/>
      <c r="R237" s="918" t="s">
        <v>324</v>
      </c>
      <c r="S237" s="1032"/>
      <c r="T237" s="918"/>
      <c r="U237" s="1032"/>
      <c r="V237" s="918"/>
      <c r="W237" s="1032"/>
      <c r="X237" s="1032"/>
      <c r="Y237" s="918"/>
      <c r="Z237" s="1032"/>
      <c r="AA237" s="1032"/>
      <c r="AB237" s="918"/>
      <c r="AC237" s="1032"/>
      <c r="AD237" s="918"/>
      <c r="AE237" s="1032"/>
      <c r="AF237" s="917" t="s">
        <v>325</v>
      </c>
      <c r="AG237" s="1032"/>
      <c r="AH237" s="1032"/>
      <c r="AI237" s="1032"/>
      <c r="AJ237" s="1032"/>
      <c r="AK237" s="1032"/>
      <c r="AL237" s="1032"/>
      <c r="AM237" s="1032"/>
      <c r="AN237" s="918" t="s">
        <v>273</v>
      </c>
      <c r="AO237" s="1032"/>
      <c r="AP237" s="1032"/>
      <c r="AQ237" s="1032"/>
      <c r="AR237" s="1032"/>
      <c r="AS237" s="918" t="s">
        <v>274</v>
      </c>
      <c r="AT237" s="1032"/>
      <c r="AU237" s="1032"/>
      <c r="AV237" s="105" t="s">
        <v>303</v>
      </c>
      <c r="AW237" s="919" t="s">
        <v>321</v>
      </c>
      <c r="AX237" s="1032"/>
      <c r="AY237" s="1032"/>
      <c r="AZ237" s="1032"/>
      <c r="BA237" s="1032"/>
      <c r="BB237" s="1032"/>
      <c r="BC237" s="106">
        <v>5000000000</v>
      </c>
      <c r="BD237" s="106">
        <v>5000000000</v>
      </c>
      <c r="BE237" s="107">
        <v>0</v>
      </c>
      <c r="BF237" s="106">
        <v>4021085821</v>
      </c>
      <c r="BG237" s="106">
        <v>5000000000</v>
      </c>
      <c r="BH237" s="107">
        <v>0</v>
      </c>
      <c r="BI237" s="107">
        <v>0</v>
      </c>
      <c r="BJ237" s="106">
        <v>5000000000</v>
      </c>
      <c r="BK237" s="107">
        <v>0</v>
      </c>
      <c r="BL237" s="107">
        <v>0</v>
      </c>
      <c r="BM237" s="107" t="s">
        <v>429</v>
      </c>
      <c r="BN237" s="107" t="s">
        <v>429</v>
      </c>
      <c r="BO237" s="107" t="s">
        <v>429</v>
      </c>
    </row>
    <row r="238" spans="1:67" s="121" customFormat="1" x14ac:dyDescent="0.25">
      <c r="A238" s="121" t="str">
        <f>+B238&amp;"-"&amp;C238&amp;"-"&amp;D238&amp;"-"&amp;E238&amp;"-"&amp;F238&amp;"-"&amp;G238&amp;"-"&amp;H238&amp;"-"&amp;AV238</f>
        <v>C-2599-1000-1----10</v>
      </c>
      <c r="B238" s="122" t="str">
        <f t="shared" si="33"/>
        <v>C</v>
      </c>
      <c r="C238" s="122" t="str">
        <f t="shared" si="34"/>
        <v>2599</v>
      </c>
      <c r="D238" s="122" t="str">
        <f>+R238</f>
        <v>1000</v>
      </c>
      <c r="E238" s="122" t="str">
        <f>+T238</f>
        <v>1</v>
      </c>
      <c r="F238" s="122"/>
      <c r="G238" s="122"/>
      <c r="H238" s="122"/>
      <c r="I238" s="122"/>
      <c r="J238" s="122"/>
      <c r="K238" s="122"/>
      <c r="M238" s="135"/>
      <c r="N238" s="1137" t="s">
        <v>99</v>
      </c>
      <c r="O238" s="1136"/>
      <c r="P238" s="1137" t="s">
        <v>337</v>
      </c>
      <c r="Q238" s="1136"/>
      <c r="R238" s="1137" t="s">
        <v>324</v>
      </c>
      <c r="S238" s="1136"/>
      <c r="T238" s="1137" t="s">
        <v>279</v>
      </c>
      <c r="U238" s="1136"/>
      <c r="V238" s="1137"/>
      <c r="W238" s="1136"/>
      <c r="X238" s="1136"/>
      <c r="Y238" s="1137"/>
      <c r="Z238" s="1136"/>
      <c r="AA238" s="1136"/>
      <c r="AB238" s="1137"/>
      <c r="AC238" s="1136"/>
      <c r="AD238" s="1137"/>
      <c r="AE238" s="1136"/>
      <c r="AF238" s="1138" t="s">
        <v>184</v>
      </c>
      <c r="AG238" s="1136"/>
      <c r="AH238" s="1136"/>
      <c r="AI238" s="1136"/>
      <c r="AJ238" s="1136"/>
      <c r="AK238" s="1136"/>
      <c r="AL238" s="1136"/>
      <c r="AM238" s="1136"/>
      <c r="AN238" s="1137" t="s">
        <v>273</v>
      </c>
      <c r="AO238" s="1136"/>
      <c r="AP238" s="1136"/>
      <c r="AQ238" s="1136"/>
      <c r="AR238" s="1136"/>
      <c r="AS238" s="1137" t="s">
        <v>274</v>
      </c>
      <c r="AT238" s="1136"/>
      <c r="AU238" s="1136"/>
      <c r="AV238" s="123" t="s">
        <v>65</v>
      </c>
      <c r="AW238" s="1135" t="s">
        <v>275</v>
      </c>
      <c r="AX238" s="1136"/>
      <c r="AY238" s="1136"/>
      <c r="AZ238" s="1136"/>
      <c r="BA238" s="1136"/>
      <c r="BB238" s="1136"/>
      <c r="BC238" s="125">
        <v>0</v>
      </c>
      <c r="BD238" s="125">
        <v>0</v>
      </c>
      <c r="BE238" s="125">
        <v>0</v>
      </c>
      <c r="BF238" s="124">
        <v>10875414179</v>
      </c>
      <c r="BG238" s="125">
        <v>0</v>
      </c>
      <c r="BH238" s="125">
        <v>0</v>
      </c>
      <c r="BI238" s="125">
        <v>0</v>
      </c>
      <c r="BJ238" s="125">
        <v>0</v>
      </c>
      <c r="BK238" s="125">
        <v>0</v>
      </c>
      <c r="BL238" s="125">
        <v>0</v>
      </c>
      <c r="BM238" s="125" t="s">
        <v>429</v>
      </c>
      <c r="BN238" s="125" t="s">
        <v>429</v>
      </c>
      <c r="BO238" s="125" t="s">
        <v>429</v>
      </c>
    </row>
    <row r="239" spans="1:67" s="121" customFormat="1" x14ac:dyDescent="0.25">
      <c r="A239" s="121" t="str">
        <f>+B239&amp;"-"&amp;C239&amp;"-"&amp;D239&amp;"-"&amp;E239&amp;"-"&amp;F239&amp;"-"&amp;G239&amp;"-"&amp;H239&amp;"-"&amp;AV239</f>
        <v>C-2599-1000-1----13</v>
      </c>
      <c r="B239" s="122" t="str">
        <f t="shared" si="33"/>
        <v>C</v>
      </c>
      <c r="C239" s="122" t="str">
        <f t="shared" si="34"/>
        <v>2599</v>
      </c>
      <c r="D239" s="122" t="str">
        <f>+R239</f>
        <v>1000</v>
      </c>
      <c r="E239" s="122" t="str">
        <f>+T239</f>
        <v>1</v>
      </c>
      <c r="F239" s="122"/>
      <c r="G239" s="122"/>
      <c r="H239" s="122"/>
      <c r="I239" s="122"/>
      <c r="J239" s="122"/>
      <c r="K239" s="122"/>
      <c r="M239" s="135"/>
      <c r="N239" s="1137" t="s">
        <v>99</v>
      </c>
      <c r="O239" s="1136"/>
      <c r="P239" s="1137" t="s">
        <v>337</v>
      </c>
      <c r="Q239" s="1136"/>
      <c r="R239" s="1137" t="s">
        <v>324</v>
      </c>
      <c r="S239" s="1136"/>
      <c r="T239" s="1137" t="s">
        <v>279</v>
      </c>
      <c r="U239" s="1136"/>
      <c r="V239" s="1137"/>
      <c r="W239" s="1136"/>
      <c r="X239" s="1136"/>
      <c r="Y239" s="1137"/>
      <c r="Z239" s="1136"/>
      <c r="AA239" s="1136"/>
      <c r="AB239" s="1137"/>
      <c r="AC239" s="1136"/>
      <c r="AD239" s="1137"/>
      <c r="AE239" s="1136"/>
      <c r="AF239" s="1138" t="s">
        <v>184</v>
      </c>
      <c r="AG239" s="1136"/>
      <c r="AH239" s="1136"/>
      <c r="AI239" s="1136"/>
      <c r="AJ239" s="1136"/>
      <c r="AK239" s="1136"/>
      <c r="AL239" s="1136"/>
      <c r="AM239" s="1136"/>
      <c r="AN239" s="1137" t="s">
        <v>273</v>
      </c>
      <c r="AO239" s="1136"/>
      <c r="AP239" s="1136"/>
      <c r="AQ239" s="1136"/>
      <c r="AR239" s="1136"/>
      <c r="AS239" s="1137" t="s">
        <v>274</v>
      </c>
      <c r="AT239" s="1136"/>
      <c r="AU239" s="1136"/>
      <c r="AV239" s="123" t="s">
        <v>303</v>
      </c>
      <c r="AW239" s="1135" t="s">
        <v>321</v>
      </c>
      <c r="AX239" s="1136"/>
      <c r="AY239" s="1136"/>
      <c r="AZ239" s="1136"/>
      <c r="BA239" s="1136"/>
      <c r="BB239" s="1136"/>
      <c r="BC239" s="124">
        <v>5000000000</v>
      </c>
      <c r="BD239" s="124">
        <v>5000000000</v>
      </c>
      <c r="BE239" s="125">
        <v>0</v>
      </c>
      <c r="BF239" s="124">
        <v>4021085821</v>
      </c>
      <c r="BG239" s="124">
        <v>5000000000</v>
      </c>
      <c r="BH239" s="125">
        <v>0</v>
      </c>
      <c r="BI239" s="125">
        <v>0</v>
      </c>
      <c r="BJ239" s="124">
        <v>5000000000</v>
      </c>
      <c r="BK239" s="125">
        <v>0</v>
      </c>
      <c r="BL239" s="125">
        <v>0</v>
      </c>
      <c r="BM239" s="125" t="s">
        <v>429</v>
      </c>
      <c r="BN239" s="125" t="s">
        <v>429</v>
      </c>
      <c r="BO239" s="125" t="s">
        <v>429</v>
      </c>
    </row>
  </sheetData>
  <autoFilter ref="N17:BQ239">
    <filterColumn colId="0" showButton="0"/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2694">
    <mergeCell ref="AN239:AR239"/>
    <mergeCell ref="AS239:AU239"/>
    <mergeCell ref="AW239:BB239"/>
    <mergeCell ref="AW238:BB238"/>
    <mergeCell ref="N239:O239"/>
    <mergeCell ref="P239:Q239"/>
    <mergeCell ref="R239:S239"/>
    <mergeCell ref="T239:U239"/>
    <mergeCell ref="V239:X239"/>
    <mergeCell ref="Y239:AA239"/>
    <mergeCell ref="AB239:AC239"/>
    <mergeCell ref="AD239:AE239"/>
    <mergeCell ref="AF239:AM239"/>
    <mergeCell ref="Y238:AA238"/>
    <mergeCell ref="AB238:AC238"/>
    <mergeCell ref="AD238:AE238"/>
    <mergeCell ref="AF238:AM238"/>
    <mergeCell ref="AN238:AR238"/>
    <mergeCell ref="AS238:AU238"/>
    <mergeCell ref="AD237:AE237"/>
    <mergeCell ref="AF237:AM237"/>
    <mergeCell ref="AN237:AR237"/>
    <mergeCell ref="AS237:AU237"/>
    <mergeCell ref="AW237:BB237"/>
    <mergeCell ref="N238:O238"/>
    <mergeCell ref="P238:Q238"/>
    <mergeCell ref="R238:S238"/>
    <mergeCell ref="T238:U238"/>
    <mergeCell ref="V238:X238"/>
    <mergeCell ref="AN236:AR236"/>
    <mergeCell ref="AS236:AU236"/>
    <mergeCell ref="AW236:BB236"/>
    <mergeCell ref="N237:O237"/>
    <mergeCell ref="P237:Q237"/>
    <mergeCell ref="R237:S237"/>
    <mergeCell ref="T237:U237"/>
    <mergeCell ref="V237:X237"/>
    <mergeCell ref="Y237:AA237"/>
    <mergeCell ref="AB237:AC237"/>
    <mergeCell ref="AW235:BB235"/>
    <mergeCell ref="N236:O236"/>
    <mergeCell ref="P236:Q236"/>
    <mergeCell ref="R236:S236"/>
    <mergeCell ref="T236:U236"/>
    <mergeCell ref="V236:X236"/>
    <mergeCell ref="Y236:AA236"/>
    <mergeCell ref="AB236:AC236"/>
    <mergeCell ref="AD236:AE236"/>
    <mergeCell ref="AF236:AM236"/>
    <mergeCell ref="Y235:AA235"/>
    <mergeCell ref="AB235:AC235"/>
    <mergeCell ref="AD235:AE235"/>
    <mergeCell ref="AF235:AM235"/>
    <mergeCell ref="AN235:AR235"/>
    <mergeCell ref="AS235:AU235"/>
    <mergeCell ref="AD234:AE234"/>
    <mergeCell ref="AF234:AM234"/>
    <mergeCell ref="AN234:AR234"/>
    <mergeCell ref="AS234:AU234"/>
    <mergeCell ref="AW234:BB234"/>
    <mergeCell ref="N235:O235"/>
    <mergeCell ref="P235:Q235"/>
    <mergeCell ref="R235:S235"/>
    <mergeCell ref="T235:U235"/>
    <mergeCell ref="V235:X235"/>
    <mergeCell ref="AN233:AR233"/>
    <mergeCell ref="AS233:AU233"/>
    <mergeCell ref="AW233:BB233"/>
    <mergeCell ref="N234:O234"/>
    <mergeCell ref="P234:Q234"/>
    <mergeCell ref="R234:S234"/>
    <mergeCell ref="T234:U234"/>
    <mergeCell ref="V234:X234"/>
    <mergeCell ref="Y234:AA234"/>
    <mergeCell ref="AB234:AC234"/>
    <mergeCell ref="AW232:BB232"/>
    <mergeCell ref="N233:O233"/>
    <mergeCell ref="P233:Q233"/>
    <mergeCell ref="R233:S233"/>
    <mergeCell ref="T233:U233"/>
    <mergeCell ref="V233:X233"/>
    <mergeCell ref="Y233:AA233"/>
    <mergeCell ref="AB233:AC233"/>
    <mergeCell ref="AD233:AE233"/>
    <mergeCell ref="AF233:AM233"/>
    <mergeCell ref="Y232:AA232"/>
    <mergeCell ref="AB232:AC232"/>
    <mergeCell ref="AD232:AE232"/>
    <mergeCell ref="AF232:AM232"/>
    <mergeCell ref="AN232:AR232"/>
    <mergeCell ref="AS232:AU232"/>
    <mergeCell ref="AD231:AE231"/>
    <mergeCell ref="AF231:AM231"/>
    <mergeCell ref="AN231:AR231"/>
    <mergeCell ref="AS231:AU231"/>
    <mergeCell ref="AW231:BB231"/>
    <mergeCell ref="N232:O232"/>
    <mergeCell ref="P232:Q232"/>
    <mergeCell ref="R232:S232"/>
    <mergeCell ref="T232:U232"/>
    <mergeCell ref="V232:X232"/>
    <mergeCell ref="AN230:AR230"/>
    <mergeCell ref="AS230:AU230"/>
    <mergeCell ref="AW230:BB230"/>
    <mergeCell ref="N231:O231"/>
    <mergeCell ref="P231:Q231"/>
    <mergeCell ref="R231:S231"/>
    <mergeCell ref="T231:U231"/>
    <mergeCell ref="V231:X231"/>
    <mergeCell ref="Y231:AA231"/>
    <mergeCell ref="AB231:AC231"/>
    <mergeCell ref="AW229:BB229"/>
    <mergeCell ref="N230:O230"/>
    <mergeCell ref="P230:Q230"/>
    <mergeCell ref="R230:S230"/>
    <mergeCell ref="T230:U230"/>
    <mergeCell ref="V230:X230"/>
    <mergeCell ref="Y230:AA230"/>
    <mergeCell ref="AB230:AC230"/>
    <mergeCell ref="AD230:AE230"/>
    <mergeCell ref="AF230:AM230"/>
    <mergeCell ref="Y229:AA229"/>
    <mergeCell ref="AB229:AC229"/>
    <mergeCell ref="AD229:AE229"/>
    <mergeCell ref="AF229:AM229"/>
    <mergeCell ref="AN229:AR229"/>
    <mergeCell ref="AS229:AU229"/>
    <mergeCell ref="AD228:AE228"/>
    <mergeCell ref="AF228:AM228"/>
    <mergeCell ref="AN228:AR228"/>
    <mergeCell ref="AS228:AU228"/>
    <mergeCell ref="AW228:BB228"/>
    <mergeCell ref="N229:O229"/>
    <mergeCell ref="P229:Q229"/>
    <mergeCell ref="R229:S229"/>
    <mergeCell ref="T229:U229"/>
    <mergeCell ref="V229:X229"/>
    <mergeCell ref="AN227:AR227"/>
    <mergeCell ref="AS227:AU227"/>
    <mergeCell ref="AW227:BB227"/>
    <mergeCell ref="N228:O228"/>
    <mergeCell ref="P228:Q228"/>
    <mergeCell ref="R228:S228"/>
    <mergeCell ref="T228:U228"/>
    <mergeCell ref="V228:X228"/>
    <mergeCell ref="Y228:AA228"/>
    <mergeCell ref="AB228:AC228"/>
    <mergeCell ref="AW226:BB226"/>
    <mergeCell ref="N227:O227"/>
    <mergeCell ref="P227:Q227"/>
    <mergeCell ref="R227:S227"/>
    <mergeCell ref="T227:U227"/>
    <mergeCell ref="V227:X227"/>
    <mergeCell ref="Y227:AA227"/>
    <mergeCell ref="AB227:AC227"/>
    <mergeCell ref="AD227:AE227"/>
    <mergeCell ref="AF227:AM227"/>
    <mergeCell ref="Y226:AA226"/>
    <mergeCell ref="AB226:AC226"/>
    <mergeCell ref="AD226:AE226"/>
    <mergeCell ref="AF226:AM226"/>
    <mergeCell ref="AN226:AR226"/>
    <mergeCell ref="AS226:AU226"/>
    <mergeCell ref="AD225:AE225"/>
    <mergeCell ref="AF225:AM225"/>
    <mergeCell ref="AN225:AR225"/>
    <mergeCell ref="AS225:AU225"/>
    <mergeCell ref="AW225:BB225"/>
    <mergeCell ref="N226:O226"/>
    <mergeCell ref="P226:Q226"/>
    <mergeCell ref="R226:S226"/>
    <mergeCell ref="T226:U226"/>
    <mergeCell ref="V226:X226"/>
    <mergeCell ref="AN224:AR224"/>
    <mergeCell ref="AS224:AU224"/>
    <mergeCell ref="AW224:BB224"/>
    <mergeCell ref="N225:O225"/>
    <mergeCell ref="P225:Q225"/>
    <mergeCell ref="R225:S225"/>
    <mergeCell ref="T225:U225"/>
    <mergeCell ref="V225:X225"/>
    <mergeCell ref="Y225:AA225"/>
    <mergeCell ref="AB225:AC225"/>
    <mergeCell ref="AW223:BB223"/>
    <mergeCell ref="N224:O224"/>
    <mergeCell ref="P224:Q224"/>
    <mergeCell ref="R224:S224"/>
    <mergeCell ref="T224:U224"/>
    <mergeCell ref="V224:X224"/>
    <mergeCell ref="Y224:AA224"/>
    <mergeCell ref="AB224:AC224"/>
    <mergeCell ref="AD224:AE224"/>
    <mergeCell ref="AF224:AM224"/>
    <mergeCell ref="Y223:AA223"/>
    <mergeCell ref="AB223:AC223"/>
    <mergeCell ref="AD223:AE223"/>
    <mergeCell ref="AF223:AM223"/>
    <mergeCell ref="AN223:AR223"/>
    <mergeCell ref="AS223:AU223"/>
    <mergeCell ref="AD222:AE222"/>
    <mergeCell ref="AF222:AM222"/>
    <mergeCell ref="AN222:AR222"/>
    <mergeCell ref="AS222:AU222"/>
    <mergeCell ref="AW222:BB222"/>
    <mergeCell ref="N223:O223"/>
    <mergeCell ref="P223:Q223"/>
    <mergeCell ref="R223:S223"/>
    <mergeCell ref="T223:U223"/>
    <mergeCell ref="V223:X223"/>
    <mergeCell ref="AN221:AR221"/>
    <mergeCell ref="AS221:AU221"/>
    <mergeCell ref="AW221:BB221"/>
    <mergeCell ref="N222:O222"/>
    <mergeCell ref="P222:Q222"/>
    <mergeCell ref="R222:S222"/>
    <mergeCell ref="T222:U222"/>
    <mergeCell ref="V222:X222"/>
    <mergeCell ref="Y222:AA222"/>
    <mergeCell ref="AB222:AC222"/>
    <mergeCell ref="AW220:BB220"/>
    <mergeCell ref="N221:O221"/>
    <mergeCell ref="P221:Q221"/>
    <mergeCell ref="R221:S221"/>
    <mergeCell ref="T221:U221"/>
    <mergeCell ref="V221:X221"/>
    <mergeCell ref="Y221:AA221"/>
    <mergeCell ref="AB221:AC221"/>
    <mergeCell ref="AD221:AE221"/>
    <mergeCell ref="AF221:AM221"/>
    <mergeCell ref="Y220:AA220"/>
    <mergeCell ref="AB220:AC220"/>
    <mergeCell ref="AD220:AE220"/>
    <mergeCell ref="AF220:AM220"/>
    <mergeCell ref="AN220:AR220"/>
    <mergeCell ref="AS220:AU220"/>
    <mergeCell ref="AD219:AE219"/>
    <mergeCell ref="AF219:AM219"/>
    <mergeCell ref="AN219:AR219"/>
    <mergeCell ref="AS219:AU219"/>
    <mergeCell ref="AW219:BB219"/>
    <mergeCell ref="N220:O220"/>
    <mergeCell ref="P220:Q220"/>
    <mergeCell ref="R220:S220"/>
    <mergeCell ref="T220:U220"/>
    <mergeCell ref="V220:X220"/>
    <mergeCell ref="AN218:AR218"/>
    <mergeCell ref="AS218:AU218"/>
    <mergeCell ref="AW218:BB218"/>
    <mergeCell ref="N219:O219"/>
    <mergeCell ref="P219:Q219"/>
    <mergeCell ref="R219:S219"/>
    <mergeCell ref="T219:U219"/>
    <mergeCell ref="V219:X219"/>
    <mergeCell ref="Y219:AA219"/>
    <mergeCell ref="AB219:AC219"/>
    <mergeCell ref="AW217:BB217"/>
    <mergeCell ref="N218:O218"/>
    <mergeCell ref="P218:Q218"/>
    <mergeCell ref="R218:S218"/>
    <mergeCell ref="T218:U218"/>
    <mergeCell ref="V218:X218"/>
    <mergeCell ref="Y218:AA218"/>
    <mergeCell ref="AB218:AC218"/>
    <mergeCell ref="AD218:AE218"/>
    <mergeCell ref="AF218:AM218"/>
    <mergeCell ref="Y217:AA217"/>
    <mergeCell ref="AB217:AC217"/>
    <mergeCell ref="AD217:AE217"/>
    <mergeCell ref="AF217:AM217"/>
    <mergeCell ref="AN217:AR217"/>
    <mergeCell ref="AS217:AU217"/>
    <mergeCell ref="AD216:AE216"/>
    <mergeCell ref="AF216:AM216"/>
    <mergeCell ref="AN216:AR216"/>
    <mergeCell ref="AS216:AU216"/>
    <mergeCell ref="AW216:BB216"/>
    <mergeCell ref="N217:O217"/>
    <mergeCell ref="P217:Q217"/>
    <mergeCell ref="R217:S217"/>
    <mergeCell ref="T217:U217"/>
    <mergeCell ref="V217:X217"/>
    <mergeCell ref="AN215:AR215"/>
    <mergeCell ref="AS215:AU215"/>
    <mergeCell ref="AW215:BB215"/>
    <mergeCell ref="N216:O216"/>
    <mergeCell ref="P216:Q216"/>
    <mergeCell ref="R216:S216"/>
    <mergeCell ref="T216:U216"/>
    <mergeCell ref="V216:X216"/>
    <mergeCell ref="Y216:AA216"/>
    <mergeCell ref="AB216:AC216"/>
    <mergeCell ref="AW214:BB214"/>
    <mergeCell ref="N215:O215"/>
    <mergeCell ref="P215:Q215"/>
    <mergeCell ref="R215:S215"/>
    <mergeCell ref="T215:U215"/>
    <mergeCell ref="V215:X215"/>
    <mergeCell ref="Y215:AA215"/>
    <mergeCell ref="AB215:AC215"/>
    <mergeCell ref="AD215:AE215"/>
    <mergeCell ref="AF215:AM215"/>
    <mergeCell ref="Y214:AA214"/>
    <mergeCell ref="AB214:AC214"/>
    <mergeCell ref="AD214:AE214"/>
    <mergeCell ref="AF214:AM214"/>
    <mergeCell ref="AN214:AR214"/>
    <mergeCell ref="AS214:AU214"/>
    <mergeCell ref="AD213:AE213"/>
    <mergeCell ref="AF213:AM213"/>
    <mergeCell ref="AN213:AR213"/>
    <mergeCell ref="AS213:AU213"/>
    <mergeCell ref="AW213:BB213"/>
    <mergeCell ref="N214:O214"/>
    <mergeCell ref="P214:Q214"/>
    <mergeCell ref="R214:S214"/>
    <mergeCell ref="T214:U214"/>
    <mergeCell ref="V214:X214"/>
    <mergeCell ref="AN212:AR212"/>
    <mergeCell ref="AS212:AU212"/>
    <mergeCell ref="AW212:BB212"/>
    <mergeCell ref="N213:O213"/>
    <mergeCell ref="P213:Q213"/>
    <mergeCell ref="R213:S213"/>
    <mergeCell ref="T213:U213"/>
    <mergeCell ref="V213:X213"/>
    <mergeCell ref="Y213:AA213"/>
    <mergeCell ref="AB213:AC213"/>
    <mergeCell ref="AW211:BB211"/>
    <mergeCell ref="N212:O212"/>
    <mergeCell ref="P212:Q212"/>
    <mergeCell ref="R212:S212"/>
    <mergeCell ref="T212:U212"/>
    <mergeCell ref="V212:X212"/>
    <mergeCell ref="Y212:AA212"/>
    <mergeCell ref="AB212:AC212"/>
    <mergeCell ref="AD212:AE212"/>
    <mergeCell ref="AF212:AM212"/>
    <mergeCell ref="Y211:AA211"/>
    <mergeCell ref="AB211:AC211"/>
    <mergeCell ref="AD211:AE211"/>
    <mergeCell ref="AF211:AM211"/>
    <mergeCell ref="AN211:AR211"/>
    <mergeCell ref="AS211:AU211"/>
    <mergeCell ref="AD210:AE210"/>
    <mergeCell ref="AF210:AM210"/>
    <mergeCell ref="AN210:AR210"/>
    <mergeCell ref="AS210:AU210"/>
    <mergeCell ref="AW210:BB210"/>
    <mergeCell ref="N211:O211"/>
    <mergeCell ref="P211:Q211"/>
    <mergeCell ref="R211:S211"/>
    <mergeCell ref="T211:U211"/>
    <mergeCell ref="V211:X211"/>
    <mergeCell ref="AN209:AR209"/>
    <mergeCell ref="AS209:AU209"/>
    <mergeCell ref="AW209:BB209"/>
    <mergeCell ref="N210:O210"/>
    <mergeCell ref="P210:Q210"/>
    <mergeCell ref="R210:S210"/>
    <mergeCell ref="T210:U210"/>
    <mergeCell ref="V210:X210"/>
    <mergeCell ref="Y210:AA210"/>
    <mergeCell ref="AB210:AC210"/>
    <mergeCell ref="AW208:BB208"/>
    <mergeCell ref="N209:O209"/>
    <mergeCell ref="P209:Q209"/>
    <mergeCell ref="R209:S209"/>
    <mergeCell ref="T209:U209"/>
    <mergeCell ref="V209:X209"/>
    <mergeCell ref="Y209:AA209"/>
    <mergeCell ref="AB209:AC209"/>
    <mergeCell ref="AD209:AE209"/>
    <mergeCell ref="AF209:AM209"/>
    <mergeCell ref="Y208:AA208"/>
    <mergeCell ref="AB208:AC208"/>
    <mergeCell ref="AD208:AE208"/>
    <mergeCell ref="AF208:AM208"/>
    <mergeCell ref="AN208:AR208"/>
    <mergeCell ref="AS208:AU208"/>
    <mergeCell ref="AD207:AE207"/>
    <mergeCell ref="AF207:AM207"/>
    <mergeCell ref="AN207:AR207"/>
    <mergeCell ref="AS207:AU207"/>
    <mergeCell ref="AW207:BB207"/>
    <mergeCell ref="N208:O208"/>
    <mergeCell ref="P208:Q208"/>
    <mergeCell ref="R208:S208"/>
    <mergeCell ref="T208:U208"/>
    <mergeCell ref="V208:X208"/>
    <mergeCell ref="AN206:AR206"/>
    <mergeCell ref="AS206:AU206"/>
    <mergeCell ref="AW206:BB206"/>
    <mergeCell ref="N207:O207"/>
    <mergeCell ref="P207:Q207"/>
    <mergeCell ref="R207:S207"/>
    <mergeCell ref="T207:U207"/>
    <mergeCell ref="V207:X207"/>
    <mergeCell ref="Y207:AA207"/>
    <mergeCell ref="AB207:AC207"/>
    <mergeCell ref="AW205:BB205"/>
    <mergeCell ref="N206:O206"/>
    <mergeCell ref="P206:Q206"/>
    <mergeCell ref="R206:S206"/>
    <mergeCell ref="T206:U206"/>
    <mergeCell ref="V206:X206"/>
    <mergeCell ref="Y206:AA206"/>
    <mergeCell ref="AB206:AC206"/>
    <mergeCell ref="AD206:AE206"/>
    <mergeCell ref="AF206:AM206"/>
    <mergeCell ref="Y205:AA205"/>
    <mergeCell ref="AB205:AC205"/>
    <mergeCell ref="AD205:AE205"/>
    <mergeCell ref="AF205:AM205"/>
    <mergeCell ref="AN205:AR205"/>
    <mergeCell ref="AS205:AU205"/>
    <mergeCell ref="AD204:AE204"/>
    <mergeCell ref="AF204:AM204"/>
    <mergeCell ref="AN204:AR204"/>
    <mergeCell ref="AS204:AU204"/>
    <mergeCell ref="AW204:BB204"/>
    <mergeCell ref="N205:O205"/>
    <mergeCell ref="P205:Q205"/>
    <mergeCell ref="R205:S205"/>
    <mergeCell ref="T205:U205"/>
    <mergeCell ref="V205:X205"/>
    <mergeCell ref="AN203:AR203"/>
    <mergeCell ref="AS203:AU203"/>
    <mergeCell ref="AW203:BB203"/>
    <mergeCell ref="N204:O204"/>
    <mergeCell ref="P204:Q204"/>
    <mergeCell ref="R204:S204"/>
    <mergeCell ref="T204:U204"/>
    <mergeCell ref="V204:X204"/>
    <mergeCell ref="Y204:AA204"/>
    <mergeCell ref="AB204:AC204"/>
    <mergeCell ref="AW202:BB202"/>
    <mergeCell ref="N203:O203"/>
    <mergeCell ref="P203:Q203"/>
    <mergeCell ref="R203:S203"/>
    <mergeCell ref="T203:U203"/>
    <mergeCell ref="V203:X203"/>
    <mergeCell ref="Y203:AA203"/>
    <mergeCell ref="AB203:AC203"/>
    <mergeCell ref="AD203:AE203"/>
    <mergeCell ref="AF203:AM203"/>
    <mergeCell ref="Y202:AA202"/>
    <mergeCell ref="AB202:AC202"/>
    <mergeCell ref="AD202:AE202"/>
    <mergeCell ref="AF202:AM202"/>
    <mergeCell ref="AN202:AR202"/>
    <mergeCell ref="AS202:AU202"/>
    <mergeCell ref="AD201:AE201"/>
    <mergeCell ref="AF201:AM201"/>
    <mergeCell ref="AN201:AR201"/>
    <mergeCell ref="AS201:AU201"/>
    <mergeCell ref="AW201:BB201"/>
    <mergeCell ref="N202:O202"/>
    <mergeCell ref="P202:Q202"/>
    <mergeCell ref="R202:S202"/>
    <mergeCell ref="T202:U202"/>
    <mergeCell ref="V202:X202"/>
    <mergeCell ref="AN200:AR200"/>
    <mergeCell ref="AS200:AU200"/>
    <mergeCell ref="AW200:BB200"/>
    <mergeCell ref="N201:O201"/>
    <mergeCell ref="P201:Q201"/>
    <mergeCell ref="R201:S201"/>
    <mergeCell ref="T201:U201"/>
    <mergeCell ref="V201:X201"/>
    <mergeCell ref="Y201:AA201"/>
    <mergeCell ref="AB201:AC201"/>
    <mergeCell ref="AW199:BB199"/>
    <mergeCell ref="N200:O200"/>
    <mergeCell ref="P200:Q200"/>
    <mergeCell ref="R200:S200"/>
    <mergeCell ref="T200:U200"/>
    <mergeCell ref="V200:X200"/>
    <mergeCell ref="Y200:AA200"/>
    <mergeCell ref="AB200:AC200"/>
    <mergeCell ref="AD200:AE200"/>
    <mergeCell ref="AF200:AM200"/>
    <mergeCell ref="Y199:AA199"/>
    <mergeCell ref="AB199:AC199"/>
    <mergeCell ref="AD199:AE199"/>
    <mergeCell ref="AF199:AM199"/>
    <mergeCell ref="AN199:AR199"/>
    <mergeCell ref="AS199:AU199"/>
    <mergeCell ref="AD198:AE198"/>
    <mergeCell ref="AF198:AM198"/>
    <mergeCell ref="AN198:AR198"/>
    <mergeCell ref="AS198:AU198"/>
    <mergeCell ref="AW198:BB198"/>
    <mergeCell ref="N199:O199"/>
    <mergeCell ref="P199:Q199"/>
    <mergeCell ref="R199:S199"/>
    <mergeCell ref="T199:U199"/>
    <mergeCell ref="V199:X199"/>
    <mergeCell ref="AN197:AR197"/>
    <mergeCell ref="AS197:AU197"/>
    <mergeCell ref="AW197:BB197"/>
    <mergeCell ref="N198:O198"/>
    <mergeCell ref="P198:Q198"/>
    <mergeCell ref="R198:S198"/>
    <mergeCell ref="T198:U198"/>
    <mergeCell ref="V198:X198"/>
    <mergeCell ref="Y198:AA198"/>
    <mergeCell ref="AB198:AC198"/>
    <mergeCell ref="AW196:BB196"/>
    <mergeCell ref="N197:O197"/>
    <mergeCell ref="P197:Q197"/>
    <mergeCell ref="R197:S197"/>
    <mergeCell ref="T197:U197"/>
    <mergeCell ref="V197:X197"/>
    <mergeCell ref="Y197:AA197"/>
    <mergeCell ref="AB197:AC197"/>
    <mergeCell ref="AD197:AE197"/>
    <mergeCell ref="AF197:AM197"/>
    <mergeCell ref="Y196:AA196"/>
    <mergeCell ref="AB196:AC196"/>
    <mergeCell ref="AD196:AE196"/>
    <mergeCell ref="AF196:AM196"/>
    <mergeCell ref="AN196:AR196"/>
    <mergeCell ref="AS196:AU196"/>
    <mergeCell ref="AD195:AE195"/>
    <mergeCell ref="AF195:AM195"/>
    <mergeCell ref="AN195:AR195"/>
    <mergeCell ref="AS195:AU195"/>
    <mergeCell ref="AW195:BB195"/>
    <mergeCell ref="N196:O196"/>
    <mergeCell ref="P196:Q196"/>
    <mergeCell ref="R196:S196"/>
    <mergeCell ref="T196:U196"/>
    <mergeCell ref="V196:X196"/>
    <mergeCell ref="AN194:AR194"/>
    <mergeCell ref="AS194:AU194"/>
    <mergeCell ref="AW194:BB194"/>
    <mergeCell ref="N195:O195"/>
    <mergeCell ref="P195:Q195"/>
    <mergeCell ref="R195:S195"/>
    <mergeCell ref="T195:U195"/>
    <mergeCell ref="V195:X195"/>
    <mergeCell ref="Y195:AA195"/>
    <mergeCell ref="AB195:AC195"/>
    <mergeCell ref="AW193:BB193"/>
    <mergeCell ref="N194:O194"/>
    <mergeCell ref="P194:Q194"/>
    <mergeCell ref="R194:S194"/>
    <mergeCell ref="T194:U194"/>
    <mergeCell ref="V194:X194"/>
    <mergeCell ref="Y194:AA194"/>
    <mergeCell ref="AB194:AC194"/>
    <mergeCell ref="AD194:AE194"/>
    <mergeCell ref="AF194:AM194"/>
    <mergeCell ref="Y193:AA193"/>
    <mergeCell ref="AB193:AC193"/>
    <mergeCell ref="AD193:AE193"/>
    <mergeCell ref="AF193:AM193"/>
    <mergeCell ref="AN193:AR193"/>
    <mergeCell ref="AS193:AU193"/>
    <mergeCell ref="AD192:AE192"/>
    <mergeCell ref="AF192:AM192"/>
    <mergeCell ref="AN192:AR192"/>
    <mergeCell ref="AS192:AU192"/>
    <mergeCell ref="AW192:BB192"/>
    <mergeCell ref="N193:O193"/>
    <mergeCell ref="P193:Q193"/>
    <mergeCell ref="R193:S193"/>
    <mergeCell ref="T193:U193"/>
    <mergeCell ref="V193:X193"/>
    <mergeCell ref="AN191:AR191"/>
    <mergeCell ref="AS191:AU191"/>
    <mergeCell ref="AW191:BB191"/>
    <mergeCell ref="N192:O192"/>
    <mergeCell ref="P192:Q192"/>
    <mergeCell ref="R192:S192"/>
    <mergeCell ref="T192:U192"/>
    <mergeCell ref="V192:X192"/>
    <mergeCell ref="Y192:AA192"/>
    <mergeCell ref="AB192:AC192"/>
    <mergeCell ref="AW190:BB190"/>
    <mergeCell ref="N191:O191"/>
    <mergeCell ref="P191:Q191"/>
    <mergeCell ref="R191:S191"/>
    <mergeCell ref="T191:U191"/>
    <mergeCell ref="V191:X191"/>
    <mergeCell ref="Y191:AA191"/>
    <mergeCell ref="AB191:AC191"/>
    <mergeCell ref="AD191:AE191"/>
    <mergeCell ref="AF191:AM191"/>
    <mergeCell ref="Y190:AA190"/>
    <mergeCell ref="AB190:AC190"/>
    <mergeCell ref="AD190:AE190"/>
    <mergeCell ref="AF190:AM190"/>
    <mergeCell ref="AN190:AR190"/>
    <mergeCell ref="AS190:AU190"/>
    <mergeCell ref="AD189:AE189"/>
    <mergeCell ref="AF189:AM189"/>
    <mergeCell ref="AN189:AR189"/>
    <mergeCell ref="AS189:AU189"/>
    <mergeCell ref="AW189:BB189"/>
    <mergeCell ref="N190:O190"/>
    <mergeCell ref="P190:Q190"/>
    <mergeCell ref="R190:S190"/>
    <mergeCell ref="T190:U190"/>
    <mergeCell ref="V190:X190"/>
    <mergeCell ref="AN188:AR188"/>
    <mergeCell ref="AS188:AU188"/>
    <mergeCell ref="AW188:BB188"/>
    <mergeCell ref="N189:O189"/>
    <mergeCell ref="P189:Q189"/>
    <mergeCell ref="R189:S189"/>
    <mergeCell ref="T189:U189"/>
    <mergeCell ref="V189:X189"/>
    <mergeCell ref="Y189:AA189"/>
    <mergeCell ref="AB189:AC189"/>
    <mergeCell ref="AW187:BB187"/>
    <mergeCell ref="N188:O188"/>
    <mergeCell ref="P188:Q188"/>
    <mergeCell ref="R188:S188"/>
    <mergeCell ref="T188:U188"/>
    <mergeCell ref="V188:X188"/>
    <mergeCell ref="Y188:AA188"/>
    <mergeCell ref="AB188:AC188"/>
    <mergeCell ref="AD188:AE188"/>
    <mergeCell ref="AF188:AM188"/>
    <mergeCell ref="Y187:AA187"/>
    <mergeCell ref="AB187:AC187"/>
    <mergeCell ref="AD187:AE187"/>
    <mergeCell ref="AF187:AM187"/>
    <mergeCell ref="AN187:AR187"/>
    <mergeCell ref="AS187:AU187"/>
    <mergeCell ref="AD186:AE186"/>
    <mergeCell ref="AF186:AM186"/>
    <mergeCell ref="AN186:AR186"/>
    <mergeCell ref="AS186:AU186"/>
    <mergeCell ref="AW186:BB186"/>
    <mergeCell ref="N187:O187"/>
    <mergeCell ref="P187:Q187"/>
    <mergeCell ref="R187:S187"/>
    <mergeCell ref="T187:U187"/>
    <mergeCell ref="V187:X187"/>
    <mergeCell ref="AN185:AR185"/>
    <mergeCell ref="AS185:AU185"/>
    <mergeCell ref="AW185:BB185"/>
    <mergeCell ref="N186:O186"/>
    <mergeCell ref="P186:Q186"/>
    <mergeCell ref="R186:S186"/>
    <mergeCell ref="T186:U186"/>
    <mergeCell ref="V186:X186"/>
    <mergeCell ref="Y186:AA186"/>
    <mergeCell ref="AB186:AC186"/>
    <mergeCell ref="AW184:BB184"/>
    <mergeCell ref="N185:O185"/>
    <mergeCell ref="P185:Q185"/>
    <mergeCell ref="R185:S185"/>
    <mergeCell ref="T185:U185"/>
    <mergeCell ref="V185:X185"/>
    <mergeCell ref="Y185:AA185"/>
    <mergeCell ref="AB185:AC185"/>
    <mergeCell ref="AD185:AE185"/>
    <mergeCell ref="AF185:AM185"/>
    <mergeCell ref="Y184:AA184"/>
    <mergeCell ref="AB184:AC184"/>
    <mergeCell ref="AD184:AE184"/>
    <mergeCell ref="AF184:AM184"/>
    <mergeCell ref="AN184:AR184"/>
    <mergeCell ref="AS184:AU184"/>
    <mergeCell ref="AD183:AE183"/>
    <mergeCell ref="AF183:AM183"/>
    <mergeCell ref="AN183:AR183"/>
    <mergeCell ref="AS183:AU183"/>
    <mergeCell ref="AW183:BB183"/>
    <mergeCell ref="N184:O184"/>
    <mergeCell ref="P184:Q184"/>
    <mergeCell ref="R184:S184"/>
    <mergeCell ref="T184:U184"/>
    <mergeCell ref="V184:X184"/>
    <mergeCell ref="AN182:AR182"/>
    <mergeCell ref="AS182:AU182"/>
    <mergeCell ref="AW182:BB182"/>
    <mergeCell ref="N183:O183"/>
    <mergeCell ref="P183:Q183"/>
    <mergeCell ref="R183:S183"/>
    <mergeCell ref="T183:U183"/>
    <mergeCell ref="V183:X183"/>
    <mergeCell ref="Y183:AA183"/>
    <mergeCell ref="AB183:AC183"/>
    <mergeCell ref="AW181:BB181"/>
    <mergeCell ref="N182:O182"/>
    <mergeCell ref="P182:Q182"/>
    <mergeCell ref="R182:S182"/>
    <mergeCell ref="T182:U182"/>
    <mergeCell ref="V182:X182"/>
    <mergeCell ref="Y182:AA182"/>
    <mergeCell ref="AB182:AC182"/>
    <mergeCell ref="AD182:AE182"/>
    <mergeCell ref="AF182:AM182"/>
    <mergeCell ref="Y181:AA181"/>
    <mergeCell ref="AB181:AC181"/>
    <mergeCell ref="AD181:AE181"/>
    <mergeCell ref="AF181:AM181"/>
    <mergeCell ref="AN181:AR181"/>
    <mergeCell ref="AS181:AU181"/>
    <mergeCell ref="AD180:AE180"/>
    <mergeCell ref="AF180:AM180"/>
    <mergeCell ref="AN180:AR180"/>
    <mergeCell ref="AS180:AU180"/>
    <mergeCell ref="AW180:BB180"/>
    <mergeCell ref="N181:O181"/>
    <mergeCell ref="P181:Q181"/>
    <mergeCell ref="R181:S181"/>
    <mergeCell ref="T181:U181"/>
    <mergeCell ref="V181:X181"/>
    <mergeCell ref="AN179:AR179"/>
    <mergeCell ref="AS179:AU179"/>
    <mergeCell ref="AW179:BB179"/>
    <mergeCell ref="N180:O180"/>
    <mergeCell ref="P180:Q180"/>
    <mergeCell ref="R180:S180"/>
    <mergeCell ref="T180:U180"/>
    <mergeCell ref="V180:X180"/>
    <mergeCell ref="Y180:AA180"/>
    <mergeCell ref="AB180:AC180"/>
    <mergeCell ref="AW178:BB178"/>
    <mergeCell ref="N179:O179"/>
    <mergeCell ref="P179:Q179"/>
    <mergeCell ref="R179:S179"/>
    <mergeCell ref="T179:U179"/>
    <mergeCell ref="V179:X179"/>
    <mergeCell ref="Y179:AA179"/>
    <mergeCell ref="AB179:AC179"/>
    <mergeCell ref="AD179:AE179"/>
    <mergeCell ref="AF179:AM179"/>
    <mergeCell ref="Y178:AA178"/>
    <mergeCell ref="AB178:AC178"/>
    <mergeCell ref="AD178:AE178"/>
    <mergeCell ref="AF178:AM178"/>
    <mergeCell ref="AN178:AR178"/>
    <mergeCell ref="AS178:AU178"/>
    <mergeCell ref="AD177:AE177"/>
    <mergeCell ref="AF177:AM177"/>
    <mergeCell ref="AN177:AR177"/>
    <mergeCell ref="AS177:AU177"/>
    <mergeCell ref="AW177:BB177"/>
    <mergeCell ref="N178:O178"/>
    <mergeCell ref="P178:Q178"/>
    <mergeCell ref="R178:S178"/>
    <mergeCell ref="T178:U178"/>
    <mergeCell ref="V178:X178"/>
    <mergeCell ref="AN176:AR176"/>
    <mergeCell ref="AS176:AU176"/>
    <mergeCell ref="AW176:BB176"/>
    <mergeCell ref="N177:O177"/>
    <mergeCell ref="P177:Q177"/>
    <mergeCell ref="R177:S177"/>
    <mergeCell ref="T177:U177"/>
    <mergeCell ref="V177:X177"/>
    <mergeCell ref="Y177:AA177"/>
    <mergeCell ref="AB177:AC177"/>
    <mergeCell ref="AW175:BB175"/>
    <mergeCell ref="N176:O176"/>
    <mergeCell ref="P176:Q176"/>
    <mergeCell ref="R176:S176"/>
    <mergeCell ref="T176:U176"/>
    <mergeCell ref="V176:X176"/>
    <mergeCell ref="Y176:AA176"/>
    <mergeCell ref="AB176:AC176"/>
    <mergeCell ref="AD176:AE176"/>
    <mergeCell ref="AF176:AM176"/>
    <mergeCell ref="Y175:AA175"/>
    <mergeCell ref="AB175:AC175"/>
    <mergeCell ref="AD175:AE175"/>
    <mergeCell ref="AF175:AM175"/>
    <mergeCell ref="AN175:AR175"/>
    <mergeCell ref="AS175:AU175"/>
    <mergeCell ref="AD174:AE174"/>
    <mergeCell ref="AF174:AM174"/>
    <mergeCell ref="AN174:AR174"/>
    <mergeCell ref="AS174:AU174"/>
    <mergeCell ref="AW174:BB174"/>
    <mergeCell ref="N175:O175"/>
    <mergeCell ref="P175:Q175"/>
    <mergeCell ref="R175:S175"/>
    <mergeCell ref="T175:U175"/>
    <mergeCell ref="V175:X175"/>
    <mergeCell ref="AN173:AR173"/>
    <mergeCell ref="AS173:AU173"/>
    <mergeCell ref="AW173:BB173"/>
    <mergeCell ref="N174:O174"/>
    <mergeCell ref="P174:Q174"/>
    <mergeCell ref="R174:S174"/>
    <mergeCell ref="T174:U174"/>
    <mergeCell ref="V174:X174"/>
    <mergeCell ref="Y174:AA174"/>
    <mergeCell ref="AB174:AC174"/>
    <mergeCell ref="AW172:BB172"/>
    <mergeCell ref="N173:O173"/>
    <mergeCell ref="P173:Q173"/>
    <mergeCell ref="R173:S173"/>
    <mergeCell ref="T173:U173"/>
    <mergeCell ref="V173:X173"/>
    <mergeCell ref="Y173:AA173"/>
    <mergeCell ref="AB173:AC173"/>
    <mergeCell ref="AD173:AE173"/>
    <mergeCell ref="AF173:AM173"/>
    <mergeCell ref="Y172:AA172"/>
    <mergeCell ref="AB172:AC172"/>
    <mergeCell ref="AD172:AE172"/>
    <mergeCell ref="AF172:AM172"/>
    <mergeCell ref="AN172:AR172"/>
    <mergeCell ref="AS172:AU172"/>
    <mergeCell ref="AD171:AE171"/>
    <mergeCell ref="AF171:AM171"/>
    <mergeCell ref="AN171:AR171"/>
    <mergeCell ref="AS171:AU171"/>
    <mergeCell ref="AW171:BB171"/>
    <mergeCell ref="N172:O172"/>
    <mergeCell ref="P172:Q172"/>
    <mergeCell ref="R172:S172"/>
    <mergeCell ref="T172:U172"/>
    <mergeCell ref="V172:X172"/>
    <mergeCell ref="AN170:AR170"/>
    <mergeCell ref="AS170:AU170"/>
    <mergeCell ref="AW170:BB170"/>
    <mergeCell ref="N171:O171"/>
    <mergeCell ref="P171:Q171"/>
    <mergeCell ref="R171:S171"/>
    <mergeCell ref="T171:U171"/>
    <mergeCell ref="V171:X171"/>
    <mergeCell ref="Y171:AA171"/>
    <mergeCell ref="AB171:AC171"/>
    <mergeCell ref="AW169:BB169"/>
    <mergeCell ref="N170:O170"/>
    <mergeCell ref="P170:Q170"/>
    <mergeCell ref="R170:S170"/>
    <mergeCell ref="T170:U170"/>
    <mergeCell ref="V170:X170"/>
    <mergeCell ref="Y170:AA170"/>
    <mergeCell ref="AB170:AC170"/>
    <mergeCell ref="AD170:AE170"/>
    <mergeCell ref="AF170:AM170"/>
    <mergeCell ref="Y169:AA169"/>
    <mergeCell ref="AB169:AC169"/>
    <mergeCell ref="AD169:AE169"/>
    <mergeCell ref="AF169:AM169"/>
    <mergeCell ref="AN169:AR169"/>
    <mergeCell ref="AS169:AU169"/>
    <mergeCell ref="AD168:AE168"/>
    <mergeCell ref="AF168:AM168"/>
    <mergeCell ref="AN168:AR168"/>
    <mergeCell ref="AS168:AU168"/>
    <mergeCell ref="AW168:BB168"/>
    <mergeCell ref="N169:O169"/>
    <mergeCell ref="P169:Q169"/>
    <mergeCell ref="R169:S169"/>
    <mergeCell ref="T169:U169"/>
    <mergeCell ref="V169:X169"/>
    <mergeCell ref="AN167:AR167"/>
    <mergeCell ref="AS167:AU167"/>
    <mergeCell ref="AW167:BB167"/>
    <mergeCell ref="N168:O168"/>
    <mergeCell ref="P168:Q168"/>
    <mergeCell ref="R168:S168"/>
    <mergeCell ref="T168:U168"/>
    <mergeCell ref="V168:X168"/>
    <mergeCell ref="Y168:AA168"/>
    <mergeCell ref="AB168:AC168"/>
    <mergeCell ref="AW166:BB166"/>
    <mergeCell ref="N167:O167"/>
    <mergeCell ref="P167:Q167"/>
    <mergeCell ref="R167:S167"/>
    <mergeCell ref="T167:U167"/>
    <mergeCell ref="V167:X167"/>
    <mergeCell ref="Y167:AA167"/>
    <mergeCell ref="AB167:AC167"/>
    <mergeCell ref="AD167:AE167"/>
    <mergeCell ref="AF167:AM167"/>
    <mergeCell ref="Y166:AA166"/>
    <mergeCell ref="AB166:AC166"/>
    <mergeCell ref="AD166:AE166"/>
    <mergeCell ref="AF166:AM166"/>
    <mergeCell ref="AN166:AR166"/>
    <mergeCell ref="AS166:AU166"/>
    <mergeCell ref="AD165:AE165"/>
    <mergeCell ref="AF165:AM165"/>
    <mergeCell ref="AN165:AR165"/>
    <mergeCell ref="AS165:AU165"/>
    <mergeCell ref="AW165:BB165"/>
    <mergeCell ref="N166:O166"/>
    <mergeCell ref="P166:Q166"/>
    <mergeCell ref="R166:S166"/>
    <mergeCell ref="T166:U166"/>
    <mergeCell ref="V166:X166"/>
    <mergeCell ref="AN164:AR164"/>
    <mergeCell ref="AS164:AU164"/>
    <mergeCell ref="AW164:BB164"/>
    <mergeCell ref="N165:O165"/>
    <mergeCell ref="P165:Q165"/>
    <mergeCell ref="R165:S165"/>
    <mergeCell ref="T165:U165"/>
    <mergeCell ref="V165:X165"/>
    <mergeCell ref="Y165:AA165"/>
    <mergeCell ref="AB165:AC165"/>
    <mergeCell ref="AW163:BB163"/>
    <mergeCell ref="N164:O164"/>
    <mergeCell ref="P164:Q164"/>
    <mergeCell ref="R164:S164"/>
    <mergeCell ref="T164:U164"/>
    <mergeCell ref="V164:X164"/>
    <mergeCell ref="Y164:AA164"/>
    <mergeCell ref="AB164:AC164"/>
    <mergeCell ref="AD164:AE164"/>
    <mergeCell ref="AF164:AM164"/>
    <mergeCell ref="Y163:AA163"/>
    <mergeCell ref="AB163:AC163"/>
    <mergeCell ref="AD163:AE163"/>
    <mergeCell ref="AF163:AM163"/>
    <mergeCell ref="AN163:AR163"/>
    <mergeCell ref="AS163:AU163"/>
    <mergeCell ref="AD162:AE162"/>
    <mergeCell ref="AF162:AM162"/>
    <mergeCell ref="AN162:AR162"/>
    <mergeCell ref="AS162:AU162"/>
    <mergeCell ref="AW162:BB162"/>
    <mergeCell ref="N163:O163"/>
    <mergeCell ref="P163:Q163"/>
    <mergeCell ref="R163:S163"/>
    <mergeCell ref="T163:U163"/>
    <mergeCell ref="V163:X163"/>
    <mergeCell ref="AN161:AR161"/>
    <mergeCell ref="AS161:AU161"/>
    <mergeCell ref="AW161:BB161"/>
    <mergeCell ref="N162:O162"/>
    <mergeCell ref="P162:Q162"/>
    <mergeCell ref="R162:S162"/>
    <mergeCell ref="T162:U162"/>
    <mergeCell ref="V162:X162"/>
    <mergeCell ref="Y162:AA162"/>
    <mergeCell ref="AB162:AC162"/>
    <mergeCell ref="AW160:BB160"/>
    <mergeCell ref="N161:O161"/>
    <mergeCell ref="P161:Q161"/>
    <mergeCell ref="R161:S161"/>
    <mergeCell ref="T161:U161"/>
    <mergeCell ref="V161:X161"/>
    <mergeCell ref="Y161:AA161"/>
    <mergeCell ref="AB161:AC161"/>
    <mergeCell ref="AD161:AE161"/>
    <mergeCell ref="AF161:AM161"/>
    <mergeCell ref="Y160:AA160"/>
    <mergeCell ref="AB160:AC160"/>
    <mergeCell ref="AD160:AE160"/>
    <mergeCell ref="AF160:AM160"/>
    <mergeCell ref="AN160:AR160"/>
    <mergeCell ref="AS160:AU160"/>
    <mergeCell ref="AD159:AE159"/>
    <mergeCell ref="AF159:AM159"/>
    <mergeCell ref="AN159:AR159"/>
    <mergeCell ref="AS159:AU159"/>
    <mergeCell ref="AW159:BB159"/>
    <mergeCell ref="N160:O160"/>
    <mergeCell ref="P160:Q160"/>
    <mergeCell ref="R160:S160"/>
    <mergeCell ref="T160:U160"/>
    <mergeCell ref="V160:X160"/>
    <mergeCell ref="AN158:AR158"/>
    <mergeCell ref="AS158:AU158"/>
    <mergeCell ref="AW158:BB158"/>
    <mergeCell ref="N159:O159"/>
    <mergeCell ref="P159:Q159"/>
    <mergeCell ref="R159:S159"/>
    <mergeCell ref="T159:U159"/>
    <mergeCell ref="V159:X159"/>
    <mergeCell ref="Y159:AA159"/>
    <mergeCell ref="AB159:AC159"/>
    <mergeCell ref="AW157:BB157"/>
    <mergeCell ref="N158:O158"/>
    <mergeCell ref="P158:Q158"/>
    <mergeCell ref="R158:S158"/>
    <mergeCell ref="T158:U158"/>
    <mergeCell ref="V158:X158"/>
    <mergeCell ref="Y158:AA158"/>
    <mergeCell ref="AB158:AC158"/>
    <mergeCell ref="AD158:AE158"/>
    <mergeCell ref="AF158:AM158"/>
    <mergeCell ref="Y157:AA157"/>
    <mergeCell ref="AB157:AC157"/>
    <mergeCell ref="AD157:AE157"/>
    <mergeCell ref="AF157:AM157"/>
    <mergeCell ref="AN157:AR157"/>
    <mergeCell ref="AS157:AU157"/>
    <mergeCell ref="AD156:AE156"/>
    <mergeCell ref="AF156:AM156"/>
    <mergeCell ref="AN156:AR156"/>
    <mergeCell ref="AS156:AU156"/>
    <mergeCell ref="AW156:BB156"/>
    <mergeCell ref="N157:O157"/>
    <mergeCell ref="P157:Q157"/>
    <mergeCell ref="R157:S157"/>
    <mergeCell ref="T157:U157"/>
    <mergeCell ref="V157:X157"/>
    <mergeCell ref="AN155:AR155"/>
    <mergeCell ref="AS155:AU155"/>
    <mergeCell ref="AW155:BB155"/>
    <mergeCell ref="N156:O156"/>
    <mergeCell ref="P156:Q156"/>
    <mergeCell ref="R156:S156"/>
    <mergeCell ref="T156:U156"/>
    <mergeCell ref="V156:X156"/>
    <mergeCell ref="Y156:AA156"/>
    <mergeCell ref="AB156:AC156"/>
    <mergeCell ref="AW154:BB154"/>
    <mergeCell ref="N155:O155"/>
    <mergeCell ref="P155:Q155"/>
    <mergeCell ref="R155:S155"/>
    <mergeCell ref="T155:U155"/>
    <mergeCell ref="V155:X155"/>
    <mergeCell ref="Y155:AA155"/>
    <mergeCell ref="AB155:AC155"/>
    <mergeCell ref="AD155:AE155"/>
    <mergeCell ref="AF155:AM155"/>
    <mergeCell ref="Y154:AA154"/>
    <mergeCell ref="AB154:AC154"/>
    <mergeCell ref="AD154:AE154"/>
    <mergeCell ref="AF154:AM154"/>
    <mergeCell ref="AN154:AR154"/>
    <mergeCell ref="AS154:AU154"/>
    <mergeCell ref="AD153:AE153"/>
    <mergeCell ref="AF153:AM153"/>
    <mergeCell ref="AN153:AR153"/>
    <mergeCell ref="AS153:AU153"/>
    <mergeCell ref="AW153:BB153"/>
    <mergeCell ref="N154:O154"/>
    <mergeCell ref="P154:Q154"/>
    <mergeCell ref="R154:S154"/>
    <mergeCell ref="T154:U154"/>
    <mergeCell ref="V154:X154"/>
    <mergeCell ref="AN152:AR152"/>
    <mergeCell ref="AS152:AU152"/>
    <mergeCell ref="AW152:BB152"/>
    <mergeCell ref="N153:O153"/>
    <mergeCell ref="P153:Q153"/>
    <mergeCell ref="R153:S153"/>
    <mergeCell ref="T153:U153"/>
    <mergeCell ref="V153:X153"/>
    <mergeCell ref="Y153:AA153"/>
    <mergeCell ref="AB153:AC153"/>
    <mergeCell ref="AW151:BB151"/>
    <mergeCell ref="N152:O152"/>
    <mergeCell ref="P152:Q152"/>
    <mergeCell ref="R152:S152"/>
    <mergeCell ref="T152:U152"/>
    <mergeCell ref="V152:X152"/>
    <mergeCell ref="Y152:AA152"/>
    <mergeCell ref="AB152:AC152"/>
    <mergeCell ref="AD152:AE152"/>
    <mergeCell ref="AF152:AM152"/>
    <mergeCell ref="Y151:AA151"/>
    <mergeCell ref="AB151:AC151"/>
    <mergeCell ref="AD151:AE151"/>
    <mergeCell ref="AF151:AM151"/>
    <mergeCell ref="AN151:AR151"/>
    <mergeCell ref="AS151:AU151"/>
    <mergeCell ref="AD150:AE150"/>
    <mergeCell ref="AF150:AM150"/>
    <mergeCell ref="AN150:AR150"/>
    <mergeCell ref="AS150:AU150"/>
    <mergeCell ref="AW150:BB150"/>
    <mergeCell ref="N151:O151"/>
    <mergeCell ref="P151:Q151"/>
    <mergeCell ref="R151:S151"/>
    <mergeCell ref="T151:U151"/>
    <mergeCell ref="V151:X151"/>
    <mergeCell ref="AN149:AR149"/>
    <mergeCell ref="AS149:AU149"/>
    <mergeCell ref="AW149:BB149"/>
    <mergeCell ref="N150:O150"/>
    <mergeCell ref="P150:Q150"/>
    <mergeCell ref="R150:S150"/>
    <mergeCell ref="T150:U150"/>
    <mergeCell ref="V150:X150"/>
    <mergeCell ref="Y150:AA150"/>
    <mergeCell ref="AB150:AC150"/>
    <mergeCell ref="AW148:BB148"/>
    <mergeCell ref="N149:O149"/>
    <mergeCell ref="P149:Q149"/>
    <mergeCell ref="R149:S149"/>
    <mergeCell ref="T149:U149"/>
    <mergeCell ref="V149:X149"/>
    <mergeCell ref="Y149:AA149"/>
    <mergeCell ref="AB149:AC149"/>
    <mergeCell ref="AD149:AE149"/>
    <mergeCell ref="AF149:AM149"/>
    <mergeCell ref="Y148:AA148"/>
    <mergeCell ref="AB148:AC148"/>
    <mergeCell ref="AD148:AE148"/>
    <mergeCell ref="AF148:AM148"/>
    <mergeCell ref="AN148:AR148"/>
    <mergeCell ref="AS148:AU148"/>
    <mergeCell ref="AD147:AE147"/>
    <mergeCell ref="AF147:AM147"/>
    <mergeCell ref="AN147:AR147"/>
    <mergeCell ref="AS147:AU147"/>
    <mergeCell ref="AW147:BB147"/>
    <mergeCell ref="N148:O148"/>
    <mergeCell ref="P148:Q148"/>
    <mergeCell ref="R148:S148"/>
    <mergeCell ref="T148:U148"/>
    <mergeCell ref="V148:X148"/>
    <mergeCell ref="AN146:AR146"/>
    <mergeCell ref="AS146:AU146"/>
    <mergeCell ref="AW146:BB146"/>
    <mergeCell ref="N147:O147"/>
    <mergeCell ref="P147:Q147"/>
    <mergeCell ref="R147:S147"/>
    <mergeCell ref="T147:U147"/>
    <mergeCell ref="V147:X147"/>
    <mergeCell ref="Y147:AA147"/>
    <mergeCell ref="AB147:AC147"/>
    <mergeCell ref="AW145:BB145"/>
    <mergeCell ref="N146:O146"/>
    <mergeCell ref="P146:Q146"/>
    <mergeCell ref="R146:S146"/>
    <mergeCell ref="T146:U146"/>
    <mergeCell ref="V146:X146"/>
    <mergeCell ref="Y146:AA146"/>
    <mergeCell ref="AB146:AC146"/>
    <mergeCell ref="AD146:AE146"/>
    <mergeCell ref="AF146:AM146"/>
    <mergeCell ref="Y145:AA145"/>
    <mergeCell ref="AB145:AC145"/>
    <mergeCell ref="AD145:AE145"/>
    <mergeCell ref="AF145:AM145"/>
    <mergeCell ref="AN145:AR145"/>
    <mergeCell ref="AS145:AU145"/>
    <mergeCell ref="AD144:AE144"/>
    <mergeCell ref="AF144:AM144"/>
    <mergeCell ref="AN144:AR144"/>
    <mergeCell ref="AS144:AU144"/>
    <mergeCell ref="AW144:BB144"/>
    <mergeCell ref="N145:O145"/>
    <mergeCell ref="P145:Q145"/>
    <mergeCell ref="R145:S145"/>
    <mergeCell ref="T145:U145"/>
    <mergeCell ref="V145:X145"/>
    <mergeCell ref="AN143:AR143"/>
    <mergeCell ref="AS143:AU143"/>
    <mergeCell ref="AW143:BB143"/>
    <mergeCell ref="N144:O144"/>
    <mergeCell ref="P144:Q144"/>
    <mergeCell ref="R144:S144"/>
    <mergeCell ref="T144:U144"/>
    <mergeCell ref="V144:X144"/>
    <mergeCell ref="Y144:AA144"/>
    <mergeCell ref="AB144:AC144"/>
    <mergeCell ref="AW142:BB142"/>
    <mergeCell ref="N143:O143"/>
    <mergeCell ref="P143:Q143"/>
    <mergeCell ref="R143:S143"/>
    <mergeCell ref="T143:U143"/>
    <mergeCell ref="V143:X143"/>
    <mergeCell ref="Y143:AA143"/>
    <mergeCell ref="AB143:AC143"/>
    <mergeCell ref="AD143:AE143"/>
    <mergeCell ref="AF143:AM143"/>
    <mergeCell ref="Y142:AA142"/>
    <mergeCell ref="AB142:AC142"/>
    <mergeCell ref="AD142:AE142"/>
    <mergeCell ref="AF142:AM142"/>
    <mergeCell ref="AN142:AR142"/>
    <mergeCell ref="AS142:AU142"/>
    <mergeCell ref="AD141:AE141"/>
    <mergeCell ref="AF141:AM141"/>
    <mergeCell ref="AN141:AR141"/>
    <mergeCell ref="AS141:AU141"/>
    <mergeCell ref="AW141:BB141"/>
    <mergeCell ref="N142:O142"/>
    <mergeCell ref="P142:Q142"/>
    <mergeCell ref="R142:S142"/>
    <mergeCell ref="T142:U142"/>
    <mergeCell ref="V142:X142"/>
    <mergeCell ref="AN140:AR140"/>
    <mergeCell ref="AS140:AU140"/>
    <mergeCell ref="AW140:BB140"/>
    <mergeCell ref="N141:O141"/>
    <mergeCell ref="P141:Q141"/>
    <mergeCell ref="R141:S141"/>
    <mergeCell ref="T141:U141"/>
    <mergeCell ref="V141:X141"/>
    <mergeCell ref="Y141:AA141"/>
    <mergeCell ref="AB141:AC141"/>
    <mergeCell ref="AW139:BB139"/>
    <mergeCell ref="N140:O140"/>
    <mergeCell ref="P140:Q140"/>
    <mergeCell ref="R140:S140"/>
    <mergeCell ref="T140:U140"/>
    <mergeCell ref="V140:X140"/>
    <mergeCell ref="Y140:AA140"/>
    <mergeCell ref="AB140:AC140"/>
    <mergeCell ref="AD140:AE140"/>
    <mergeCell ref="AF140:AM140"/>
    <mergeCell ref="Y139:AA139"/>
    <mergeCell ref="AB139:AC139"/>
    <mergeCell ref="AD139:AE139"/>
    <mergeCell ref="AF139:AM139"/>
    <mergeCell ref="AN139:AR139"/>
    <mergeCell ref="AS139:AU139"/>
    <mergeCell ref="AD138:AE138"/>
    <mergeCell ref="AF138:AM138"/>
    <mergeCell ref="AN138:AR138"/>
    <mergeCell ref="AS138:AU138"/>
    <mergeCell ref="AW138:BB138"/>
    <mergeCell ref="N139:O139"/>
    <mergeCell ref="P139:Q139"/>
    <mergeCell ref="R139:S139"/>
    <mergeCell ref="T139:U139"/>
    <mergeCell ref="V139:X139"/>
    <mergeCell ref="AN137:AR137"/>
    <mergeCell ref="AS137:AU137"/>
    <mergeCell ref="AW137:BB137"/>
    <mergeCell ref="N138:O138"/>
    <mergeCell ref="P138:Q138"/>
    <mergeCell ref="R138:S138"/>
    <mergeCell ref="T138:U138"/>
    <mergeCell ref="V138:X138"/>
    <mergeCell ref="Y138:AA138"/>
    <mergeCell ref="AB138:AC138"/>
    <mergeCell ref="AW136:BB136"/>
    <mergeCell ref="N137:O137"/>
    <mergeCell ref="P137:Q137"/>
    <mergeCell ref="R137:S137"/>
    <mergeCell ref="T137:U137"/>
    <mergeCell ref="V137:X137"/>
    <mergeCell ref="Y137:AA137"/>
    <mergeCell ref="AB137:AC137"/>
    <mergeCell ref="AD137:AE137"/>
    <mergeCell ref="AF137:AM137"/>
    <mergeCell ref="Y136:AA136"/>
    <mergeCell ref="AB136:AC136"/>
    <mergeCell ref="AD136:AE136"/>
    <mergeCell ref="AF136:AM136"/>
    <mergeCell ref="AN136:AR136"/>
    <mergeCell ref="AS136:AU136"/>
    <mergeCell ref="AD135:AE135"/>
    <mergeCell ref="AF135:AM135"/>
    <mergeCell ref="AN135:AR135"/>
    <mergeCell ref="AS135:AU135"/>
    <mergeCell ref="AW135:BB135"/>
    <mergeCell ref="N136:O136"/>
    <mergeCell ref="P136:Q136"/>
    <mergeCell ref="R136:S136"/>
    <mergeCell ref="T136:U136"/>
    <mergeCell ref="V136:X136"/>
    <mergeCell ref="AN134:AR134"/>
    <mergeCell ref="AS134:AU134"/>
    <mergeCell ref="AW134:BB134"/>
    <mergeCell ref="N135:O135"/>
    <mergeCell ref="P135:Q135"/>
    <mergeCell ref="R135:S135"/>
    <mergeCell ref="T135:U135"/>
    <mergeCell ref="V135:X135"/>
    <mergeCell ref="Y135:AA135"/>
    <mergeCell ref="AB135:AC135"/>
    <mergeCell ref="AW133:BB133"/>
    <mergeCell ref="N134:O134"/>
    <mergeCell ref="P134:Q134"/>
    <mergeCell ref="R134:S134"/>
    <mergeCell ref="T134:U134"/>
    <mergeCell ref="V134:X134"/>
    <mergeCell ref="Y134:AA134"/>
    <mergeCell ref="AB134:AC134"/>
    <mergeCell ref="AD134:AE134"/>
    <mergeCell ref="AF134:AM134"/>
    <mergeCell ref="Y133:AA133"/>
    <mergeCell ref="AB133:AC133"/>
    <mergeCell ref="AD133:AE133"/>
    <mergeCell ref="AF133:AM133"/>
    <mergeCell ref="AN133:AR133"/>
    <mergeCell ref="AS133:AU133"/>
    <mergeCell ref="AD132:AE132"/>
    <mergeCell ref="AF132:AM132"/>
    <mergeCell ref="AN132:AR132"/>
    <mergeCell ref="AS132:AU132"/>
    <mergeCell ref="AW132:BB132"/>
    <mergeCell ref="N133:O133"/>
    <mergeCell ref="P133:Q133"/>
    <mergeCell ref="R133:S133"/>
    <mergeCell ref="T133:U133"/>
    <mergeCell ref="V133:X133"/>
    <mergeCell ref="AN131:AR131"/>
    <mergeCell ref="AS131:AU131"/>
    <mergeCell ref="AW131:BB131"/>
    <mergeCell ref="N132:O132"/>
    <mergeCell ref="P132:Q132"/>
    <mergeCell ref="R132:S132"/>
    <mergeCell ref="T132:U132"/>
    <mergeCell ref="V132:X132"/>
    <mergeCell ref="Y132:AA132"/>
    <mergeCell ref="AB132:AC132"/>
    <mergeCell ref="AW130:BB130"/>
    <mergeCell ref="N131:O131"/>
    <mergeCell ref="P131:Q131"/>
    <mergeCell ref="R131:S131"/>
    <mergeCell ref="T131:U131"/>
    <mergeCell ref="V131:X131"/>
    <mergeCell ref="Y131:AA131"/>
    <mergeCell ref="AB131:AC131"/>
    <mergeCell ref="AD131:AE131"/>
    <mergeCell ref="AF131:AM131"/>
    <mergeCell ref="Y130:AA130"/>
    <mergeCell ref="AB130:AC130"/>
    <mergeCell ref="AD130:AE130"/>
    <mergeCell ref="AF130:AM130"/>
    <mergeCell ref="AN130:AR130"/>
    <mergeCell ref="AS130:AU130"/>
    <mergeCell ref="AD129:AE129"/>
    <mergeCell ref="AF129:AM129"/>
    <mergeCell ref="AN129:AR129"/>
    <mergeCell ref="AS129:AU129"/>
    <mergeCell ref="AW129:BB129"/>
    <mergeCell ref="N130:O130"/>
    <mergeCell ref="P130:Q130"/>
    <mergeCell ref="R130:S130"/>
    <mergeCell ref="T130:U130"/>
    <mergeCell ref="V130:X130"/>
    <mergeCell ref="AN128:AR128"/>
    <mergeCell ref="AS128:AU128"/>
    <mergeCell ref="AW128:BB128"/>
    <mergeCell ref="N129:O129"/>
    <mergeCell ref="P129:Q129"/>
    <mergeCell ref="R129:S129"/>
    <mergeCell ref="T129:U129"/>
    <mergeCell ref="V129:X129"/>
    <mergeCell ref="Y129:AA129"/>
    <mergeCell ref="AB129:AC129"/>
    <mergeCell ref="AW127:BB127"/>
    <mergeCell ref="N128:O128"/>
    <mergeCell ref="P128:Q128"/>
    <mergeCell ref="R128:S128"/>
    <mergeCell ref="T128:U128"/>
    <mergeCell ref="V128:X128"/>
    <mergeCell ref="Y128:AA128"/>
    <mergeCell ref="AB128:AC128"/>
    <mergeCell ref="AD128:AE128"/>
    <mergeCell ref="AF128:AM128"/>
    <mergeCell ref="Y127:AA127"/>
    <mergeCell ref="AB127:AC127"/>
    <mergeCell ref="AD127:AE127"/>
    <mergeCell ref="AF127:AM127"/>
    <mergeCell ref="AN127:AR127"/>
    <mergeCell ref="AS127:AU127"/>
    <mergeCell ref="AD126:AE126"/>
    <mergeCell ref="AF126:AM126"/>
    <mergeCell ref="AN126:AR126"/>
    <mergeCell ref="AS126:AU126"/>
    <mergeCell ref="AW126:BB126"/>
    <mergeCell ref="N127:O127"/>
    <mergeCell ref="P127:Q127"/>
    <mergeCell ref="R127:S127"/>
    <mergeCell ref="T127:U127"/>
    <mergeCell ref="V127:X127"/>
    <mergeCell ref="AN125:AR125"/>
    <mergeCell ref="AS125:AU125"/>
    <mergeCell ref="AW125:BB125"/>
    <mergeCell ref="N126:O126"/>
    <mergeCell ref="P126:Q126"/>
    <mergeCell ref="R126:S126"/>
    <mergeCell ref="T126:U126"/>
    <mergeCell ref="V126:X126"/>
    <mergeCell ref="Y126:AA126"/>
    <mergeCell ref="AB126:AC126"/>
    <mergeCell ref="AW124:BB124"/>
    <mergeCell ref="N125:O125"/>
    <mergeCell ref="P125:Q125"/>
    <mergeCell ref="R125:S125"/>
    <mergeCell ref="T125:U125"/>
    <mergeCell ref="V125:X125"/>
    <mergeCell ref="Y125:AA125"/>
    <mergeCell ref="AB125:AC125"/>
    <mergeCell ref="AD125:AE125"/>
    <mergeCell ref="AF125:AM125"/>
    <mergeCell ref="Y124:AA124"/>
    <mergeCell ref="AB124:AC124"/>
    <mergeCell ref="AD124:AE124"/>
    <mergeCell ref="AF124:AM124"/>
    <mergeCell ref="AN124:AR124"/>
    <mergeCell ref="AS124:AU124"/>
    <mergeCell ref="AD123:AE123"/>
    <mergeCell ref="AF123:AM123"/>
    <mergeCell ref="AN123:AR123"/>
    <mergeCell ref="AS123:AU123"/>
    <mergeCell ref="AW123:BB123"/>
    <mergeCell ref="N124:O124"/>
    <mergeCell ref="P124:Q124"/>
    <mergeCell ref="R124:S124"/>
    <mergeCell ref="T124:U124"/>
    <mergeCell ref="V124:X124"/>
    <mergeCell ref="AN122:AR122"/>
    <mergeCell ref="AS122:AU122"/>
    <mergeCell ref="AW122:BB122"/>
    <mergeCell ref="N123:O123"/>
    <mergeCell ref="P123:Q123"/>
    <mergeCell ref="R123:S123"/>
    <mergeCell ref="T123:U123"/>
    <mergeCell ref="V123:X123"/>
    <mergeCell ref="Y123:AA123"/>
    <mergeCell ref="AB123:AC123"/>
    <mergeCell ref="AW121:BB121"/>
    <mergeCell ref="N122:O122"/>
    <mergeCell ref="P122:Q122"/>
    <mergeCell ref="R122:S122"/>
    <mergeCell ref="T122:U122"/>
    <mergeCell ref="V122:X122"/>
    <mergeCell ref="Y122:AA122"/>
    <mergeCell ref="AB122:AC122"/>
    <mergeCell ref="AD122:AE122"/>
    <mergeCell ref="AF122:AM122"/>
    <mergeCell ref="Y121:AA121"/>
    <mergeCell ref="AB121:AC121"/>
    <mergeCell ref="AD121:AE121"/>
    <mergeCell ref="AF121:AM121"/>
    <mergeCell ref="AN121:AR121"/>
    <mergeCell ref="AS121:AU121"/>
    <mergeCell ref="AD120:AE120"/>
    <mergeCell ref="AF120:AM120"/>
    <mergeCell ref="AN120:AR120"/>
    <mergeCell ref="AS120:AU120"/>
    <mergeCell ref="AW120:BB120"/>
    <mergeCell ref="N121:O121"/>
    <mergeCell ref="P121:Q121"/>
    <mergeCell ref="R121:S121"/>
    <mergeCell ref="T121:U121"/>
    <mergeCell ref="V121:X121"/>
    <mergeCell ref="AN119:AR119"/>
    <mergeCell ref="AS119:AU119"/>
    <mergeCell ref="AW119:BB119"/>
    <mergeCell ref="N120:O120"/>
    <mergeCell ref="P120:Q120"/>
    <mergeCell ref="R120:S120"/>
    <mergeCell ref="T120:U120"/>
    <mergeCell ref="V120:X120"/>
    <mergeCell ref="Y120:AA120"/>
    <mergeCell ref="AB120:AC120"/>
    <mergeCell ref="AW118:BB118"/>
    <mergeCell ref="N119:O119"/>
    <mergeCell ref="P119:Q119"/>
    <mergeCell ref="R119:S119"/>
    <mergeCell ref="T119:U119"/>
    <mergeCell ref="V119:X119"/>
    <mergeCell ref="Y119:AA119"/>
    <mergeCell ref="AB119:AC119"/>
    <mergeCell ref="AD119:AE119"/>
    <mergeCell ref="AF119:AM119"/>
    <mergeCell ref="Y118:AA118"/>
    <mergeCell ref="AB118:AC118"/>
    <mergeCell ref="AD118:AE118"/>
    <mergeCell ref="AF118:AM118"/>
    <mergeCell ref="AN118:AR118"/>
    <mergeCell ref="AS118:AU118"/>
    <mergeCell ref="AD117:AE117"/>
    <mergeCell ref="AF117:AM117"/>
    <mergeCell ref="AN117:AR117"/>
    <mergeCell ref="AS117:AU117"/>
    <mergeCell ref="AW117:BB117"/>
    <mergeCell ref="N118:O118"/>
    <mergeCell ref="P118:Q118"/>
    <mergeCell ref="R118:S118"/>
    <mergeCell ref="T118:U118"/>
    <mergeCell ref="V118:X118"/>
    <mergeCell ref="AN116:AR116"/>
    <mergeCell ref="AS116:AU116"/>
    <mergeCell ref="AW116:BB116"/>
    <mergeCell ref="N117:O117"/>
    <mergeCell ref="P117:Q117"/>
    <mergeCell ref="R117:S117"/>
    <mergeCell ref="T117:U117"/>
    <mergeCell ref="V117:X117"/>
    <mergeCell ref="Y117:AA117"/>
    <mergeCell ref="AB117:AC117"/>
    <mergeCell ref="AW115:BB115"/>
    <mergeCell ref="N116:O116"/>
    <mergeCell ref="P116:Q116"/>
    <mergeCell ref="R116:S116"/>
    <mergeCell ref="T116:U116"/>
    <mergeCell ref="V116:X116"/>
    <mergeCell ref="Y116:AA116"/>
    <mergeCell ref="AB116:AC116"/>
    <mergeCell ref="AD116:AE116"/>
    <mergeCell ref="AF116:AM116"/>
    <mergeCell ref="Y115:AA115"/>
    <mergeCell ref="AB115:AC115"/>
    <mergeCell ref="AD115:AE115"/>
    <mergeCell ref="AF115:AM115"/>
    <mergeCell ref="AN115:AR115"/>
    <mergeCell ref="AS115:AU115"/>
    <mergeCell ref="AD114:AE114"/>
    <mergeCell ref="AF114:AM114"/>
    <mergeCell ref="AN114:AR114"/>
    <mergeCell ref="AS114:AU114"/>
    <mergeCell ref="AW114:BB114"/>
    <mergeCell ref="N115:O115"/>
    <mergeCell ref="P115:Q115"/>
    <mergeCell ref="R115:S115"/>
    <mergeCell ref="T115:U115"/>
    <mergeCell ref="V115:X115"/>
    <mergeCell ref="AN113:AR113"/>
    <mergeCell ref="AS113:AU113"/>
    <mergeCell ref="AW113:BB113"/>
    <mergeCell ref="N114:O114"/>
    <mergeCell ref="P114:Q114"/>
    <mergeCell ref="R114:S114"/>
    <mergeCell ref="T114:U114"/>
    <mergeCell ref="V114:X114"/>
    <mergeCell ref="Y114:AA114"/>
    <mergeCell ref="AB114:AC114"/>
    <mergeCell ref="AW112:BB112"/>
    <mergeCell ref="N113:O113"/>
    <mergeCell ref="P113:Q113"/>
    <mergeCell ref="R113:S113"/>
    <mergeCell ref="T113:U113"/>
    <mergeCell ref="V113:X113"/>
    <mergeCell ref="Y113:AA113"/>
    <mergeCell ref="AB113:AC113"/>
    <mergeCell ref="AD113:AE113"/>
    <mergeCell ref="AF113:AM113"/>
    <mergeCell ref="Y112:AA112"/>
    <mergeCell ref="AB112:AC112"/>
    <mergeCell ref="AD112:AE112"/>
    <mergeCell ref="AF112:AM112"/>
    <mergeCell ref="AN112:AR112"/>
    <mergeCell ref="AS112:AU112"/>
    <mergeCell ref="AD111:AE111"/>
    <mergeCell ref="AF111:AM111"/>
    <mergeCell ref="AN111:AR111"/>
    <mergeCell ref="AS111:AU111"/>
    <mergeCell ref="AW111:BB111"/>
    <mergeCell ref="N112:O112"/>
    <mergeCell ref="P112:Q112"/>
    <mergeCell ref="R112:S112"/>
    <mergeCell ref="T112:U112"/>
    <mergeCell ref="V112:X112"/>
    <mergeCell ref="AN110:AR110"/>
    <mergeCell ref="AS110:AU110"/>
    <mergeCell ref="AW110:BB110"/>
    <mergeCell ref="N111:O111"/>
    <mergeCell ref="P111:Q111"/>
    <mergeCell ref="R111:S111"/>
    <mergeCell ref="T111:U111"/>
    <mergeCell ref="V111:X111"/>
    <mergeCell ref="Y111:AA111"/>
    <mergeCell ref="AB111:AC111"/>
    <mergeCell ref="AW109:BB109"/>
    <mergeCell ref="N110:O110"/>
    <mergeCell ref="P110:Q110"/>
    <mergeCell ref="R110:S110"/>
    <mergeCell ref="T110:U110"/>
    <mergeCell ref="V110:X110"/>
    <mergeCell ref="Y110:AA110"/>
    <mergeCell ref="AB110:AC110"/>
    <mergeCell ref="AD110:AE110"/>
    <mergeCell ref="AF110:AM110"/>
    <mergeCell ref="Y109:AA109"/>
    <mergeCell ref="AB109:AC109"/>
    <mergeCell ref="AD109:AE109"/>
    <mergeCell ref="AF109:AM109"/>
    <mergeCell ref="AN109:AR109"/>
    <mergeCell ref="AS109:AU109"/>
    <mergeCell ref="AD108:AE108"/>
    <mergeCell ref="AF108:AM108"/>
    <mergeCell ref="AN108:AR108"/>
    <mergeCell ref="AS108:AU108"/>
    <mergeCell ref="AW108:BB108"/>
    <mergeCell ref="N109:O109"/>
    <mergeCell ref="P109:Q109"/>
    <mergeCell ref="R109:S109"/>
    <mergeCell ref="T109:U109"/>
    <mergeCell ref="V109:X109"/>
    <mergeCell ref="AN107:AR107"/>
    <mergeCell ref="AS107:AU107"/>
    <mergeCell ref="AW107:BB107"/>
    <mergeCell ref="N108:O108"/>
    <mergeCell ref="P108:Q108"/>
    <mergeCell ref="R108:S108"/>
    <mergeCell ref="T108:U108"/>
    <mergeCell ref="V108:X108"/>
    <mergeCell ref="Y108:AA108"/>
    <mergeCell ref="AB108:AC108"/>
    <mergeCell ref="AW106:BB106"/>
    <mergeCell ref="N107:O107"/>
    <mergeCell ref="P107:Q107"/>
    <mergeCell ref="R107:S107"/>
    <mergeCell ref="T107:U107"/>
    <mergeCell ref="V107:X107"/>
    <mergeCell ref="Y107:AA107"/>
    <mergeCell ref="AB107:AC107"/>
    <mergeCell ref="AD107:AE107"/>
    <mergeCell ref="AF107:AM107"/>
    <mergeCell ref="Y106:AA106"/>
    <mergeCell ref="AB106:AC106"/>
    <mergeCell ref="AD106:AE106"/>
    <mergeCell ref="AF106:AM106"/>
    <mergeCell ref="AN106:AR106"/>
    <mergeCell ref="AS106:AU106"/>
    <mergeCell ref="AD105:AE105"/>
    <mergeCell ref="AF105:AM105"/>
    <mergeCell ref="AN105:AR105"/>
    <mergeCell ref="AS105:AU105"/>
    <mergeCell ref="AW105:BB105"/>
    <mergeCell ref="N106:O106"/>
    <mergeCell ref="P106:Q106"/>
    <mergeCell ref="R106:S106"/>
    <mergeCell ref="T106:U106"/>
    <mergeCell ref="V106:X106"/>
    <mergeCell ref="AN104:AR104"/>
    <mergeCell ref="AS104:AU104"/>
    <mergeCell ref="AW104:BB104"/>
    <mergeCell ref="N105:O105"/>
    <mergeCell ref="P105:Q105"/>
    <mergeCell ref="R105:S105"/>
    <mergeCell ref="T105:U105"/>
    <mergeCell ref="V105:X105"/>
    <mergeCell ref="Y105:AA105"/>
    <mergeCell ref="AB105:AC105"/>
    <mergeCell ref="AW103:BB103"/>
    <mergeCell ref="N104:O104"/>
    <mergeCell ref="P104:Q104"/>
    <mergeCell ref="R104:S104"/>
    <mergeCell ref="T104:U104"/>
    <mergeCell ref="V104:X104"/>
    <mergeCell ref="Y104:AA104"/>
    <mergeCell ref="AB104:AC104"/>
    <mergeCell ref="AD104:AE104"/>
    <mergeCell ref="AF104:AM104"/>
    <mergeCell ref="Y103:AA103"/>
    <mergeCell ref="AB103:AC103"/>
    <mergeCell ref="AD103:AE103"/>
    <mergeCell ref="AF103:AM103"/>
    <mergeCell ref="AN103:AR103"/>
    <mergeCell ref="AS103:AU103"/>
    <mergeCell ref="AD102:AE102"/>
    <mergeCell ref="AF102:AM102"/>
    <mergeCell ref="AN102:AR102"/>
    <mergeCell ref="AS102:AU102"/>
    <mergeCell ref="AW102:BB102"/>
    <mergeCell ref="N103:O103"/>
    <mergeCell ref="P103:Q103"/>
    <mergeCell ref="R103:S103"/>
    <mergeCell ref="T103:U103"/>
    <mergeCell ref="V103:X103"/>
    <mergeCell ref="AN101:AR101"/>
    <mergeCell ref="AS101:AU101"/>
    <mergeCell ref="AW101:BB101"/>
    <mergeCell ref="N102:O102"/>
    <mergeCell ref="P102:Q102"/>
    <mergeCell ref="R102:S102"/>
    <mergeCell ref="T102:U102"/>
    <mergeCell ref="V102:X102"/>
    <mergeCell ref="Y102:AA102"/>
    <mergeCell ref="AB102:AC102"/>
    <mergeCell ref="AW100:BB100"/>
    <mergeCell ref="N101:O101"/>
    <mergeCell ref="P101:Q101"/>
    <mergeCell ref="R101:S101"/>
    <mergeCell ref="T101:U101"/>
    <mergeCell ref="V101:X101"/>
    <mergeCell ref="Y101:AA101"/>
    <mergeCell ref="AB101:AC101"/>
    <mergeCell ref="AD101:AE101"/>
    <mergeCell ref="AF101:AM101"/>
    <mergeCell ref="Y100:AA100"/>
    <mergeCell ref="AB100:AC100"/>
    <mergeCell ref="AD100:AE100"/>
    <mergeCell ref="AF100:AM100"/>
    <mergeCell ref="AN100:AR100"/>
    <mergeCell ref="AS100:AU100"/>
    <mergeCell ref="AD99:AE99"/>
    <mergeCell ref="AF99:AM99"/>
    <mergeCell ref="AN99:AR99"/>
    <mergeCell ref="AS99:AU99"/>
    <mergeCell ref="AW99:BB99"/>
    <mergeCell ref="N100:O100"/>
    <mergeCell ref="P100:Q100"/>
    <mergeCell ref="R100:S100"/>
    <mergeCell ref="T100:U100"/>
    <mergeCell ref="V100:X100"/>
    <mergeCell ref="AN98:AR98"/>
    <mergeCell ref="AS98:AU98"/>
    <mergeCell ref="AW98:BB98"/>
    <mergeCell ref="N99:O99"/>
    <mergeCell ref="P99:Q99"/>
    <mergeCell ref="R99:S99"/>
    <mergeCell ref="T99:U99"/>
    <mergeCell ref="V99:X99"/>
    <mergeCell ref="Y99:AA99"/>
    <mergeCell ref="AB99:AC99"/>
    <mergeCell ref="AW97:BB97"/>
    <mergeCell ref="N98:O98"/>
    <mergeCell ref="P98:Q98"/>
    <mergeCell ref="R98:S98"/>
    <mergeCell ref="T98:U98"/>
    <mergeCell ref="V98:X98"/>
    <mergeCell ref="Y98:AA98"/>
    <mergeCell ref="AB98:AC98"/>
    <mergeCell ref="AD98:AE98"/>
    <mergeCell ref="AF98:AM98"/>
    <mergeCell ref="Y97:AA97"/>
    <mergeCell ref="AB97:AC97"/>
    <mergeCell ref="AD97:AE97"/>
    <mergeCell ref="AF97:AM97"/>
    <mergeCell ref="AN97:AR97"/>
    <mergeCell ref="AS97:AU97"/>
    <mergeCell ref="AD96:AE96"/>
    <mergeCell ref="AF96:AM96"/>
    <mergeCell ref="AN96:AR96"/>
    <mergeCell ref="AS96:AU96"/>
    <mergeCell ref="AW96:BB96"/>
    <mergeCell ref="N97:O97"/>
    <mergeCell ref="P97:Q97"/>
    <mergeCell ref="R97:S97"/>
    <mergeCell ref="T97:U97"/>
    <mergeCell ref="V97:X97"/>
    <mergeCell ref="AN95:AR95"/>
    <mergeCell ref="AS95:AU95"/>
    <mergeCell ref="AW95:BB95"/>
    <mergeCell ref="N96:O96"/>
    <mergeCell ref="P96:Q96"/>
    <mergeCell ref="R96:S96"/>
    <mergeCell ref="T96:U96"/>
    <mergeCell ref="V96:X96"/>
    <mergeCell ref="Y96:AA96"/>
    <mergeCell ref="AB96:AC96"/>
    <mergeCell ref="AW94:BB94"/>
    <mergeCell ref="N95:O95"/>
    <mergeCell ref="P95:Q95"/>
    <mergeCell ref="R95:S95"/>
    <mergeCell ref="T95:U95"/>
    <mergeCell ref="V95:X95"/>
    <mergeCell ref="Y95:AA95"/>
    <mergeCell ref="AB95:AC95"/>
    <mergeCell ref="AD95:AE95"/>
    <mergeCell ref="AF95:AM95"/>
    <mergeCell ref="Y94:AA94"/>
    <mergeCell ref="AB94:AC94"/>
    <mergeCell ref="AD94:AE94"/>
    <mergeCell ref="AF94:AM94"/>
    <mergeCell ref="AN94:AR94"/>
    <mergeCell ref="AS94:AU94"/>
    <mergeCell ref="AD93:AE93"/>
    <mergeCell ref="AF93:AM93"/>
    <mergeCell ref="AN93:AR93"/>
    <mergeCell ref="AS93:AU93"/>
    <mergeCell ref="AW93:BB93"/>
    <mergeCell ref="N94:O94"/>
    <mergeCell ref="P94:Q94"/>
    <mergeCell ref="R94:S94"/>
    <mergeCell ref="T94:U94"/>
    <mergeCell ref="V94:X94"/>
    <mergeCell ref="AN92:AR92"/>
    <mergeCell ref="AS92:AU92"/>
    <mergeCell ref="AW92:BB92"/>
    <mergeCell ref="N93:O93"/>
    <mergeCell ref="P93:Q93"/>
    <mergeCell ref="R93:S93"/>
    <mergeCell ref="T93:U93"/>
    <mergeCell ref="V93:X93"/>
    <mergeCell ref="Y93:AA93"/>
    <mergeCell ref="AB93:AC93"/>
    <mergeCell ref="AW91:BB91"/>
    <mergeCell ref="N92:O92"/>
    <mergeCell ref="P92:Q92"/>
    <mergeCell ref="R92:S92"/>
    <mergeCell ref="T92:U92"/>
    <mergeCell ref="V92:X92"/>
    <mergeCell ref="Y92:AA92"/>
    <mergeCell ref="AB92:AC92"/>
    <mergeCell ref="AD92:AE92"/>
    <mergeCell ref="AF92:AM92"/>
    <mergeCell ref="Y91:AA91"/>
    <mergeCell ref="AB91:AC91"/>
    <mergeCell ref="AD91:AE91"/>
    <mergeCell ref="AF91:AM91"/>
    <mergeCell ref="AN91:AR91"/>
    <mergeCell ref="AS91:AU91"/>
    <mergeCell ref="AD90:AE90"/>
    <mergeCell ref="AF90:AM90"/>
    <mergeCell ref="AN90:AR90"/>
    <mergeCell ref="AS90:AU90"/>
    <mergeCell ref="AW90:BB90"/>
    <mergeCell ref="N91:O91"/>
    <mergeCell ref="P91:Q91"/>
    <mergeCell ref="R91:S91"/>
    <mergeCell ref="T91:U91"/>
    <mergeCell ref="V91:X91"/>
    <mergeCell ref="AN89:AR89"/>
    <mergeCell ref="AS89:AU89"/>
    <mergeCell ref="AW89:BB89"/>
    <mergeCell ref="N90:O90"/>
    <mergeCell ref="P90:Q90"/>
    <mergeCell ref="R90:S90"/>
    <mergeCell ref="T90:U90"/>
    <mergeCell ref="V90:X90"/>
    <mergeCell ref="Y90:AA90"/>
    <mergeCell ref="AB90:AC90"/>
    <mergeCell ref="AW88:BB88"/>
    <mergeCell ref="N89:O89"/>
    <mergeCell ref="P89:Q89"/>
    <mergeCell ref="R89:S89"/>
    <mergeCell ref="T89:U89"/>
    <mergeCell ref="V89:X89"/>
    <mergeCell ref="Y89:AA89"/>
    <mergeCell ref="AB89:AC89"/>
    <mergeCell ref="AD89:AE89"/>
    <mergeCell ref="AF89:AM89"/>
    <mergeCell ref="Y88:AA88"/>
    <mergeCell ref="AB88:AC88"/>
    <mergeCell ref="AD88:AE88"/>
    <mergeCell ref="AF88:AM88"/>
    <mergeCell ref="AN88:AR88"/>
    <mergeCell ref="AS88:AU88"/>
    <mergeCell ref="AD87:AE87"/>
    <mergeCell ref="AF87:AM87"/>
    <mergeCell ref="AN87:AR87"/>
    <mergeCell ref="AS87:AU87"/>
    <mergeCell ref="AW87:BB87"/>
    <mergeCell ref="N88:O88"/>
    <mergeCell ref="P88:Q88"/>
    <mergeCell ref="R88:S88"/>
    <mergeCell ref="T88:U88"/>
    <mergeCell ref="V88:X88"/>
    <mergeCell ref="AN86:AR86"/>
    <mergeCell ref="AS86:AU86"/>
    <mergeCell ref="AW86:BB86"/>
    <mergeCell ref="N87:O87"/>
    <mergeCell ref="P87:Q87"/>
    <mergeCell ref="R87:S87"/>
    <mergeCell ref="T87:U87"/>
    <mergeCell ref="V87:X87"/>
    <mergeCell ref="Y87:AA87"/>
    <mergeCell ref="AB87:AC87"/>
    <mergeCell ref="AW85:BB85"/>
    <mergeCell ref="N86:O86"/>
    <mergeCell ref="P86:Q86"/>
    <mergeCell ref="R86:S86"/>
    <mergeCell ref="T86:U86"/>
    <mergeCell ref="V86:X86"/>
    <mergeCell ref="Y86:AA86"/>
    <mergeCell ref="AB86:AC86"/>
    <mergeCell ref="AD86:AE86"/>
    <mergeCell ref="AF86:AM86"/>
    <mergeCell ref="Y85:AA85"/>
    <mergeCell ref="AB85:AC85"/>
    <mergeCell ref="AD85:AE85"/>
    <mergeCell ref="AF85:AM85"/>
    <mergeCell ref="AN85:AR85"/>
    <mergeCell ref="AS85:AU85"/>
    <mergeCell ref="AD84:AE84"/>
    <mergeCell ref="AF84:AM84"/>
    <mergeCell ref="AN84:AR84"/>
    <mergeCell ref="AS84:AU84"/>
    <mergeCell ref="AW84:BB84"/>
    <mergeCell ref="N85:O85"/>
    <mergeCell ref="P85:Q85"/>
    <mergeCell ref="R85:S85"/>
    <mergeCell ref="T85:U85"/>
    <mergeCell ref="V85:X85"/>
    <mergeCell ref="AN83:AR83"/>
    <mergeCell ref="AS83:AU83"/>
    <mergeCell ref="AW83:BB83"/>
    <mergeCell ref="N84:O84"/>
    <mergeCell ref="P84:Q84"/>
    <mergeCell ref="R84:S84"/>
    <mergeCell ref="T84:U84"/>
    <mergeCell ref="V84:X84"/>
    <mergeCell ref="Y84:AA84"/>
    <mergeCell ref="AB84:AC84"/>
    <mergeCell ref="AW82:BB82"/>
    <mergeCell ref="N83:O83"/>
    <mergeCell ref="P83:Q83"/>
    <mergeCell ref="R83:S83"/>
    <mergeCell ref="T83:U83"/>
    <mergeCell ref="V83:X83"/>
    <mergeCell ref="Y83:AA83"/>
    <mergeCell ref="AB83:AC83"/>
    <mergeCell ref="AD83:AE83"/>
    <mergeCell ref="AF83:AM83"/>
    <mergeCell ref="Y82:AA82"/>
    <mergeCell ref="AB82:AC82"/>
    <mergeCell ref="AD82:AE82"/>
    <mergeCell ref="AF82:AM82"/>
    <mergeCell ref="AN82:AR82"/>
    <mergeCell ref="AS82:AU82"/>
    <mergeCell ref="AD81:AE81"/>
    <mergeCell ref="AF81:AM81"/>
    <mergeCell ref="AN81:AR81"/>
    <mergeCell ref="AS81:AU81"/>
    <mergeCell ref="AW81:BB81"/>
    <mergeCell ref="N82:O82"/>
    <mergeCell ref="P82:Q82"/>
    <mergeCell ref="R82:S82"/>
    <mergeCell ref="T82:U82"/>
    <mergeCell ref="V82:X82"/>
    <mergeCell ref="AN80:AR80"/>
    <mergeCell ref="AS80:AU80"/>
    <mergeCell ref="AW80:BB80"/>
    <mergeCell ref="N81:O81"/>
    <mergeCell ref="P81:Q81"/>
    <mergeCell ref="R81:S81"/>
    <mergeCell ref="T81:U81"/>
    <mergeCell ref="V81:X81"/>
    <mergeCell ref="Y81:AA81"/>
    <mergeCell ref="AB81:AC81"/>
    <mergeCell ref="AW79:BB79"/>
    <mergeCell ref="N80:O80"/>
    <mergeCell ref="P80:Q80"/>
    <mergeCell ref="R80:S80"/>
    <mergeCell ref="T80:U80"/>
    <mergeCell ref="V80:X80"/>
    <mergeCell ref="Y80:AA80"/>
    <mergeCell ref="AB80:AC80"/>
    <mergeCell ref="AD80:AE80"/>
    <mergeCell ref="AF80:AM80"/>
    <mergeCell ref="Y79:AA79"/>
    <mergeCell ref="AB79:AC79"/>
    <mergeCell ref="AD79:AE79"/>
    <mergeCell ref="AF79:AM79"/>
    <mergeCell ref="AN79:AR79"/>
    <mergeCell ref="AS79:AU79"/>
    <mergeCell ref="AD78:AE78"/>
    <mergeCell ref="AF78:AM78"/>
    <mergeCell ref="AN78:AR78"/>
    <mergeCell ref="AS78:AU78"/>
    <mergeCell ref="AW78:BB78"/>
    <mergeCell ref="N79:O79"/>
    <mergeCell ref="P79:Q79"/>
    <mergeCell ref="R79:S79"/>
    <mergeCell ref="T79:U79"/>
    <mergeCell ref="V79:X79"/>
    <mergeCell ref="AN77:AR77"/>
    <mergeCell ref="AS77:AU77"/>
    <mergeCell ref="AW77:BB77"/>
    <mergeCell ref="N78:O78"/>
    <mergeCell ref="P78:Q78"/>
    <mergeCell ref="R78:S78"/>
    <mergeCell ref="T78:U78"/>
    <mergeCell ref="V78:X78"/>
    <mergeCell ref="Y78:AA78"/>
    <mergeCell ref="AB78:AC78"/>
    <mergeCell ref="AW76:BB76"/>
    <mergeCell ref="N77:O77"/>
    <mergeCell ref="P77:Q77"/>
    <mergeCell ref="R77:S77"/>
    <mergeCell ref="T77:U77"/>
    <mergeCell ref="V77:X77"/>
    <mergeCell ref="Y77:AA77"/>
    <mergeCell ref="AB77:AC77"/>
    <mergeCell ref="AD77:AE77"/>
    <mergeCell ref="AF77:AM77"/>
    <mergeCell ref="Y76:AA76"/>
    <mergeCell ref="AB76:AC76"/>
    <mergeCell ref="AD76:AE76"/>
    <mergeCell ref="AF76:AM76"/>
    <mergeCell ref="AN76:AR76"/>
    <mergeCell ref="AS76:AU76"/>
    <mergeCell ref="AD75:AE75"/>
    <mergeCell ref="AF75:AM75"/>
    <mergeCell ref="AN75:AR75"/>
    <mergeCell ref="AS75:AU75"/>
    <mergeCell ref="AW75:BB75"/>
    <mergeCell ref="N76:O76"/>
    <mergeCell ref="P76:Q76"/>
    <mergeCell ref="R76:S76"/>
    <mergeCell ref="T76:U76"/>
    <mergeCell ref="V76:X76"/>
    <mergeCell ref="AN74:AR74"/>
    <mergeCell ref="AS74:AU74"/>
    <mergeCell ref="AW74:BB74"/>
    <mergeCell ref="N75:O75"/>
    <mergeCell ref="P75:Q75"/>
    <mergeCell ref="R75:S75"/>
    <mergeCell ref="T75:U75"/>
    <mergeCell ref="V75:X75"/>
    <mergeCell ref="Y75:AA75"/>
    <mergeCell ref="AB75:AC75"/>
    <mergeCell ref="AW73:BB73"/>
    <mergeCell ref="N74:O74"/>
    <mergeCell ref="P74:Q74"/>
    <mergeCell ref="R74:S74"/>
    <mergeCell ref="T74:U74"/>
    <mergeCell ref="V74:X74"/>
    <mergeCell ref="Y74:AA74"/>
    <mergeCell ref="AB74:AC74"/>
    <mergeCell ref="AD74:AE74"/>
    <mergeCell ref="AF74:AM74"/>
    <mergeCell ref="Y73:AA73"/>
    <mergeCell ref="AB73:AC73"/>
    <mergeCell ref="AD73:AE73"/>
    <mergeCell ref="AF73:AM73"/>
    <mergeCell ref="AN73:AR73"/>
    <mergeCell ref="AS73:AU73"/>
    <mergeCell ref="AD72:AE72"/>
    <mergeCell ref="AF72:AM72"/>
    <mergeCell ref="AN72:AR72"/>
    <mergeCell ref="AS72:AU72"/>
    <mergeCell ref="AW72:BB72"/>
    <mergeCell ref="N73:O73"/>
    <mergeCell ref="P73:Q73"/>
    <mergeCell ref="R73:S73"/>
    <mergeCell ref="T73:U73"/>
    <mergeCell ref="V73:X73"/>
    <mergeCell ref="AN71:AR71"/>
    <mergeCell ref="AS71:AU71"/>
    <mergeCell ref="AW71:BB71"/>
    <mergeCell ref="N72:O72"/>
    <mergeCell ref="P72:Q72"/>
    <mergeCell ref="R72:S72"/>
    <mergeCell ref="T72:U72"/>
    <mergeCell ref="V72:X72"/>
    <mergeCell ref="Y72:AA72"/>
    <mergeCell ref="AB72:AC72"/>
    <mergeCell ref="AW70:BB70"/>
    <mergeCell ref="N71:O71"/>
    <mergeCell ref="P71:Q71"/>
    <mergeCell ref="R71:S71"/>
    <mergeCell ref="T71:U71"/>
    <mergeCell ref="V71:X71"/>
    <mergeCell ref="Y71:AA71"/>
    <mergeCell ref="AB71:AC71"/>
    <mergeCell ref="AD71:AE71"/>
    <mergeCell ref="AF71:AM71"/>
    <mergeCell ref="Y70:AA70"/>
    <mergeCell ref="AB70:AC70"/>
    <mergeCell ref="AD70:AE70"/>
    <mergeCell ref="AF70:AM70"/>
    <mergeCell ref="AN70:AR70"/>
    <mergeCell ref="AS70:AU70"/>
    <mergeCell ref="AD69:AE69"/>
    <mergeCell ref="AF69:AM69"/>
    <mergeCell ref="AN69:AR69"/>
    <mergeCell ref="AS69:AU69"/>
    <mergeCell ref="AW69:BB69"/>
    <mergeCell ref="N70:O70"/>
    <mergeCell ref="P70:Q70"/>
    <mergeCell ref="R70:S70"/>
    <mergeCell ref="T70:U70"/>
    <mergeCell ref="V70:X70"/>
    <mergeCell ref="AN68:AR68"/>
    <mergeCell ref="AS68:AU68"/>
    <mergeCell ref="AW68:BB68"/>
    <mergeCell ref="N69:O69"/>
    <mergeCell ref="P69:Q69"/>
    <mergeCell ref="R69:S69"/>
    <mergeCell ref="T69:U69"/>
    <mergeCell ref="V69:X69"/>
    <mergeCell ref="Y69:AA69"/>
    <mergeCell ref="AB69:AC69"/>
    <mergeCell ref="AW67:BB67"/>
    <mergeCell ref="N68:O68"/>
    <mergeCell ref="P68:Q68"/>
    <mergeCell ref="R68:S68"/>
    <mergeCell ref="T68:U68"/>
    <mergeCell ref="V68:X68"/>
    <mergeCell ref="Y68:AA68"/>
    <mergeCell ref="AB68:AC68"/>
    <mergeCell ref="AD68:AE68"/>
    <mergeCell ref="AF68:AM68"/>
    <mergeCell ref="Y67:AA67"/>
    <mergeCell ref="AB67:AC67"/>
    <mergeCell ref="AD67:AE67"/>
    <mergeCell ref="AF67:AM67"/>
    <mergeCell ref="AN67:AR67"/>
    <mergeCell ref="AS67:AU67"/>
    <mergeCell ref="AD66:AE66"/>
    <mergeCell ref="AF66:AM66"/>
    <mergeCell ref="AN66:AR66"/>
    <mergeCell ref="AS66:AU66"/>
    <mergeCell ref="AW66:BB66"/>
    <mergeCell ref="N67:O67"/>
    <mergeCell ref="P67:Q67"/>
    <mergeCell ref="R67:S67"/>
    <mergeCell ref="T67:U67"/>
    <mergeCell ref="V67:X67"/>
    <mergeCell ref="AN65:AR65"/>
    <mergeCell ref="AS65:AU65"/>
    <mergeCell ref="AW65:BB65"/>
    <mergeCell ref="N66:O66"/>
    <mergeCell ref="P66:Q66"/>
    <mergeCell ref="R66:S66"/>
    <mergeCell ref="T66:U66"/>
    <mergeCell ref="V66:X66"/>
    <mergeCell ref="Y66:AA66"/>
    <mergeCell ref="AB66:AC66"/>
    <mergeCell ref="AW64:BB64"/>
    <mergeCell ref="N65:O65"/>
    <mergeCell ref="P65:Q65"/>
    <mergeCell ref="R65:S65"/>
    <mergeCell ref="T65:U65"/>
    <mergeCell ref="V65:X65"/>
    <mergeCell ref="Y65:AA65"/>
    <mergeCell ref="AB65:AC65"/>
    <mergeCell ref="AD65:AE65"/>
    <mergeCell ref="AF65:AM65"/>
    <mergeCell ref="Y64:AA64"/>
    <mergeCell ref="AB64:AC64"/>
    <mergeCell ref="AD64:AE64"/>
    <mergeCell ref="AF64:AM64"/>
    <mergeCell ref="AN64:AR64"/>
    <mergeCell ref="AS64:AU64"/>
    <mergeCell ref="AD63:AE63"/>
    <mergeCell ref="AF63:AM63"/>
    <mergeCell ref="AN63:AR63"/>
    <mergeCell ref="AS63:AU63"/>
    <mergeCell ref="AW63:BB63"/>
    <mergeCell ref="N64:O64"/>
    <mergeCell ref="P64:Q64"/>
    <mergeCell ref="R64:S64"/>
    <mergeCell ref="T64:U64"/>
    <mergeCell ref="V64:X64"/>
    <mergeCell ref="AN62:AR62"/>
    <mergeCell ref="AS62:AU62"/>
    <mergeCell ref="AW62:BB62"/>
    <mergeCell ref="N63:O63"/>
    <mergeCell ref="P63:Q63"/>
    <mergeCell ref="R63:S63"/>
    <mergeCell ref="T63:U63"/>
    <mergeCell ref="V63:X63"/>
    <mergeCell ref="Y63:AA63"/>
    <mergeCell ref="AB63:AC63"/>
    <mergeCell ref="AW61:BB61"/>
    <mergeCell ref="N62:O62"/>
    <mergeCell ref="P62:Q62"/>
    <mergeCell ref="R62:S62"/>
    <mergeCell ref="T62:U62"/>
    <mergeCell ref="V62:X62"/>
    <mergeCell ref="Y62:AA62"/>
    <mergeCell ref="AB62:AC62"/>
    <mergeCell ref="AD62:AE62"/>
    <mergeCell ref="AF62:AM62"/>
    <mergeCell ref="Y61:AA61"/>
    <mergeCell ref="AB61:AC61"/>
    <mergeCell ref="AD61:AE61"/>
    <mergeCell ref="AF61:AM61"/>
    <mergeCell ref="AN61:AR61"/>
    <mergeCell ref="AS61:AU61"/>
    <mergeCell ref="AD60:AE60"/>
    <mergeCell ref="AF60:AM60"/>
    <mergeCell ref="AN60:AR60"/>
    <mergeCell ref="AS60:AU60"/>
    <mergeCell ref="AW60:BB60"/>
    <mergeCell ref="N61:O61"/>
    <mergeCell ref="P61:Q61"/>
    <mergeCell ref="R61:S61"/>
    <mergeCell ref="T61:U61"/>
    <mergeCell ref="V61:X61"/>
    <mergeCell ref="AN59:AR59"/>
    <mergeCell ref="AS59:AU59"/>
    <mergeCell ref="AW59:BB59"/>
    <mergeCell ref="N60:O60"/>
    <mergeCell ref="P60:Q60"/>
    <mergeCell ref="R60:S60"/>
    <mergeCell ref="T60:U60"/>
    <mergeCell ref="V60:X60"/>
    <mergeCell ref="Y60:AA60"/>
    <mergeCell ref="AB60:AC60"/>
    <mergeCell ref="AW58:BB58"/>
    <mergeCell ref="N59:O59"/>
    <mergeCell ref="P59:Q59"/>
    <mergeCell ref="R59:S59"/>
    <mergeCell ref="T59:U59"/>
    <mergeCell ref="V59:X59"/>
    <mergeCell ref="Y59:AA59"/>
    <mergeCell ref="AB59:AC59"/>
    <mergeCell ref="AD59:AE59"/>
    <mergeCell ref="AF59:AM59"/>
    <mergeCell ref="Y58:AA58"/>
    <mergeCell ref="AB58:AC58"/>
    <mergeCell ref="AD58:AE58"/>
    <mergeCell ref="AF58:AM58"/>
    <mergeCell ref="AN58:AR58"/>
    <mergeCell ref="AS58:AU58"/>
    <mergeCell ref="AD57:AE57"/>
    <mergeCell ref="AF57:AM57"/>
    <mergeCell ref="AN57:AR57"/>
    <mergeCell ref="AS57:AU57"/>
    <mergeCell ref="AW57:BB57"/>
    <mergeCell ref="N58:O58"/>
    <mergeCell ref="P58:Q58"/>
    <mergeCell ref="R58:S58"/>
    <mergeCell ref="T58:U58"/>
    <mergeCell ref="V58:X58"/>
    <mergeCell ref="AN56:AR56"/>
    <mergeCell ref="AS56:AU56"/>
    <mergeCell ref="AW56:BB56"/>
    <mergeCell ref="N57:O57"/>
    <mergeCell ref="P57:Q57"/>
    <mergeCell ref="R57:S57"/>
    <mergeCell ref="T57:U57"/>
    <mergeCell ref="V57:X57"/>
    <mergeCell ref="Y57:AA57"/>
    <mergeCell ref="AB57:AC57"/>
    <mergeCell ref="AW55:BB55"/>
    <mergeCell ref="N56:O56"/>
    <mergeCell ref="P56:Q56"/>
    <mergeCell ref="R56:S56"/>
    <mergeCell ref="T56:U56"/>
    <mergeCell ref="V56:X56"/>
    <mergeCell ref="Y56:AA56"/>
    <mergeCell ref="AB56:AC56"/>
    <mergeCell ref="AD56:AE56"/>
    <mergeCell ref="AF56:AM56"/>
    <mergeCell ref="Y55:AA55"/>
    <mergeCell ref="AB55:AC55"/>
    <mergeCell ref="AD55:AE55"/>
    <mergeCell ref="AF55:AM55"/>
    <mergeCell ref="AN55:AR55"/>
    <mergeCell ref="AS55:AU55"/>
    <mergeCell ref="AD54:AE54"/>
    <mergeCell ref="AF54:AM54"/>
    <mergeCell ref="AN54:AR54"/>
    <mergeCell ref="AS54:AU54"/>
    <mergeCell ref="AW54:BB54"/>
    <mergeCell ref="N55:O55"/>
    <mergeCell ref="P55:Q55"/>
    <mergeCell ref="R55:S55"/>
    <mergeCell ref="T55:U55"/>
    <mergeCell ref="V55:X55"/>
    <mergeCell ref="AN53:AR53"/>
    <mergeCell ref="AS53:AU53"/>
    <mergeCell ref="AW53:BB53"/>
    <mergeCell ref="N54:O54"/>
    <mergeCell ref="P54:Q54"/>
    <mergeCell ref="R54:S54"/>
    <mergeCell ref="T54:U54"/>
    <mergeCell ref="V54:X54"/>
    <mergeCell ref="Y54:AA54"/>
    <mergeCell ref="AB54:AC54"/>
    <mergeCell ref="AW52:BB52"/>
    <mergeCell ref="N53:O53"/>
    <mergeCell ref="P53:Q53"/>
    <mergeCell ref="R53:S53"/>
    <mergeCell ref="T53:U53"/>
    <mergeCell ref="V53:X53"/>
    <mergeCell ref="Y53:AA53"/>
    <mergeCell ref="AB53:AC53"/>
    <mergeCell ref="AD53:AE53"/>
    <mergeCell ref="AF53:AM53"/>
    <mergeCell ref="Y52:AA52"/>
    <mergeCell ref="AB52:AC52"/>
    <mergeCell ref="AD52:AE52"/>
    <mergeCell ref="AF52:AM52"/>
    <mergeCell ref="AN52:AR52"/>
    <mergeCell ref="AS52:AU52"/>
    <mergeCell ref="AD51:AE51"/>
    <mergeCell ref="AF51:AM51"/>
    <mergeCell ref="AN51:AR51"/>
    <mergeCell ref="AS51:AU51"/>
    <mergeCell ref="AW51:BB51"/>
    <mergeCell ref="N52:O52"/>
    <mergeCell ref="P52:Q52"/>
    <mergeCell ref="R52:S52"/>
    <mergeCell ref="T52:U52"/>
    <mergeCell ref="V52:X52"/>
    <mergeCell ref="AN50:AR50"/>
    <mergeCell ref="AS50:AU50"/>
    <mergeCell ref="AW50:BB50"/>
    <mergeCell ref="N51:O51"/>
    <mergeCell ref="P51:Q51"/>
    <mergeCell ref="R51:S51"/>
    <mergeCell ref="T51:U51"/>
    <mergeCell ref="V51:X51"/>
    <mergeCell ref="Y51:AA51"/>
    <mergeCell ref="AB51:AC51"/>
    <mergeCell ref="AW49:BB49"/>
    <mergeCell ref="N50:O50"/>
    <mergeCell ref="P50:Q50"/>
    <mergeCell ref="R50:S50"/>
    <mergeCell ref="T50:U50"/>
    <mergeCell ref="V50:X50"/>
    <mergeCell ref="Y50:AA50"/>
    <mergeCell ref="AB50:AC50"/>
    <mergeCell ref="AD50:AE50"/>
    <mergeCell ref="AF50:AM50"/>
    <mergeCell ref="Y49:AA49"/>
    <mergeCell ref="AB49:AC49"/>
    <mergeCell ref="AD49:AE49"/>
    <mergeCell ref="AF49:AM49"/>
    <mergeCell ref="AN49:AR49"/>
    <mergeCell ref="AS49:AU49"/>
    <mergeCell ref="AD48:AE48"/>
    <mergeCell ref="AF48:AM48"/>
    <mergeCell ref="AN48:AR48"/>
    <mergeCell ref="AS48:AU48"/>
    <mergeCell ref="AW48:BB48"/>
    <mergeCell ref="N49:O49"/>
    <mergeCell ref="P49:Q49"/>
    <mergeCell ref="R49:S49"/>
    <mergeCell ref="T49:U49"/>
    <mergeCell ref="V49:X49"/>
    <mergeCell ref="AN47:AR47"/>
    <mergeCell ref="AS47:AU47"/>
    <mergeCell ref="AW47:BB47"/>
    <mergeCell ref="N48:O48"/>
    <mergeCell ref="P48:Q48"/>
    <mergeCell ref="R48:S48"/>
    <mergeCell ref="T48:U48"/>
    <mergeCell ref="V48:X48"/>
    <mergeCell ref="Y48:AA48"/>
    <mergeCell ref="AB48:AC48"/>
    <mergeCell ref="AW46:BB46"/>
    <mergeCell ref="N47:O47"/>
    <mergeCell ref="P47:Q47"/>
    <mergeCell ref="R47:S47"/>
    <mergeCell ref="T47:U47"/>
    <mergeCell ref="V47:X47"/>
    <mergeCell ref="Y47:AA47"/>
    <mergeCell ref="AB47:AC47"/>
    <mergeCell ref="AD47:AE47"/>
    <mergeCell ref="AF47:AM47"/>
    <mergeCell ref="Y46:AA46"/>
    <mergeCell ref="AB46:AC46"/>
    <mergeCell ref="AD46:AE46"/>
    <mergeCell ref="AF46:AM46"/>
    <mergeCell ref="AN46:AR46"/>
    <mergeCell ref="AS46:AU46"/>
    <mergeCell ref="AD45:AE45"/>
    <mergeCell ref="AF45:AM45"/>
    <mergeCell ref="AN45:AR45"/>
    <mergeCell ref="AS45:AU45"/>
    <mergeCell ref="AW45:BB45"/>
    <mergeCell ref="N46:O46"/>
    <mergeCell ref="P46:Q46"/>
    <mergeCell ref="R46:S46"/>
    <mergeCell ref="T46:U46"/>
    <mergeCell ref="V46:X46"/>
    <mergeCell ref="AN44:AR44"/>
    <mergeCell ref="AS44:AU44"/>
    <mergeCell ref="AW44:BB44"/>
    <mergeCell ref="N45:O45"/>
    <mergeCell ref="P45:Q45"/>
    <mergeCell ref="R45:S45"/>
    <mergeCell ref="T45:U45"/>
    <mergeCell ref="V45:X45"/>
    <mergeCell ref="Y45:AA45"/>
    <mergeCell ref="AB45:AC45"/>
    <mergeCell ref="AW43:BB43"/>
    <mergeCell ref="N44:O44"/>
    <mergeCell ref="P44:Q44"/>
    <mergeCell ref="R44:S44"/>
    <mergeCell ref="T44:U44"/>
    <mergeCell ref="V44:X44"/>
    <mergeCell ref="Y44:AA44"/>
    <mergeCell ref="AB44:AC44"/>
    <mergeCell ref="AD44:AE44"/>
    <mergeCell ref="AF44:AM44"/>
    <mergeCell ref="Y43:AA43"/>
    <mergeCell ref="AB43:AC43"/>
    <mergeCell ref="AD43:AE43"/>
    <mergeCell ref="AF43:AM43"/>
    <mergeCell ref="AN43:AR43"/>
    <mergeCell ref="AS43:AU43"/>
    <mergeCell ref="AD42:AE42"/>
    <mergeCell ref="AF42:AM42"/>
    <mergeCell ref="AN42:AR42"/>
    <mergeCell ref="AS42:AU42"/>
    <mergeCell ref="AW42:BB42"/>
    <mergeCell ref="N43:O43"/>
    <mergeCell ref="P43:Q43"/>
    <mergeCell ref="R43:S43"/>
    <mergeCell ref="T43:U43"/>
    <mergeCell ref="V43:X43"/>
    <mergeCell ref="AN41:AR41"/>
    <mergeCell ref="AS41:AU41"/>
    <mergeCell ref="AW41:BB41"/>
    <mergeCell ref="N42:O42"/>
    <mergeCell ref="P42:Q42"/>
    <mergeCell ref="R42:S42"/>
    <mergeCell ref="T42:U42"/>
    <mergeCell ref="V42:X42"/>
    <mergeCell ref="Y42:AA42"/>
    <mergeCell ref="AB42:AC42"/>
    <mergeCell ref="AW40:BB40"/>
    <mergeCell ref="N41:O41"/>
    <mergeCell ref="P41:Q41"/>
    <mergeCell ref="R41:S41"/>
    <mergeCell ref="T41:U41"/>
    <mergeCell ref="V41:X41"/>
    <mergeCell ref="Y41:AA41"/>
    <mergeCell ref="AB41:AC41"/>
    <mergeCell ref="AD41:AE41"/>
    <mergeCell ref="AF41:AM41"/>
    <mergeCell ref="Y40:AA40"/>
    <mergeCell ref="AB40:AC40"/>
    <mergeCell ref="AD40:AE40"/>
    <mergeCell ref="AF40:AM40"/>
    <mergeCell ref="AN40:AR40"/>
    <mergeCell ref="AS40:AU40"/>
    <mergeCell ref="AD39:AE39"/>
    <mergeCell ref="AF39:AM39"/>
    <mergeCell ref="AN39:AR39"/>
    <mergeCell ref="AS39:AU39"/>
    <mergeCell ref="AW39:BB39"/>
    <mergeCell ref="N40:O40"/>
    <mergeCell ref="P40:Q40"/>
    <mergeCell ref="R40:S40"/>
    <mergeCell ref="T40:U40"/>
    <mergeCell ref="V40:X40"/>
    <mergeCell ref="AN38:AR38"/>
    <mergeCell ref="AS38:AU38"/>
    <mergeCell ref="AW38:BB38"/>
    <mergeCell ref="N39:O39"/>
    <mergeCell ref="P39:Q39"/>
    <mergeCell ref="R39:S39"/>
    <mergeCell ref="T39:U39"/>
    <mergeCell ref="V39:X39"/>
    <mergeCell ref="Y39:AA39"/>
    <mergeCell ref="AB39:AC39"/>
    <mergeCell ref="AW37:BB37"/>
    <mergeCell ref="N38:O38"/>
    <mergeCell ref="P38:Q38"/>
    <mergeCell ref="R38:S38"/>
    <mergeCell ref="T38:U38"/>
    <mergeCell ref="V38:X38"/>
    <mergeCell ref="Y38:AA38"/>
    <mergeCell ref="AB38:AC38"/>
    <mergeCell ref="AD38:AE38"/>
    <mergeCell ref="AF38:AM38"/>
    <mergeCell ref="Y37:AA37"/>
    <mergeCell ref="AB37:AC37"/>
    <mergeCell ref="AD37:AE37"/>
    <mergeCell ref="AF37:AM37"/>
    <mergeCell ref="AN37:AR37"/>
    <mergeCell ref="AS37:AU37"/>
    <mergeCell ref="AD36:AE36"/>
    <mergeCell ref="AF36:AM36"/>
    <mergeCell ref="AN36:AR36"/>
    <mergeCell ref="AS36:AU36"/>
    <mergeCell ref="AW36:BB36"/>
    <mergeCell ref="N37:O37"/>
    <mergeCell ref="P37:Q37"/>
    <mergeCell ref="R37:S37"/>
    <mergeCell ref="T37:U37"/>
    <mergeCell ref="V37:X37"/>
    <mergeCell ref="AN35:AR35"/>
    <mergeCell ref="AS35:AU35"/>
    <mergeCell ref="AW35:BB35"/>
    <mergeCell ref="N36:O36"/>
    <mergeCell ref="P36:Q36"/>
    <mergeCell ref="R36:S36"/>
    <mergeCell ref="T36:U36"/>
    <mergeCell ref="V36:X36"/>
    <mergeCell ref="Y36:AA36"/>
    <mergeCell ref="AB36:AC36"/>
    <mergeCell ref="AW34:BB34"/>
    <mergeCell ref="N35:O35"/>
    <mergeCell ref="P35:Q35"/>
    <mergeCell ref="R35:S35"/>
    <mergeCell ref="T35:U35"/>
    <mergeCell ref="V35:X35"/>
    <mergeCell ref="Y35:AA35"/>
    <mergeCell ref="AB35:AC35"/>
    <mergeCell ref="AD35:AE35"/>
    <mergeCell ref="AF35:AM35"/>
    <mergeCell ref="Y34:AA34"/>
    <mergeCell ref="AB34:AC34"/>
    <mergeCell ref="AD34:AE34"/>
    <mergeCell ref="AF34:AM34"/>
    <mergeCell ref="AN34:AR34"/>
    <mergeCell ref="AS34:AU34"/>
    <mergeCell ref="AD33:AE33"/>
    <mergeCell ref="AF33:AM33"/>
    <mergeCell ref="AN33:AR33"/>
    <mergeCell ref="AS33:AU33"/>
    <mergeCell ref="AW33:BB33"/>
    <mergeCell ref="N34:O34"/>
    <mergeCell ref="P34:Q34"/>
    <mergeCell ref="R34:S34"/>
    <mergeCell ref="T34:U34"/>
    <mergeCell ref="V34:X34"/>
    <mergeCell ref="AN32:AR32"/>
    <mergeCell ref="AS32:AU32"/>
    <mergeCell ref="AW32:BB32"/>
    <mergeCell ref="N33:O33"/>
    <mergeCell ref="P33:Q33"/>
    <mergeCell ref="R33:S33"/>
    <mergeCell ref="T33:U33"/>
    <mergeCell ref="V33:X33"/>
    <mergeCell ref="Y33:AA33"/>
    <mergeCell ref="AB33:AC33"/>
    <mergeCell ref="AW31:BB31"/>
    <mergeCell ref="N32:O32"/>
    <mergeCell ref="P32:Q32"/>
    <mergeCell ref="R32:S32"/>
    <mergeCell ref="T32:U32"/>
    <mergeCell ref="V32:X32"/>
    <mergeCell ref="Y32:AA32"/>
    <mergeCell ref="AB32:AC32"/>
    <mergeCell ref="AD32:AE32"/>
    <mergeCell ref="AF32:AM32"/>
    <mergeCell ref="Y31:AA31"/>
    <mergeCell ref="AB31:AC31"/>
    <mergeCell ref="AD31:AE31"/>
    <mergeCell ref="AF31:AM31"/>
    <mergeCell ref="AN31:AR31"/>
    <mergeCell ref="AS31:AU31"/>
    <mergeCell ref="AD30:AE30"/>
    <mergeCell ref="AF30:AM30"/>
    <mergeCell ref="AN30:AR30"/>
    <mergeCell ref="AS30:AU30"/>
    <mergeCell ref="AW30:BB30"/>
    <mergeCell ref="N31:O31"/>
    <mergeCell ref="P31:Q31"/>
    <mergeCell ref="R31:S31"/>
    <mergeCell ref="T31:U31"/>
    <mergeCell ref="V31:X31"/>
    <mergeCell ref="AN29:AR29"/>
    <mergeCell ref="AS29:AU29"/>
    <mergeCell ref="AW29:BB29"/>
    <mergeCell ref="N30:O30"/>
    <mergeCell ref="P30:Q30"/>
    <mergeCell ref="R30:S30"/>
    <mergeCell ref="T30:U30"/>
    <mergeCell ref="V30:X30"/>
    <mergeCell ref="Y30:AA30"/>
    <mergeCell ref="AB30:AC30"/>
    <mergeCell ref="AW28:BB28"/>
    <mergeCell ref="N29:O29"/>
    <mergeCell ref="P29:Q29"/>
    <mergeCell ref="R29:S29"/>
    <mergeCell ref="T29:U29"/>
    <mergeCell ref="V29:X29"/>
    <mergeCell ref="Y29:AA29"/>
    <mergeCell ref="AB29:AC29"/>
    <mergeCell ref="AD29:AE29"/>
    <mergeCell ref="AF29:AM29"/>
    <mergeCell ref="Y28:AA28"/>
    <mergeCell ref="AB28:AC28"/>
    <mergeCell ref="AD28:AE28"/>
    <mergeCell ref="AF28:AM28"/>
    <mergeCell ref="AN28:AR28"/>
    <mergeCell ref="AS28:AU28"/>
    <mergeCell ref="AD27:AE27"/>
    <mergeCell ref="AF27:AM27"/>
    <mergeCell ref="AN27:AR27"/>
    <mergeCell ref="AS27:AU27"/>
    <mergeCell ref="AW27:BB27"/>
    <mergeCell ref="N28:O28"/>
    <mergeCell ref="P28:Q28"/>
    <mergeCell ref="R28:S28"/>
    <mergeCell ref="T28:U28"/>
    <mergeCell ref="V28:X28"/>
    <mergeCell ref="AN26:AR26"/>
    <mergeCell ref="AS26:AU26"/>
    <mergeCell ref="AW26:BB26"/>
    <mergeCell ref="N27:O27"/>
    <mergeCell ref="P27:Q27"/>
    <mergeCell ref="R27:S27"/>
    <mergeCell ref="T27:U27"/>
    <mergeCell ref="V27:X27"/>
    <mergeCell ref="Y27:AA27"/>
    <mergeCell ref="AB27:AC27"/>
    <mergeCell ref="AW25:BB25"/>
    <mergeCell ref="N26:O26"/>
    <mergeCell ref="P26:Q26"/>
    <mergeCell ref="R26:S26"/>
    <mergeCell ref="T26:U26"/>
    <mergeCell ref="V26:X26"/>
    <mergeCell ref="Y26:AA26"/>
    <mergeCell ref="AB26:AC26"/>
    <mergeCell ref="AD26:AE26"/>
    <mergeCell ref="AF26:AM26"/>
    <mergeCell ref="Y25:AA25"/>
    <mergeCell ref="AB25:AC25"/>
    <mergeCell ref="AD25:AE25"/>
    <mergeCell ref="AF25:AM25"/>
    <mergeCell ref="AN25:AR25"/>
    <mergeCell ref="AS25:AU25"/>
    <mergeCell ref="AD24:AE24"/>
    <mergeCell ref="AF24:AM24"/>
    <mergeCell ref="AN24:AR24"/>
    <mergeCell ref="AS24:AU24"/>
    <mergeCell ref="AW24:BB24"/>
    <mergeCell ref="N25:O25"/>
    <mergeCell ref="P25:Q25"/>
    <mergeCell ref="R25:S25"/>
    <mergeCell ref="T25:U25"/>
    <mergeCell ref="V25:X25"/>
    <mergeCell ref="AN23:AR23"/>
    <mergeCell ref="AS23:AU23"/>
    <mergeCell ref="AW23:BB23"/>
    <mergeCell ref="N24:O24"/>
    <mergeCell ref="P24:Q24"/>
    <mergeCell ref="R24:S24"/>
    <mergeCell ref="T24:U24"/>
    <mergeCell ref="V24:X24"/>
    <mergeCell ref="Y24:AA24"/>
    <mergeCell ref="AB24:AC24"/>
    <mergeCell ref="AW22:BB22"/>
    <mergeCell ref="N23:O23"/>
    <mergeCell ref="P23:Q23"/>
    <mergeCell ref="R23:S23"/>
    <mergeCell ref="T23:U23"/>
    <mergeCell ref="V23:X23"/>
    <mergeCell ref="Y23:AA23"/>
    <mergeCell ref="AB23:AC23"/>
    <mergeCell ref="AD23:AE23"/>
    <mergeCell ref="AF23:AM23"/>
    <mergeCell ref="Y22:AA22"/>
    <mergeCell ref="AB22:AC22"/>
    <mergeCell ref="AD22:AE22"/>
    <mergeCell ref="AF22:AM22"/>
    <mergeCell ref="AN22:AR22"/>
    <mergeCell ref="AS22:AU22"/>
    <mergeCell ref="AD21:AE21"/>
    <mergeCell ref="AF21:AM21"/>
    <mergeCell ref="AN21:AR21"/>
    <mergeCell ref="AS21:AU21"/>
    <mergeCell ref="AW21:BB21"/>
    <mergeCell ref="N22:O22"/>
    <mergeCell ref="P22:Q22"/>
    <mergeCell ref="R22:S22"/>
    <mergeCell ref="T22:U22"/>
    <mergeCell ref="V22:X22"/>
    <mergeCell ref="AN20:AR20"/>
    <mergeCell ref="AS20:AU20"/>
    <mergeCell ref="AW20:BB20"/>
    <mergeCell ref="N21:O21"/>
    <mergeCell ref="P21:Q21"/>
    <mergeCell ref="R21:S21"/>
    <mergeCell ref="T21:U21"/>
    <mergeCell ref="V21:X21"/>
    <mergeCell ref="Y21:AA21"/>
    <mergeCell ref="AB21:AC21"/>
    <mergeCell ref="AW19:BB19"/>
    <mergeCell ref="N20:O20"/>
    <mergeCell ref="P20:Q20"/>
    <mergeCell ref="R20:S20"/>
    <mergeCell ref="T20:U20"/>
    <mergeCell ref="V20:X20"/>
    <mergeCell ref="Y20:AA20"/>
    <mergeCell ref="AB20:AC20"/>
    <mergeCell ref="AD20:AE20"/>
    <mergeCell ref="AF20:AM20"/>
    <mergeCell ref="Y19:AA19"/>
    <mergeCell ref="AB19:AC19"/>
    <mergeCell ref="AD19:AE19"/>
    <mergeCell ref="AF19:AM19"/>
    <mergeCell ref="AN19:AR19"/>
    <mergeCell ref="AS19:AU19"/>
    <mergeCell ref="AD18:AE18"/>
    <mergeCell ref="AF18:AM18"/>
    <mergeCell ref="AN18:AR18"/>
    <mergeCell ref="AS18:AU18"/>
    <mergeCell ref="AW18:BB18"/>
    <mergeCell ref="N19:O19"/>
    <mergeCell ref="P19:Q19"/>
    <mergeCell ref="R19:S19"/>
    <mergeCell ref="T19:U19"/>
    <mergeCell ref="V19:X19"/>
    <mergeCell ref="AN17:AR17"/>
    <mergeCell ref="AS17:AU17"/>
    <mergeCell ref="AW17:BB17"/>
    <mergeCell ref="N18:O18"/>
    <mergeCell ref="P18:Q18"/>
    <mergeCell ref="R18:S18"/>
    <mergeCell ref="T18:U18"/>
    <mergeCell ref="V18:X18"/>
    <mergeCell ref="Y18:AA18"/>
    <mergeCell ref="AB18:AC18"/>
    <mergeCell ref="N17:O17"/>
    <mergeCell ref="P17:Q17"/>
    <mergeCell ref="R17:S17"/>
    <mergeCell ref="T17:U17"/>
    <mergeCell ref="V17:X17"/>
    <mergeCell ref="Y17:AA17"/>
    <mergeCell ref="AB17:AC17"/>
    <mergeCell ref="AD17:AE17"/>
    <mergeCell ref="AF17:AM17"/>
    <mergeCell ref="N15:S15"/>
    <mergeCell ref="T15:AT15"/>
    <mergeCell ref="AZ15:BB15"/>
    <mergeCell ref="AQ9:AZ9"/>
    <mergeCell ref="BB9:BF9"/>
    <mergeCell ref="N14:R14"/>
    <mergeCell ref="S14:U14"/>
    <mergeCell ref="V14:AC14"/>
    <mergeCell ref="AD14:AJ14"/>
    <mergeCell ref="AK14:AQ14"/>
    <mergeCell ref="AR14:AW14"/>
    <mergeCell ref="AZ14:BB14"/>
    <mergeCell ref="N2:W6"/>
    <mergeCell ref="Z3:AN5"/>
    <mergeCell ref="AQ3:AZ3"/>
    <mergeCell ref="BB3:BF3"/>
    <mergeCell ref="AQ5:AZ7"/>
    <mergeCell ref="BB5:BF7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41"/>
  <sheetViews>
    <sheetView topLeftCell="AE2" workbookViewId="0">
      <selection activeCell="BK21" sqref="BK21"/>
    </sheetView>
  </sheetViews>
  <sheetFormatPr baseColWidth="10" defaultRowHeight="15" x14ac:dyDescent="0.25"/>
  <cols>
    <col min="1" max="1" width="23.28515625" style="112" customWidth="1"/>
    <col min="2" max="2" width="3.42578125" style="115" customWidth="1"/>
    <col min="3" max="4" width="5" style="115" bestFit="1" customWidth="1"/>
    <col min="5" max="5" width="2" style="115" bestFit="1" customWidth="1"/>
    <col min="6" max="11" width="3.42578125" style="115" customWidth="1"/>
    <col min="12" max="12" width="3.42578125" style="112" customWidth="1"/>
    <col min="13" max="13" width="2.7109375" style="134" customWidth="1"/>
    <col min="14" max="18" width="2.7109375" style="112" customWidth="1"/>
    <col min="19" max="19" width="2.85546875" style="112" customWidth="1"/>
    <col min="20" max="22" width="2.7109375" style="112" customWidth="1"/>
    <col min="23" max="23" width="2.42578125" style="112" customWidth="1"/>
    <col min="24" max="24" width="0.28515625" style="112" customWidth="1"/>
    <col min="25" max="25" width="1" style="112" customWidth="1"/>
    <col min="26" max="26" width="1.7109375" style="112" customWidth="1"/>
    <col min="27" max="39" width="2.7109375" style="112" customWidth="1"/>
    <col min="40" max="40" width="2.42578125" style="112" customWidth="1"/>
    <col min="41" max="41" width="0.28515625" style="112" customWidth="1"/>
    <col min="42" max="42" width="1.85546875" style="112" customWidth="1"/>
    <col min="43" max="43" width="0.7109375" style="112" customWidth="1"/>
    <col min="44" max="47" width="2.7109375" style="112" customWidth="1"/>
    <col min="48" max="48" width="3.28515625" style="112" customWidth="1"/>
    <col min="49" max="49" width="3.140625" style="112" customWidth="1"/>
    <col min="50" max="51" width="2.7109375" style="112" customWidth="1"/>
    <col min="52" max="52" width="0.85546875" style="112" customWidth="1"/>
    <col min="53" max="53" width="0.7109375" style="112" customWidth="1"/>
    <col min="54" max="54" width="1" style="112" customWidth="1"/>
    <col min="55" max="55" width="17.42578125" style="112" bestFit="1" customWidth="1"/>
    <col min="56" max="56" width="15.28515625" style="112" bestFit="1" customWidth="1"/>
    <col min="57" max="57" width="17" style="112" bestFit="1" customWidth="1"/>
    <col min="58" max="58" width="16.42578125" style="112" bestFit="1" customWidth="1"/>
    <col min="59" max="59" width="17.42578125" style="112" bestFit="1" customWidth="1"/>
    <col min="60" max="60" width="18.5703125" style="112" bestFit="1" customWidth="1"/>
    <col min="61" max="61" width="17.5703125" style="112" bestFit="1" customWidth="1"/>
    <col min="62" max="62" width="17.42578125" style="112" bestFit="1" customWidth="1"/>
    <col min="63" max="63" width="16.42578125" style="112" bestFit="1" customWidth="1"/>
    <col min="64" max="64" width="17.5703125" style="112" bestFit="1" customWidth="1"/>
    <col min="65" max="65" width="16.42578125" style="112" bestFit="1" customWidth="1"/>
    <col min="66" max="66" width="15.85546875" style="112" bestFit="1" customWidth="1"/>
    <col min="67" max="67" width="15" style="112" bestFit="1" customWidth="1"/>
    <col min="68" max="68" width="0.5703125" style="112" customWidth="1"/>
    <col min="69" max="16384" width="11.42578125" style="112"/>
  </cols>
  <sheetData>
    <row r="1" spans="1:67" ht="4.1500000000000004" customHeight="1" x14ac:dyDescent="0.25"/>
    <row r="2" spans="1:67" ht="4.1500000000000004" customHeight="1" x14ac:dyDescent="0.25">
      <c r="N2" s="1032"/>
      <c r="O2" s="1032"/>
      <c r="P2" s="1032"/>
      <c r="Q2" s="1032"/>
      <c r="R2" s="1032"/>
      <c r="S2" s="1032"/>
      <c r="T2" s="1032"/>
      <c r="U2" s="1032"/>
      <c r="V2" s="1032"/>
      <c r="W2" s="1032"/>
    </row>
    <row r="3" spans="1:67" ht="14.1" customHeight="1" x14ac:dyDescent="0.25">
      <c r="N3" s="1032"/>
      <c r="O3" s="1032"/>
      <c r="P3" s="1032"/>
      <c r="Q3" s="1032"/>
      <c r="R3" s="1032"/>
      <c r="S3" s="1032"/>
      <c r="T3" s="1032"/>
      <c r="U3" s="1032"/>
      <c r="V3" s="1032"/>
      <c r="W3" s="1032"/>
      <c r="Z3" s="828" t="s">
        <v>414</v>
      </c>
      <c r="AA3" s="1032"/>
      <c r="AB3" s="1032"/>
      <c r="AC3" s="1032"/>
      <c r="AD3" s="1032"/>
      <c r="AE3" s="1032"/>
      <c r="AF3" s="1032"/>
      <c r="AG3" s="1032"/>
      <c r="AH3" s="1032"/>
      <c r="AI3" s="1032"/>
      <c r="AJ3" s="1032"/>
      <c r="AK3" s="1032"/>
      <c r="AL3" s="1032"/>
      <c r="AM3" s="1032"/>
      <c r="AN3" s="1032"/>
      <c r="AQ3" s="1033" t="s">
        <v>238</v>
      </c>
      <c r="AR3" s="1032"/>
      <c r="AS3" s="1032"/>
      <c r="AT3" s="1032"/>
      <c r="AU3" s="1032"/>
      <c r="AV3" s="1032"/>
      <c r="AW3" s="1032"/>
      <c r="AX3" s="1032"/>
      <c r="AY3" s="1032"/>
      <c r="AZ3" s="1032"/>
      <c r="BB3" s="1034" t="s">
        <v>416</v>
      </c>
      <c r="BC3" s="1032"/>
      <c r="BD3" s="1032"/>
      <c r="BE3" s="1032"/>
      <c r="BF3" s="1032"/>
    </row>
    <row r="4" spans="1:67" ht="7.15" customHeight="1" x14ac:dyDescent="0.25"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</row>
    <row r="5" spans="1:67" ht="28.35" customHeight="1" x14ac:dyDescent="0.25"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Q5" s="1037" t="s">
        <v>239</v>
      </c>
      <c r="AR5" s="1032"/>
      <c r="AS5" s="1032"/>
      <c r="AT5" s="1032"/>
      <c r="AU5" s="1032"/>
      <c r="AV5" s="1032"/>
      <c r="AW5" s="1032"/>
      <c r="AX5" s="1032"/>
      <c r="AY5" s="1032"/>
      <c r="AZ5" s="1032"/>
      <c r="BB5" s="1038" t="s">
        <v>240</v>
      </c>
      <c r="BC5" s="1032"/>
      <c r="BD5" s="1032"/>
      <c r="BE5" s="1032"/>
      <c r="BF5" s="1032"/>
    </row>
    <row r="6" spans="1:67" ht="2.85" customHeight="1" x14ac:dyDescent="0.25">
      <c r="N6" s="1032"/>
      <c r="O6" s="1032"/>
      <c r="P6" s="1032"/>
      <c r="Q6" s="1032"/>
      <c r="R6" s="1032"/>
      <c r="S6" s="1032"/>
      <c r="T6" s="1032"/>
      <c r="U6" s="1032"/>
      <c r="V6" s="1032"/>
      <c r="W6" s="1032"/>
      <c r="AQ6" s="1032"/>
      <c r="AR6" s="1032"/>
      <c r="AS6" s="1032"/>
      <c r="AT6" s="1032"/>
      <c r="AU6" s="1032"/>
      <c r="AV6" s="1032"/>
      <c r="AW6" s="1032"/>
      <c r="AX6" s="1032"/>
      <c r="AY6" s="1032"/>
      <c r="AZ6" s="1032"/>
      <c r="BB6" s="1032"/>
      <c r="BC6" s="1032"/>
      <c r="BD6" s="1032"/>
      <c r="BE6" s="1032"/>
      <c r="BF6" s="1032"/>
    </row>
    <row r="7" spans="1:67" x14ac:dyDescent="0.25">
      <c r="AQ7" s="1032"/>
      <c r="AR7" s="1032"/>
      <c r="AS7" s="1032"/>
      <c r="AT7" s="1032"/>
      <c r="AU7" s="1032"/>
      <c r="AV7" s="1032"/>
      <c r="AW7" s="1032"/>
      <c r="AX7" s="1032"/>
      <c r="AY7" s="1032"/>
      <c r="AZ7" s="1032"/>
      <c r="BB7" s="1032"/>
      <c r="BC7" s="1032"/>
      <c r="BD7" s="1032"/>
      <c r="BE7" s="1032"/>
      <c r="BF7" s="1032"/>
    </row>
    <row r="8" spans="1:67" ht="7.15" customHeight="1" x14ac:dyDescent="0.25"/>
    <row r="9" spans="1:67" ht="14.1" customHeight="1" x14ac:dyDescent="0.25">
      <c r="AQ9" s="1037" t="s">
        <v>241</v>
      </c>
      <c r="AR9" s="1032"/>
      <c r="AS9" s="1032"/>
      <c r="AT9" s="1032"/>
      <c r="AU9" s="1032"/>
      <c r="AV9" s="1032"/>
      <c r="AW9" s="1032"/>
      <c r="AX9" s="1032"/>
      <c r="AY9" s="1032"/>
      <c r="AZ9" s="1032"/>
      <c r="BB9" s="1038" t="s">
        <v>417</v>
      </c>
      <c r="BC9" s="1032"/>
      <c r="BD9" s="1032"/>
      <c r="BE9" s="1032"/>
      <c r="BF9" s="1032"/>
    </row>
    <row r="10" spans="1:67" ht="0" hidden="1" customHeight="1" x14ac:dyDescent="0.25"/>
    <row r="11" spans="1:67" ht="19.899999999999999" customHeight="1" x14ac:dyDescent="0.25"/>
    <row r="12" spans="1:67" ht="0" hidden="1" customHeight="1" x14ac:dyDescent="0.25"/>
    <row r="13" spans="1:67" ht="8.65" customHeight="1" x14ac:dyDescent="0.25"/>
    <row r="14" spans="1:67" x14ac:dyDescent="0.25">
      <c r="N14" s="1046" t="s">
        <v>242</v>
      </c>
      <c r="O14" s="1040"/>
      <c r="P14" s="1040"/>
      <c r="Q14" s="1040"/>
      <c r="R14" s="1041"/>
      <c r="S14" s="1047" t="s">
        <v>415</v>
      </c>
      <c r="T14" s="1040"/>
      <c r="U14" s="1041"/>
      <c r="V14" s="1046" t="s">
        <v>243</v>
      </c>
      <c r="W14" s="1040"/>
      <c r="X14" s="1040"/>
      <c r="Y14" s="1040"/>
      <c r="Z14" s="1040"/>
      <c r="AA14" s="1040"/>
      <c r="AB14" s="1040"/>
      <c r="AC14" s="1041"/>
      <c r="AD14" s="1048" t="s">
        <v>244</v>
      </c>
      <c r="AE14" s="1040"/>
      <c r="AF14" s="1040"/>
      <c r="AG14" s="1040"/>
      <c r="AH14" s="1040"/>
      <c r="AI14" s="1040"/>
      <c r="AJ14" s="1041"/>
      <c r="AK14" s="1046" t="s">
        <v>245</v>
      </c>
      <c r="AL14" s="1040"/>
      <c r="AM14" s="1040"/>
      <c r="AN14" s="1040"/>
      <c r="AO14" s="1040"/>
      <c r="AP14" s="1040"/>
      <c r="AQ14" s="1041"/>
      <c r="AR14" s="1048" t="s">
        <v>418</v>
      </c>
      <c r="AS14" s="1040"/>
      <c r="AT14" s="1040"/>
      <c r="AU14" s="1040"/>
      <c r="AV14" s="1040"/>
      <c r="AW14" s="1041"/>
      <c r="AX14" s="111" t="s">
        <v>236</v>
      </c>
      <c r="AY14" s="111" t="s">
        <v>236</v>
      </c>
      <c r="AZ14" s="1049" t="s">
        <v>236</v>
      </c>
      <c r="BA14" s="1032"/>
      <c r="BB14" s="1032"/>
      <c r="BC14" s="148">
        <f>+BC21+BC58+BC128+BC129+BC130+BC150+BC151+BC152</f>
        <v>473404362489</v>
      </c>
      <c r="BD14" s="148">
        <f t="shared" ref="BD14:BO14" si="0">+BD21+BD58+BD128+BD129+BD130+BD150+BD151+BD152</f>
        <v>2579096862</v>
      </c>
      <c r="BE14" s="148">
        <f t="shared" si="0"/>
        <v>52830449686.440002</v>
      </c>
      <c r="BF14" s="148">
        <f t="shared" si="0"/>
        <v>-565000000</v>
      </c>
      <c r="BG14" s="148">
        <f t="shared" si="0"/>
        <v>22908306472.77</v>
      </c>
      <c r="BH14" s="148">
        <f t="shared" si="0"/>
        <v>-20329209610.77</v>
      </c>
      <c r="BI14" s="148">
        <f t="shared" si="0"/>
        <v>34067036410.43</v>
      </c>
      <c r="BJ14" s="148">
        <f t="shared" si="0"/>
        <v>-11158729937.66</v>
      </c>
      <c r="BK14" s="148">
        <f t="shared" si="0"/>
        <v>34116613033.43</v>
      </c>
      <c r="BL14" s="148">
        <f t="shared" si="0"/>
        <v>-49576623</v>
      </c>
      <c r="BM14" s="148">
        <f t="shared" si="0"/>
        <v>30780978987.43</v>
      </c>
      <c r="BN14" s="148">
        <f t="shared" si="0"/>
        <v>3335634046</v>
      </c>
      <c r="BO14" s="148">
        <f t="shared" si="0"/>
        <v>79139283</v>
      </c>
    </row>
    <row r="15" spans="1:67" x14ac:dyDescent="0.25">
      <c r="N15" s="1039" t="s">
        <v>246</v>
      </c>
      <c r="O15" s="1040"/>
      <c r="P15" s="1040"/>
      <c r="Q15" s="1040"/>
      <c r="R15" s="1040"/>
      <c r="S15" s="1041"/>
      <c r="T15" s="1042" t="s">
        <v>240</v>
      </c>
      <c r="U15" s="1040"/>
      <c r="V15" s="1040"/>
      <c r="W15" s="1040"/>
      <c r="X15" s="1040"/>
      <c r="Y15" s="1040"/>
      <c r="Z15" s="1040"/>
      <c r="AA15" s="1040"/>
      <c r="AB15" s="1040"/>
      <c r="AC15" s="1040"/>
      <c r="AD15" s="1040"/>
      <c r="AE15" s="1040"/>
      <c r="AF15" s="1040"/>
      <c r="AG15" s="1040"/>
      <c r="AH15" s="1040"/>
      <c r="AI15" s="1040"/>
      <c r="AJ15" s="1040"/>
      <c r="AK15" s="1040"/>
      <c r="AL15" s="1040"/>
      <c r="AM15" s="1040"/>
      <c r="AN15" s="1040"/>
      <c r="AO15" s="1040"/>
      <c r="AP15" s="1040"/>
      <c r="AQ15" s="1040"/>
      <c r="AR15" s="1040"/>
      <c r="AS15" s="1040"/>
      <c r="AT15" s="1041"/>
      <c r="AU15" s="114" t="s">
        <v>236</v>
      </c>
      <c r="AV15" s="114" t="s">
        <v>236</v>
      </c>
      <c r="AW15" s="114" t="s">
        <v>236</v>
      </c>
      <c r="AX15" s="114" t="s">
        <v>236</v>
      </c>
      <c r="AY15" s="114" t="s">
        <v>236</v>
      </c>
      <c r="AZ15" s="1043" t="s">
        <v>236</v>
      </c>
      <c r="BA15" s="1146"/>
      <c r="BB15" s="1146"/>
      <c r="BC15" s="111" t="s">
        <v>236</v>
      </c>
      <c r="BD15" s="111" t="s">
        <v>236</v>
      </c>
      <c r="BE15" s="111" t="s">
        <v>236</v>
      </c>
      <c r="BF15" s="111" t="s">
        <v>236</v>
      </c>
      <c r="BG15" s="111" t="s">
        <v>236</v>
      </c>
      <c r="BH15" s="111" t="s">
        <v>236</v>
      </c>
      <c r="BI15" s="111" t="s">
        <v>236</v>
      </c>
      <c r="BJ15" s="111" t="s">
        <v>236</v>
      </c>
      <c r="BK15" s="111" t="s">
        <v>236</v>
      </c>
      <c r="BL15" s="111" t="s">
        <v>236</v>
      </c>
      <c r="BM15" s="111" t="s">
        <v>236</v>
      </c>
      <c r="BN15" s="111" t="s">
        <v>236</v>
      </c>
      <c r="BO15" s="111" t="s">
        <v>236</v>
      </c>
    </row>
    <row r="16" spans="1:67" s="119" customFormat="1" ht="15" customHeight="1" x14ac:dyDescent="0.25">
      <c r="A16" s="112">
        <v>1</v>
      </c>
      <c r="B16" s="115">
        <f>+A16+1</f>
        <v>2</v>
      </c>
      <c r="C16" s="115">
        <f t="shared" ref="C16:BN16" si="1">+B16+1</f>
        <v>3</v>
      </c>
      <c r="D16" s="115">
        <f t="shared" si="1"/>
        <v>4</v>
      </c>
      <c r="E16" s="115">
        <f t="shared" si="1"/>
        <v>5</v>
      </c>
      <c r="F16" s="115">
        <f t="shared" si="1"/>
        <v>6</v>
      </c>
      <c r="G16" s="115">
        <f t="shared" si="1"/>
        <v>7</v>
      </c>
      <c r="H16" s="115">
        <f t="shared" si="1"/>
        <v>8</v>
      </c>
      <c r="I16" s="115">
        <f t="shared" si="1"/>
        <v>9</v>
      </c>
      <c r="J16" s="115">
        <f t="shared" si="1"/>
        <v>10</v>
      </c>
      <c r="K16" s="115">
        <f t="shared" si="1"/>
        <v>11</v>
      </c>
      <c r="L16" s="115">
        <f t="shared" si="1"/>
        <v>12</v>
      </c>
      <c r="M16" s="115">
        <f t="shared" si="1"/>
        <v>13</v>
      </c>
      <c r="N16" s="115">
        <f t="shared" si="1"/>
        <v>14</v>
      </c>
      <c r="O16" s="115">
        <f t="shared" si="1"/>
        <v>15</v>
      </c>
      <c r="P16" s="115">
        <f t="shared" si="1"/>
        <v>16</v>
      </c>
      <c r="Q16" s="115">
        <f t="shared" si="1"/>
        <v>17</v>
      </c>
      <c r="R16" s="115">
        <f t="shared" si="1"/>
        <v>18</v>
      </c>
      <c r="S16" s="115">
        <f t="shared" si="1"/>
        <v>19</v>
      </c>
      <c r="T16" s="115">
        <f t="shared" si="1"/>
        <v>20</v>
      </c>
      <c r="U16" s="115">
        <f t="shared" si="1"/>
        <v>21</v>
      </c>
      <c r="V16" s="115">
        <f t="shared" si="1"/>
        <v>22</v>
      </c>
      <c r="W16" s="115">
        <f t="shared" si="1"/>
        <v>23</v>
      </c>
      <c r="X16" s="115">
        <f t="shared" si="1"/>
        <v>24</v>
      </c>
      <c r="Y16" s="115">
        <f t="shared" si="1"/>
        <v>25</v>
      </c>
      <c r="Z16" s="115">
        <f t="shared" si="1"/>
        <v>26</v>
      </c>
      <c r="AA16" s="115">
        <f t="shared" si="1"/>
        <v>27</v>
      </c>
      <c r="AB16" s="115">
        <f t="shared" si="1"/>
        <v>28</v>
      </c>
      <c r="AC16" s="115">
        <f t="shared" si="1"/>
        <v>29</v>
      </c>
      <c r="AD16" s="115">
        <f t="shared" si="1"/>
        <v>30</v>
      </c>
      <c r="AE16" s="115">
        <f t="shared" si="1"/>
        <v>31</v>
      </c>
      <c r="AF16" s="115">
        <f t="shared" si="1"/>
        <v>32</v>
      </c>
      <c r="AG16" s="115">
        <f t="shared" si="1"/>
        <v>33</v>
      </c>
      <c r="AH16" s="115">
        <f t="shared" si="1"/>
        <v>34</v>
      </c>
      <c r="AI16" s="115">
        <f t="shared" si="1"/>
        <v>35</v>
      </c>
      <c r="AJ16" s="115">
        <f t="shared" si="1"/>
        <v>36</v>
      </c>
      <c r="AK16" s="115">
        <f t="shared" si="1"/>
        <v>37</v>
      </c>
      <c r="AL16" s="115">
        <f t="shared" si="1"/>
        <v>38</v>
      </c>
      <c r="AM16" s="115">
        <f t="shared" si="1"/>
        <v>39</v>
      </c>
      <c r="AN16" s="115">
        <f t="shared" si="1"/>
        <v>40</v>
      </c>
      <c r="AO16" s="115">
        <f t="shared" si="1"/>
        <v>41</v>
      </c>
      <c r="AP16" s="115">
        <f t="shared" si="1"/>
        <v>42</v>
      </c>
      <c r="AQ16" s="115">
        <f t="shared" si="1"/>
        <v>43</v>
      </c>
      <c r="AR16" s="115">
        <f t="shared" si="1"/>
        <v>44</v>
      </c>
      <c r="AS16" s="115">
        <f t="shared" si="1"/>
        <v>45</v>
      </c>
      <c r="AT16" s="115">
        <f t="shared" si="1"/>
        <v>46</v>
      </c>
      <c r="AU16" s="115">
        <f t="shared" si="1"/>
        <v>47</v>
      </c>
      <c r="AV16" s="115">
        <f t="shared" si="1"/>
        <v>48</v>
      </c>
      <c r="AW16" s="115">
        <f t="shared" si="1"/>
        <v>49</v>
      </c>
      <c r="AX16" s="115">
        <f t="shared" si="1"/>
        <v>50</v>
      </c>
      <c r="AY16" s="115">
        <f t="shared" si="1"/>
        <v>51</v>
      </c>
      <c r="AZ16" s="115">
        <f t="shared" si="1"/>
        <v>52</v>
      </c>
      <c r="BA16" s="115">
        <f t="shared" si="1"/>
        <v>53</v>
      </c>
      <c r="BB16" s="115">
        <f t="shared" si="1"/>
        <v>54</v>
      </c>
      <c r="BC16" s="115">
        <f t="shared" si="1"/>
        <v>55</v>
      </c>
      <c r="BD16" s="115">
        <f t="shared" si="1"/>
        <v>56</v>
      </c>
      <c r="BE16" s="115">
        <f t="shared" si="1"/>
        <v>57</v>
      </c>
      <c r="BF16" s="115">
        <f t="shared" si="1"/>
        <v>58</v>
      </c>
      <c r="BG16" s="115">
        <f t="shared" si="1"/>
        <v>59</v>
      </c>
      <c r="BH16" s="115">
        <f t="shared" si="1"/>
        <v>60</v>
      </c>
      <c r="BI16" s="115">
        <f t="shared" si="1"/>
        <v>61</v>
      </c>
      <c r="BJ16" s="115">
        <f t="shared" si="1"/>
        <v>62</v>
      </c>
      <c r="BK16" s="115">
        <f t="shared" si="1"/>
        <v>63</v>
      </c>
      <c r="BL16" s="115">
        <f t="shared" si="1"/>
        <v>64</v>
      </c>
      <c r="BM16" s="115">
        <f t="shared" si="1"/>
        <v>65</v>
      </c>
      <c r="BN16" s="115">
        <f t="shared" si="1"/>
        <v>66</v>
      </c>
      <c r="BO16" s="115">
        <f>+BN16+1</f>
        <v>67</v>
      </c>
    </row>
    <row r="17" spans="1:67" ht="42" customHeight="1" x14ac:dyDescent="0.25">
      <c r="A17" s="141" t="s">
        <v>423</v>
      </c>
      <c r="B17" s="139"/>
      <c r="N17" s="1044" t="s">
        <v>247</v>
      </c>
      <c r="O17" s="1041"/>
      <c r="P17" s="1045" t="s">
        <v>248</v>
      </c>
      <c r="Q17" s="1041"/>
      <c r="R17" s="1044" t="s">
        <v>249</v>
      </c>
      <c r="S17" s="1041"/>
      <c r="T17" s="1044" t="s">
        <v>250</v>
      </c>
      <c r="U17" s="1041"/>
      <c r="V17" s="1044" t="s">
        <v>251</v>
      </c>
      <c r="W17" s="1040"/>
      <c r="X17" s="1041"/>
      <c r="Y17" s="1044" t="s">
        <v>252</v>
      </c>
      <c r="Z17" s="1040"/>
      <c r="AA17" s="1041"/>
      <c r="AB17" s="1044" t="s">
        <v>253</v>
      </c>
      <c r="AC17" s="1041"/>
      <c r="AD17" s="1044" t="s">
        <v>254</v>
      </c>
      <c r="AE17" s="1041"/>
      <c r="AF17" s="1044" t="s">
        <v>255</v>
      </c>
      <c r="AG17" s="1040"/>
      <c r="AH17" s="1040"/>
      <c r="AI17" s="1040"/>
      <c r="AJ17" s="1040"/>
      <c r="AK17" s="1040"/>
      <c r="AL17" s="1040"/>
      <c r="AM17" s="1041"/>
      <c r="AN17" s="1044" t="s">
        <v>256</v>
      </c>
      <c r="AO17" s="1040"/>
      <c r="AP17" s="1040"/>
      <c r="AQ17" s="1040"/>
      <c r="AR17" s="1041"/>
      <c r="AS17" s="1044" t="s">
        <v>257</v>
      </c>
      <c r="AT17" s="1040"/>
      <c r="AU17" s="1041"/>
      <c r="AV17" s="113" t="s">
        <v>258</v>
      </c>
      <c r="AW17" s="1044" t="s">
        <v>259</v>
      </c>
      <c r="AX17" s="1040"/>
      <c r="AY17" s="1040"/>
      <c r="AZ17" s="1040"/>
      <c r="BA17" s="1040"/>
      <c r="BB17" s="1041"/>
      <c r="BC17" s="113" t="s">
        <v>260</v>
      </c>
      <c r="BD17" s="113" t="s">
        <v>261</v>
      </c>
      <c r="BE17" s="113" t="s">
        <v>262</v>
      </c>
      <c r="BF17" s="113" t="s">
        <v>263</v>
      </c>
      <c r="BG17" s="113" t="s">
        <v>264</v>
      </c>
      <c r="BH17" s="113" t="s">
        <v>265</v>
      </c>
      <c r="BI17" s="113" t="s">
        <v>266</v>
      </c>
      <c r="BJ17" s="113" t="s">
        <v>267</v>
      </c>
      <c r="BK17" s="113" t="s">
        <v>268</v>
      </c>
      <c r="BL17" s="113" t="s">
        <v>269</v>
      </c>
      <c r="BM17" s="113" t="s">
        <v>270</v>
      </c>
      <c r="BN17" s="113" t="s">
        <v>271</v>
      </c>
      <c r="BO17" s="113" t="s">
        <v>272</v>
      </c>
    </row>
    <row r="18" spans="1:67" ht="15.6" customHeight="1" x14ac:dyDescent="0.25">
      <c r="N18" s="918" t="s">
        <v>14</v>
      </c>
      <c r="O18" s="1032"/>
      <c r="P18" s="918"/>
      <c r="Q18" s="1032"/>
      <c r="R18" s="918"/>
      <c r="S18" s="1032"/>
      <c r="T18" s="918"/>
      <c r="U18" s="1032"/>
      <c r="V18" s="1133"/>
      <c r="W18" s="1134"/>
      <c r="X18" s="1134"/>
      <c r="Y18" s="1133"/>
      <c r="Z18" s="1134"/>
      <c r="AA18" s="1134"/>
      <c r="AB18" s="918"/>
      <c r="AC18" s="1032"/>
      <c r="AD18" s="918"/>
      <c r="AE18" s="1032"/>
      <c r="AF18" s="917" t="s">
        <v>8</v>
      </c>
      <c r="AG18" s="1032"/>
      <c r="AH18" s="1032"/>
      <c r="AI18" s="1032"/>
      <c r="AJ18" s="1032"/>
      <c r="AK18" s="1032"/>
      <c r="AL18" s="1032"/>
      <c r="AM18" s="1032"/>
      <c r="AN18" s="918" t="s">
        <v>273</v>
      </c>
      <c r="AO18" s="1032"/>
      <c r="AP18" s="1032"/>
      <c r="AQ18" s="1032"/>
      <c r="AR18" s="1032"/>
      <c r="AS18" s="918" t="s">
        <v>274</v>
      </c>
      <c r="AT18" s="1032"/>
      <c r="AU18" s="1032"/>
      <c r="AV18" s="105" t="s">
        <v>65</v>
      </c>
      <c r="AW18" s="919" t="s">
        <v>275</v>
      </c>
      <c r="AX18" s="1032"/>
      <c r="AY18" s="1032"/>
      <c r="AZ18" s="1032"/>
      <c r="BA18" s="1032"/>
      <c r="BB18" s="1032"/>
      <c r="BC18" s="106">
        <v>365435716667</v>
      </c>
      <c r="BD18" s="106">
        <v>513851917</v>
      </c>
      <c r="BE18" s="106">
        <v>1209214714.4400001</v>
      </c>
      <c r="BF18" s="106">
        <v>-565000000</v>
      </c>
      <c r="BG18" s="106">
        <v>21679503276.77</v>
      </c>
      <c r="BH18" s="106">
        <v>-21165651359.77</v>
      </c>
      <c r="BI18" s="106">
        <v>32793083596.43</v>
      </c>
      <c r="BJ18" s="106">
        <v>-11113580319.66</v>
      </c>
      <c r="BK18" s="106">
        <v>32804087393.43</v>
      </c>
      <c r="BL18" s="106">
        <v>-11003797</v>
      </c>
      <c r="BM18" s="106">
        <v>29473424347.43</v>
      </c>
      <c r="BN18" s="106">
        <v>3330663046</v>
      </c>
      <c r="BO18" s="106">
        <v>78917023</v>
      </c>
    </row>
    <row r="19" spans="1:67" x14ac:dyDescent="0.25">
      <c r="N19" s="918" t="s">
        <v>14</v>
      </c>
      <c r="O19" s="1032"/>
      <c r="P19" s="918"/>
      <c r="Q19" s="1032"/>
      <c r="R19" s="918"/>
      <c r="S19" s="1032"/>
      <c r="T19" s="918"/>
      <c r="U19" s="1032"/>
      <c r="V19" s="918"/>
      <c r="W19" s="1032"/>
      <c r="X19" s="1032"/>
      <c r="Y19" s="918"/>
      <c r="Z19" s="1032"/>
      <c r="AA19" s="1032"/>
      <c r="AB19" s="918"/>
      <c r="AC19" s="1032"/>
      <c r="AD19" s="918"/>
      <c r="AE19" s="1032"/>
      <c r="AF19" s="917" t="s">
        <v>8</v>
      </c>
      <c r="AG19" s="1032"/>
      <c r="AH19" s="1032"/>
      <c r="AI19" s="1032"/>
      <c r="AJ19" s="1032"/>
      <c r="AK19" s="1032"/>
      <c r="AL19" s="1032"/>
      <c r="AM19" s="1032"/>
      <c r="AN19" s="918" t="s">
        <v>273</v>
      </c>
      <c r="AO19" s="1032"/>
      <c r="AP19" s="1032"/>
      <c r="AQ19" s="1032"/>
      <c r="AR19" s="1032"/>
      <c r="AS19" s="918" t="s">
        <v>276</v>
      </c>
      <c r="AT19" s="1032"/>
      <c r="AU19" s="1032"/>
      <c r="AV19" s="105" t="s">
        <v>80</v>
      </c>
      <c r="AW19" s="919" t="s">
        <v>277</v>
      </c>
      <c r="AX19" s="1032"/>
      <c r="AY19" s="1032"/>
      <c r="AZ19" s="1032"/>
      <c r="BA19" s="1032"/>
      <c r="BB19" s="1032"/>
      <c r="BC19" s="106">
        <v>519000000</v>
      </c>
      <c r="BD19" s="107">
        <v>0</v>
      </c>
      <c r="BE19" s="106">
        <v>519000000</v>
      </c>
      <c r="BF19" s="107">
        <v>0</v>
      </c>
      <c r="BG19" s="107">
        <v>0</v>
      </c>
      <c r="BH19" s="107">
        <v>0</v>
      </c>
      <c r="BI19" s="107">
        <v>0</v>
      </c>
      <c r="BJ19" s="107">
        <v>0</v>
      </c>
      <c r="BK19" s="107">
        <v>0</v>
      </c>
      <c r="BL19" s="107">
        <v>0</v>
      </c>
      <c r="BM19" s="107">
        <v>0</v>
      </c>
      <c r="BN19" s="107">
        <v>0</v>
      </c>
      <c r="BO19" s="107">
        <v>0</v>
      </c>
    </row>
    <row r="20" spans="1:67" ht="14.45" customHeight="1" x14ac:dyDescent="0.25">
      <c r="N20" s="918" t="s">
        <v>14</v>
      </c>
      <c r="O20" s="1032"/>
      <c r="P20" s="918"/>
      <c r="Q20" s="1032"/>
      <c r="R20" s="918"/>
      <c r="S20" s="1032"/>
      <c r="T20" s="918"/>
      <c r="U20" s="1032"/>
      <c r="V20" s="918"/>
      <c r="W20" s="1032"/>
      <c r="X20" s="1032"/>
      <c r="Y20" s="918"/>
      <c r="Z20" s="1032"/>
      <c r="AA20" s="1032"/>
      <c r="AB20" s="918"/>
      <c r="AC20" s="1032"/>
      <c r="AD20" s="918"/>
      <c r="AE20" s="1032"/>
      <c r="AF20" s="917" t="s">
        <v>8</v>
      </c>
      <c r="AG20" s="1032"/>
      <c r="AH20" s="1032"/>
      <c r="AI20" s="1032"/>
      <c r="AJ20" s="1032"/>
      <c r="AK20" s="1032"/>
      <c r="AL20" s="1032"/>
      <c r="AM20" s="1032"/>
      <c r="AN20" s="918" t="s">
        <v>273</v>
      </c>
      <c r="AO20" s="1032"/>
      <c r="AP20" s="1032"/>
      <c r="AQ20" s="1032"/>
      <c r="AR20" s="1032"/>
      <c r="AS20" s="918" t="s">
        <v>276</v>
      </c>
      <c r="AT20" s="1032"/>
      <c r="AU20" s="1032"/>
      <c r="AV20" s="105" t="s">
        <v>23</v>
      </c>
      <c r="AW20" s="919" t="s">
        <v>278</v>
      </c>
      <c r="AX20" s="1032"/>
      <c r="AY20" s="1032"/>
      <c r="AZ20" s="1032"/>
      <c r="BA20" s="1032"/>
      <c r="BB20" s="1032"/>
      <c r="BC20" s="106">
        <v>66513900000</v>
      </c>
      <c r="BD20" s="106">
        <v>1564844945</v>
      </c>
      <c r="BE20" s="106">
        <v>46452914074</v>
      </c>
      <c r="BF20" s="107">
        <v>0</v>
      </c>
      <c r="BG20" s="106">
        <v>573471557</v>
      </c>
      <c r="BH20" s="106">
        <v>991373388</v>
      </c>
      <c r="BI20" s="106">
        <v>154925237</v>
      </c>
      <c r="BJ20" s="106">
        <v>418546320</v>
      </c>
      <c r="BK20" s="106">
        <v>262094813</v>
      </c>
      <c r="BL20" s="106">
        <v>-107169576</v>
      </c>
      <c r="BM20" s="106">
        <v>262094813</v>
      </c>
      <c r="BN20" s="107">
        <v>0</v>
      </c>
      <c r="BO20" s="107">
        <v>0</v>
      </c>
    </row>
    <row r="21" spans="1:67" x14ac:dyDescent="0.25">
      <c r="N21" s="918" t="s">
        <v>14</v>
      </c>
      <c r="O21" s="1032"/>
      <c r="P21" s="918" t="s">
        <v>279</v>
      </c>
      <c r="Q21" s="1032"/>
      <c r="R21" s="918"/>
      <c r="S21" s="1032"/>
      <c r="T21" s="918"/>
      <c r="U21" s="1032"/>
      <c r="V21" s="918"/>
      <c r="W21" s="1032"/>
      <c r="X21" s="1032"/>
      <c r="Y21" s="918"/>
      <c r="Z21" s="1032"/>
      <c r="AA21" s="1032"/>
      <c r="AB21" s="918"/>
      <c r="AC21" s="1032"/>
      <c r="AD21" s="918"/>
      <c r="AE21" s="1032"/>
      <c r="AF21" s="917" t="s">
        <v>7</v>
      </c>
      <c r="AG21" s="1032"/>
      <c r="AH21" s="1032"/>
      <c r="AI21" s="1032"/>
      <c r="AJ21" s="1032"/>
      <c r="AK21" s="1032"/>
      <c r="AL21" s="1032"/>
      <c r="AM21" s="1032"/>
      <c r="AN21" s="918" t="s">
        <v>273</v>
      </c>
      <c r="AO21" s="1032"/>
      <c r="AP21" s="1032"/>
      <c r="AQ21" s="1032"/>
      <c r="AR21" s="1032"/>
      <c r="AS21" s="918" t="s">
        <v>274</v>
      </c>
      <c r="AT21" s="1032"/>
      <c r="AU21" s="1032"/>
      <c r="AV21" s="105" t="s">
        <v>65</v>
      </c>
      <c r="AW21" s="919" t="s">
        <v>275</v>
      </c>
      <c r="AX21" s="1032"/>
      <c r="AY21" s="1032"/>
      <c r="AZ21" s="1032"/>
      <c r="BA21" s="1032"/>
      <c r="BB21" s="1032"/>
      <c r="BC21" s="106">
        <v>151005016667</v>
      </c>
      <c r="BD21" s="107">
        <v>0</v>
      </c>
      <c r="BE21" s="106">
        <v>70997571</v>
      </c>
      <c r="BF21" s="107">
        <v>0</v>
      </c>
      <c r="BG21" s="106">
        <v>16309758997</v>
      </c>
      <c r="BH21" s="106">
        <v>-16309758997</v>
      </c>
      <c r="BI21" s="106">
        <v>16492712046</v>
      </c>
      <c r="BJ21" s="106">
        <v>-182953049</v>
      </c>
      <c r="BK21" s="106">
        <v>16512471340</v>
      </c>
      <c r="BL21" s="106">
        <v>-19759294</v>
      </c>
      <c r="BM21" s="106">
        <v>13198406249</v>
      </c>
      <c r="BN21" s="106">
        <v>3314065091</v>
      </c>
      <c r="BO21" s="106">
        <v>75976089</v>
      </c>
    </row>
    <row r="22" spans="1:67" x14ac:dyDescent="0.25">
      <c r="N22" s="918" t="s">
        <v>14</v>
      </c>
      <c r="O22" s="1032"/>
      <c r="P22" s="918" t="s">
        <v>279</v>
      </c>
      <c r="Q22" s="1032"/>
      <c r="R22" s="918" t="s">
        <v>280</v>
      </c>
      <c r="S22" s="1032"/>
      <c r="T22" s="918"/>
      <c r="U22" s="1032"/>
      <c r="V22" s="918"/>
      <c r="W22" s="1032"/>
      <c r="X22" s="1032"/>
      <c r="Y22" s="918"/>
      <c r="Z22" s="1032"/>
      <c r="AA22" s="1032"/>
      <c r="AB22" s="918"/>
      <c r="AC22" s="1032"/>
      <c r="AD22" s="918"/>
      <c r="AE22" s="1032"/>
      <c r="AF22" s="917" t="s">
        <v>7</v>
      </c>
      <c r="AG22" s="1032"/>
      <c r="AH22" s="1032"/>
      <c r="AI22" s="1032"/>
      <c r="AJ22" s="1032"/>
      <c r="AK22" s="1032"/>
      <c r="AL22" s="1032"/>
      <c r="AM22" s="1032"/>
      <c r="AN22" s="918" t="s">
        <v>273</v>
      </c>
      <c r="AO22" s="1032"/>
      <c r="AP22" s="1032"/>
      <c r="AQ22" s="1032"/>
      <c r="AR22" s="1032"/>
      <c r="AS22" s="918" t="s">
        <v>274</v>
      </c>
      <c r="AT22" s="1032"/>
      <c r="AU22" s="1032"/>
      <c r="AV22" s="105" t="s">
        <v>65</v>
      </c>
      <c r="AW22" s="919" t="s">
        <v>275</v>
      </c>
      <c r="AX22" s="1032"/>
      <c r="AY22" s="1032"/>
      <c r="AZ22" s="1032"/>
      <c r="BA22" s="1032"/>
      <c r="BB22" s="1032"/>
      <c r="BC22" s="106">
        <v>151005016667</v>
      </c>
      <c r="BD22" s="107">
        <v>0</v>
      </c>
      <c r="BE22" s="106">
        <v>70997571</v>
      </c>
      <c r="BF22" s="107">
        <v>0</v>
      </c>
      <c r="BG22" s="106">
        <v>16309758997</v>
      </c>
      <c r="BH22" s="106">
        <v>-16309758997</v>
      </c>
      <c r="BI22" s="106">
        <v>16492712046</v>
      </c>
      <c r="BJ22" s="106">
        <v>-182953049</v>
      </c>
      <c r="BK22" s="106">
        <v>16512471340</v>
      </c>
      <c r="BL22" s="106">
        <v>-19759294</v>
      </c>
      <c r="BM22" s="106">
        <v>13198406249</v>
      </c>
      <c r="BN22" s="106">
        <v>3314065091</v>
      </c>
      <c r="BO22" s="106">
        <v>75976089</v>
      </c>
    </row>
    <row r="23" spans="1:67" x14ac:dyDescent="0.25">
      <c r="N23" s="918" t="s">
        <v>14</v>
      </c>
      <c r="O23" s="1032"/>
      <c r="P23" s="918" t="s">
        <v>279</v>
      </c>
      <c r="Q23" s="1032"/>
      <c r="R23" s="918" t="s">
        <v>280</v>
      </c>
      <c r="S23" s="1032"/>
      <c r="T23" s="918" t="s">
        <v>279</v>
      </c>
      <c r="U23" s="1032"/>
      <c r="V23" s="918"/>
      <c r="W23" s="1032"/>
      <c r="X23" s="1032"/>
      <c r="Y23" s="918"/>
      <c r="Z23" s="1032"/>
      <c r="AA23" s="1032"/>
      <c r="AB23" s="918"/>
      <c r="AC23" s="1032"/>
      <c r="AD23" s="918"/>
      <c r="AE23" s="1032"/>
      <c r="AF23" s="917" t="s">
        <v>281</v>
      </c>
      <c r="AG23" s="1032"/>
      <c r="AH23" s="1032"/>
      <c r="AI23" s="1032"/>
      <c r="AJ23" s="1032"/>
      <c r="AK23" s="1032"/>
      <c r="AL23" s="1032"/>
      <c r="AM23" s="1032"/>
      <c r="AN23" s="918" t="s">
        <v>273</v>
      </c>
      <c r="AO23" s="1032"/>
      <c r="AP23" s="1032"/>
      <c r="AQ23" s="1032"/>
      <c r="AR23" s="1032"/>
      <c r="AS23" s="918" t="s">
        <v>274</v>
      </c>
      <c r="AT23" s="1032"/>
      <c r="AU23" s="1032"/>
      <c r="AV23" s="105" t="s">
        <v>65</v>
      </c>
      <c r="AW23" s="919" t="s">
        <v>275</v>
      </c>
      <c r="AX23" s="1032"/>
      <c r="AY23" s="1032"/>
      <c r="AZ23" s="1032"/>
      <c r="BA23" s="1032"/>
      <c r="BB23" s="1032"/>
      <c r="BC23" s="106">
        <v>113327000000</v>
      </c>
      <c r="BD23" s="107">
        <v>0</v>
      </c>
      <c r="BE23" s="107">
        <v>0</v>
      </c>
      <c r="BF23" s="107">
        <v>0</v>
      </c>
      <c r="BG23" s="106">
        <v>12992056181</v>
      </c>
      <c r="BH23" s="106">
        <v>-12992056181</v>
      </c>
      <c r="BI23" s="106">
        <v>12991980920</v>
      </c>
      <c r="BJ23" s="106">
        <v>75261</v>
      </c>
      <c r="BK23" s="106">
        <v>12991980920</v>
      </c>
      <c r="BL23" s="107">
        <v>0</v>
      </c>
      <c r="BM23" s="106">
        <v>12991980920</v>
      </c>
      <c r="BN23" s="107">
        <v>0</v>
      </c>
      <c r="BO23" s="106">
        <v>48806235</v>
      </c>
    </row>
    <row r="24" spans="1:67" x14ac:dyDescent="0.25">
      <c r="N24" s="918" t="s">
        <v>14</v>
      </c>
      <c r="O24" s="1032"/>
      <c r="P24" s="918" t="s">
        <v>279</v>
      </c>
      <c r="Q24" s="1032"/>
      <c r="R24" s="918" t="s">
        <v>280</v>
      </c>
      <c r="S24" s="1032"/>
      <c r="T24" s="918" t="s">
        <v>279</v>
      </c>
      <c r="U24" s="1032"/>
      <c r="V24" s="918" t="s">
        <v>279</v>
      </c>
      <c r="W24" s="1032"/>
      <c r="X24" s="1032"/>
      <c r="Y24" s="918"/>
      <c r="Z24" s="1032"/>
      <c r="AA24" s="1032"/>
      <c r="AB24" s="918"/>
      <c r="AC24" s="1032"/>
      <c r="AD24" s="918"/>
      <c r="AE24" s="1032"/>
      <c r="AF24" s="917" t="s">
        <v>186</v>
      </c>
      <c r="AG24" s="1032"/>
      <c r="AH24" s="1032"/>
      <c r="AI24" s="1032"/>
      <c r="AJ24" s="1032"/>
      <c r="AK24" s="1032"/>
      <c r="AL24" s="1032"/>
      <c r="AM24" s="1032"/>
      <c r="AN24" s="918" t="s">
        <v>273</v>
      </c>
      <c r="AO24" s="1032"/>
      <c r="AP24" s="1032"/>
      <c r="AQ24" s="1032"/>
      <c r="AR24" s="1032"/>
      <c r="AS24" s="918" t="s">
        <v>274</v>
      </c>
      <c r="AT24" s="1032"/>
      <c r="AU24" s="1032"/>
      <c r="AV24" s="105" t="s">
        <v>65</v>
      </c>
      <c r="AW24" s="919" t="s">
        <v>275</v>
      </c>
      <c r="AX24" s="1032"/>
      <c r="AY24" s="1032"/>
      <c r="AZ24" s="1032"/>
      <c r="BA24" s="1032"/>
      <c r="BB24" s="1032"/>
      <c r="BC24" s="106">
        <v>87215000000</v>
      </c>
      <c r="BD24" s="107">
        <v>0</v>
      </c>
      <c r="BE24" s="107">
        <v>0</v>
      </c>
      <c r="BF24" s="107">
        <v>0</v>
      </c>
      <c r="BG24" s="106">
        <v>11207667296</v>
      </c>
      <c r="BH24" s="106">
        <v>-11207667296</v>
      </c>
      <c r="BI24" s="106">
        <v>11207603840</v>
      </c>
      <c r="BJ24" s="106">
        <v>63456</v>
      </c>
      <c r="BK24" s="106">
        <v>11207603840</v>
      </c>
      <c r="BL24" s="107">
        <v>0</v>
      </c>
      <c r="BM24" s="106">
        <v>11207603840</v>
      </c>
      <c r="BN24" s="107">
        <v>0</v>
      </c>
      <c r="BO24" s="106">
        <v>48806235</v>
      </c>
    </row>
    <row r="25" spans="1:67" s="121" customFormat="1" x14ac:dyDescent="0.25">
      <c r="A25" s="121" t="str">
        <f>+B25&amp;"-"&amp;C25&amp;"-"&amp;D25&amp;"-"&amp;E25&amp;"-"&amp;F25&amp;"-"&amp;G25&amp;"-"&amp;AV25</f>
        <v>A-1-0-1-1-1-10</v>
      </c>
      <c r="B25" s="122" t="str">
        <f t="shared" ref="B25:B42" si="2">+N25</f>
        <v>A</v>
      </c>
      <c r="C25" s="122" t="str">
        <f t="shared" ref="C25:C42" si="3">+P25</f>
        <v>1</v>
      </c>
      <c r="D25" s="122" t="str">
        <f t="shared" ref="D25:D42" si="4">+R25</f>
        <v>0</v>
      </c>
      <c r="E25" s="122" t="str">
        <f t="shared" ref="E25:E42" si="5">+T25</f>
        <v>1</v>
      </c>
      <c r="F25" s="122" t="str">
        <f t="shared" ref="F25:F82" si="6">+V25</f>
        <v>1</v>
      </c>
      <c r="G25" s="122" t="str">
        <f t="shared" ref="G25:G82" si="7">+Y25</f>
        <v>1</v>
      </c>
      <c r="H25" s="122"/>
      <c r="I25" s="122"/>
      <c r="J25" s="122"/>
      <c r="K25" s="122"/>
      <c r="M25" s="135"/>
      <c r="N25" s="1137" t="s">
        <v>14</v>
      </c>
      <c r="O25" s="1136"/>
      <c r="P25" s="1137" t="s">
        <v>279</v>
      </c>
      <c r="Q25" s="1136"/>
      <c r="R25" s="1137" t="s">
        <v>280</v>
      </c>
      <c r="S25" s="1136"/>
      <c r="T25" s="1137" t="s">
        <v>279</v>
      </c>
      <c r="U25" s="1136"/>
      <c r="V25" s="1137" t="s">
        <v>279</v>
      </c>
      <c r="W25" s="1136"/>
      <c r="X25" s="1136"/>
      <c r="Y25" s="1137" t="s">
        <v>279</v>
      </c>
      <c r="Z25" s="1136"/>
      <c r="AA25" s="1136"/>
      <c r="AB25" s="1137"/>
      <c r="AC25" s="1136"/>
      <c r="AD25" s="1137"/>
      <c r="AE25" s="1136"/>
      <c r="AF25" s="1138" t="s">
        <v>15</v>
      </c>
      <c r="AG25" s="1136"/>
      <c r="AH25" s="1136"/>
      <c r="AI25" s="1136"/>
      <c r="AJ25" s="1136"/>
      <c r="AK25" s="1136"/>
      <c r="AL25" s="1136"/>
      <c r="AM25" s="1136"/>
      <c r="AN25" s="1137" t="s">
        <v>273</v>
      </c>
      <c r="AO25" s="1136"/>
      <c r="AP25" s="1136"/>
      <c r="AQ25" s="1136"/>
      <c r="AR25" s="1136"/>
      <c r="AS25" s="1137" t="s">
        <v>274</v>
      </c>
      <c r="AT25" s="1136"/>
      <c r="AU25" s="1136"/>
      <c r="AV25" s="123" t="s">
        <v>65</v>
      </c>
      <c r="AW25" s="1135" t="s">
        <v>275</v>
      </c>
      <c r="AX25" s="1136"/>
      <c r="AY25" s="1136"/>
      <c r="AZ25" s="1136"/>
      <c r="BA25" s="1136"/>
      <c r="BB25" s="1136"/>
      <c r="BC25" s="124">
        <v>81215000000</v>
      </c>
      <c r="BD25" s="125">
        <v>0</v>
      </c>
      <c r="BE25" s="125">
        <v>0</v>
      </c>
      <c r="BF25" s="125">
        <v>0</v>
      </c>
      <c r="BG25" s="124">
        <v>10122537822</v>
      </c>
      <c r="BH25" s="124">
        <v>-10122537822</v>
      </c>
      <c r="BI25" s="124">
        <v>10122525131</v>
      </c>
      <c r="BJ25" s="124">
        <v>12691</v>
      </c>
      <c r="BK25" s="124">
        <v>10122525131</v>
      </c>
      <c r="BL25" s="125">
        <v>0</v>
      </c>
      <c r="BM25" s="124">
        <v>10122525131</v>
      </c>
      <c r="BN25" s="125">
        <v>0</v>
      </c>
      <c r="BO25" s="125">
        <v>0</v>
      </c>
    </row>
    <row r="26" spans="1:67" s="121" customFormat="1" x14ac:dyDescent="0.25">
      <c r="A26" s="121" t="str">
        <f>+B26&amp;"-"&amp;C26&amp;"-"&amp;D26&amp;"-"&amp;E26&amp;"-"&amp;F26&amp;"-"&amp;G26&amp;"-"&amp;AV26</f>
        <v>A-1-0-1-1-2-10</v>
      </c>
      <c r="B26" s="122" t="str">
        <f t="shared" si="2"/>
        <v>A</v>
      </c>
      <c r="C26" s="122" t="str">
        <f t="shared" si="3"/>
        <v>1</v>
      </c>
      <c r="D26" s="122" t="str">
        <f t="shared" si="4"/>
        <v>0</v>
      </c>
      <c r="E26" s="122" t="str">
        <f t="shared" si="5"/>
        <v>1</v>
      </c>
      <c r="F26" s="122" t="str">
        <f t="shared" si="6"/>
        <v>1</v>
      </c>
      <c r="G26" s="122" t="str">
        <f t="shared" si="7"/>
        <v>2</v>
      </c>
      <c r="H26" s="122"/>
      <c r="I26" s="122"/>
      <c r="J26" s="122"/>
      <c r="K26" s="122"/>
      <c r="M26" s="135"/>
      <c r="N26" s="1137" t="s">
        <v>14</v>
      </c>
      <c r="O26" s="1136"/>
      <c r="P26" s="1137" t="s">
        <v>279</v>
      </c>
      <c r="Q26" s="1136"/>
      <c r="R26" s="1137" t="s">
        <v>280</v>
      </c>
      <c r="S26" s="1136"/>
      <c r="T26" s="1137" t="s">
        <v>279</v>
      </c>
      <c r="U26" s="1136"/>
      <c r="V26" s="1137" t="s">
        <v>279</v>
      </c>
      <c r="W26" s="1136"/>
      <c r="X26" s="1136"/>
      <c r="Y26" s="1137" t="s">
        <v>282</v>
      </c>
      <c r="Z26" s="1136"/>
      <c r="AA26" s="1136"/>
      <c r="AB26" s="1137"/>
      <c r="AC26" s="1136"/>
      <c r="AD26" s="1137"/>
      <c r="AE26" s="1136"/>
      <c r="AF26" s="1138" t="s">
        <v>16</v>
      </c>
      <c r="AG26" s="1136"/>
      <c r="AH26" s="1136"/>
      <c r="AI26" s="1136"/>
      <c r="AJ26" s="1136"/>
      <c r="AK26" s="1136"/>
      <c r="AL26" s="1136"/>
      <c r="AM26" s="1136"/>
      <c r="AN26" s="1137" t="s">
        <v>273</v>
      </c>
      <c r="AO26" s="1136"/>
      <c r="AP26" s="1136"/>
      <c r="AQ26" s="1136"/>
      <c r="AR26" s="1136"/>
      <c r="AS26" s="1137" t="s">
        <v>274</v>
      </c>
      <c r="AT26" s="1136"/>
      <c r="AU26" s="1136"/>
      <c r="AV26" s="123" t="s">
        <v>65</v>
      </c>
      <c r="AW26" s="1135" t="s">
        <v>275</v>
      </c>
      <c r="AX26" s="1136"/>
      <c r="AY26" s="1136"/>
      <c r="AZ26" s="1136"/>
      <c r="BA26" s="1136"/>
      <c r="BB26" s="1136"/>
      <c r="BC26" s="124">
        <v>5000000000</v>
      </c>
      <c r="BD26" s="125">
        <v>0</v>
      </c>
      <c r="BE26" s="125">
        <v>0</v>
      </c>
      <c r="BF26" s="125">
        <v>0</v>
      </c>
      <c r="BG26" s="124">
        <v>964310392</v>
      </c>
      <c r="BH26" s="124">
        <v>-964310392</v>
      </c>
      <c r="BI26" s="124">
        <v>964310392</v>
      </c>
      <c r="BJ26" s="125">
        <v>0</v>
      </c>
      <c r="BK26" s="124">
        <v>964310392</v>
      </c>
      <c r="BL26" s="125">
        <v>0</v>
      </c>
      <c r="BM26" s="124">
        <v>964310392</v>
      </c>
      <c r="BN26" s="125">
        <v>0</v>
      </c>
      <c r="BO26" s="125">
        <v>0</v>
      </c>
    </row>
    <row r="27" spans="1:67" s="121" customFormat="1" x14ac:dyDescent="0.25">
      <c r="A27" s="121" t="str">
        <f>+B27&amp;"-"&amp;C27&amp;"-"&amp;D27&amp;"-"&amp;E27&amp;"-"&amp;F27&amp;"-"&amp;G27&amp;"-"&amp;AV27</f>
        <v>A-1-0-1-1-4-10</v>
      </c>
      <c r="B27" s="122" t="str">
        <f t="shared" si="2"/>
        <v>A</v>
      </c>
      <c r="C27" s="122" t="str">
        <f t="shared" si="3"/>
        <v>1</v>
      </c>
      <c r="D27" s="122" t="str">
        <f t="shared" si="4"/>
        <v>0</v>
      </c>
      <c r="E27" s="122" t="str">
        <f t="shared" si="5"/>
        <v>1</v>
      </c>
      <c r="F27" s="122" t="str">
        <f t="shared" si="6"/>
        <v>1</v>
      </c>
      <c r="G27" s="122" t="str">
        <f t="shared" si="7"/>
        <v>4</v>
      </c>
      <c r="H27" s="122"/>
      <c r="I27" s="122"/>
      <c r="J27" s="122"/>
      <c r="K27" s="122"/>
      <c r="M27" s="135"/>
      <c r="N27" s="1137" t="s">
        <v>14</v>
      </c>
      <c r="O27" s="1136"/>
      <c r="P27" s="1137" t="s">
        <v>279</v>
      </c>
      <c r="Q27" s="1136"/>
      <c r="R27" s="1137" t="s">
        <v>280</v>
      </c>
      <c r="S27" s="1136"/>
      <c r="T27" s="1137" t="s">
        <v>279</v>
      </c>
      <c r="U27" s="1136"/>
      <c r="V27" s="1137" t="s">
        <v>279</v>
      </c>
      <c r="W27" s="1136"/>
      <c r="X27" s="1136"/>
      <c r="Y27" s="1137" t="s">
        <v>283</v>
      </c>
      <c r="Z27" s="1136"/>
      <c r="AA27" s="1136"/>
      <c r="AB27" s="1137"/>
      <c r="AC27" s="1136"/>
      <c r="AD27" s="1137"/>
      <c r="AE27" s="1136"/>
      <c r="AF27" s="1138" t="s">
        <v>17</v>
      </c>
      <c r="AG27" s="1136"/>
      <c r="AH27" s="1136"/>
      <c r="AI27" s="1136"/>
      <c r="AJ27" s="1136"/>
      <c r="AK27" s="1136"/>
      <c r="AL27" s="1136"/>
      <c r="AM27" s="1136"/>
      <c r="AN27" s="1137" t="s">
        <v>273</v>
      </c>
      <c r="AO27" s="1136"/>
      <c r="AP27" s="1136"/>
      <c r="AQ27" s="1136"/>
      <c r="AR27" s="1136"/>
      <c r="AS27" s="1137" t="s">
        <v>274</v>
      </c>
      <c r="AT27" s="1136"/>
      <c r="AU27" s="1136"/>
      <c r="AV27" s="123" t="s">
        <v>65</v>
      </c>
      <c r="AW27" s="1135" t="s">
        <v>275</v>
      </c>
      <c r="AX27" s="1136"/>
      <c r="AY27" s="1136"/>
      <c r="AZ27" s="1136"/>
      <c r="BA27" s="1136"/>
      <c r="BB27" s="1136"/>
      <c r="BC27" s="124">
        <v>1000000000</v>
      </c>
      <c r="BD27" s="125">
        <v>0</v>
      </c>
      <c r="BE27" s="125">
        <v>0</v>
      </c>
      <c r="BF27" s="125">
        <v>0</v>
      </c>
      <c r="BG27" s="124">
        <v>120819082</v>
      </c>
      <c r="BH27" s="124">
        <v>-120819082</v>
      </c>
      <c r="BI27" s="124">
        <v>120768317</v>
      </c>
      <c r="BJ27" s="124">
        <v>50765</v>
      </c>
      <c r="BK27" s="124">
        <v>120768317</v>
      </c>
      <c r="BL27" s="125">
        <v>0</v>
      </c>
      <c r="BM27" s="124">
        <v>120768317</v>
      </c>
      <c r="BN27" s="125">
        <v>0</v>
      </c>
      <c r="BO27" s="124">
        <v>48806235</v>
      </c>
    </row>
    <row r="28" spans="1:67" ht="14.45" customHeight="1" x14ac:dyDescent="0.25">
      <c r="B28" s="115" t="str">
        <f t="shared" si="2"/>
        <v>A</v>
      </c>
      <c r="C28" s="115" t="str">
        <f t="shared" si="3"/>
        <v>1</v>
      </c>
      <c r="D28" s="115" t="str">
        <f t="shared" si="4"/>
        <v>0</v>
      </c>
      <c r="E28" s="115" t="str">
        <f t="shared" si="5"/>
        <v>1</v>
      </c>
      <c r="F28" s="115" t="str">
        <f t="shared" si="6"/>
        <v>4</v>
      </c>
      <c r="G28" s="115">
        <f t="shared" si="7"/>
        <v>0</v>
      </c>
      <c r="N28" s="918" t="s">
        <v>14</v>
      </c>
      <c r="O28" s="1032"/>
      <c r="P28" s="918" t="s">
        <v>279</v>
      </c>
      <c r="Q28" s="1032"/>
      <c r="R28" s="918" t="s">
        <v>280</v>
      </c>
      <c r="S28" s="1032"/>
      <c r="T28" s="918" t="s">
        <v>279</v>
      </c>
      <c r="U28" s="1032"/>
      <c r="V28" s="918" t="s">
        <v>283</v>
      </c>
      <c r="W28" s="1032"/>
      <c r="X28" s="1032"/>
      <c r="Y28" s="918"/>
      <c r="Z28" s="1032"/>
      <c r="AA28" s="1032"/>
      <c r="AB28" s="918"/>
      <c r="AC28" s="1032"/>
      <c r="AD28" s="918"/>
      <c r="AE28" s="1032"/>
      <c r="AF28" s="917" t="s">
        <v>187</v>
      </c>
      <c r="AG28" s="1032"/>
      <c r="AH28" s="1032"/>
      <c r="AI28" s="1032"/>
      <c r="AJ28" s="1032"/>
      <c r="AK28" s="1032"/>
      <c r="AL28" s="1032"/>
      <c r="AM28" s="1032"/>
      <c r="AN28" s="918" t="s">
        <v>273</v>
      </c>
      <c r="AO28" s="1032"/>
      <c r="AP28" s="1032"/>
      <c r="AQ28" s="1032"/>
      <c r="AR28" s="1032"/>
      <c r="AS28" s="918" t="s">
        <v>274</v>
      </c>
      <c r="AT28" s="1032"/>
      <c r="AU28" s="1032"/>
      <c r="AV28" s="105" t="s">
        <v>65</v>
      </c>
      <c r="AW28" s="919" t="s">
        <v>275</v>
      </c>
      <c r="AX28" s="1032"/>
      <c r="AY28" s="1032"/>
      <c r="AZ28" s="1032"/>
      <c r="BA28" s="1032"/>
      <c r="BB28" s="1032"/>
      <c r="BC28" s="106">
        <v>1525000000</v>
      </c>
      <c r="BD28" s="107">
        <v>0</v>
      </c>
      <c r="BE28" s="107">
        <v>0</v>
      </c>
      <c r="BF28" s="107">
        <v>0</v>
      </c>
      <c r="BG28" s="106">
        <v>187674746</v>
      </c>
      <c r="BH28" s="106">
        <v>-187674746</v>
      </c>
      <c r="BI28" s="106">
        <v>187674746</v>
      </c>
      <c r="BJ28" s="107">
        <v>0</v>
      </c>
      <c r="BK28" s="106">
        <v>187674746</v>
      </c>
      <c r="BL28" s="107">
        <v>0</v>
      </c>
      <c r="BM28" s="106">
        <v>187674746</v>
      </c>
      <c r="BN28" s="107">
        <v>0</v>
      </c>
      <c r="BO28" s="107">
        <v>0</v>
      </c>
    </row>
    <row r="29" spans="1:67" s="121" customFormat="1" x14ac:dyDescent="0.25">
      <c r="A29" s="121" t="str">
        <f t="shared" ref="A29:A41" si="8">+B29&amp;"-"&amp;C29&amp;"-"&amp;D29&amp;"-"&amp;E29&amp;"-"&amp;F29&amp;"-"&amp;G29&amp;"-"&amp;AV29</f>
        <v>A-1-0-1-4-2-10</v>
      </c>
      <c r="B29" s="122" t="str">
        <f t="shared" si="2"/>
        <v>A</v>
      </c>
      <c r="C29" s="122" t="str">
        <f t="shared" si="3"/>
        <v>1</v>
      </c>
      <c r="D29" s="122" t="str">
        <f t="shared" si="4"/>
        <v>0</v>
      </c>
      <c r="E29" s="122" t="str">
        <f t="shared" si="5"/>
        <v>1</v>
      </c>
      <c r="F29" s="122" t="str">
        <f t="shared" si="6"/>
        <v>4</v>
      </c>
      <c r="G29" s="122" t="str">
        <f t="shared" si="7"/>
        <v>2</v>
      </c>
      <c r="H29" s="122"/>
      <c r="I29" s="122"/>
      <c r="J29" s="122"/>
      <c r="K29" s="122"/>
      <c r="M29" s="135"/>
      <c r="N29" s="1137" t="s">
        <v>14</v>
      </c>
      <c r="O29" s="1136"/>
      <c r="P29" s="1137" t="s">
        <v>279</v>
      </c>
      <c r="Q29" s="1136"/>
      <c r="R29" s="1137" t="s">
        <v>280</v>
      </c>
      <c r="S29" s="1136"/>
      <c r="T29" s="1137" t="s">
        <v>279</v>
      </c>
      <c r="U29" s="1136"/>
      <c r="V29" s="1137" t="s">
        <v>283</v>
      </c>
      <c r="W29" s="1136"/>
      <c r="X29" s="1136"/>
      <c r="Y29" s="1137" t="s">
        <v>282</v>
      </c>
      <c r="Z29" s="1136"/>
      <c r="AA29" s="1136"/>
      <c r="AB29" s="1137"/>
      <c r="AC29" s="1136"/>
      <c r="AD29" s="1137"/>
      <c r="AE29" s="1136"/>
      <c r="AF29" s="1138" t="s">
        <v>18</v>
      </c>
      <c r="AG29" s="1136"/>
      <c r="AH29" s="1136"/>
      <c r="AI29" s="1136"/>
      <c r="AJ29" s="1136"/>
      <c r="AK29" s="1136"/>
      <c r="AL29" s="1136"/>
      <c r="AM29" s="1136"/>
      <c r="AN29" s="1137" t="s">
        <v>273</v>
      </c>
      <c r="AO29" s="1136"/>
      <c r="AP29" s="1136"/>
      <c r="AQ29" s="1136"/>
      <c r="AR29" s="1136"/>
      <c r="AS29" s="1137" t="s">
        <v>274</v>
      </c>
      <c r="AT29" s="1136"/>
      <c r="AU29" s="1136"/>
      <c r="AV29" s="123" t="s">
        <v>65</v>
      </c>
      <c r="AW29" s="1135" t="s">
        <v>275</v>
      </c>
      <c r="AX29" s="1136"/>
      <c r="AY29" s="1136"/>
      <c r="AZ29" s="1136"/>
      <c r="BA29" s="1136"/>
      <c r="BB29" s="1136"/>
      <c r="BC29" s="124">
        <v>1525000000</v>
      </c>
      <c r="BD29" s="125">
        <v>0</v>
      </c>
      <c r="BE29" s="125">
        <v>0</v>
      </c>
      <c r="BF29" s="125">
        <v>0</v>
      </c>
      <c r="BG29" s="124">
        <v>187674746</v>
      </c>
      <c r="BH29" s="124">
        <v>-187674746</v>
      </c>
      <c r="BI29" s="124">
        <v>187674746</v>
      </c>
      <c r="BJ29" s="124">
        <v>0</v>
      </c>
      <c r="BK29" s="124">
        <v>187674746</v>
      </c>
      <c r="BL29" s="125">
        <v>0</v>
      </c>
      <c r="BM29" s="124">
        <v>187674746</v>
      </c>
      <c r="BN29" s="125">
        <v>0</v>
      </c>
      <c r="BO29" s="124">
        <v>0</v>
      </c>
    </row>
    <row r="30" spans="1:67" ht="14.45" customHeight="1" x14ac:dyDescent="0.25">
      <c r="B30" s="115" t="str">
        <f t="shared" si="2"/>
        <v>A</v>
      </c>
      <c r="C30" s="115" t="str">
        <f t="shared" si="3"/>
        <v>1</v>
      </c>
      <c r="D30" s="115" t="str">
        <f t="shared" si="4"/>
        <v>0</v>
      </c>
      <c r="E30" s="115" t="str">
        <f t="shared" si="5"/>
        <v>1</v>
      </c>
      <c r="F30" s="115" t="str">
        <f t="shared" si="6"/>
        <v>5</v>
      </c>
      <c r="G30" s="115">
        <f t="shared" si="7"/>
        <v>0</v>
      </c>
      <c r="N30" s="918" t="s">
        <v>14</v>
      </c>
      <c r="O30" s="1032"/>
      <c r="P30" s="918" t="s">
        <v>279</v>
      </c>
      <c r="Q30" s="1032"/>
      <c r="R30" s="918" t="s">
        <v>280</v>
      </c>
      <c r="S30" s="1032"/>
      <c r="T30" s="918" t="s">
        <v>279</v>
      </c>
      <c r="U30" s="1032"/>
      <c r="V30" s="918" t="s">
        <v>284</v>
      </c>
      <c r="W30" s="1032"/>
      <c r="X30" s="1032"/>
      <c r="Y30" s="918"/>
      <c r="Z30" s="1032"/>
      <c r="AA30" s="1032"/>
      <c r="AB30" s="918"/>
      <c r="AC30" s="1032"/>
      <c r="AD30" s="918"/>
      <c r="AE30" s="1032"/>
      <c r="AF30" s="917" t="s">
        <v>189</v>
      </c>
      <c r="AG30" s="1032"/>
      <c r="AH30" s="1032"/>
      <c r="AI30" s="1032"/>
      <c r="AJ30" s="1032"/>
      <c r="AK30" s="1032"/>
      <c r="AL30" s="1032"/>
      <c r="AM30" s="1032"/>
      <c r="AN30" s="918" t="s">
        <v>273</v>
      </c>
      <c r="AO30" s="1032"/>
      <c r="AP30" s="1032"/>
      <c r="AQ30" s="1032"/>
      <c r="AR30" s="1032"/>
      <c r="AS30" s="918" t="s">
        <v>274</v>
      </c>
      <c r="AT30" s="1032"/>
      <c r="AU30" s="1032"/>
      <c r="AV30" s="105" t="s">
        <v>65</v>
      </c>
      <c r="AW30" s="919" t="s">
        <v>275</v>
      </c>
      <c r="AX30" s="1032"/>
      <c r="AY30" s="1032"/>
      <c r="AZ30" s="1032"/>
      <c r="BA30" s="1032"/>
      <c r="BB30" s="1032"/>
      <c r="BC30" s="106">
        <v>24015000000</v>
      </c>
      <c r="BD30" s="107">
        <v>0</v>
      </c>
      <c r="BE30" s="107">
        <v>0</v>
      </c>
      <c r="BF30" s="107">
        <v>0</v>
      </c>
      <c r="BG30" s="106">
        <v>1551699270</v>
      </c>
      <c r="BH30" s="106">
        <v>-1551699270</v>
      </c>
      <c r="BI30" s="106">
        <v>1551694445</v>
      </c>
      <c r="BJ30" s="106">
        <v>4825</v>
      </c>
      <c r="BK30" s="106">
        <v>1551694445</v>
      </c>
      <c r="BL30" s="107">
        <v>0</v>
      </c>
      <c r="BM30" s="106">
        <v>1551694445</v>
      </c>
      <c r="BN30" s="107">
        <v>0</v>
      </c>
      <c r="BO30" s="107">
        <v>0</v>
      </c>
    </row>
    <row r="31" spans="1:67" s="121" customFormat="1" x14ac:dyDescent="0.25">
      <c r="A31" s="121" t="str">
        <f t="shared" si="8"/>
        <v>A-1-0-1-5-1-10</v>
      </c>
      <c r="B31" s="122" t="str">
        <f t="shared" si="2"/>
        <v>A</v>
      </c>
      <c r="C31" s="122" t="str">
        <f t="shared" si="3"/>
        <v>1</v>
      </c>
      <c r="D31" s="122" t="str">
        <f t="shared" si="4"/>
        <v>0</v>
      </c>
      <c r="E31" s="122" t="str">
        <f t="shared" si="5"/>
        <v>1</v>
      </c>
      <c r="F31" s="122" t="str">
        <f t="shared" si="6"/>
        <v>5</v>
      </c>
      <c r="G31" s="122" t="str">
        <f t="shared" si="7"/>
        <v>1</v>
      </c>
      <c r="H31" s="122"/>
      <c r="I31" s="122"/>
      <c r="J31" s="122"/>
      <c r="K31" s="122"/>
      <c r="M31" s="135"/>
      <c r="N31" s="1137" t="s">
        <v>14</v>
      </c>
      <c r="O31" s="1136"/>
      <c r="P31" s="1137" t="s">
        <v>279</v>
      </c>
      <c r="Q31" s="1136"/>
      <c r="R31" s="1137" t="s">
        <v>280</v>
      </c>
      <c r="S31" s="1136"/>
      <c r="T31" s="1137" t="s">
        <v>279</v>
      </c>
      <c r="U31" s="1136"/>
      <c r="V31" s="1137" t="s">
        <v>284</v>
      </c>
      <c r="W31" s="1136"/>
      <c r="X31" s="1136"/>
      <c r="Y31" s="1137" t="s">
        <v>279</v>
      </c>
      <c r="Z31" s="1136"/>
      <c r="AA31" s="1136"/>
      <c r="AB31" s="1137"/>
      <c r="AC31" s="1136"/>
      <c r="AD31" s="1137"/>
      <c r="AE31" s="1136"/>
      <c r="AF31" s="1138" t="s">
        <v>19</v>
      </c>
      <c r="AG31" s="1136"/>
      <c r="AH31" s="1136"/>
      <c r="AI31" s="1136"/>
      <c r="AJ31" s="1136"/>
      <c r="AK31" s="1136"/>
      <c r="AL31" s="1136"/>
      <c r="AM31" s="1136"/>
      <c r="AN31" s="1137" t="s">
        <v>273</v>
      </c>
      <c r="AO31" s="1136"/>
      <c r="AP31" s="1136"/>
      <c r="AQ31" s="1136"/>
      <c r="AR31" s="1136"/>
      <c r="AS31" s="1137" t="s">
        <v>274</v>
      </c>
      <c r="AT31" s="1136"/>
      <c r="AU31" s="1136"/>
      <c r="AV31" s="123" t="s">
        <v>65</v>
      </c>
      <c r="AW31" s="1135" t="s">
        <v>275</v>
      </c>
      <c r="AX31" s="1136"/>
      <c r="AY31" s="1136"/>
      <c r="AZ31" s="1136"/>
      <c r="BA31" s="1136"/>
      <c r="BB31" s="1136"/>
      <c r="BC31" s="124">
        <v>3150962889</v>
      </c>
      <c r="BD31" s="125">
        <v>0</v>
      </c>
      <c r="BE31" s="125">
        <v>0</v>
      </c>
      <c r="BF31" s="125">
        <v>0</v>
      </c>
      <c r="BG31" s="124">
        <v>374469666</v>
      </c>
      <c r="BH31" s="124">
        <v>-374469666</v>
      </c>
      <c r="BI31" s="124">
        <v>374469666</v>
      </c>
      <c r="BJ31" s="124">
        <v>0</v>
      </c>
      <c r="BK31" s="124">
        <v>374469666</v>
      </c>
      <c r="BL31" s="125">
        <v>0</v>
      </c>
      <c r="BM31" s="124">
        <v>374469666</v>
      </c>
      <c r="BN31" s="125">
        <v>0</v>
      </c>
      <c r="BO31" s="124">
        <v>0</v>
      </c>
    </row>
    <row r="32" spans="1:67" s="121" customFormat="1" x14ac:dyDescent="0.25">
      <c r="A32" s="121" t="str">
        <f t="shared" si="8"/>
        <v>A-1-0-1-5-2-10</v>
      </c>
      <c r="B32" s="122" t="str">
        <f t="shared" si="2"/>
        <v>A</v>
      </c>
      <c r="C32" s="122" t="str">
        <f t="shared" si="3"/>
        <v>1</v>
      </c>
      <c r="D32" s="122" t="str">
        <f t="shared" si="4"/>
        <v>0</v>
      </c>
      <c r="E32" s="122" t="str">
        <f t="shared" si="5"/>
        <v>1</v>
      </c>
      <c r="F32" s="122" t="str">
        <f t="shared" si="6"/>
        <v>5</v>
      </c>
      <c r="G32" s="122" t="str">
        <f t="shared" si="7"/>
        <v>2</v>
      </c>
      <c r="H32" s="122"/>
      <c r="I32" s="122"/>
      <c r="J32" s="122"/>
      <c r="K32" s="122"/>
      <c r="M32" s="135"/>
      <c r="N32" s="1137" t="s">
        <v>14</v>
      </c>
      <c r="O32" s="1136"/>
      <c r="P32" s="1137" t="s">
        <v>279</v>
      </c>
      <c r="Q32" s="1136"/>
      <c r="R32" s="1137" t="s">
        <v>280</v>
      </c>
      <c r="S32" s="1136"/>
      <c r="T32" s="1137" t="s">
        <v>279</v>
      </c>
      <c r="U32" s="1136"/>
      <c r="V32" s="1137" t="s">
        <v>284</v>
      </c>
      <c r="W32" s="1136"/>
      <c r="X32" s="1136"/>
      <c r="Y32" s="1137" t="s">
        <v>282</v>
      </c>
      <c r="Z32" s="1136"/>
      <c r="AA32" s="1136"/>
      <c r="AB32" s="1137"/>
      <c r="AC32" s="1136"/>
      <c r="AD32" s="1137"/>
      <c r="AE32" s="1136"/>
      <c r="AF32" s="1138" t="s">
        <v>20</v>
      </c>
      <c r="AG32" s="1136"/>
      <c r="AH32" s="1136"/>
      <c r="AI32" s="1136"/>
      <c r="AJ32" s="1136"/>
      <c r="AK32" s="1136"/>
      <c r="AL32" s="1136"/>
      <c r="AM32" s="1136"/>
      <c r="AN32" s="1137" t="s">
        <v>273</v>
      </c>
      <c r="AO32" s="1136"/>
      <c r="AP32" s="1136"/>
      <c r="AQ32" s="1136"/>
      <c r="AR32" s="1136"/>
      <c r="AS32" s="1137" t="s">
        <v>274</v>
      </c>
      <c r="AT32" s="1136"/>
      <c r="AU32" s="1136"/>
      <c r="AV32" s="123" t="s">
        <v>65</v>
      </c>
      <c r="AW32" s="1135" t="s">
        <v>275</v>
      </c>
      <c r="AX32" s="1136"/>
      <c r="AY32" s="1136"/>
      <c r="AZ32" s="1136"/>
      <c r="BA32" s="1136"/>
      <c r="BB32" s="1136"/>
      <c r="BC32" s="124">
        <v>2597340556</v>
      </c>
      <c r="BD32" s="125">
        <v>0</v>
      </c>
      <c r="BE32" s="125">
        <v>0</v>
      </c>
      <c r="BF32" s="125">
        <v>0</v>
      </c>
      <c r="BG32" s="124">
        <v>267904639</v>
      </c>
      <c r="BH32" s="124">
        <v>-267904639</v>
      </c>
      <c r="BI32" s="124">
        <v>267904639</v>
      </c>
      <c r="BJ32" s="124">
        <v>0</v>
      </c>
      <c r="BK32" s="124">
        <v>267904639</v>
      </c>
      <c r="BL32" s="125">
        <v>0</v>
      </c>
      <c r="BM32" s="124">
        <v>267904639</v>
      </c>
      <c r="BN32" s="125">
        <v>0</v>
      </c>
      <c r="BO32" s="124">
        <v>0</v>
      </c>
    </row>
    <row r="33" spans="1:67" s="121" customFormat="1" x14ac:dyDescent="0.25">
      <c r="A33" s="121" t="str">
        <f t="shared" si="8"/>
        <v>A-1-0-1-5-14-10</v>
      </c>
      <c r="B33" s="122" t="str">
        <f t="shared" si="2"/>
        <v>A</v>
      </c>
      <c r="C33" s="122" t="str">
        <f t="shared" si="3"/>
        <v>1</v>
      </c>
      <c r="D33" s="122" t="str">
        <f t="shared" si="4"/>
        <v>0</v>
      </c>
      <c r="E33" s="122" t="str">
        <f t="shared" si="5"/>
        <v>1</v>
      </c>
      <c r="F33" s="122" t="str">
        <f t="shared" si="6"/>
        <v>5</v>
      </c>
      <c r="G33" s="122" t="str">
        <f t="shared" si="7"/>
        <v>14</v>
      </c>
      <c r="H33" s="122"/>
      <c r="I33" s="122"/>
      <c r="J33" s="122"/>
      <c r="K33" s="122"/>
      <c r="M33" s="135"/>
      <c r="N33" s="1137" t="s">
        <v>14</v>
      </c>
      <c r="O33" s="1136"/>
      <c r="P33" s="1137" t="s">
        <v>279</v>
      </c>
      <c r="Q33" s="1136"/>
      <c r="R33" s="1137" t="s">
        <v>280</v>
      </c>
      <c r="S33" s="1136"/>
      <c r="T33" s="1137" t="s">
        <v>279</v>
      </c>
      <c r="U33" s="1136"/>
      <c r="V33" s="1137" t="s">
        <v>284</v>
      </c>
      <c r="W33" s="1136"/>
      <c r="X33" s="1136"/>
      <c r="Y33" s="1137" t="s">
        <v>285</v>
      </c>
      <c r="Z33" s="1136"/>
      <c r="AA33" s="1136"/>
      <c r="AB33" s="1137"/>
      <c r="AC33" s="1136"/>
      <c r="AD33" s="1137"/>
      <c r="AE33" s="1136"/>
      <c r="AF33" s="1138" t="s">
        <v>21</v>
      </c>
      <c r="AG33" s="1136"/>
      <c r="AH33" s="1136"/>
      <c r="AI33" s="1136"/>
      <c r="AJ33" s="1136"/>
      <c r="AK33" s="1136"/>
      <c r="AL33" s="1136"/>
      <c r="AM33" s="1136"/>
      <c r="AN33" s="1137" t="s">
        <v>273</v>
      </c>
      <c r="AO33" s="1136"/>
      <c r="AP33" s="1136"/>
      <c r="AQ33" s="1136"/>
      <c r="AR33" s="1136"/>
      <c r="AS33" s="1137" t="s">
        <v>274</v>
      </c>
      <c r="AT33" s="1136"/>
      <c r="AU33" s="1136"/>
      <c r="AV33" s="123" t="s">
        <v>65</v>
      </c>
      <c r="AW33" s="1135" t="s">
        <v>275</v>
      </c>
      <c r="AX33" s="1136"/>
      <c r="AY33" s="1136"/>
      <c r="AZ33" s="1136"/>
      <c r="BA33" s="1136"/>
      <c r="BB33" s="1136"/>
      <c r="BC33" s="124">
        <v>4253886505</v>
      </c>
      <c r="BD33" s="125">
        <v>0</v>
      </c>
      <c r="BE33" s="125">
        <v>0</v>
      </c>
      <c r="BF33" s="125">
        <v>0</v>
      </c>
      <c r="BG33" s="124">
        <v>5694910</v>
      </c>
      <c r="BH33" s="124">
        <v>-5694910</v>
      </c>
      <c r="BI33" s="124">
        <v>5694910</v>
      </c>
      <c r="BJ33" s="124">
        <v>0</v>
      </c>
      <c r="BK33" s="124">
        <v>5694910</v>
      </c>
      <c r="BL33" s="125">
        <v>0</v>
      </c>
      <c r="BM33" s="124">
        <v>5694910</v>
      </c>
      <c r="BN33" s="125">
        <v>0</v>
      </c>
      <c r="BO33" s="124">
        <v>0</v>
      </c>
    </row>
    <row r="34" spans="1:67" s="121" customFormat="1" x14ac:dyDescent="0.25">
      <c r="A34" s="121" t="str">
        <f t="shared" si="8"/>
        <v>A-1-0-1-5-15-10</v>
      </c>
      <c r="B34" s="122" t="str">
        <f t="shared" si="2"/>
        <v>A</v>
      </c>
      <c r="C34" s="122" t="str">
        <f t="shared" si="3"/>
        <v>1</v>
      </c>
      <c r="D34" s="122" t="str">
        <f t="shared" si="4"/>
        <v>0</v>
      </c>
      <c r="E34" s="122" t="str">
        <f t="shared" si="5"/>
        <v>1</v>
      </c>
      <c r="F34" s="122" t="str">
        <f t="shared" si="6"/>
        <v>5</v>
      </c>
      <c r="G34" s="122" t="str">
        <f t="shared" si="7"/>
        <v>15</v>
      </c>
      <c r="H34" s="122"/>
      <c r="I34" s="122"/>
      <c r="J34" s="122"/>
      <c r="K34" s="122"/>
      <c r="M34" s="135"/>
      <c r="N34" s="1137" t="s">
        <v>14</v>
      </c>
      <c r="O34" s="1136"/>
      <c r="P34" s="1137" t="s">
        <v>279</v>
      </c>
      <c r="Q34" s="1136"/>
      <c r="R34" s="1137" t="s">
        <v>280</v>
      </c>
      <c r="S34" s="1136"/>
      <c r="T34" s="1137" t="s">
        <v>279</v>
      </c>
      <c r="U34" s="1136"/>
      <c r="V34" s="1137" t="s">
        <v>284</v>
      </c>
      <c r="W34" s="1136"/>
      <c r="X34" s="1136"/>
      <c r="Y34" s="1137" t="s">
        <v>286</v>
      </c>
      <c r="Z34" s="1136"/>
      <c r="AA34" s="1136"/>
      <c r="AB34" s="1137"/>
      <c r="AC34" s="1136"/>
      <c r="AD34" s="1137"/>
      <c r="AE34" s="1136"/>
      <c r="AF34" s="1138" t="s">
        <v>22</v>
      </c>
      <c r="AG34" s="1136"/>
      <c r="AH34" s="1136"/>
      <c r="AI34" s="1136"/>
      <c r="AJ34" s="1136"/>
      <c r="AK34" s="1136"/>
      <c r="AL34" s="1136"/>
      <c r="AM34" s="1136"/>
      <c r="AN34" s="1137" t="s">
        <v>273</v>
      </c>
      <c r="AO34" s="1136"/>
      <c r="AP34" s="1136"/>
      <c r="AQ34" s="1136"/>
      <c r="AR34" s="1136"/>
      <c r="AS34" s="1137" t="s">
        <v>274</v>
      </c>
      <c r="AT34" s="1136"/>
      <c r="AU34" s="1136"/>
      <c r="AV34" s="123" t="s">
        <v>65</v>
      </c>
      <c r="AW34" s="1135" t="s">
        <v>275</v>
      </c>
      <c r="AX34" s="1136"/>
      <c r="AY34" s="1136"/>
      <c r="AZ34" s="1136"/>
      <c r="BA34" s="1136"/>
      <c r="BB34" s="1136"/>
      <c r="BC34" s="124">
        <v>4008125026</v>
      </c>
      <c r="BD34" s="125">
        <v>0</v>
      </c>
      <c r="BE34" s="125">
        <v>0</v>
      </c>
      <c r="BF34" s="125">
        <v>0</v>
      </c>
      <c r="BG34" s="124">
        <v>663858625</v>
      </c>
      <c r="BH34" s="124">
        <v>-663858625</v>
      </c>
      <c r="BI34" s="124">
        <v>663853866</v>
      </c>
      <c r="BJ34" s="124">
        <v>4759</v>
      </c>
      <c r="BK34" s="124">
        <v>663853866</v>
      </c>
      <c r="BL34" s="125">
        <v>0</v>
      </c>
      <c r="BM34" s="124">
        <v>663853866</v>
      </c>
      <c r="BN34" s="125">
        <v>0</v>
      </c>
      <c r="BO34" s="124">
        <v>0</v>
      </c>
    </row>
    <row r="35" spans="1:67" s="121" customFormat="1" x14ac:dyDescent="0.25">
      <c r="A35" s="121" t="str">
        <f t="shared" si="8"/>
        <v>A-1-0-1-5-16-10</v>
      </c>
      <c r="B35" s="122" t="str">
        <f t="shared" si="2"/>
        <v>A</v>
      </c>
      <c r="C35" s="122" t="str">
        <f t="shared" si="3"/>
        <v>1</v>
      </c>
      <c r="D35" s="122" t="str">
        <f t="shared" si="4"/>
        <v>0</v>
      </c>
      <c r="E35" s="122" t="str">
        <f t="shared" si="5"/>
        <v>1</v>
      </c>
      <c r="F35" s="122" t="str">
        <f t="shared" si="6"/>
        <v>5</v>
      </c>
      <c r="G35" s="122" t="str">
        <f t="shared" si="7"/>
        <v>16</v>
      </c>
      <c r="H35" s="122"/>
      <c r="I35" s="122"/>
      <c r="J35" s="122"/>
      <c r="K35" s="122"/>
      <c r="M35" s="135"/>
      <c r="N35" s="1137" t="s">
        <v>14</v>
      </c>
      <c r="O35" s="1136"/>
      <c r="P35" s="1137" t="s">
        <v>279</v>
      </c>
      <c r="Q35" s="1136"/>
      <c r="R35" s="1137" t="s">
        <v>280</v>
      </c>
      <c r="S35" s="1136"/>
      <c r="T35" s="1137" t="s">
        <v>279</v>
      </c>
      <c r="U35" s="1136"/>
      <c r="V35" s="1137" t="s">
        <v>284</v>
      </c>
      <c r="W35" s="1136"/>
      <c r="X35" s="1136"/>
      <c r="Y35" s="1137" t="s">
        <v>23</v>
      </c>
      <c r="Z35" s="1136"/>
      <c r="AA35" s="1136"/>
      <c r="AB35" s="1137"/>
      <c r="AC35" s="1136"/>
      <c r="AD35" s="1137"/>
      <c r="AE35" s="1136"/>
      <c r="AF35" s="1138" t="s">
        <v>24</v>
      </c>
      <c r="AG35" s="1136"/>
      <c r="AH35" s="1136"/>
      <c r="AI35" s="1136"/>
      <c r="AJ35" s="1136"/>
      <c r="AK35" s="1136"/>
      <c r="AL35" s="1136"/>
      <c r="AM35" s="1136"/>
      <c r="AN35" s="1137" t="s">
        <v>273</v>
      </c>
      <c r="AO35" s="1136"/>
      <c r="AP35" s="1136"/>
      <c r="AQ35" s="1136"/>
      <c r="AR35" s="1136"/>
      <c r="AS35" s="1137" t="s">
        <v>274</v>
      </c>
      <c r="AT35" s="1136"/>
      <c r="AU35" s="1136"/>
      <c r="AV35" s="123" t="s">
        <v>65</v>
      </c>
      <c r="AW35" s="1135" t="s">
        <v>275</v>
      </c>
      <c r="AX35" s="1136"/>
      <c r="AY35" s="1136"/>
      <c r="AZ35" s="1136"/>
      <c r="BA35" s="1136"/>
      <c r="BB35" s="1136"/>
      <c r="BC35" s="124">
        <v>7990939236</v>
      </c>
      <c r="BD35" s="125">
        <v>0</v>
      </c>
      <c r="BE35" s="125">
        <v>0</v>
      </c>
      <c r="BF35" s="125">
        <v>0</v>
      </c>
      <c r="BG35" s="124">
        <v>4141962</v>
      </c>
      <c r="BH35" s="124">
        <v>-4141962</v>
      </c>
      <c r="BI35" s="124">
        <v>4141896</v>
      </c>
      <c r="BJ35" s="124">
        <v>66</v>
      </c>
      <c r="BK35" s="124">
        <v>4141896</v>
      </c>
      <c r="BL35" s="125">
        <v>0</v>
      </c>
      <c r="BM35" s="124">
        <v>4141896</v>
      </c>
      <c r="BN35" s="125">
        <v>0</v>
      </c>
      <c r="BO35" s="124">
        <v>0</v>
      </c>
    </row>
    <row r="36" spans="1:67" s="121" customFormat="1" x14ac:dyDescent="0.25">
      <c r="A36" s="121" t="str">
        <f t="shared" si="8"/>
        <v>A-1-0-1-5-22-10</v>
      </c>
      <c r="B36" s="122" t="str">
        <f t="shared" si="2"/>
        <v>A</v>
      </c>
      <c r="C36" s="122" t="str">
        <f t="shared" si="3"/>
        <v>1</v>
      </c>
      <c r="D36" s="122" t="str">
        <f t="shared" si="4"/>
        <v>0</v>
      </c>
      <c r="E36" s="122" t="str">
        <f t="shared" si="5"/>
        <v>1</v>
      </c>
      <c r="F36" s="122" t="str">
        <f t="shared" si="6"/>
        <v>5</v>
      </c>
      <c r="G36" s="122" t="str">
        <f t="shared" si="7"/>
        <v>22</v>
      </c>
      <c r="H36" s="122"/>
      <c r="I36" s="122"/>
      <c r="J36" s="122"/>
      <c r="K36" s="122"/>
      <c r="M36" s="135"/>
      <c r="N36" s="1137" t="s">
        <v>14</v>
      </c>
      <c r="O36" s="1136"/>
      <c r="P36" s="1137" t="s">
        <v>279</v>
      </c>
      <c r="Q36" s="1136"/>
      <c r="R36" s="1137" t="s">
        <v>280</v>
      </c>
      <c r="S36" s="1136"/>
      <c r="T36" s="1137" t="s">
        <v>279</v>
      </c>
      <c r="U36" s="1136"/>
      <c r="V36" s="1137" t="s">
        <v>284</v>
      </c>
      <c r="W36" s="1136"/>
      <c r="X36" s="1136"/>
      <c r="Y36" s="1137" t="s">
        <v>287</v>
      </c>
      <c r="Z36" s="1136"/>
      <c r="AA36" s="1136"/>
      <c r="AB36" s="1137"/>
      <c r="AC36" s="1136"/>
      <c r="AD36" s="1137"/>
      <c r="AE36" s="1136"/>
      <c r="AF36" s="1138" t="s">
        <v>25</v>
      </c>
      <c r="AG36" s="1136"/>
      <c r="AH36" s="1136"/>
      <c r="AI36" s="1136"/>
      <c r="AJ36" s="1136"/>
      <c r="AK36" s="1136"/>
      <c r="AL36" s="1136"/>
      <c r="AM36" s="1136"/>
      <c r="AN36" s="1137" t="s">
        <v>273</v>
      </c>
      <c r="AO36" s="1136"/>
      <c r="AP36" s="1136"/>
      <c r="AQ36" s="1136"/>
      <c r="AR36" s="1136"/>
      <c r="AS36" s="1137" t="s">
        <v>274</v>
      </c>
      <c r="AT36" s="1136"/>
      <c r="AU36" s="1136"/>
      <c r="AV36" s="123" t="s">
        <v>65</v>
      </c>
      <c r="AW36" s="1135" t="s">
        <v>275</v>
      </c>
      <c r="AX36" s="1136"/>
      <c r="AY36" s="1136"/>
      <c r="AZ36" s="1136"/>
      <c r="BA36" s="1136"/>
      <c r="BB36" s="1136"/>
      <c r="BC36" s="124">
        <v>2013745788</v>
      </c>
      <c r="BD36" s="125">
        <v>0</v>
      </c>
      <c r="BE36" s="125">
        <v>0</v>
      </c>
      <c r="BF36" s="125">
        <v>0</v>
      </c>
      <c r="BG36" s="124">
        <v>235629468</v>
      </c>
      <c r="BH36" s="124">
        <v>-235629468</v>
      </c>
      <c r="BI36" s="124">
        <v>235629468</v>
      </c>
      <c r="BJ36" s="124">
        <v>0</v>
      </c>
      <c r="BK36" s="124">
        <v>235629468</v>
      </c>
      <c r="BL36" s="125">
        <v>0</v>
      </c>
      <c r="BM36" s="124">
        <v>235629468</v>
      </c>
      <c r="BN36" s="125">
        <v>0</v>
      </c>
      <c r="BO36" s="124">
        <v>0</v>
      </c>
    </row>
    <row r="37" spans="1:67" ht="14.45" customHeight="1" x14ac:dyDescent="0.25">
      <c r="B37" s="115" t="str">
        <f t="shared" si="2"/>
        <v>A</v>
      </c>
      <c r="C37" s="115" t="str">
        <f t="shared" si="3"/>
        <v>1</v>
      </c>
      <c r="D37" s="115" t="str">
        <f t="shared" si="4"/>
        <v>0</v>
      </c>
      <c r="E37" s="115" t="str">
        <f t="shared" si="5"/>
        <v>1</v>
      </c>
      <c r="F37" s="115" t="str">
        <f t="shared" si="6"/>
        <v>9</v>
      </c>
      <c r="G37" s="115">
        <f t="shared" si="7"/>
        <v>0</v>
      </c>
      <c r="N37" s="918" t="s">
        <v>14</v>
      </c>
      <c r="O37" s="1032"/>
      <c r="P37" s="918" t="s">
        <v>279</v>
      </c>
      <c r="Q37" s="1032"/>
      <c r="R37" s="918" t="s">
        <v>280</v>
      </c>
      <c r="S37" s="1032"/>
      <c r="T37" s="918" t="s">
        <v>279</v>
      </c>
      <c r="U37" s="1032"/>
      <c r="V37" s="918" t="s">
        <v>288</v>
      </c>
      <c r="W37" s="1032"/>
      <c r="X37" s="1032"/>
      <c r="Y37" s="918"/>
      <c r="Z37" s="1032"/>
      <c r="AA37" s="1032"/>
      <c r="AB37" s="918"/>
      <c r="AC37" s="1032"/>
      <c r="AD37" s="918"/>
      <c r="AE37" s="1032"/>
      <c r="AF37" s="917" t="s">
        <v>190</v>
      </c>
      <c r="AG37" s="1032"/>
      <c r="AH37" s="1032"/>
      <c r="AI37" s="1032"/>
      <c r="AJ37" s="1032"/>
      <c r="AK37" s="1032"/>
      <c r="AL37" s="1032"/>
      <c r="AM37" s="1032"/>
      <c r="AN37" s="918" t="s">
        <v>273</v>
      </c>
      <c r="AO37" s="1032"/>
      <c r="AP37" s="1032"/>
      <c r="AQ37" s="1032"/>
      <c r="AR37" s="1032"/>
      <c r="AS37" s="918" t="s">
        <v>274</v>
      </c>
      <c r="AT37" s="1032"/>
      <c r="AU37" s="1032"/>
      <c r="AV37" s="105" t="s">
        <v>65</v>
      </c>
      <c r="AW37" s="919" t="s">
        <v>275</v>
      </c>
      <c r="AX37" s="1032"/>
      <c r="AY37" s="1032"/>
      <c r="AZ37" s="1032"/>
      <c r="BA37" s="1032"/>
      <c r="BB37" s="1032"/>
      <c r="BC37" s="106">
        <v>572000000</v>
      </c>
      <c r="BD37" s="107">
        <v>0</v>
      </c>
      <c r="BE37" s="107">
        <v>0</v>
      </c>
      <c r="BF37" s="107">
        <v>0</v>
      </c>
      <c r="BG37" s="106">
        <v>45014869</v>
      </c>
      <c r="BH37" s="106">
        <v>-45014869</v>
      </c>
      <c r="BI37" s="106">
        <v>45007889</v>
      </c>
      <c r="BJ37" s="106">
        <v>6980</v>
      </c>
      <c r="BK37" s="106">
        <v>45007889</v>
      </c>
      <c r="BL37" s="107">
        <v>0</v>
      </c>
      <c r="BM37" s="106">
        <v>45007889</v>
      </c>
      <c r="BN37" s="107">
        <v>0</v>
      </c>
      <c r="BO37" s="107">
        <v>0</v>
      </c>
    </row>
    <row r="38" spans="1:67" s="121" customFormat="1" x14ac:dyDescent="0.25">
      <c r="A38" s="121" t="str">
        <f t="shared" si="8"/>
        <v>A-1-0-1-9-1-10</v>
      </c>
      <c r="B38" s="122" t="str">
        <f t="shared" si="2"/>
        <v>A</v>
      </c>
      <c r="C38" s="122" t="str">
        <f t="shared" si="3"/>
        <v>1</v>
      </c>
      <c r="D38" s="122" t="str">
        <f t="shared" si="4"/>
        <v>0</v>
      </c>
      <c r="E38" s="122" t="str">
        <f t="shared" si="5"/>
        <v>1</v>
      </c>
      <c r="F38" s="122" t="str">
        <f t="shared" si="6"/>
        <v>9</v>
      </c>
      <c r="G38" s="122" t="str">
        <f t="shared" si="7"/>
        <v>1</v>
      </c>
      <c r="H38" s="122"/>
      <c r="I38" s="122"/>
      <c r="J38" s="122"/>
      <c r="K38" s="122"/>
      <c r="M38" s="135"/>
      <c r="N38" s="1137" t="s">
        <v>14</v>
      </c>
      <c r="O38" s="1136"/>
      <c r="P38" s="1137" t="s">
        <v>279</v>
      </c>
      <c r="Q38" s="1136"/>
      <c r="R38" s="1137" t="s">
        <v>280</v>
      </c>
      <c r="S38" s="1136"/>
      <c r="T38" s="1137" t="s">
        <v>279</v>
      </c>
      <c r="U38" s="1136"/>
      <c r="V38" s="1137" t="s">
        <v>288</v>
      </c>
      <c r="W38" s="1136"/>
      <c r="X38" s="1136"/>
      <c r="Y38" s="1137" t="s">
        <v>279</v>
      </c>
      <c r="Z38" s="1136"/>
      <c r="AA38" s="1136"/>
      <c r="AB38" s="1137"/>
      <c r="AC38" s="1136"/>
      <c r="AD38" s="1137"/>
      <c r="AE38" s="1136"/>
      <c r="AF38" s="1138" t="s">
        <v>26</v>
      </c>
      <c r="AG38" s="1136"/>
      <c r="AH38" s="1136"/>
      <c r="AI38" s="1136"/>
      <c r="AJ38" s="1136"/>
      <c r="AK38" s="1136"/>
      <c r="AL38" s="1136"/>
      <c r="AM38" s="1136"/>
      <c r="AN38" s="1137" t="s">
        <v>273</v>
      </c>
      <c r="AO38" s="1136"/>
      <c r="AP38" s="1136"/>
      <c r="AQ38" s="1136"/>
      <c r="AR38" s="1136"/>
      <c r="AS38" s="1137" t="s">
        <v>274</v>
      </c>
      <c r="AT38" s="1136"/>
      <c r="AU38" s="1136"/>
      <c r="AV38" s="123" t="s">
        <v>65</v>
      </c>
      <c r="AW38" s="1135" t="s">
        <v>275</v>
      </c>
      <c r="AX38" s="1136"/>
      <c r="AY38" s="1136"/>
      <c r="AZ38" s="1136"/>
      <c r="BA38" s="1136"/>
      <c r="BB38" s="1136"/>
      <c r="BC38" s="124">
        <v>300000000</v>
      </c>
      <c r="BD38" s="125">
        <v>0</v>
      </c>
      <c r="BE38" s="125">
        <v>0</v>
      </c>
      <c r="BF38" s="125">
        <v>0</v>
      </c>
      <c r="BG38" s="124">
        <v>35758978</v>
      </c>
      <c r="BH38" s="124">
        <v>-35758978</v>
      </c>
      <c r="BI38" s="124">
        <v>35758978</v>
      </c>
      <c r="BJ38" s="124">
        <v>0</v>
      </c>
      <c r="BK38" s="124">
        <v>35758978</v>
      </c>
      <c r="BL38" s="125">
        <v>0</v>
      </c>
      <c r="BM38" s="124">
        <v>35758978</v>
      </c>
      <c r="BN38" s="125">
        <v>0</v>
      </c>
      <c r="BO38" s="124">
        <v>0</v>
      </c>
    </row>
    <row r="39" spans="1:67" s="121" customFormat="1" x14ac:dyDescent="0.25">
      <c r="A39" s="121" t="str">
        <f t="shared" si="8"/>
        <v>A-1-0-1-9-3-10</v>
      </c>
      <c r="B39" s="122" t="str">
        <f t="shared" si="2"/>
        <v>A</v>
      </c>
      <c r="C39" s="122" t="str">
        <f t="shared" si="3"/>
        <v>1</v>
      </c>
      <c r="D39" s="122" t="str">
        <f t="shared" si="4"/>
        <v>0</v>
      </c>
      <c r="E39" s="122" t="str">
        <f t="shared" si="5"/>
        <v>1</v>
      </c>
      <c r="F39" s="122" t="str">
        <f t="shared" si="6"/>
        <v>9</v>
      </c>
      <c r="G39" s="122" t="str">
        <f t="shared" si="7"/>
        <v>3</v>
      </c>
      <c r="H39" s="122"/>
      <c r="I39" s="122"/>
      <c r="J39" s="122"/>
      <c r="K39" s="122"/>
      <c r="M39" s="135"/>
      <c r="N39" s="1137" t="s">
        <v>14</v>
      </c>
      <c r="O39" s="1136"/>
      <c r="P39" s="1137" t="s">
        <v>279</v>
      </c>
      <c r="Q39" s="1136"/>
      <c r="R39" s="1137" t="s">
        <v>280</v>
      </c>
      <c r="S39" s="1136"/>
      <c r="T39" s="1137" t="s">
        <v>279</v>
      </c>
      <c r="U39" s="1136"/>
      <c r="V39" s="1137" t="s">
        <v>288</v>
      </c>
      <c r="W39" s="1136"/>
      <c r="X39" s="1136"/>
      <c r="Y39" s="1137" t="s">
        <v>289</v>
      </c>
      <c r="Z39" s="1136"/>
      <c r="AA39" s="1136"/>
      <c r="AB39" s="1137"/>
      <c r="AC39" s="1136"/>
      <c r="AD39" s="1137"/>
      <c r="AE39" s="1136"/>
      <c r="AF39" s="1138" t="s">
        <v>27</v>
      </c>
      <c r="AG39" s="1136"/>
      <c r="AH39" s="1136"/>
      <c r="AI39" s="1136"/>
      <c r="AJ39" s="1136"/>
      <c r="AK39" s="1136"/>
      <c r="AL39" s="1136"/>
      <c r="AM39" s="1136"/>
      <c r="AN39" s="1137" t="s">
        <v>273</v>
      </c>
      <c r="AO39" s="1136"/>
      <c r="AP39" s="1136"/>
      <c r="AQ39" s="1136"/>
      <c r="AR39" s="1136"/>
      <c r="AS39" s="1137" t="s">
        <v>274</v>
      </c>
      <c r="AT39" s="1136"/>
      <c r="AU39" s="1136"/>
      <c r="AV39" s="123" t="s">
        <v>65</v>
      </c>
      <c r="AW39" s="1135" t="s">
        <v>275</v>
      </c>
      <c r="AX39" s="1136"/>
      <c r="AY39" s="1136"/>
      <c r="AZ39" s="1136"/>
      <c r="BA39" s="1136"/>
      <c r="BB39" s="1136"/>
      <c r="BC39" s="124">
        <v>272000000</v>
      </c>
      <c r="BD39" s="125">
        <v>0</v>
      </c>
      <c r="BE39" s="125">
        <v>0</v>
      </c>
      <c r="BF39" s="125">
        <v>0</v>
      </c>
      <c r="BG39" s="124">
        <v>9255891</v>
      </c>
      <c r="BH39" s="124">
        <v>-9255891</v>
      </c>
      <c r="BI39" s="124">
        <v>9248911</v>
      </c>
      <c r="BJ39" s="124">
        <v>6980</v>
      </c>
      <c r="BK39" s="124">
        <v>9248911</v>
      </c>
      <c r="BL39" s="125">
        <v>0</v>
      </c>
      <c r="BM39" s="124">
        <v>9248911</v>
      </c>
      <c r="BN39" s="125">
        <v>0</v>
      </c>
      <c r="BO39" s="124">
        <v>0</v>
      </c>
    </row>
    <row r="40" spans="1:67" x14ac:dyDescent="0.25">
      <c r="B40" s="115" t="str">
        <f t="shared" si="2"/>
        <v>A</v>
      </c>
      <c r="C40" s="115" t="str">
        <f t="shared" si="3"/>
        <v>1</v>
      </c>
      <c r="D40" s="115" t="str">
        <f t="shared" si="4"/>
        <v>0</v>
      </c>
      <c r="E40" s="115" t="str">
        <f t="shared" si="5"/>
        <v>2</v>
      </c>
      <c r="F40" s="115">
        <f t="shared" si="6"/>
        <v>0</v>
      </c>
      <c r="G40" s="115">
        <f t="shared" si="7"/>
        <v>0</v>
      </c>
      <c r="N40" s="918" t="s">
        <v>14</v>
      </c>
      <c r="O40" s="1032"/>
      <c r="P40" s="918" t="s">
        <v>279</v>
      </c>
      <c r="Q40" s="1032"/>
      <c r="R40" s="918" t="s">
        <v>280</v>
      </c>
      <c r="S40" s="1032"/>
      <c r="T40" s="918" t="s">
        <v>282</v>
      </c>
      <c r="U40" s="1032"/>
      <c r="V40" s="918"/>
      <c r="W40" s="1032"/>
      <c r="X40" s="1032"/>
      <c r="Y40" s="918"/>
      <c r="Z40" s="1032"/>
      <c r="AA40" s="1032"/>
      <c r="AB40" s="918"/>
      <c r="AC40" s="1032"/>
      <c r="AD40" s="918"/>
      <c r="AE40" s="1032"/>
      <c r="AF40" s="917" t="s">
        <v>193</v>
      </c>
      <c r="AG40" s="1032"/>
      <c r="AH40" s="1032"/>
      <c r="AI40" s="1032"/>
      <c r="AJ40" s="1032"/>
      <c r="AK40" s="1032"/>
      <c r="AL40" s="1032"/>
      <c r="AM40" s="1032"/>
      <c r="AN40" s="918" t="s">
        <v>273</v>
      </c>
      <c r="AO40" s="1032"/>
      <c r="AP40" s="1032"/>
      <c r="AQ40" s="1032"/>
      <c r="AR40" s="1032"/>
      <c r="AS40" s="918" t="s">
        <v>274</v>
      </c>
      <c r="AT40" s="1032"/>
      <c r="AU40" s="1032"/>
      <c r="AV40" s="105" t="s">
        <v>65</v>
      </c>
      <c r="AW40" s="919" t="s">
        <v>275</v>
      </c>
      <c r="AX40" s="1032"/>
      <c r="AY40" s="1032"/>
      <c r="AZ40" s="1032"/>
      <c r="BA40" s="1032"/>
      <c r="BB40" s="1032"/>
      <c r="BC40" s="106">
        <v>2620100000</v>
      </c>
      <c r="BD40" s="107">
        <v>0</v>
      </c>
      <c r="BE40" s="106">
        <v>70997571</v>
      </c>
      <c r="BF40" s="107">
        <v>0</v>
      </c>
      <c r="BG40" s="107">
        <v>0</v>
      </c>
      <c r="BH40" s="107">
        <v>0</v>
      </c>
      <c r="BI40" s="106">
        <v>183028310</v>
      </c>
      <c r="BJ40" s="106">
        <v>-183028310</v>
      </c>
      <c r="BK40" s="106">
        <v>202787604</v>
      </c>
      <c r="BL40" s="106">
        <v>-19759294</v>
      </c>
      <c r="BM40" s="106">
        <v>202787604</v>
      </c>
      <c r="BN40" s="107">
        <v>0</v>
      </c>
      <c r="BO40" s="107">
        <v>0</v>
      </c>
    </row>
    <row r="41" spans="1:67" s="121" customFormat="1" x14ac:dyDescent="0.25">
      <c r="A41" s="121" t="str">
        <f t="shared" si="8"/>
        <v>A-1-0-2-12-0-10</v>
      </c>
      <c r="B41" s="122" t="str">
        <f t="shared" si="2"/>
        <v>A</v>
      </c>
      <c r="C41" s="122" t="str">
        <f t="shared" si="3"/>
        <v>1</v>
      </c>
      <c r="D41" s="122" t="str">
        <f t="shared" si="4"/>
        <v>0</v>
      </c>
      <c r="E41" s="122" t="str">
        <f t="shared" si="5"/>
        <v>2</v>
      </c>
      <c r="F41" s="122" t="str">
        <f t="shared" si="6"/>
        <v>12</v>
      </c>
      <c r="G41" s="122">
        <f t="shared" si="7"/>
        <v>0</v>
      </c>
      <c r="H41" s="122"/>
      <c r="I41" s="122"/>
      <c r="J41" s="122"/>
      <c r="K41" s="122"/>
      <c r="M41" s="135"/>
      <c r="N41" s="1137" t="s">
        <v>14</v>
      </c>
      <c r="O41" s="1136"/>
      <c r="P41" s="1137" t="s">
        <v>279</v>
      </c>
      <c r="Q41" s="1136"/>
      <c r="R41" s="1137" t="s">
        <v>280</v>
      </c>
      <c r="S41" s="1136"/>
      <c r="T41" s="1137" t="s">
        <v>282</v>
      </c>
      <c r="U41" s="1136"/>
      <c r="V41" s="1137" t="s">
        <v>290</v>
      </c>
      <c r="W41" s="1136"/>
      <c r="X41" s="1136"/>
      <c r="Y41" s="1137"/>
      <c r="Z41" s="1136"/>
      <c r="AA41" s="1136"/>
      <c r="AB41" s="1137"/>
      <c r="AC41" s="1136"/>
      <c r="AD41" s="1137"/>
      <c r="AE41" s="1136"/>
      <c r="AF41" s="1138" t="s">
        <v>28</v>
      </c>
      <c r="AG41" s="1136"/>
      <c r="AH41" s="1136"/>
      <c r="AI41" s="1136"/>
      <c r="AJ41" s="1136"/>
      <c r="AK41" s="1136"/>
      <c r="AL41" s="1136"/>
      <c r="AM41" s="1136"/>
      <c r="AN41" s="1137" t="s">
        <v>273</v>
      </c>
      <c r="AO41" s="1136"/>
      <c r="AP41" s="1136"/>
      <c r="AQ41" s="1136"/>
      <c r="AR41" s="1136"/>
      <c r="AS41" s="1137" t="s">
        <v>274</v>
      </c>
      <c r="AT41" s="1136"/>
      <c r="AU41" s="1136"/>
      <c r="AV41" s="123" t="s">
        <v>65</v>
      </c>
      <c r="AW41" s="1135" t="s">
        <v>275</v>
      </c>
      <c r="AX41" s="1136"/>
      <c r="AY41" s="1136"/>
      <c r="AZ41" s="1136"/>
      <c r="BA41" s="1136"/>
      <c r="BB41" s="1136"/>
      <c r="BC41" s="124">
        <v>2620100000</v>
      </c>
      <c r="BD41" s="125">
        <v>0</v>
      </c>
      <c r="BE41" s="125">
        <v>70997571</v>
      </c>
      <c r="BF41" s="125">
        <v>0</v>
      </c>
      <c r="BG41" s="124">
        <v>0</v>
      </c>
      <c r="BH41" s="124">
        <v>0</v>
      </c>
      <c r="BI41" s="124">
        <v>183028310</v>
      </c>
      <c r="BJ41" s="124">
        <v>-183028310</v>
      </c>
      <c r="BK41" s="124">
        <v>202787604</v>
      </c>
      <c r="BL41" s="125">
        <v>-19759294</v>
      </c>
      <c r="BM41" s="124">
        <v>202787604</v>
      </c>
      <c r="BN41" s="125">
        <v>0</v>
      </c>
      <c r="BO41" s="124">
        <v>0</v>
      </c>
    </row>
    <row r="42" spans="1:67" ht="14.45" customHeight="1" x14ac:dyDescent="0.25">
      <c r="B42" s="115" t="str">
        <f t="shared" si="2"/>
        <v>A</v>
      </c>
      <c r="C42" s="115" t="str">
        <f t="shared" si="3"/>
        <v>1</v>
      </c>
      <c r="D42" s="115" t="str">
        <f t="shared" si="4"/>
        <v>0</v>
      </c>
      <c r="E42" s="115" t="str">
        <f t="shared" si="5"/>
        <v>5</v>
      </c>
      <c r="F42" s="115">
        <f t="shared" si="6"/>
        <v>0</v>
      </c>
      <c r="G42" s="115">
        <f t="shared" si="7"/>
        <v>0</v>
      </c>
      <c r="N42" s="918" t="s">
        <v>14</v>
      </c>
      <c r="O42" s="1032"/>
      <c r="P42" s="918" t="s">
        <v>279</v>
      </c>
      <c r="Q42" s="1032"/>
      <c r="R42" s="918" t="s">
        <v>280</v>
      </c>
      <c r="S42" s="1032"/>
      <c r="T42" s="918" t="s">
        <v>284</v>
      </c>
      <c r="U42" s="1032"/>
      <c r="V42" s="918"/>
      <c r="W42" s="1032"/>
      <c r="X42" s="1032"/>
      <c r="Y42" s="918"/>
      <c r="Z42" s="1032"/>
      <c r="AA42" s="1032"/>
      <c r="AB42" s="918"/>
      <c r="AC42" s="1032"/>
      <c r="AD42" s="918"/>
      <c r="AE42" s="1032"/>
      <c r="AF42" s="917" t="s">
        <v>195</v>
      </c>
      <c r="AG42" s="1032"/>
      <c r="AH42" s="1032"/>
      <c r="AI42" s="1032"/>
      <c r="AJ42" s="1032"/>
      <c r="AK42" s="1032"/>
      <c r="AL42" s="1032"/>
      <c r="AM42" s="1032"/>
      <c r="AN42" s="918" t="s">
        <v>273</v>
      </c>
      <c r="AO42" s="1032"/>
      <c r="AP42" s="1032"/>
      <c r="AQ42" s="1032"/>
      <c r="AR42" s="1032"/>
      <c r="AS42" s="918" t="s">
        <v>274</v>
      </c>
      <c r="AT42" s="1032"/>
      <c r="AU42" s="1032"/>
      <c r="AV42" s="105" t="s">
        <v>65</v>
      </c>
      <c r="AW42" s="919" t="s">
        <v>275</v>
      </c>
      <c r="AX42" s="1032"/>
      <c r="AY42" s="1032"/>
      <c r="AZ42" s="1032"/>
      <c r="BA42" s="1032"/>
      <c r="BB42" s="1032"/>
      <c r="BC42" s="106">
        <v>35057916667</v>
      </c>
      <c r="BD42" s="107">
        <v>0</v>
      </c>
      <c r="BE42" s="107">
        <v>0</v>
      </c>
      <c r="BF42" s="107">
        <v>0</v>
      </c>
      <c r="BG42" s="106">
        <v>3317702816</v>
      </c>
      <c r="BH42" s="106">
        <v>-3317702816</v>
      </c>
      <c r="BI42" s="106">
        <v>3317702816</v>
      </c>
      <c r="BJ42" s="107">
        <v>0</v>
      </c>
      <c r="BK42" s="106">
        <v>3317702816</v>
      </c>
      <c r="BL42" s="107">
        <v>0</v>
      </c>
      <c r="BM42" s="106">
        <v>3637725</v>
      </c>
      <c r="BN42" s="106">
        <v>3314065091</v>
      </c>
      <c r="BO42" s="106">
        <v>27169854</v>
      </c>
    </row>
    <row r="43" spans="1:67" ht="14.45" customHeight="1" x14ac:dyDescent="0.25">
      <c r="B43" s="115" t="str">
        <f t="shared" ref="B43:B106" si="9">+N43</f>
        <v>A</v>
      </c>
      <c r="C43" s="115" t="str">
        <f t="shared" ref="C43:C106" si="10">+P43</f>
        <v>1</v>
      </c>
      <c r="D43" s="115" t="str">
        <f t="shared" ref="D43:D106" si="11">+R43</f>
        <v>0</v>
      </c>
      <c r="E43" s="115" t="str">
        <f t="shared" ref="E43:E106" si="12">+T43</f>
        <v>5</v>
      </c>
      <c r="F43" s="115" t="str">
        <f t="shared" si="6"/>
        <v>1</v>
      </c>
      <c r="G43" s="115">
        <f t="shared" si="7"/>
        <v>0</v>
      </c>
      <c r="N43" s="918" t="s">
        <v>14</v>
      </c>
      <c r="O43" s="1032"/>
      <c r="P43" s="918" t="s">
        <v>279</v>
      </c>
      <c r="Q43" s="1032"/>
      <c r="R43" s="918" t="s">
        <v>280</v>
      </c>
      <c r="S43" s="1032"/>
      <c r="T43" s="918" t="s">
        <v>284</v>
      </c>
      <c r="U43" s="1032"/>
      <c r="V43" s="918" t="s">
        <v>279</v>
      </c>
      <c r="W43" s="1032"/>
      <c r="X43" s="1032"/>
      <c r="Y43" s="918"/>
      <c r="Z43" s="1032"/>
      <c r="AA43" s="1032"/>
      <c r="AB43" s="918"/>
      <c r="AC43" s="1032"/>
      <c r="AD43" s="918"/>
      <c r="AE43" s="1032"/>
      <c r="AF43" s="917" t="s">
        <v>197</v>
      </c>
      <c r="AG43" s="1032"/>
      <c r="AH43" s="1032"/>
      <c r="AI43" s="1032"/>
      <c r="AJ43" s="1032"/>
      <c r="AK43" s="1032"/>
      <c r="AL43" s="1032"/>
      <c r="AM43" s="1032"/>
      <c r="AN43" s="918" t="s">
        <v>273</v>
      </c>
      <c r="AO43" s="1032"/>
      <c r="AP43" s="1032"/>
      <c r="AQ43" s="1032"/>
      <c r="AR43" s="1032"/>
      <c r="AS43" s="918" t="s">
        <v>274</v>
      </c>
      <c r="AT43" s="1032"/>
      <c r="AU43" s="1032"/>
      <c r="AV43" s="105" t="s">
        <v>65</v>
      </c>
      <c r="AW43" s="919" t="s">
        <v>275</v>
      </c>
      <c r="AX43" s="1032"/>
      <c r="AY43" s="1032"/>
      <c r="AZ43" s="1032"/>
      <c r="BA43" s="1032"/>
      <c r="BB43" s="1032"/>
      <c r="BC43" s="106">
        <v>17935538469</v>
      </c>
      <c r="BD43" s="107">
        <v>0</v>
      </c>
      <c r="BE43" s="107">
        <v>0</v>
      </c>
      <c r="BF43" s="107">
        <v>0</v>
      </c>
      <c r="BG43" s="106">
        <v>1653322425</v>
      </c>
      <c r="BH43" s="106">
        <v>-1653322425</v>
      </c>
      <c r="BI43" s="106">
        <v>1653322425</v>
      </c>
      <c r="BJ43" s="107">
        <v>0</v>
      </c>
      <c r="BK43" s="106">
        <v>1653322425</v>
      </c>
      <c r="BL43" s="107">
        <v>0</v>
      </c>
      <c r="BM43" s="106">
        <v>3589925</v>
      </c>
      <c r="BN43" s="106">
        <v>1649732500</v>
      </c>
      <c r="BO43" s="106">
        <v>27060411</v>
      </c>
    </row>
    <row r="44" spans="1:67" s="121" customFormat="1" x14ac:dyDescent="0.25">
      <c r="A44" s="121" t="str">
        <f>+B44&amp;"-"&amp;C44&amp;"-"&amp;D44&amp;"-"&amp;E44&amp;"-"&amp;F44&amp;"-"&amp;G44&amp;"-"&amp;AV44</f>
        <v>A-1-0-5-1-1-10</v>
      </c>
      <c r="B44" s="122" t="str">
        <f t="shared" si="9"/>
        <v>A</v>
      </c>
      <c r="C44" s="122" t="str">
        <f t="shared" si="10"/>
        <v>1</v>
      </c>
      <c r="D44" s="122" t="str">
        <f t="shared" si="11"/>
        <v>0</v>
      </c>
      <c r="E44" s="122" t="str">
        <f t="shared" si="12"/>
        <v>5</v>
      </c>
      <c r="F44" s="122" t="str">
        <f t="shared" si="6"/>
        <v>1</v>
      </c>
      <c r="G44" s="122" t="str">
        <f t="shared" si="7"/>
        <v>1</v>
      </c>
      <c r="H44" s="122"/>
      <c r="I44" s="122"/>
      <c r="J44" s="122"/>
      <c r="K44" s="122"/>
      <c r="M44" s="135"/>
      <c r="N44" s="1137" t="s">
        <v>14</v>
      </c>
      <c r="O44" s="1136"/>
      <c r="P44" s="1137" t="s">
        <v>279</v>
      </c>
      <c r="Q44" s="1136"/>
      <c r="R44" s="1137" t="s">
        <v>280</v>
      </c>
      <c r="S44" s="1136"/>
      <c r="T44" s="1137" t="s">
        <v>284</v>
      </c>
      <c r="U44" s="1136"/>
      <c r="V44" s="1137" t="s">
        <v>279</v>
      </c>
      <c r="W44" s="1136"/>
      <c r="X44" s="1136"/>
      <c r="Y44" s="1137" t="s">
        <v>279</v>
      </c>
      <c r="Z44" s="1136"/>
      <c r="AA44" s="1136"/>
      <c r="AB44" s="1137"/>
      <c r="AC44" s="1136"/>
      <c r="AD44" s="1137"/>
      <c r="AE44" s="1136"/>
      <c r="AF44" s="1138" t="s">
        <v>29</v>
      </c>
      <c r="AG44" s="1136"/>
      <c r="AH44" s="1136"/>
      <c r="AI44" s="1136"/>
      <c r="AJ44" s="1136"/>
      <c r="AK44" s="1136"/>
      <c r="AL44" s="1136"/>
      <c r="AM44" s="1136"/>
      <c r="AN44" s="1137" t="s">
        <v>273</v>
      </c>
      <c r="AO44" s="1136"/>
      <c r="AP44" s="1136"/>
      <c r="AQ44" s="1136"/>
      <c r="AR44" s="1136"/>
      <c r="AS44" s="1137" t="s">
        <v>274</v>
      </c>
      <c r="AT44" s="1136"/>
      <c r="AU44" s="1136"/>
      <c r="AV44" s="123" t="s">
        <v>65</v>
      </c>
      <c r="AW44" s="1135" t="s">
        <v>275</v>
      </c>
      <c r="AX44" s="1136"/>
      <c r="AY44" s="1136"/>
      <c r="AZ44" s="1136"/>
      <c r="BA44" s="1136"/>
      <c r="BB44" s="1136"/>
      <c r="BC44" s="124">
        <v>3486406531</v>
      </c>
      <c r="BD44" s="125">
        <v>0</v>
      </c>
      <c r="BE44" s="125">
        <v>0</v>
      </c>
      <c r="BF44" s="125">
        <v>0</v>
      </c>
      <c r="BG44" s="124">
        <v>373328600</v>
      </c>
      <c r="BH44" s="124">
        <v>-373328600</v>
      </c>
      <c r="BI44" s="124">
        <v>373328600</v>
      </c>
      <c r="BJ44" s="124">
        <v>0</v>
      </c>
      <c r="BK44" s="124">
        <v>373328600</v>
      </c>
      <c r="BL44" s="125">
        <v>0</v>
      </c>
      <c r="BM44" s="124">
        <v>22300</v>
      </c>
      <c r="BN44" s="125">
        <v>373306300</v>
      </c>
      <c r="BO44" s="124">
        <v>833255</v>
      </c>
    </row>
    <row r="45" spans="1:67" s="121" customFormat="1" x14ac:dyDescent="0.25">
      <c r="A45" s="121" t="str">
        <f>+B45&amp;"-"&amp;C45&amp;"-"&amp;D45&amp;"-"&amp;E45&amp;"-"&amp;F45&amp;"-"&amp;G45&amp;"-"&amp;AV45</f>
        <v>A-1-0-5-1-2-10</v>
      </c>
      <c r="B45" s="122" t="str">
        <f t="shared" si="9"/>
        <v>A</v>
      </c>
      <c r="C45" s="122" t="str">
        <f t="shared" si="10"/>
        <v>1</v>
      </c>
      <c r="D45" s="122" t="str">
        <f t="shared" si="11"/>
        <v>0</v>
      </c>
      <c r="E45" s="122" t="str">
        <f t="shared" si="12"/>
        <v>5</v>
      </c>
      <c r="F45" s="122" t="str">
        <f t="shared" si="6"/>
        <v>1</v>
      </c>
      <c r="G45" s="122" t="str">
        <f t="shared" si="7"/>
        <v>2</v>
      </c>
      <c r="H45" s="122"/>
      <c r="I45" s="122"/>
      <c r="J45" s="122"/>
      <c r="K45" s="122"/>
      <c r="M45" s="135"/>
      <c r="N45" s="1137" t="s">
        <v>14</v>
      </c>
      <c r="O45" s="1136"/>
      <c r="P45" s="1137" t="s">
        <v>279</v>
      </c>
      <c r="Q45" s="1136"/>
      <c r="R45" s="1137" t="s">
        <v>280</v>
      </c>
      <c r="S45" s="1136"/>
      <c r="T45" s="1137" t="s">
        <v>284</v>
      </c>
      <c r="U45" s="1136"/>
      <c r="V45" s="1137" t="s">
        <v>279</v>
      </c>
      <c r="W45" s="1136"/>
      <c r="X45" s="1136"/>
      <c r="Y45" s="1137" t="s">
        <v>282</v>
      </c>
      <c r="Z45" s="1136"/>
      <c r="AA45" s="1136"/>
      <c r="AB45" s="1137"/>
      <c r="AC45" s="1136"/>
      <c r="AD45" s="1137"/>
      <c r="AE45" s="1136"/>
      <c r="AF45" s="1138" t="s">
        <v>30</v>
      </c>
      <c r="AG45" s="1136"/>
      <c r="AH45" s="1136"/>
      <c r="AI45" s="1136"/>
      <c r="AJ45" s="1136"/>
      <c r="AK45" s="1136"/>
      <c r="AL45" s="1136"/>
      <c r="AM45" s="1136"/>
      <c r="AN45" s="1137" t="s">
        <v>273</v>
      </c>
      <c r="AO45" s="1136"/>
      <c r="AP45" s="1136"/>
      <c r="AQ45" s="1136"/>
      <c r="AR45" s="1136"/>
      <c r="AS45" s="1137" t="s">
        <v>274</v>
      </c>
      <c r="AT45" s="1136"/>
      <c r="AU45" s="1136"/>
      <c r="AV45" s="123" t="s">
        <v>65</v>
      </c>
      <c r="AW45" s="1135" t="s">
        <v>275</v>
      </c>
      <c r="AX45" s="1136"/>
      <c r="AY45" s="1136"/>
      <c r="AZ45" s="1136"/>
      <c r="BA45" s="1136"/>
      <c r="BB45" s="1136"/>
      <c r="BC45" s="124">
        <v>1530182979</v>
      </c>
      <c r="BD45" s="125">
        <v>0</v>
      </c>
      <c r="BE45" s="125">
        <v>0</v>
      </c>
      <c r="BF45" s="125">
        <v>0</v>
      </c>
      <c r="BG45" s="124">
        <v>3469825</v>
      </c>
      <c r="BH45" s="124">
        <v>-3469825</v>
      </c>
      <c r="BI45" s="124">
        <v>3469825</v>
      </c>
      <c r="BJ45" s="124">
        <v>0</v>
      </c>
      <c r="BK45" s="124">
        <v>3469825</v>
      </c>
      <c r="BL45" s="125">
        <v>0</v>
      </c>
      <c r="BM45" s="124">
        <v>3469825</v>
      </c>
      <c r="BN45" s="125">
        <v>0</v>
      </c>
      <c r="BO45" s="124">
        <v>0</v>
      </c>
    </row>
    <row r="46" spans="1:67" s="121" customFormat="1" x14ac:dyDescent="0.25">
      <c r="A46" s="121" t="str">
        <f>+B46&amp;"-"&amp;C46&amp;"-"&amp;D46&amp;"-"&amp;E46&amp;"-"&amp;F46&amp;"-"&amp;G46&amp;"-"&amp;AV46</f>
        <v>A-1-0-5-1-3-10</v>
      </c>
      <c r="B46" s="122" t="str">
        <f t="shared" si="9"/>
        <v>A</v>
      </c>
      <c r="C46" s="122" t="str">
        <f t="shared" si="10"/>
        <v>1</v>
      </c>
      <c r="D46" s="122" t="str">
        <f t="shared" si="11"/>
        <v>0</v>
      </c>
      <c r="E46" s="122" t="str">
        <f t="shared" si="12"/>
        <v>5</v>
      </c>
      <c r="F46" s="122" t="str">
        <f t="shared" si="6"/>
        <v>1</v>
      </c>
      <c r="G46" s="122" t="str">
        <f t="shared" si="7"/>
        <v>3</v>
      </c>
      <c r="H46" s="122"/>
      <c r="I46" s="122"/>
      <c r="J46" s="122"/>
      <c r="K46" s="122"/>
      <c r="M46" s="135"/>
      <c r="N46" s="1137" t="s">
        <v>14</v>
      </c>
      <c r="O46" s="1136"/>
      <c r="P46" s="1137" t="s">
        <v>279</v>
      </c>
      <c r="Q46" s="1136"/>
      <c r="R46" s="1137" t="s">
        <v>280</v>
      </c>
      <c r="S46" s="1136"/>
      <c r="T46" s="1137" t="s">
        <v>284</v>
      </c>
      <c r="U46" s="1136"/>
      <c r="V46" s="1137" t="s">
        <v>279</v>
      </c>
      <c r="W46" s="1136"/>
      <c r="X46" s="1136"/>
      <c r="Y46" s="1137" t="s">
        <v>289</v>
      </c>
      <c r="Z46" s="1136"/>
      <c r="AA46" s="1136"/>
      <c r="AB46" s="1137"/>
      <c r="AC46" s="1136"/>
      <c r="AD46" s="1137"/>
      <c r="AE46" s="1136"/>
      <c r="AF46" s="1138" t="s">
        <v>31</v>
      </c>
      <c r="AG46" s="1136"/>
      <c r="AH46" s="1136"/>
      <c r="AI46" s="1136"/>
      <c r="AJ46" s="1136"/>
      <c r="AK46" s="1136"/>
      <c r="AL46" s="1136"/>
      <c r="AM46" s="1136"/>
      <c r="AN46" s="1137" t="s">
        <v>273</v>
      </c>
      <c r="AO46" s="1136"/>
      <c r="AP46" s="1136"/>
      <c r="AQ46" s="1136"/>
      <c r="AR46" s="1136"/>
      <c r="AS46" s="1137" t="s">
        <v>274</v>
      </c>
      <c r="AT46" s="1136"/>
      <c r="AU46" s="1136"/>
      <c r="AV46" s="123" t="s">
        <v>65</v>
      </c>
      <c r="AW46" s="1135" t="s">
        <v>275</v>
      </c>
      <c r="AX46" s="1136"/>
      <c r="AY46" s="1136"/>
      <c r="AZ46" s="1136"/>
      <c r="BA46" s="1136"/>
      <c r="BB46" s="1136"/>
      <c r="BC46" s="124">
        <v>4451871042</v>
      </c>
      <c r="BD46" s="125">
        <v>0</v>
      </c>
      <c r="BE46" s="125">
        <v>0</v>
      </c>
      <c r="BF46" s="125">
        <v>0</v>
      </c>
      <c r="BG46" s="124">
        <v>439148300</v>
      </c>
      <c r="BH46" s="124">
        <v>-439148300</v>
      </c>
      <c r="BI46" s="124">
        <v>439148300</v>
      </c>
      <c r="BJ46" s="124">
        <v>0</v>
      </c>
      <c r="BK46" s="124">
        <v>439148300</v>
      </c>
      <c r="BL46" s="125">
        <v>0</v>
      </c>
      <c r="BM46" s="124">
        <v>47400</v>
      </c>
      <c r="BN46" s="125">
        <v>439100900</v>
      </c>
      <c r="BO46" s="124">
        <v>82500</v>
      </c>
    </row>
    <row r="47" spans="1:67" s="121" customFormat="1" x14ac:dyDescent="0.25">
      <c r="A47" s="121" t="str">
        <f>+B47&amp;"-"&amp;C47&amp;"-"&amp;D47&amp;"-"&amp;E47&amp;"-"&amp;F47&amp;"-"&amp;G47&amp;"-"&amp;AV47</f>
        <v>A-1-0-5-1-4-10</v>
      </c>
      <c r="B47" s="122" t="str">
        <f t="shared" si="9"/>
        <v>A</v>
      </c>
      <c r="C47" s="122" t="str">
        <f t="shared" si="10"/>
        <v>1</v>
      </c>
      <c r="D47" s="122" t="str">
        <f t="shared" si="11"/>
        <v>0</v>
      </c>
      <c r="E47" s="122" t="str">
        <f t="shared" si="12"/>
        <v>5</v>
      </c>
      <c r="F47" s="122" t="str">
        <f t="shared" si="6"/>
        <v>1</v>
      </c>
      <c r="G47" s="122" t="str">
        <f t="shared" si="7"/>
        <v>4</v>
      </c>
      <c r="H47" s="122"/>
      <c r="I47" s="122"/>
      <c r="J47" s="122"/>
      <c r="K47" s="122"/>
      <c r="M47" s="135"/>
      <c r="N47" s="1137" t="s">
        <v>14</v>
      </c>
      <c r="O47" s="1136"/>
      <c r="P47" s="1137" t="s">
        <v>279</v>
      </c>
      <c r="Q47" s="1136"/>
      <c r="R47" s="1137" t="s">
        <v>280</v>
      </c>
      <c r="S47" s="1136"/>
      <c r="T47" s="1137" t="s">
        <v>284</v>
      </c>
      <c r="U47" s="1136"/>
      <c r="V47" s="1137" t="s">
        <v>279</v>
      </c>
      <c r="W47" s="1136"/>
      <c r="X47" s="1136"/>
      <c r="Y47" s="1137" t="s">
        <v>283</v>
      </c>
      <c r="Z47" s="1136"/>
      <c r="AA47" s="1136"/>
      <c r="AB47" s="1137"/>
      <c r="AC47" s="1136"/>
      <c r="AD47" s="1137"/>
      <c r="AE47" s="1136"/>
      <c r="AF47" s="1138" t="s">
        <v>32</v>
      </c>
      <c r="AG47" s="1136"/>
      <c r="AH47" s="1136"/>
      <c r="AI47" s="1136"/>
      <c r="AJ47" s="1136"/>
      <c r="AK47" s="1136"/>
      <c r="AL47" s="1136"/>
      <c r="AM47" s="1136"/>
      <c r="AN47" s="1137" t="s">
        <v>273</v>
      </c>
      <c r="AO47" s="1136"/>
      <c r="AP47" s="1136"/>
      <c r="AQ47" s="1136"/>
      <c r="AR47" s="1136"/>
      <c r="AS47" s="1137" t="s">
        <v>274</v>
      </c>
      <c r="AT47" s="1136"/>
      <c r="AU47" s="1136"/>
      <c r="AV47" s="123" t="s">
        <v>65</v>
      </c>
      <c r="AW47" s="1135" t="s">
        <v>275</v>
      </c>
      <c r="AX47" s="1136"/>
      <c r="AY47" s="1136"/>
      <c r="AZ47" s="1136"/>
      <c r="BA47" s="1136"/>
      <c r="BB47" s="1136"/>
      <c r="BC47" s="124">
        <v>7532131228</v>
      </c>
      <c r="BD47" s="125">
        <v>0</v>
      </c>
      <c r="BE47" s="125">
        <v>0</v>
      </c>
      <c r="BF47" s="125">
        <v>0</v>
      </c>
      <c r="BG47" s="124">
        <v>741964800</v>
      </c>
      <c r="BH47" s="124">
        <v>-741964800</v>
      </c>
      <c r="BI47" s="124">
        <v>741964800</v>
      </c>
      <c r="BJ47" s="124">
        <v>0</v>
      </c>
      <c r="BK47" s="124">
        <v>741964800</v>
      </c>
      <c r="BL47" s="125">
        <v>0</v>
      </c>
      <c r="BM47" s="124">
        <v>47400</v>
      </c>
      <c r="BN47" s="125">
        <v>741917400</v>
      </c>
      <c r="BO47" s="124">
        <v>26144656</v>
      </c>
    </row>
    <row r="48" spans="1:67" s="121" customFormat="1" x14ac:dyDescent="0.25">
      <c r="A48" s="121" t="str">
        <f>+B48&amp;"-"&amp;C48&amp;"-"&amp;D48&amp;"-"&amp;E48&amp;"-"&amp;F48&amp;"-"&amp;G48&amp;"-"&amp;AV48</f>
        <v>A-1-0-5-1-5-10</v>
      </c>
      <c r="B48" s="122" t="str">
        <f t="shared" si="9"/>
        <v>A</v>
      </c>
      <c r="C48" s="122" t="str">
        <f t="shared" si="10"/>
        <v>1</v>
      </c>
      <c r="D48" s="122" t="str">
        <f t="shared" si="11"/>
        <v>0</v>
      </c>
      <c r="E48" s="122" t="str">
        <f t="shared" si="12"/>
        <v>5</v>
      </c>
      <c r="F48" s="122" t="str">
        <f t="shared" si="6"/>
        <v>1</v>
      </c>
      <c r="G48" s="122" t="str">
        <f t="shared" si="7"/>
        <v>5</v>
      </c>
      <c r="H48" s="122"/>
      <c r="I48" s="122"/>
      <c r="J48" s="122"/>
      <c r="K48" s="122"/>
      <c r="M48" s="135"/>
      <c r="N48" s="1137" t="s">
        <v>14</v>
      </c>
      <c r="O48" s="1136"/>
      <c r="P48" s="1137" t="s">
        <v>279</v>
      </c>
      <c r="Q48" s="1136"/>
      <c r="R48" s="1137" t="s">
        <v>280</v>
      </c>
      <c r="S48" s="1136"/>
      <c r="T48" s="1137" t="s">
        <v>284</v>
      </c>
      <c r="U48" s="1136"/>
      <c r="V48" s="1137" t="s">
        <v>279</v>
      </c>
      <c r="W48" s="1136"/>
      <c r="X48" s="1136"/>
      <c r="Y48" s="1137" t="s">
        <v>284</v>
      </c>
      <c r="Z48" s="1136"/>
      <c r="AA48" s="1136"/>
      <c r="AB48" s="1137"/>
      <c r="AC48" s="1136"/>
      <c r="AD48" s="1137"/>
      <c r="AE48" s="1136"/>
      <c r="AF48" s="1138" t="s">
        <v>33</v>
      </c>
      <c r="AG48" s="1136"/>
      <c r="AH48" s="1136"/>
      <c r="AI48" s="1136"/>
      <c r="AJ48" s="1136"/>
      <c r="AK48" s="1136"/>
      <c r="AL48" s="1136"/>
      <c r="AM48" s="1136"/>
      <c r="AN48" s="1137" t="s">
        <v>273</v>
      </c>
      <c r="AO48" s="1136"/>
      <c r="AP48" s="1136"/>
      <c r="AQ48" s="1136"/>
      <c r="AR48" s="1136"/>
      <c r="AS48" s="1137" t="s">
        <v>274</v>
      </c>
      <c r="AT48" s="1136"/>
      <c r="AU48" s="1136"/>
      <c r="AV48" s="123" t="s">
        <v>65</v>
      </c>
      <c r="AW48" s="1135" t="s">
        <v>275</v>
      </c>
      <c r="AX48" s="1136"/>
      <c r="AY48" s="1136"/>
      <c r="AZ48" s="1136"/>
      <c r="BA48" s="1136"/>
      <c r="BB48" s="1136"/>
      <c r="BC48" s="124">
        <v>934946689</v>
      </c>
      <c r="BD48" s="125">
        <v>0</v>
      </c>
      <c r="BE48" s="125">
        <v>0</v>
      </c>
      <c r="BF48" s="125">
        <v>0</v>
      </c>
      <c r="BG48" s="124">
        <v>95410900</v>
      </c>
      <c r="BH48" s="124">
        <v>-95410900</v>
      </c>
      <c r="BI48" s="124">
        <v>95410900</v>
      </c>
      <c r="BJ48" s="124">
        <v>0</v>
      </c>
      <c r="BK48" s="124">
        <v>95410900</v>
      </c>
      <c r="BL48" s="125">
        <v>0</v>
      </c>
      <c r="BM48" s="124">
        <v>3000</v>
      </c>
      <c r="BN48" s="125">
        <v>95407900</v>
      </c>
      <c r="BO48" s="124">
        <v>0</v>
      </c>
    </row>
    <row r="49" spans="1:67" ht="14.45" customHeight="1" x14ac:dyDescent="0.25">
      <c r="B49" s="115" t="str">
        <f t="shared" si="9"/>
        <v>A</v>
      </c>
      <c r="C49" s="115" t="str">
        <f t="shared" si="10"/>
        <v>1</v>
      </c>
      <c r="D49" s="115" t="str">
        <f t="shared" si="11"/>
        <v>0</v>
      </c>
      <c r="E49" s="115" t="str">
        <f t="shared" si="12"/>
        <v>5</v>
      </c>
      <c r="F49" s="115" t="str">
        <f t="shared" si="6"/>
        <v>2</v>
      </c>
      <c r="G49" s="115">
        <f t="shared" si="7"/>
        <v>0</v>
      </c>
      <c r="N49" s="918" t="s">
        <v>14</v>
      </c>
      <c r="O49" s="1032"/>
      <c r="P49" s="918" t="s">
        <v>279</v>
      </c>
      <c r="Q49" s="1032"/>
      <c r="R49" s="918" t="s">
        <v>280</v>
      </c>
      <c r="S49" s="1032"/>
      <c r="T49" s="918" t="s">
        <v>284</v>
      </c>
      <c r="U49" s="1032"/>
      <c r="V49" s="918" t="s">
        <v>282</v>
      </c>
      <c r="W49" s="1032"/>
      <c r="X49" s="1032"/>
      <c r="Y49" s="918"/>
      <c r="Z49" s="1032"/>
      <c r="AA49" s="1032"/>
      <c r="AB49" s="918"/>
      <c r="AC49" s="1032"/>
      <c r="AD49" s="918"/>
      <c r="AE49" s="1032"/>
      <c r="AF49" s="917" t="s">
        <v>291</v>
      </c>
      <c r="AG49" s="1032"/>
      <c r="AH49" s="1032"/>
      <c r="AI49" s="1032"/>
      <c r="AJ49" s="1032"/>
      <c r="AK49" s="1032"/>
      <c r="AL49" s="1032"/>
      <c r="AM49" s="1032"/>
      <c r="AN49" s="918" t="s">
        <v>273</v>
      </c>
      <c r="AO49" s="1032"/>
      <c r="AP49" s="1032"/>
      <c r="AQ49" s="1032"/>
      <c r="AR49" s="1032"/>
      <c r="AS49" s="918" t="s">
        <v>274</v>
      </c>
      <c r="AT49" s="1032"/>
      <c r="AU49" s="1032"/>
      <c r="AV49" s="105" t="s">
        <v>65</v>
      </c>
      <c r="AW49" s="919" t="s">
        <v>275</v>
      </c>
      <c r="AX49" s="1032"/>
      <c r="AY49" s="1032"/>
      <c r="AZ49" s="1032"/>
      <c r="BA49" s="1032"/>
      <c r="BB49" s="1032"/>
      <c r="BC49" s="106">
        <v>12419953098</v>
      </c>
      <c r="BD49" s="107">
        <v>0</v>
      </c>
      <c r="BE49" s="107">
        <v>0</v>
      </c>
      <c r="BF49" s="107">
        <v>0</v>
      </c>
      <c r="BG49" s="106">
        <v>1184237091</v>
      </c>
      <c r="BH49" s="106">
        <v>-1184237091</v>
      </c>
      <c r="BI49" s="106">
        <v>1184237091</v>
      </c>
      <c r="BJ49" s="107">
        <v>0</v>
      </c>
      <c r="BK49" s="106">
        <v>1184237091</v>
      </c>
      <c r="BL49" s="107">
        <v>0</v>
      </c>
      <c r="BM49" s="106">
        <v>19500</v>
      </c>
      <c r="BN49" s="106">
        <v>1184217591</v>
      </c>
      <c r="BO49" s="106">
        <v>109443</v>
      </c>
    </row>
    <row r="50" spans="1:67" s="121" customFormat="1" x14ac:dyDescent="0.25">
      <c r="A50" s="121" t="str">
        <f t="shared" ref="A50:A57" si="13">+B50&amp;"-"&amp;C50&amp;"-"&amp;D50&amp;"-"&amp;E50&amp;"-"&amp;F50&amp;"-"&amp;G50&amp;"-"&amp;AV50</f>
        <v>A-1-0-5-2-1-10</v>
      </c>
      <c r="B50" s="122" t="str">
        <f t="shared" si="9"/>
        <v>A</v>
      </c>
      <c r="C50" s="122" t="str">
        <f t="shared" si="10"/>
        <v>1</v>
      </c>
      <c r="D50" s="122" t="str">
        <f t="shared" si="11"/>
        <v>0</v>
      </c>
      <c r="E50" s="122" t="str">
        <f t="shared" si="12"/>
        <v>5</v>
      </c>
      <c r="F50" s="122" t="str">
        <f t="shared" si="6"/>
        <v>2</v>
      </c>
      <c r="G50" s="122" t="str">
        <f t="shared" si="7"/>
        <v>1</v>
      </c>
      <c r="H50" s="122"/>
      <c r="I50" s="122"/>
      <c r="J50" s="122"/>
      <c r="K50" s="122"/>
      <c r="M50" s="135"/>
      <c r="N50" s="1137" t="s">
        <v>14</v>
      </c>
      <c r="O50" s="1136"/>
      <c r="P50" s="1137" t="s">
        <v>279</v>
      </c>
      <c r="Q50" s="1136"/>
      <c r="R50" s="1137" t="s">
        <v>280</v>
      </c>
      <c r="S50" s="1136"/>
      <c r="T50" s="1137" t="s">
        <v>284</v>
      </c>
      <c r="U50" s="1136"/>
      <c r="V50" s="1137" t="s">
        <v>282</v>
      </c>
      <c r="W50" s="1136"/>
      <c r="X50" s="1136"/>
      <c r="Y50" s="1137" t="s">
        <v>279</v>
      </c>
      <c r="Z50" s="1136"/>
      <c r="AA50" s="1136"/>
      <c r="AB50" s="1137"/>
      <c r="AC50" s="1136"/>
      <c r="AD50" s="1137"/>
      <c r="AE50" s="1136"/>
      <c r="AF50" s="1138" t="s">
        <v>34</v>
      </c>
      <c r="AG50" s="1136"/>
      <c r="AH50" s="1136"/>
      <c r="AI50" s="1136"/>
      <c r="AJ50" s="1136"/>
      <c r="AK50" s="1136"/>
      <c r="AL50" s="1136"/>
      <c r="AM50" s="1136"/>
      <c r="AN50" s="1137" t="s">
        <v>273</v>
      </c>
      <c r="AO50" s="1136"/>
      <c r="AP50" s="1136"/>
      <c r="AQ50" s="1136"/>
      <c r="AR50" s="1136"/>
      <c r="AS50" s="1137" t="s">
        <v>274</v>
      </c>
      <c r="AT50" s="1136"/>
      <c r="AU50" s="1136"/>
      <c r="AV50" s="123" t="s">
        <v>65</v>
      </c>
      <c r="AW50" s="1135" t="s">
        <v>275</v>
      </c>
      <c r="AX50" s="1136"/>
      <c r="AY50" s="1136"/>
      <c r="AZ50" s="1136"/>
      <c r="BA50" s="1136"/>
      <c r="BB50" s="1136"/>
      <c r="BC50" s="124">
        <v>119144700</v>
      </c>
      <c r="BD50" s="125">
        <v>0</v>
      </c>
      <c r="BE50" s="125">
        <v>0</v>
      </c>
      <c r="BF50" s="125">
        <v>0</v>
      </c>
      <c r="BG50" s="124">
        <v>10593800</v>
      </c>
      <c r="BH50" s="124">
        <v>-10593800</v>
      </c>
      <c r="BI50" s="124">
        <v>10593800</v>
      </c>
      <c r="BJ50" s="124">
        <v>0</v>
      </c>
      <c r="BK50" s="124">
        <v>10593800</v>
      </c>
      <c r="BL50" s="125">
        <v>0</v>
      </c>
      <c r="BM50" s="124">
        <v>0</v>
      </c>
      <c r="BN50" s="125">
        <v>10593800</v>
      </c>
      <c r="BO50" s="124">
        <v>0</v>
      </c>
    </row>
    <row r="51" spans="1:67" s="121" customFormat="1" x14ac:dyDescent="0.25">
      <c r="A51" s="121" t="str">
        <f t="shared" si="13"/>
        <v>A-1-0-5-2-2-10</v>
      </c>
      <c r="B51" s="122" t="str">
        <f t="shared" si="9"/>
        <v>A</v>
      </c>
      <c r="C51" s="122" t="str">
        <f t="shared" si="10"/>
        <v>1</v>
      </c>
      <c r="D51" s="122" t="str">
        <f t="shared" si="11"/>
        <v>0</v>
      </c>
      <c r="E51" s="122" t="str">
        <f t="shared" si="12"/>
        <v>5</v>
      </c>
      <c r="F51" s="122" t="str">
        <f t="shared" si="6"/>
        <v>2</v>
      </c>
      <c r="G51" s="122" t="str">
        <f t="shared" si="7"/>
        <v>2</v>
      </c>
      <c r="H51" s="122"/>
      <c r="I51" s="122"/>
      <c r="J51" s="122"/>
      <c r="K51" s="122"/>
      <c r="M51" s="135"/>
      <c r="N51" s="1137" t="s">
        <v>14</v>
      </c>
      <c r="O51" s="1136"/>
      <c r="P51" s="1137" t="s">
        <v>279</v>
      </c>
      <c r="Q51" s="1136"/>
      <c r="R51" s="1137" t="s">
        <v>280</v>
      </c>
      <c r="S51" s="1136"/>
      <c r="T51" s="1137" t="s">
        <v>284</v>
      </c>
      <c r="U51" s="1136"/>
      <c r="V51" s="1137" t="s">
        <v>282</v>
      </c>
      <c r="W51" s="1136"/>
      <c r="X51" s="1136"/>
      <c r="Y51" s="1137" t="s">
        <v>282</v>
      </c>
      <c r="Z51" s="1136"/>
      <c r="AA51" s="1136"/>
      <c r="AB51" s="1137"/>
      <c r="AC51" s="1136"/>
      <c r="AD51" s="1137"/>
      <c r="AE51" s="1136"/>
      <c r="AF51" s="1138" t="s">
        <v>35</v>
      </c>
      <c r="AG51" s="1136"/>
      <c r="AH51" s="1136"/>
      <c r="AI51" s="1136"/>
      <c r="AJ51" s="1136"/>
      <c r="AK51" s="1136"/>
      <c r="AL51" s="1136"/>
      <c r="AM51" s="1136"/>
      <c r="AN51" s="1137" t="s">
        <v>273</v>
      </c>
      <c r="AO51" s="1136"/>
      <c r="AP51" s="1136"/>
      <c r="AQ51" s="1136"/>
      <c r="AR51" s="1136"/>
      <c r="AS51" s="1137" t="s">
        <v>274</v>
      </c>
      <c r="AT51" s="1136"/>
      <c r="AU51" s="1136"/>
      <c r="AV51" s="123" t="s">
        <v>65</v>
      </c>
      <c r="AW51" s="1135" t="s">
        <v>275</v>
      </c>
      <c r="AX51" s="1136"/>
      <c r="AY51" s="1136"/>
      <c r="AZ51" s="1136"/>
      <c r="BA51" s="1136"/>
      <c r="BB51" s="1136"/>
      <c r="BC51" s="124">
        <v>5697403045</v>
      </c>
      <c r="BD51" s="125">
        <v>0</v>
      </c>
      <c r="BE51" s="125">
        <v>0</v>
      </c>
      <c r="BF51" s="125">
        <v>0</v>
      </c>
      <c r="BG51" s="124">
        <v>544829691</v>
      </c>
      <c r="BH51" s="124">
        <v>-544829691</v>
      </c>
      <c r="BI51" s="124">
        <v>544829691</v>
      </c>
      <c r="BJ51" s="124">
        <v>0</v>
      </c>
      <c r="BK51" s="124">
        <v>544829691</v>
      </c>
      <c r="BL51" s="125">
        <v>0</v>
      </c>
      <c r="BM51" s="124">
        <v>0</v>
      </c>
      <c r="BN51" s="125">
        <v>544829691</v>
      </c>
      <c r="BO51" s="124">
        <v>0</v>
      </c>
    </row>
    <row r="52" spans="1:67" s="121" customFormat="1" x14ac:dyDescent="0.25">
      <c r="A52" s="121" t="str">
        <f t="shared" si="13"/>
        <v>A-1-0-5-2-3-10</v>
      </c>
      <c r="B52" s="122" t="str">
        <f t="shared" si="9"/>
        <v>A</v>
      </c>
      <c r="C52" s="122" t="str">
        <f t="shared" si="10"/>
        <v>1</v>
      </c>
      <c r="D52" s="122" t="str">
        <f t="shared" si="11"/>
        <v>0</v>
      </c>
      <c r="E52" s="122" t="str">
        <f t="shared" si="12"/>
        <v>5</v>
      </c>
      <c r="F52" s="122" t="str">
        <f t="shared" si="6"/>
        <v>2</v>
      </c>
      <c r="G52" s="122" t="str">
        <f t="shared" si="7"/>
        <v>3</v>
      </c>
      <c r="H52" s="122"/>
      <c r="I52" s="122"/>
      <c r="J52" s="122"/>
      <c r="K52" s="122"/>
      <c r="M52" s="135"/>
      <c r="N52" s="1137" t="s">
        <v>14</v>
      </c>
      <c r="O52" s="1136"/>
      <c r="P52" s="1137" t="s">
        <v>279</v>
      </c>
      <c r="Q52" s="1136"/>
      <c r="R52" s="1137" t="s">
        <v>280</v>
      </c>
      <c r="S52" s="1136"/>
      <c r="T52" s="1137" t="s">
        <v>284</v>
      </c>
      <c r="U52" s="1136"/>
      <c r="V52" s="1137" t="s">
        <v>282</v>
      </c>
      <c r="W52" s="1136"/>
      <c r="X52" s="1136"/>
      <c r="Y52" s="1137" t="s">
        <v>289</v>
      </c>
      <c r="Z52" s="1136"/>
      <c r="AA52" s="1136"/>
      <c r="AB52" s="1137"/>
      <c r="AC52" s="1136"/>
      <c r="AD52" s="1137"/>
      <c r="AE52" s="1136"/>
      <c r="AF52" s="1138" t="s">
        <v>36</v>
      </c>
      <c r="AG52" s="1136"/>
      <c r="AH52" s="1136"/>
      <c r="AI52" s="1136"/>
      <c r="AJ52" s="1136"/>
      <c r="AK52" s="1136"/>
      <c r="AL52" s="1136"/>
      <c r="AM52" s="1136"/>
      <c r="AN52" s="1137" t="s">
        <v>273</v>
      </c>
      <c r="AO52" s="1136"/>
      <c r="AP52" s="1136"/>
      <c r="AQ52" s="1136"/>
      <c r="AR52" s="1136"/>
      <c r="AS52" s="1137" t="s">
        <v>274</v>
      </c>
      <c r="AT52" s="1136"/>
      <c r="AU52" s="1136"/>
      <c r="AV52" s="123" t="s">
        <v>65</v>
      </c>
      <c r="AW52" s="1135" t="s">
        <v>275</v>
      </c>
      <c r="AX52" s="1136"/>
      <c r="AY52" s="1136"/>
      <c r="AZ52" s="1136"/>
      <c r="BA52" s="1136"/>
      <c r="BB52" s="1136"/>
      <c r="BC52" s="124">
        <v>6528258063</v>
      </c>
      <c r="BD52" s="125">
        <v>0</v>
      </c>
      <c r="BE52" s="125">
        <v>0</v>
      </c>
      <c r="BF52" s="125">
        <v>0</v>
      </c>
      <c r="BG52" s="124">
        <v>621372400</v>
      </c>
      <c r="BH52" s="124">
        <v>-621372400</v>
      </c>
      <c r="BI52" s="124">
        <v>621372400</v>
      </c>
      <c r="BJ52" s="124">
        <v>0</v>
      </c>
      <c r="BK52" s="124">
        <v>621372400</v>
      </c>
      <c r="BL52" s="125">
        <v>0</v>
      </c>
      <c r="BM52" s="124">
        <v>19500</v>
      </c>
      <c r="BN52" s="125">
        <v>621352900</v>
      </c>
      <c r="BO52" s="124">
        <v>109443</v>
      </c>
    </row>
    <row r="53" spans="1:67" s="121" customFormat="1" x14ac:dyDescent="0.25">
      <c r="A53" s="121" t="str">
        <f t="shared" si="13"/>
        <v>A-1-0-5-2-6-10</v>
      </c>
      <c r="B53" s="122" t="str">
        <f t="shared" si="9"/>
        <v>A</v>
      </c>
      <c r="C53" s="122" t="str">
        <f t="shared" si="10"/>
        <v>1</v>
      </c>
      <c r="D53" s="122" t="str">
        <f t="shared" si="11"/>
        <v>0</v>
      </c>
      <c r="E53" s="122" t="str">
        <f t="shared" si="12"/>
        <v>5</v>
      </c>
      <c r="F53" s="122" t="str">
        <f t="shared" si="6"/>
        <v>2</v>
      </c>
      <c r="G53" s="122" t="str">
        <f t="shared" si="7"/>
        <v>6</v>
      </c>
      <c r="H53" s="122"/>
      <c r="I53" s="122"/>
      <c r="J53" s="122"/>
      <c r="K53" s="122"/>
      <c r="M53" s="135"/>
      <c r="N53" s="1137" t="s">
        <v>14</v>
      </c>
      <c r="O53" s="1136"/>
      <c r="P53" s="1137" t="s">
        <v>279</v>
      </c>
      <c r="Q53" s="1136"/>
      <c r="R53" s="1137" t="s">
        <v>280</v>
      </c>
      <c r="S53" s="1136"/>
      <c r="T53" s="1137" t="s">
        <v>284</v>
      </c>
      <c r="U53" s="1136"/>
      <c r="V53" s="1137" t="s">
        <v>282</v>
      </c>
      <c r="W53" s="1136"/>
      <c r="X53" s="1136"/>
      <c r="Y53" s="1137" t="s">
        <v>292</v>
      </c>
      <c r="Z53" s="1136"/>
      <c r="AA53" s="1136"/>
      <c r="AB53" s="1137"/>
      <c r="AC53" s="1136"/>
      <c r="AD53" s="1137"/>
      <c r="AE53" s="1136"/>
      <c r="AF53" s="1138" t="s">
        <v>37</v>
      </c>
      <c r="AG53" s="1136"/>
      <c r="AH53" s="1136"/>
      <c r="AI53" s="1136"/>
      <c r="AJ53" s="1136"/>
      <c r="AK53" s="1136"/>
      <c r="AL53" s="1136"/>
      <c r="AM53" s="1136"/>
      <c r="AN53" s="1137" t="s">
        <v>273</v>
      </c>
      <c r="AO53" s="1136"/>
      <c r="AP53" s="1136"/>
      <c r="AQ53" s="1136"/>
      <c r="AR53" s="1136"/>
      <c r="AS53" s="1137" t="s">
        <v>274</v>
      </c>
      <c r="AT53" s="1136"/>
      <c r="AU53" s="1136"/>
      <c r="AV53" s="123" t="s">
        <v>65</v>
      </c>
      <c r="AW53" s="1135" t="s">
        <v>275</v>
      </c>
      <c r="AX53" s="1136"/>
      <c r="AY53" s="1136"/>
      <c r="AZ53" s="1136"/>
      <c r="BA53" s="1136"/>
      <c r="BB53" s="1136"/>
      <c r="BC53" s="124">
        <v>75147290</v>
      </c>
      <c r="BD53" s="125">
        <v>0</v>
      </c>
      <c r="BE53" s="125">
        <v>0</v>
      </c>
      <c r="BF53" s="125">
        <v>0</v>
      </c>
      <c r="BG53" s="124">
        <v>7441200</v>
      </c>
      <c r="BH53" s="124">
        <v>-7441200</v>
      </c>
      <c r="BI53" s="124">
        <v>7441200</v>
      </c>
      <c r="BJ53" s="124">
        <v>0</v>
      </c>
      <c r="BK53" s="124">
        <v>7441200</v>
      </c>
      <c r="BL53" s="125">
        <v>0</v>
      </c>
      <c r="BM53" s="124">
        <v>0</v>
      </c>
      <c r="BN53" s="125">
        <v>7441200</v>
      </c>
      <c r="BO53" s="124">
        <v>0</v>
      </c>
    </row>
    <row r="54" spans="1:67" s="121" customFormat="1" x14ac:dyDescent="0.25">
      <c r="A54" s="121" t="str">
        <f t="shared" si="13"/>
        <v>A-1-0-5-6-0-10</v>
      </c>
      <c r="B54" s="122" t="str">
        <f t="shared" si="9"/>
        <v>A</v>
      </c>
      <c r="C54" s="122" t="str">
        <f t="shared" si="10"/>
        <v>1</v>
      </c>
      <c r="D54" s="122" t="str">
        <f t="shared" si="11"/>
        <v>0</v>
      </c>
      <c r="E54" s="122" t="str">
        <f t="shared" si="12"/>
        <v>5</v>
      </c>
      <c r="F54" s="122" t="str">
        <f t="shared" si="6"/>
        <v>6</v>
      </c>
      <c r="G54" s="122">
        <f t="shared" si="7"/>
        <v>0</v>
      </c>
      <c r="H54" s="122"/>
      <c r="I54" s="122"/>
      <c r="J54" s="122"/>
      <c r="K54" s="122"/>
      <c r="M54" s="135"/>
      <c r="N54" s="1137" t="s">
        <v>14</v>
      </c>
      <c r="O54" s="1136"/>
      <c r="P54" s="1137" t="s">
        <v>279</v>
      </c>
      <c r="Q54" s="1136"/>
      <c r="R54" s="1137" t="s">
        <v>280</v>
      </c>
      <c r="S54" s="1136"/>
      <c r="T54" s="1137" t="s">
        <v>284</v>
      </c>
      <c r="U54" s="1136"/>
      <c r="V54" s="1137" t="s">
        <v>292</v>
      </c>
      <c r="W54" s="1136"/>
      <c r="X54" s="1136"/>
      <c r="Y54" s="1137"/>
      <c r="Z54" s="1136"/>
      <c r="AA54" s="1136"/>
      <c r="AB54" s="1137"/>
      <c r="AC54" s="1136"/>
      <c r="AD54" s="1137"/>
      <c r="AE54" s="1136"/>
      <c r="AF54" s="1138" t="s">
        <v>38</v>
      </c>
      <c r="AG54" s="1136"/>
      <c r="AH54" s="1136"/>
      <c r="AI54" s="1136"/>
      <c r="AJ54" s="1136"/>
      <c r="AK54" s="1136"/>
      <c r="AL54" s="1136"/>
      <c r="AM54" s="1136"/>
      <c r="AN54" s="1137" t="s">
        <v>273</v>
      </c>
      <c r="AO54" s="1136"/>
      <c r="AP54" s="1136"/>
      <c r="AQ54" s="1136"/>
      <c r="AR54" s="1136"/>
      <c r="AS54" s="1137" t="s">
        <v>274</v>
      </c>
      <c r="AT54" s="1136"/>
      <c r="AU54" s="1136"/>
      <c r="AV54" s="123" t="s">
        <v>65</v>
      </c>
      <c r="AW54" s="1135" t="s">
        <v>275</v>
      </c>
      <c r="AX54" s="1136"/>
      <c r="AY54" s="1136"/>
      <c r="AZ54" s="1136"/>
      <c r="BA54" s="1136"/>
      <c r="BB54" s="1136"/>
      <c r="BC54" s="124">
        <v>2721591300</v>
      </c>
      <c r="BD54" s="125">
        <v>0</v>
      </c>
      <c r="BE54" s="125">
        <v>0</v>
      </c>
      <c r="BF54" s="125">
        <v>0</v>
      </c>
      <c r="BG54" s="124">
        <v>287929000</v>
      </c>
      <c r="BH54" s="124">
        <v>-287929000</v>
      </c>
      <c r="BI54" s="124">
        <v>287929000</v>
      </c>
      <c r="BJ54" s="124">
        <v>0</v>
      </c>
      <c r="BK54" s="124">
        <v>287929000</v>
      </c>
      <c r="BL54" s="125">
        <v>0</v>
      </c>
      <c r="BM54" s="124">
        <v>16800</v>
      </c>
      <c r="BN54" s="125">
        <v>287912200</v>
      </c>
      <c r="BO54" s="124">
        <v>0</v>
      </c>
    </row>
    <row r="55" spans="1:67" s="121" customFormat="1" x14ac:dyDescent="0.25">
      <c r="A55" s="121" t="str">
        <f t="shared" si="13"/>
        <v>A-1-0-5-7-0-10</v>
      </c>
      <c r="B55" s="122" t="str">
        <f t="shared" si="9"/>
        <v>A</v>
      </c>
      <c r="C55" s="122" t="str">
        <f t="shared" si="10"/>
        <v>1</v>
      </c>
      <c r="D55" s="122" t="str">
        <f t="shared" si="11"/>
        <v>0</v>
      </c>
      <c r="E55" s="122" t="str">
        <f t="shared" si="12"/>
        <v>5</v>
      </c>
      <c r="F55" s="122" t="str">
        <f t="shared" si="6"/>
        <v>7</v>
      </c>
      <c r="G55" s="122">
        <f t="shared" si="7"/>
        <v>0</v>
      </c>
      <c r="H55" s="122"/>
      <c r="I55" s="122"/>
      <c r="J55" s="122"/>
      <c r="K55" s="122"/>
      <c r="M55" s="135"/>
      <c r="N55" s="1137" t="s">
        <v>14</v>
      </c>
      <c r="O55" s="1136"/>
      <c r="P55" s="1137" t="s">
        <v>279</v>
      </c>
      <c r="Q55" s="1136"/>
      <c r="R55" s="1137" t="s">
        <v>280</v>
      </c>
      <c r="S55" s="1136"/>
      <c r="T55" s="1137" t="s">
        <v>284</v>
      </c>
      <c r="U55" s="1136"/>
      <c r="V55" s="1137" t="s">
        <v>293</v>
      </c>
      <c r="W55" s="1136"/>
      <c r="X55" s="1136"/>
      <c r="Y55" s="1137"/>
      <c r="Z55" s="1136"/>
      <c r="AA55" s="1136"/>
      <c r="AB55" s="1137"/>
      <c r="AC55" s="1136"/>
      <c r="AD55" s="1137"/>
      <c r="AE55" s="1136"/>
      <c r="AF55" s="1138" t="s">
        <v>39</v>
      </c>
      <c r="AG55" s="1136"/>
      <c r="AH55" s="1136"/>
      <c r="AI55" s="1136"/>
      <c r="AJ55" s="1136"/>
      <c r="AK55" s="1136"/>
      <c r="AL55" s="1136"/>
      <c r="AM55" s="1136"/>
      <c r="AN55" s="1137" t="s">
        <v>273</v>
      </c>
      <c r="AO55" s="1136"/>
      <c r="AP55" s="1136"/>
      <c r="AQ55" s="1136"/>
      <c r="AR55" s="1136"/>
      <c r="AS55" s="1137" t="s">
        <v>274</v>
      </c>
      <c r="AT55" s="1136"/>
      <c r="AU55" s="1136"/>
      <c r="AV55" s="123" t="s">
        <v>65</v>
      </c>
      <c r="AW55" s="1135" t="s">
        <v>275</v>
      </c>
      <c r="AX55" s="1136"/>
      <c r="AY55" s="1136"/>
      <c r="AZ55" s="1136"/>
      <c r="BA55" s="1136"/>
      <c r="BB55" s="1136"/>
      <c r="BC55" s="124">
        <v>520219400</v>
      </c>
      <c r="BD55" s="125">
        <v>0</v>
      </c>
      <c r="BE55" s="125">
        <v>0</v>
      </c>
      <c r="BF55" s="125">
        <v>0</v>
      </c>
      <c r="BG55" s="124">
        <v>48082100</v>
      </c>
      <c r="BH55" s="124">
        <v>-48082100</v>
      </c>
      <c r="BI55" s="124">
        <v>48082100</v>
      </c>
      <c r="BJ55" s="124">
        <v>0</v>
      </c>
      <c r="BK55" s="124">
        <v>48082100</v>
      </c>
      <c r="BL55" s="125">
        <v>0</v>
      </c>
      <c r="BM55" s="124">
        <v>2900</v>
      </c>
      <c r="BN55" s="125">
        <v>48079200</v>
      </c>
      <c r="BO55" s="124">
        <v>0</v>
      </c>
    </row>
    <row r="56" spans="1:67" s="121" customFormat="1" x14ac:dyDescent="0.25">
      <c r="A56" s="121" t="str">
        <f t="shared" si="13"/>
        <v>A-1-0-5-8-0-10</v>
      </c>
      <c r="B56" s="122" t="str">
        <f t="shared" si="9"/>
        <v>A</v>
      </c>
      <c r="C56" s="122" t="str">
        <f t="shared" si="10"/>
        <v>1</v>
      </c>
      <c r="D56" s="122" t="str">
        <f t="shared" si="11"/>
        <v>0</v>
      </c>
      <c r="E56" s="122" t="str">
        <f t="shared" si="12"/>
        <v>5</v>
      </c>
      <c r="F56" s="122" t="str">
        <f t="shared" si="6"/>
        <v>8</v>
      </c>
      <c r="G56" s="122">
        <f t="shared" si="7"/>
        <v>0</v>
      </c>
      <c r="H56" s="122"/>
      <c r="I56" s="122"/>
      <c r="J56" s="122"/>
      <c r="K56" s="122"/>
      <c r="M56" s="135"/>
      <c r="N56" s="1137" t="s">
        <v>14</v>
      </c>
      <c r="O56" s="1136"/>
      <c r="P56" s="1137" t="s">
        <v>279</v>
      </c>
      <c r="Q56" s="1136"/>
      <c r="R56" s="1137" t="s">
        <v>280</v>
      </c>
      <c r="S56" s="1136"/>
      <c r="T56" s="1137" t="s">
        <v>284</v>
      </c>
      <c r="U56" s="1136"/>
      <c r="V56" s="1137" t="s">
        <v>294</v>
      </c>
      <c r="W56" s="1136"/>
      <c r="X56" s="1136"/>
      <c r="Y56" s="1137"/>
      <c r="Z56" s="1136"/>
      <c r="AA56" s="1136"/>
      <c r="AB56" s="1137"/>
      <c r="AC56" s="1136"/>
      <c r="AD56" s="1137"/>
      <c r="AE56" s="1136"/>
      <c r="AF56" s="1138" t="s">
        <v>40</v>
      </c>
      <c r="AG56" s="1136"/>
      <c r="AH56" s="1136"/>
      <c r="AI56" s="1136"/>
      <c r="AJ56" s="1136"/>
      <c r="AK56" s="1136"/>
      <c r="AL56" s="1136"/>
      <c r="AM56" s="1136"/>
      <c r="AN56" s="1137" t="s">
        <v>273</v>
      </c>
      <c r="AO56" s="1136"/>
      <c r="AP56" s="1136"/>
      <c r="AQ56" s="1136"/>
      <c r="AR56" s="1136"/>
      <c r="AS56" s="1137" t="s">
        <v>274</v>
      </c>
      <c r="AT56" s="1136"/>
      <c r="AU56" s="1136"/>
      <c r="AV56" s="123" t="s">
        <v>65</v>
      </c>
      <c r="AW56" s="1135" t="s">
        <v>275</v>
      </c>
      <c r="AX56" s="1136"/>
      <c r="AY56" s="1136"/>
      <c r="AZ56" s="1136"/>
      <c r="BA56" s="1136"/>
      <c r="BB56" s="1136"/>
      <c r="BC56" s="124">
        <v>520219400</v>
      </c>
      <c r="BD56" s="125">
        <v>0</v>
      </c>
      <c r="BE56" s="125">
        <v>0</v>
      </c>
      <c r="BF56" s="125">
        <v>0</v>
      </c>
      <c r="BG56" s="124">
        <v>48082100</v>
      </c>
      <c r="BH56" s="124">
        <v>-48082100</v>
      </c>
      <c r="BI56" s="124">
        <v>48082100</v>
      </c>
      <c r="BJ56" s="124">
        <v>0</v>
      </c>
      <c r="BK56" s="124">
        <v>48082100</v>
      </c>
      <c r="BL56" s="125">
        <v>0</v>
      </c>
      <c r="BM56" s="124">
        <v>2900</v>
      </c>
      <c r="BN56" s="125">
        <v>48079200</v>
      </c>
      <c r="BO56" s="124">
        <v>0</v>
      </c>
    </row>
    <row r="57" spans="1:67" s="121" customFormat="1" x14ac:dyDescent="0.25">
      <c r="A57" s="121" t="str">
        <f t="shared" si="13"/>
        <v>A-1-0-5-9-0-10</v>
      </c>
      <c r="B57" s="122" t="str">
        <f t="shared" si="9"/>
        <v>A</v>
      </c>
      <c r="C57" s="122" t="str">
        <f t="shared" si="10"/>
        <v>1</v>
      </c>
      <c r="D57" s="122" t="str">
        <f t="shared" si="11"/>
        <v>0</v>
      </c>
      <c r="E57" s="122" t="str">
        <f t="shared" si="12"/>
        <v>5</v>
      </c>
      <c r="F57" s="122" t="str">
        <f t="shared" si="6"/>
        <v>9</v>
      </c>
      <c r="G57" s="122">
        <f t="shared" si="7"/>
        <v>0</v>
      </c>
      <c r="H57" s="122"/>
      <c r="I57" s="122"/>
      <c r="J57" s="122"/>
      <c r="K57" s="122"/>
      <c r="M57" s="135"/>
      <c r="N57" s="1137" t="s">
        <v>14</v>
      </c>
      <c r="O57" s="1136"/>
      <c r="P57" s="1137" t="s">
        <v>279</v>
      </c>
      <c r="Q57" s="1136"/>
      <c r="R57" s="1137" t="s">
        <v>280</v>
      </c>
      <c r="S57" s="1136"/>
      <c r="T57" s="1137" t="s">
        <v>284</v>
      </c>
      <c r="U57" s="1136"/>
      <c r="V57" s="1137" t="s">
        <v>288</v>
      </c>
      <c r="W57" s="1136"/>
      <c r="X57" s="1136"/>
      <c r="Y57" s="1137"/>
      <c r="Z57" s="1136"/>
      <c r="AA57" s="1136"/>
      <c r="AB57" s="1137"/>
      <c r="AC57" s="1136"/>
      <c r="AD57" s="1137"/>
      <c r="AE57" s="1136"/>
      <c r="AF57" s="1138" t="s">
        <v>41</v>
      </c>
      <c r="AG57" s="1136"/>
      <c r="AH57" s="1136"/>
      <c r="AI57" s="1136"/>
      <c r="AJ57" s="1136"/>
      <c r="AK57" s="1136"/>
      <c r="AL57" s="1136"/>
      <c r="AM57" s="1136"/>
      <c r="AN57" s="1137" t="s">
        <v>273</v>
      </c>
      <c r="AO57" s="1136"/>
      <c r="AP57" s="1136"/>
      <c r="AQ57" s="1136"/>
      <c r="AR57" s="1136"/>
      <c r="AS57" s="1137" t="s">
        <v>274</v>
      </c>
      <c r="AT57" s="1136"/>
      <c r="AU57" s="1136"/>
      <c r="AV57" s="123" t="s">
        <v>65</v>
      </c>
      <c r="AW57" s="1135" t="s">
        <v>275</v>
      </c>
      <c r="AX57" s="1136"/>
      <c r="AY57" s="1136"/>
      <c r="AZ57" s="1136"/>
      <c r="BA57" s="1136"/>
      <c r="BB57" s="1136"/>
      <c r="BC57" s="124">
        <v>940395000</v>
      </c>
      <c r="BD57" s="125">
        <v>0</v>
      </c>
      <c r="BE57" s="125">
        <v>0</v>
      </c>
      <c r="BF57" s="125">
        <v>0</v>
      </c>
      <c r="BG57" s="124">
        <v>96050100</v>
      </c>
      <c r="BH57" s="124">
        <v>-96050100</v>
      </c>
      <c r="BI57" s="124">
        <v>96050100</v>
      </c>
      <c r="BJ57" s="124">
        <v>0</v>
      </c>
      <c r="BK57" s="124">
        <v>96050100</v>
      </c>
      <c r="BL57" s="125">
        <v>0</v>
      </c>
      <c r="BM57" s="124">
        <v>5700</v>
      </c>
      <c r="BN57" s="125">
        <v>96044400</v>
      </c>
      <c r="BO57" s="124">
        <v>0</v>
      </c>
    </row>
    <row r="58" spans="1:67" ht="14.45" customHeight="1" x14ac:dyDescent="0.25">
      <c r="B58" s="115" t="str">
        <f t="shared" si="9"/>
        <v>A</v>
      </c>
      <c r="C58" s="115" t="str">
        <f t="shared" si="10"/>
        <v>2</v>
      </c>
      <c r="D58" s="115">
        <f t="shared" si="11"/>
        <v>0</v>
      </c>
      <c r="E58" s="115">
        <f t="shared" si="12"/>
        <v>0</v>
      </c>
      <c r="F58" s="115">
        <f t="shared" si="6"/>
        <v>0</v>
      </c>
      <c r="G58" s="115">
        <f t="shared" si="7"/>
        <v>0</v>
      </c>
      <c r="N58" s="918" t="s">
        <v>14</v>
      </c>
      <c r="O58" s="1032"/>
      <c r="P58" s="918" t="s">
        <v>282</v>
      </c>
      <c r="Q58" s="1032"/>
      <c r="R58" s="918"/>
      <c r="S58" s="1032"/>
      <c r="T58" s="918"/>
      <c r="U58" s="1032"/>
      <c r="V58" s="918"/>
      <c r="W58" s="1032"/>
      <c r="X58" s="1032"/>
      <c r="Y58" s="918"/>
      <c r="Z58" s="1032"/>
      <c r="AA58" s="1032"/>
      <c r="AB58" s="918"/>
      <c r="AC58" s="1032"/>
      <c r="AD58" s="918"/>
      <c r="AE58" s="1032"/>
      <c r="AF58" s="917" t="s">
        <v>9</v>
      </c>
      <c r="AG58" s="1032"/>
      <c r="AH58" s="1032"/>
      <c r="AI58" s="1032"/>
      <c r="AJ58" s="1032"/>
      <c r="AK58" s="1032"/>
      <c r="AL58" s="1032"/>
      <c r="AM58" s="1032"/>
      <c r="AN58" s="918" t="s">
        <v>273</v>
      </c>
      <c r="AO58" s="1032"/>
      <c r="AP58" s="1032"/>
      <c r="AQ58" s="1032"/>
      <c r="AR58" s="1032"/>
      <c r="AS58" s="918" t="s">
        <v>274</v>
      </c>
      <c r="AT58" s="1032"/>
      <c r="AU58" s="1032"/>
      <c r="AV58" s="105" t="s">
        <v>65</v>
      </c>
      <c r="AW58" s="919" t="s">
        <v>275</v>
      </c>
      <c r="AX58" s="1032"/>
      <c r="AY58" s="1032"/>
      <c r="AZ58" s="1032"/>
      <c r="BA58" s="1032"/>
      <c r="BB58" s="1032"/>
      <c r="BC58" s="106">
        <v>11106500000</v>
      </c>
      <c r="BD58" s="106">
        <v>490351917</v>
      </c>
      <c r="BE58" s="106">
        <v>465517143.44</v>
      </c>
      <c r="BF58" s="106">
        <v>-145000000</v>
      </c>
      <c r="BG58" s="106">
        <v>670877067.76999998</v>
      </c>
      <c r="BH58" s="106">
        <v>-180525150.77000001</v>
      </c>
      <c r="BI58" s="106">
        <v>1023046374.4299999</v>
      </c>
      <c r="BJ58" s="106">
        <v>-352169306.66000003</v>
      </c>
      <c r="BK58" s="106">
        <v>1023046374.4299999</v>
      </c>
      <c r="BL58" s="107">
        <v>0</v>
      </c>
      <c r="BM58" s="106">
        <v>1006448419.4299999</v>
      </c>
      <c r="BN58" s="106">
        <v>16597955</v>
      </c>
      <c r="BO58" s="106">
        <v>428854</v>
      </c>
    </row>
    <row r="59" spans="1:67" ht="14.45" customHeight="1" x14ac:dyDescent="0.25">
      <c r="B59" s="115" t="str">
        <f t="shared" si="9"/>
        <v>A</v>
      </c>
      <c r="C59" s="115" t="str">
        <f t="shared" si="10"/>
        <v>2</v>
      </c>
      <c r="D59" s="115" t="str">
        <f t="shared" si="11"/>
        <v>0</v>
      </c>
      <c r="E59" s="115">
        <f t="shared" si="12"/>
        <v>0</v>
      </c>
      <c r="F59" s="115">
        <f t="shared" si="6"/>
        <v>0</v>
      </c>
      <c r="G59" s="115">
        <f t="shared" si="7"/>
        <v>0</v>
      </c>
      <c r="N59" s="918" t="s">
        <v>14</v>
      </c>
      <c r="O59" s="1032"/>
      <c r="P59" s="918" t="s">
        <v>282</v>
      </c>
      <c r="Q59" s="1032"/>
      <c r="R59" s="918" t="s">
        <v>280</v>
      </c>
      <c r="S59" s="1032"/>
      <c r="T59" s="918"/>
      <c r="U59" s="1032"/>
      <c r="V59" s="918"/>
      <c r="W59" s="1032"/>
      <c r="X59" s="1032"/>
      <c r="Y59" s="918"/>
      <c r="Z59" s="1032"/>
      <c r="AA59" s="1032"/>
      <c r="AB59" s="918"/>
      <c r="AC59" s="1032"/>
      <c r="AD59" s="918"/>
      <c r="AE59" s="1032"/>
      <c r="AF59" s="917" t="s">
        <v>9</v>
      </c>
      <c r="AG59" s="1032"/>
      <c r="AH59" s="1032"/>
      <c r="AI59" s="1032"/>
      <c r="AJ59" s="1032"/>
      <c r="AK59" s="1032"/>
      <c r="AL59" s="1032"/>
      <c r="AM59" s="1032"/>
      <c r="AN59" s="918" t="s">
        <v>273</v>
      </c>
      <c r="AO59" s="1032"/>
      <c r="AP59" s="1032"/>
      <c r="AQ59" s="1032"/>
      <c r="AR59" s="1032"/>
      <c r="AS59" s="918" t="s">
        <v>274</v>
      </c>
      <c r="AT59" s="1032"/>
      <c r="AU59" s="1032"/>
      <c r="AV59" s="105" t="s">
        <v>65</v>
      </c>
      <c r="AW59" s="919" t="s">
        <v>275</v>
      </c>
      <c r="AX59" s="1032"/>
      <c r="AY59" s="1032"/>
      <c r="AZ59" s="1032"/>
      <c r="BA59" s="1032"/>
      <c r="BB59" s="1032"/>
      <c r="BC59" s="106">
        <v>11106500000</v>
      </c>
      <c r="BD59" s="106">
        <v>490351917</v>
      </c>
      <c r="BE59" s="106">
        <v>465517143.44</v>
      </c>
      <c r="BF59" s="106">
        <v>-145000000</v>
      </c>
      <c r="BG59" s="106">
        <v>670877067.76999998</v>
      </c>
      <c r="BH59" s="106">
        <v>-180525150.77000001</v>
      </c>
      <c r="BI59" s="106">
        <v>1023046374.4299999</v>
      </c>
      <c r="BJ59" s="106">
        <v>-352169306.66000003</v>
      </c>
      <c r="BK59" s="106">
        <v>1023046374.4299999</v>
      </c>
      <c r="BL59" s="107">
        <v>0</v>
      </c>
      <c r="BM59" s="106">
        <v>1006448419.4299999</v>
      </c>
      <c r="BN59" s="106">
        <v>16597955</v>
      </c>
      <c r="BO59" s="106">
        <v>428854</v>
      </c>
    </row>
    <row r="60" spans="1:67" x14ac:dyDescent="0.25">
      <c r="B60" s="115" t="str">
        <f t="shared" si="9"/>
        <v>A</v>
      </c>
      <c r="C60" s="115" t="str">
        <f t="shared" si="10"/>
        <v>2</v>
      </c>
      <c r="D60" s="115" t="str">
        <f t="shared" si="11"/>
        <v>0</v>
      </c>
      <c r="E60" s="115" t="str">
        <f t="shared" si="12"/>
        <v>3</v>
      </c>
      <c r="F60" s="115">
        <f t="shared" si="6"/>
        <v>0</v>
      </c>
      <c r="G60" s="115">
        <f t="shared" si="7"/>
        <v>0</v>
      </c>
      <c r="N60" s="918" t="s">
        <v>14</v>
      </c>
      <c r="O60" s="1032"/>
      <c r="P60" s="918" t="s">
        <v>282</v>
      </c>
      <c r="Q60" s="1032"/>
      <c r="R60" s="918" t="s">
        <v>280</v>
      </c>
      <c r="S60" s="1032"/>
      <c r="T60" s="918" t="s">
        <v>289</v>
      </c>
      <c r="U60" s="1032"/>
      <c r="V60" s="918"/>
      <c r="W60" s="1032"/>
      <c r="X60" s="1032"/>
      <c r="Y60" s="918"/>
      <c r="Z60" s="1032"/>
      <c r="AA60" s="1032"/>
      <c r="AB60" s="918"/>
      <c r="AC60" s="1032"/>
      <c r="AD60" s="918"/>
      <c r="AE60" s="1032"/>
      <c r="AF60" s="917" t="s">
        <v>201</v>
      </c>
      <c r="AG60" s="1032"/>
      <c r="AH60" s="1032"/>
      <c r="AI60" s="1032"/>
      <c r="AJ60" s="1032"/>
      <c r="AK60" s="1032"/>
      <c r="AL60" s="1032"/>
      <c r="AM60" s="1032"/>
      <c r="AN60" s="918" t="s">
        <v>273</v>
      </c>
      <c r="AO60" s="1032"/>
      <c r="AP60" s="1032"/>
      <c r="AQ60" s="1032"/>
      <c r="AR60" s="1032"/>
      <c r="AS60" s="918" t="s">
        <v>274</v>
      </c>
      <c r="AT60" s="1032"/>
      <c r="AU60" s="1032"/>
      <c r="AV60" s="105" t="s">
        <v>65</v>
      </c>
      <c r="AW60" s="919" t="s">
        <v>275</v>
      </c>
      <c r="AX60" s="1032"/>
      <c r="AY60" s="1032"/>
      <c r="AZ60" s="1032"/>
      <c r="BA60" s="1032"/>
      <c r="BB60" s="1032"/>
      <c r="BC60" s="106">
        <v>343000000</v>
      </c>
      <c r="BD60" s="107">
        <v>0</v>
      </c>
      <c r="BE60" s="106">
        <v>29338437</v>
      </c>
      <c r="BF60" s="107">
        <v>0</v>
      </c>
      <c r="BG60" s="107">
        <v>0</v>
      </c>
      <c r="BH60" s="107">
        <v>0</v>
      </c>
      <c r="BI60" s="107">
        <v>0</v>
      </c>
      <c r="BJ60" s="107">
        <v>0</v>
      </c>
      <c r="BK60" s="107">
        <v>0</v>
      </c>
      <c r="BL60" s="107">
        <v>0</v>
      </c>
      <c r="BM60" s="107">
        <v>0</v>
      </c>
      <c r="BN60" s="107">
        <v>0</v>
      </c>
      <c r="BO60" s="107">
        <v>0</v>
      </c>
    </row>
    <row r="61" spans="1:67" x14ac:dyDescent="0.25">
      <c r="B61" s="115" t="str">
        <f t="shared" si="9"/>
        <v>A</v>
      </c>
      <c r="C61" s="115" t="str">
        <f t="shared" si="10"/>
        <v>2</v>
      </c>
      <c r="D61" s="115" t="str">
        <f t="shared" si="11"/>
        <v>0</v>
      </c>
      <c r="E61" s="115" t="str">
        <f t="shared" si="12"/>
        <v>3</v>
      </c>
      <c r="F61" s="115" t="str">
        <f t="shared" si="6"/>
        <v>50</v>
      </c>
      <c r="G61" s="115">
        <f t="shared" si="7"/>
        <v>0</v>
      </c>
      <c r="N61" s="918" t="s">
        <v>14</v>
      </c>
      <c r="O61" s="1032"/>
      <c r="P61" s="918" t="s">
        <v>282</v>
      </c>
      <c r="Q61" s="1032"/>
      <c r="R61" s="918" t="s">
        <v>280</v>
      </c>
      <c r="S61" s="1032"/>
      <c r="T61" s="918" t="s">
        <v>289</v>
      </c>
      <c r="U61" s="1032"/>
      <c r="V61" s="918" t="s">
        <v>295</v>
      </c>
      <c r="W61" s="1032"/>
      <c r="X61" s="1032"/>
      <c r="Y61" s="918"/>
      <c r="Z61" s="1032"/>
      <c r="AA61" s="1032"/>
      <c r="AB61" s="918"/>
      <c r="AC61" s="1032"/>
      <c r="AD61" s="918"/>
      <c r="AE61" s="1032"/>
      <c r="AF61" s="917" t="s">
        <v>208</v>
      </c>
      <c r="AG61" s="1032"/>
      <c r="AH61" s="1032"/>
      <c r="AI61" s="1032"/>
      <c r="AJ61" s="1032"/>
      <c r="AK61" s="1032"/>
      <c r="AL61" s="1032"/>
      <c r="AM61" s="1032"/>
      <c r="AN61" s="918" t="s">
        <v>273</v>
      </c>
      <c r="AO61" s="1032"/>
      <c r="AP61" s="1032"/>
      <c r="AQ61" s="1032"/>
      <c r="AR61" s="1032"/>
      <c r="AS61" s="918" t="s">
        <v>274</v>
      </c>
      <c r="AT61" s="1032"/>
      <c r="AU61" s="1032"/>
      <c r="AV61" s="105" t="s">
        <v>65</v>
      </c>
      <c r="AW61" s="919" t="s">
        <v>275</v>
      </c>
      <c r="AX61" s="1032"/>
      <c r="AY61" s="1032"/>
      <c r="AZ61" s="1032"/>
      <c r="BA61" s="1032"/>
      <c r="BB61" s="1032"/>
      <c r="BC61" s="106">
        <v>341000000</v>
      </c>
      <c r="BD61" s="107">
        <v>0</v>
      </c>
      <c r="BE61" s="106">
        <v>27338437</v>
      </c>
      <c r="BF61" s="107">
        <v>0</v>
      </c>
      <c r="BG61" s="107">
        <v>0</v>
      </c>
      <c r="BH61" s="107">
        <v>0</v>
      </c>
      <c r="BI61" s="107">
        <v>0</v>
      </c>
      <c r="BJ61" s="107">
        <v>0</v>
      </c>
      <c r="BK61" s="107">
        <v>0</v>
      </c>
      <c r="BL61" s="107">
        <v>0</v>
      </c>
      <c r="BM61" s="107">
        <v>0</v>
      </c>
      <c r="BN61" s="107">
        <v>0</v>
      </c>
      <c r="BO61" s="107">
        <v>0</v>
      </c>
    </row>
    <row r="62" spans="1:67" s="121" customFormat="1" x14ac:dyDescent="0.25">
      <c r="A62" s="121" t="str">
        <f>+B62&amp;"-"&amp;C62&amp;"-"&amp;D62&amp;"-"&amp;E62&amp;"-"&amp;F62&amp;"-"&amp;G62&amp;"-"&amp;AV62</f>
        <v>A-2-0-3-50-2-10</v>
      </c>
      <c r="B62" s="122" t="str">
        <f t="shared" si="9"/>
        <v>A</v>
      </c>
      <c r="C62" s="122" t="str">
        <f t="shared" si="10"/>
        <v>2</v>
      </c>
      <c r="D62" s="122" t="str">
        <f t="shared" si="11"/>
        <v>0</v>
      </c>
      <c r="E62" s="122" t="str">
        <f t="shared" si="12"/>
        <v>3</v>
      </c>
      <c r="F62" s="122" t="str">
        <f t="shared" si="6"/>
        <v>50</v>
      </c>
      <c r="G62" s="122" t="str">
        <f t="shared" si="7"/>
        <v>2</v>
      </c>
      <c r="H62" s="122"/>
      <c r="I62" s="122"/>
      <c r="J62" s="122"/>
      <c r="K62" s="122"/>
      <c r="M62" s="135"/>
      <c r="N62" s="1137" t="s">
        <v>14</v>
      </c>
      <c r="O62" s="1136"/>
      <c r="P62" s="1137" t="s">
        <v>282</v>
      </c>
      <c r="Q62" s="1136"/>
      <c r="R62" s="1137" t="s">
        <v>280</v>
      </c>
      <c r="S62" s="1136"/>
      <c r="T62" s="1137" t="s">
        <v>289</v>
      </c>
      <c r="U62" s="1136"/>
      <c r="V62" s="1137" t="s">
        <v>295</v>
      </c>
      <c r="W62" s="1136"/>
      <c r="X62" s="1136"/>
      <c r="Y62" s="1137" t="s">
        <v>282</v>
      </c>
      <c r="Z62" s="1136"/>
      <c r="AA62" s="1136"/>
      <c r="AB62" s="1137"/>
      <c r="AC62" s="1136"/>
      <c r="AD62" s="1137"/>
      <c r="AE62" s="1136"/>
      <c r="AF62" s="1138" t="s">
        <v>42</v>
      </c>
      <c r="AG62" s="1136"/>
      <c r="AH62" s="1136"/>
      <c r="AI62" s="1136"/>
      <c r="AJ62" s="1136"/>
      <c r="AK62" s="1136"/>
      <c r="AL62" s="1136"/>
      <c r="AM62" s="1136"/>
      <c r="AN62" s="1137" t="s">
        <v>273</v>
      </c>
      <c r="AO62" s="1136"/>
      <c r="AP62" s="1136"/>
      <c r="AQ62" s="1136"/>
      <c r="AR62" s="1136"/>
      <c r="AS62" s="1137" t="s">
        <v>274</v>
      </c>
      <c r="AT62" s="1136"/>
      <c r="AU62" s="1136"/>
      <c r="AV62" s="123" t="s">
        <v>65</v>
      </c>
      <c r="AW62" s="1135" t="s">
        <v>275</v>
      </c>
      <c r="AX62" s="1136"/>
      <c r="AY62" s="1136"/>
      <c r="AZ62" s="1136"/>
      <c r="BA62" s="1136"/>
      <c r="BB62" s="1136"/>
      <c r="BC62" s="124">
        <v>6376304</v>
      </c>
      <c r="BD62" s="125">
        <v>0</v>
      </c>
      <c r="BE62" s="125">
        <v>158429</v>
      </c>
      <c r="BF62" s="125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5">
        <v>0</v>
      </c>
      <c r="BM62" s="124">
        <v>0</v>
      </c>
      <c r="BN62" s="125">
        <v>0</v>
      </c>
      <c r="BO62" s="124">
        <v>0</v>
      </c>
    </row>
    <row r="63" spans="1:67" s="121" customFormat="1" x14ac:dyDescent="0.25">
      <c r="A63" s="121" t="str">
        <f>+B63&amp;"-"&amp;C63&amp;"-"&amp;D63&amp;"-"&amp;E63&amp;"-"&amp;F63&amp;"-"&amp;G63&amp;"-"&amp;AV63</f>
        <v>A-2-0-3-50-3-10</v>
      </c>
      <c r="B63" s="122" t="str">
        <f t="shared" si="9"/>
        <v>A</v>
      </c>
      <c r="C63" s="122" t="str">
        <f t="shared" si="10"/>
        <v>2</v>
      </c>
      <c r="D63" s="122" t="str">
        <f t="shared" si="11"/>
        <v>0</v>
      </c>
      <c r="E63" s="122" t="str">
        <f t="shared" si="12"/>
        <v>3</v>
      </c>
      <c r="F63" s="122" t="str">
        <f t="shared" si="6"/>
        <v>50</v>
      </c>
      <c r="G63" s="122" t="str">
        <f t="shared" si="7"/>
        <v>3</v>
      </c>
      <c r="H63" s="122"/>
      <c r="I63" s="122"/>
      <c r="J63" s="122"/>
      <c r="K63" s="122"/>
      <c r="M63" s="135"/>
      <c r="N63" s="1137" t="s">
        <v>14</v>
      </c>
      <c r="O63" s="1136"/>
      <c r="P63" s="1137" t="s">
        <v>282</v>
      </c>
      <c r="Q63" s="1136"/>
      <c r="R63" s="1137" t="s">
        <v>280</v>
      </c>
      <c r="S63" s="1136"/>
      <c r="T63" s="1137" t="s">
        <v>289</v>
      </c>
      <c r="U63" s="1136"/>
      <c r="V63" s="1137" t="s">
        <v>295</v>
      </c>
      <c r="W63" s="1136"/>
      <c r="X63" s="1136"/>
      <c r="Y63" s="1137" t="s">
        <v>289</v>
      </c>
      <c r="Z63" s="1136"/>
      <c r="AA63" s="1136"/>
      <c r="AB63" s="1137"/>
      <c r="AC63" s="1136"/>
      <c r="AD63" s="1137"/>
      <c r="AE63" s="1136"/>
      <c r="AF63" s="1138" t="s">
        <v>43</v>
      </c>
      <c r="AG63" s="1136"/>
      <c r="AH63" s="1136"/>
      <c r="AI63" s="1136"/>
      <c r="AJ63" s="1136"/>
      <c r="AK63" s="1136"/>
      <c r="AL63" s="1136"/>
      <c r="AM63" s="1136"/>
      <c r="AN63" s="1137" t="s">
        <v>273</v>
      </c>
      <c r="AO63" s="1136"/>
      <c r="AP63" s="1136"/>
      <c r="AQ63" s="1136"/>
      <c r="AR63" s="1136"/>
      <c r="AS63" s="1137" t="s">
        <v>274</v>
      </c>
      <c r="AT63" s="1136"/>
      <c r="AU63" s="1136"/>
      <c r="AV63" s="123" t="s">
        <v>65</v>
      </c>
      <c r="AW63" s="1135" t="s">
        <v>275</v>
      </c>
      <c r="AX63" s="1136"/>
      <c r="AY63" s="1136"/>
      <c r="AZ63" s="1136"/>
      <c r="BA63" s="1136"/>
      <c r="BB63" s="1136"/>
      <c r="BC63" s="124">
        <v>324023696</v>
      </c>
      <c r="BD63" s="125">
        <v>0</v>
      </c>
      <c r="BE63" s="125">
        <v>16580008</v>
      </c>
      <c r="BF63" s="125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5">
        <v>0</v>
      </c>
      <c r="BM63" s="124">
        <v>0</v>
      </c>
      <c r="BN63" s="125">
        <v>0</v>
      </c>
      <c r="BO63" s="124">
        <v>0</v>
      </c>
    </row>
    <row r="64" spans="1:67" s="121" customFormat="1" x14ac:dyDescent="0.25">
      <c r="A64" s="121" t="str">
        <f>+B64&amp;"-"&amp;C64&amp;"-"&amp;D64&amp;"-"&amp;E64&amp;"-"&amp;F64&amp;"-"&amp;G64&amp;"-"&amp;AV64</f>
        <v>A-2-0-3-50-16-10</v>
      </c>
      <c r="B64" s="122" t="str">
        <f t="shared" si="9"/>
        <v>A</v>
      </c>
      <c r="C64" s="122" t="str">
        <f t="shared" si="10"/>
        <v>2</v>
      </c>
      <c r="D64" s="122" t="str">
        <f t="shared" si="11"/>
        <v>0</v>
      </c>
      <c r="E64" s="122" t="str">
        <f t="shared" si="12"/>
        <v>3</v>
      </c>
      <c r="F64" s="122" t="str">
        <f t="shared" si="6"/>
        <v>50</v>
      </c>
      <c r="G64" s="122" t="str">
        <f t="shared" si="7"/>
        <v>16</v>
      </c>
      <c r="H64" s="122"/>
      <c r="I64" s="122"/>
      <c r="J64" s="122"/>
      <c r="K64" s="122"/>
      <c r="M64" s="135"/>
      <c r="N64" s="1137" t="s">
        <v>14</v>
      </c>
      <c r="O64" s="1136"/>
      <c r="P64" s="1137" t="s">
        <v>282</v>
      </c>
      <c r="Q64" s="1136"/>
      <c r="R64" s="1137" t="s">
        <v>280</v>
      </c>
      <c r="S64" s="1136"/>
      <c r="T64" s="1137" t="s">
        <v>289</v>
      </c>
      <c r="U64" s="1136"/>
      <c r="V64" s="1137" t="s">
        <v>295</v>
      </c>
      <c r="W64" s="1136"/>
      <c r="X64" s="1136"/>
      <c r="Y64" s="1137" t="s">
        <v>23</v>
      </c>
      <c r="Z64" s="1136"/>
      <c r="AA64" s="1136"/>
      <c r="AB64" s="1137"/>
      <c r="AC64" s="1136"/>
      <c r="AD64" s="1137"/>
      <c r="AE64" s="1136"/>
      <c r="AF64" s="1138" t="s">
        <v>44</v>
      </c>
      <c r="AG64" s="1136"/>
      <c r="AH64" s="1136"/>
      <c r="AI64" s="1136"/>
      <c r="AJ64" s="1136"/>
      <c r="AK64" s="1136"/>
      <c r="AL64" s="1136"/>
      <c r="AM64" s="1136"/>
      <c r="AN64" s="1137" t="s">
        <v>273</v>
      </c>
      <c r="AO64" s="1136"/>
      <c r="AP64" s="1136"/>
      <c r="AQ64" s="1136"/>
      <c r="AR64" s="1136"/>
      <c r="AS64" s="1137" t="s">
        <v>274</v>
      </c>
      <c r="AT64" s="1136"/>
      <c r="AU64" s="1136"/>
      <c r="AV64" s="123" t="s">
        <v>65</v>
      </c>
      <c r="AW64" s="1135" t="s">
        <v>275</v>
      </c>
      <c r="AX64" s="1136"/>
      <c r="AY64" s="1136"/>
      <c r="AZ64" s="1136"/>
      <c r="BA64" s="1136"/>
      <c r="BB64" s="1136"/>
      <c r="BC64" s="124">
        <v>10000000</v>
      </c>
      <c r="BD64" s="125">
        <v>0</v>
      </c>
      <c r="BE64" s="125">
        <v>10000000</v>
      </c>
      <c r="BF64" s="125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5">
        <v>0</v>
      </c>
      <c r="BM64" s="124">
        <v>0</v>
      </c>
      <c r="BN64" s="125">
        <v>0</v>
      </c>
      <c r="BO64" s="124">
        <v>0</v>
      </c>
    </row>
    <row r="65" spans="1:67" s="121" customFormat="1" x14ac:dyDescent="0.25">
      <c r="A65" s="121" t="str">
        <f>+B65&amp;"-"&amp;C65&amp;"-"&amp;D65&amp;"-"&amp;E65&amp;"-"&amp;F65&amp;"-"&amp;G65&amp;"-"&amp;AV65</f>
        <v>A-2-0-3-50-90-10</v>
      </c>
      <c r="B65" s="122" t="str">
        <f t="shared" si="9"/>
        <v>A</v>
      </c>
      <c r="C65" s="122" t="str">
        <f t="shared" si="10"/>
        <v>2</v>
      </c>
      <c r="D65" s="122" t="str">
        <f t="shared" si="11"/>
        <v>0</v>
      </c>
      <c r="E65" s="122" t="str">
        <f t="shared" si="12"/>
        <v>3</v>
      </c>
      <c r="F65" s="122" t="str">
        <f t="shared" si="6"/>
        <v>50</v>
      </c>
      <c r="G65" s="122" t="str">
        <f t="shared" si="7"/>
        <v>90</v>
      </c>
      <c r="H65" s="122"/>
      <c r="I65" s="122"/>
      <c r="J65" s="122"/>
      <c r="K65" s="122"/>
      <c r="M65" s="135"/>
      <c r="N65" s="1137" t="s">
        <v>14</v>
      </c>
      <c r="O65" s="1136"/>
      <c r="P65" s="1137" t="s">
        <v>282</v>
      </c>
      <c r="Q65" s="1136"/>
      <c r="R65" s="1137" t="s">
        <v>280</v>
      </c>
      <c r="S65" s="1136"/>
      <c r="T65" s="1137" t="s">
        <v>289</v>
      </c>
      <c r="U65" s="1136"/>
      <c r="V65" s="1137" t="s">
        <v>295</v>
      </c>
      <c r="W65" s="1136"/>
      <c r="X65" s="1136"/>
      <c r="Y65" s="1137" t="s">
        <v>296</v>
      </c>
      <c r="Z65" s="1136"/>
      <c r="AA65" s="1136"/>
      <c r="AB65" s="1137"/>
      <c r="AC65" s="1136"/>
      <c r="AD65" s="1137"/>
      <c r="AE65" s="1136"/>
      <c r="AF65" s="1138" t="s">
        <v>45</v>
      </c>
      <c r="AG65" s="1136"/>
      <c r="AH65" s="1136"/>
      <c r="AI65" s="1136"/>
      <c r="AJ65" s="1136"/>
      <c r="AK65" s="1136"/>
      <c r="AL65" s="1136"/>
      <c r="AM65" s="1136"/>
      <c r="AN65" s="1137" t="s">
        <v>273</v>
      </c>
      <c r="AO65" s="1136"/>
      <c r="AP65" s="1136"/>
      <c r="AQ65" s="1136"/>
      <c r="AR65" s="1136"/>
      <c r="AS65" s="1137" t="s">
        <v>274</v>
      </c>
      <c r="AT65" s="1136"/>
      <c r="AU65" s="1136"/>
      <c r="AV65" s="123" t="s">
        <v>65</v>
      </c>
      <c r="AW65" s="1135" t="s">
        <v>275</v>
      </c>
      <c r="AX65" s="1136"/>
      <c r="AY65" s="1136"/>
      <c r="AZ65" s="1136"/>
      <c r="BA65" s="1136"/>
      <c r="BB65" s="1136"/>
      <c r="BC65" s="124">
        <v>600000</v>
      </c>
      <c r="BD65" s="125">
        <v>0</v>
      </c>
      <c r="BE65" s="125">
        <v>600000</v>
      </c>
      <c r="BF65" s="125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5">
        <v>0</v>
      </c>
      <c r="BM65" s="124">
        <v>0</v>
      </c>
      <c r="BN65" s="125">
        <v>0</v>
      </c>
      <c r="BO65" s="124">
        <v>0</v>
      </c>
    </row>
    <row r="66" spans="1:67" x14ac:dyDescent="0.25">
      <c r="B66" s="115" t="str">
        <f t="shared" si="9"/>
        <v>A</v>
      </c>
      <c r="C66" s="115" t="str">
        <f t="shared" si="10"/>
        <v>2</v>
      </c>
      <c r="D66" s="115" t="str">
        <f t="shared" si="11"/>
        <v>0</v>
      </c>
      <c r="E66" s="115" t="str">
        <f t="shared" si="12"/>
        <v>3</v>
      </c>
      <c r="F66" s="115" t="str">
        <f t="shared" si="6"/>
        <v>51</v>
      </c>
      <c r="G66" s="115">
        <f t="shared" si="7"/>
        <v>0</v>
      </c>
      <c r="N66" s="918" t="s">
        <v>14</v>
      </c>
      <c r="O66" s="1032"/>
      <c r="P66" s="918" t="s">
        <v>282</v>
      </c>
      <c r="Q66" s="1032"/>
      <c r="R66" s="918" t="s">
        <v>280</v>
      </c>
      <c r="S66" s="1032"/>
      <c r="T66" s="918" t="s">
        <v>289</v>
      </c>
      <c r="U66" s="1032"/>
      <c r="V66" s="918" t="s">
        <v>297</v>
      </c>
      <c r="W66" s="1032"/>
      <c r="X66" s="1032"/>
      <c r="Y66" s="918"/>
      <c r="Z66" s="1032"/>
      <c r="AA66" s="1032"/>
      <c r="AB66" s="918"/>
      <c r="AC66" s="1032"/>
      <c r="AD66" s="918"/>
      <c r="AE66" s="1032"/>
      <c r="AF66" s="917" t="s">
        <v>204</v>
      </c>
      <c r="AG66" s="1032"/>
      <c r="AH66" s="1032"/>
      <c r="AI66" s="1032"/>
      <c r="AJ66" s="1032"/>
      <c r="AK66" s="1032"/>
      <c r="AL66" s="1032"/>
      <c r="AM66" s="1032"/>
      <c r="AN66" s="918" t="s">
        <v>273</v>
      </c>
      <c r="AO66" s="1032"/>
      <c r="AP66" s="1032"/>
      <c r="AQ66" s="1032"/>
      <c r="AR66" s="1032"/>
      <c r="AS66" s="918" t="s">
        <v>274</v>
      </c>
      <c r="AT66" s="1032"/>
      <c r="AU66" s="1032"/>
      <c r="AV66" s="105" t="s">
        <v>65</v>
      </c>
      <c r="AW66" s="919" t="s">
        <v>275</v>
      </c>
      <c r="AX66" s="1032"/>
      <c r="AY66" s="1032"/>
      <c r="AZ66" s="1032"/>
      <c r="BA66" s="1032"/>
      <c r="BB66" s="1032"/>
      <c r="BC66" s="106">
        <v>2000000</v>
      </c>
      <c r="BD66" s="107">
        <v>0</v>
      </c>
      <c r="BE66" s="106">
        <v>2000000</v>
      </c>
      <c r="BF66" s="107">
        <v>0</v>
      </c>
      <c r="BG66" s="107">
        <v>0</v>
      </c>
      <c r="BH66" s="107">
        <v>0</v>
      </c>
      <c r="BI66" s="107">
        <v>0</v>
      </c>
      <c r="BJ66" s="107">
        <v>0</v>
      </c>
      <c r="BK66" s="107">
        <v>0</v>
      </c>
      <c r="BL66" s="107">
        <v>0</v>
      </c>
      <c r="BM66" s="107">
        <v>0</v>
      </c>
      <c r="BN66" s="107">
        <v>0</v>
      </c>
      <c r="BO66" s="107">
        <v>0</v>
      </c>
    </row>
    <row r="67" spans="1:67" s="121" customFormat="1" x14ac:dyDescent="0.25">
      <c r="A67" s="121" t="str">
        <f>+B67&amp;"-"&amp;C67&amp;"-"&amp;D67&amp;"-"&amp;E67&amp;"-"&amp;F67&amp;"-"&amp;G67&amp;"-"&amp;AV67</f>
        <v>A-2-0-3-51-1-10</v>
      </c>
      <c r="B67" s="122" t="str">
        <f t="shared" si="9"/>
        <v>A</v>
      </c>
      <c r="C67" s="122" t="str">
        <f t="shared" si="10"/>
        <v>2</v>
      </c>
      <c r="D67" s="122" t="str">
        <f t="shared" si="11"/>
        <v>0</v>
      </c>
      <c r="E67" s="122" t="str">
        <f t="shared" si="12"/>
        <v>3</v>
      </c>
      <c r="F67" s="122" t="str">
        <f t="shared" si="6"/>
        <v>51</v>
      </c>
      <c r="G67" s="122" t="str">
        <f t="shared" si="7"/>
        <v>1</v>
      </c>
      <c r="H67" s="122"/>
      <c r="I67" s="122"/>
      <c r="J67" s="122"/>
      <c r="K67" s="122"/>
      <c r="M67" s="135"/>
      <c r="N67" s="1137" t="s">
        <v>14</v>
      </c>
      <c r="O67" s="1136"/>
      <c r="P67" s="1137" t="s">
        <v>282</v>
      </c>
      <c r="Q67" s="1136"/>
      <c r="R67" s="1137" t="s">
        <v>280</v>
      </c>
      <c r="S67" s="1136"/>
      <c r="T67" s="1137" t="s">
        <v>289</v>
      </c>
      <c r="U67" s="1136"/>
      <c r="V67" s="1137" t="s">
        <v>297</v>
      </c>
      <c r="W67" s="1136"/>
      <c r="X67" s="1136"/>
      <c r="Y67" s="1137" t="s">
        <v>279</v>
      </c>
      <c r="Z67" s="1136"/>
      <c r="AA67" s="1136"/>
      <c r="AB67" s="1137"/>
      <c r="AC67" s="1136"/>
      <c r="AD67" s="1137"/>
      <c r="AE67" s="1136"/>
      <c r="AF67" s="1138" t="s">
        <v>46</v>
      </c>
      <c r="AG67" s="1136"/>
      <c r="AH67" s="1136"/>
      <c r="AI67" s="1136"/>
      <c r="AJ67" s="1136"/>
      <c r="AK67" s="1136"/>
      <c r="AL67" s="1136"/>
      <c r="AM67" s="1136"/>
      <c r="AN67" s="1137" t="s">
        <v>273</v>
      </c>
      <c r="AO67" s="1136"/>
      <c r="AP67" s="1136"/>
      <c r="AQ67" s="1136"/>
      <c r="AR67" s="1136"/>
      <c r="AS67" s="1137" t="s">
        <v>274</v>
      </c>
      <c r="AT67" s="1136"/>
      <c r="AU67" s="1136"/>
      <c r="AV67" s="123" t="s">
        <v>65</v>
      </c>
      <c r="AW67" s="1135" t="s">
        <v>275</v>
      </c>
      <c r="AX67" s="1136"/>
      <c r="AY67" s="1136"/>
      <c r="AZ67" s="1136"/>
      <c r="BA67" s="1136"/>
      <c r="BB67" s="1136"/>
      <c r="BC67" s="124">
        <v>1000000</v>
      </c>
      <c r="BD67" s="125">
        <v>0</v>
      </c>
      <c r="BE67" s="125">
        <v>1000000</v>
      </c>
      <c r="BF67" s="125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5">
        <v>0</v>
      </c>
      <c r="BM67" s="124">
        <v>0</v>
      </c>
      <c r="BN67" s="125">
        <v>0</v>
      </c>
      <c r="BO67" s="124">
        <v>0</v>
      </c>
    </row>
    <row r="68" spans="1:67" s="121" customFormat="1" x14ac:dyDescent="0.25">
      <c r="A68" s="121" t="str">
        <f>+B68&amp;"-"&amp;C68&amp;"-"&amp;D68&amp;"-"&amp;E68&amp;"-"&amp;F68&amp;"-"&amp;G68&amp;"-"&amp;AV68</f>
        <v>A-2-0-3-51-2-10</v>
      </c>
      <c r="B68" s="122" t="str">
        <f t="shared" si="9"/>
        <v>A</v>
      </c>
      <c r="C68" s="122" t="str">
        <f t="shared" si="10"/>
        <v>2</v>
      </c>
      <c r="D68" s="122" t="str">
        <f t="shared" si="11"/>
        <v>0</v>
      </c>
      <c r="E68" s="122" t="str">
        <f t="shared" si="12"/>
        <v>3</v>
      </c>
      <c r="F68" s="122" t="str">
        <f t="shared" si="6"/>
        <v>51</v>
      </c>
      <c r="G68" s="122" t="str">
        <f t="shared" si="7"/>
        <v>2</v>
      </c>
      <c r="H68" s="122"/>
      <c r="I68" s="122"/>
      <c r="J68" s="122"/>
      <c r="K68" s="122"/>
      <c r="M68" s="135"/>
      <c r="N68" s="1137" t="s">
        <v>14</v>
      </c>
      <c r="O68" s="1136"/>
      <c r="P68" s="1137" t="s">
        <v>282</v>
      </c>
      <c r="Q68" s="1136"/>
      <c r="R68" s="1137" t="s">
        <v>280</v>
      </c>
      <c r="S68" s="1136"/>
      <c r="T68" s="1137" t="s">
        <v>289</v>
      </c>
      <c r="U68" s="1136"/>
      <c r="V68" s="1137" t="s">
        <v>297</v>
      </c>
      <c r="W68" s="1136"/>
      <c r="X68" s="1136"/>
      <c r="Y68" s="1137" t="s">
        <v>282</v>
      </c>
      <c r="Z68" s="1136"/>
      <c r="AA68" s="1136"/>
      <c r="AB68" s="1137"/>
      <c r="AC68" s="1136"/>
      <c r="AD68" s="1137"/>
      <c r="AE68" s="1136"/>
      <c r="AF68" s="1138" t="s">
        <v>47</v>
      </c>
      <c r="AG68" s="1136"/>
      <c r="AH68" s="1136"/>
      <c r="AI68" s="1136"/>
      <c r="AJ68" s="1136"/>
      <c r="AK68" s="1136"/>
      <c r="AL68" s="1136"/>
      <c r="AM68" s="1136"/>
      <c r="AN68" s="1137" t="s">
        <v>273</v>
      </c>
      <c r="AO68" s="1136"/>
      <c r="AP68" s="1136"/>
      <c r="AQ68" s="1136"/>
      <c r="AR68" s="1136"/>
      <c r="AS68" s="1137" t="s">
        <v>274</v>
      </c>
      <c r="AT68" s="1136"/>
      <c r="AU68" s="1136"/>
      <c r="AV68" s="123" t="s">
        <v>65</v>
      </c>
      <c r="AW68" s="1135" t="s">
        <v>275</v>
      </c>
      <c r="AX68" s="1136"/>
      <c r="AY68" s="1136"/>
      <c r="AZ68" s="1136"/>
      <c r="BA68" s="1136"/>
      <c r="BB68" s="1136"/>
      <c r="BC68" s="124">
        <v>1000000</v>
      </c>
      <c r="BD68" s="125">
        <v>0</v>
      </c>
      <c r="BE68" s="125">
        <v>1000000</v>
      </c>
      <c r="BF68" s="125">
        <v>0</v>
      </c>
      <c r="BG68" s="124">
        <v>0</v>
      </c>
      <c r="BH68" s="124">
        <v>0</v>
      </c>
      <c r="BI68" s="124">
        <v>0</v>
      </c>
      <c r="BJ68" s="124">
        <v>0</v>
      </c>
      <c r="BK68" s="124">
        <v>0</v>
      </c>
      <c r="BL68" s="125">
        <v>0</v>
      </c>
      <c r="BM68" s="124">
        <v>0</v>
      </c>
      <c r="BN68" s="125">
        <v>0</v>
      </c>
      <c r="BO68" s="124">
        <v>0</v>
      </c>
    </row>
    <row r="69" spans="1:67" s="121" customFormat="1" x14ac:dyDescent="0.25">
      <c r="A69" s="121" t="str">
        <f>+B69&amp;"-"&amp;C69&amp;"-"&amp;D69&amp;"-"&amp;E69&amp;"-"&amp;F69&amp;"-"&amp;G69&amp;"-"&amp;AV69</f>
        <v>A-2-0-4-0-0-10</v>
      </c>
      <c r="B69" s="122" t="str">
        <f t="shared" si="9"/>
        <v>A</v>
      </c>
      <c r="C69" s="122" t="str">
        <f t="shared" si="10"/>
        <v>2</v>
      </c>
      <c r="D69" s="122" t="str">
        <f t="shared" si="11"/>
        <v>0</v>
      </c>
      <c r="E69" s="122" t="str">
        <f t="shared" si="12"/>
        <v>4</v>
      </c>
      <c r="F69" s="122">
        <f t="shared" si="6"/>
        <v>0</v>
      </c>
      <c r="G69" s="122">
        <f t="shared" si="7"/>
        <v>0</v>
      </c>
      <c r="H69" s="122"/>
      <c r="I69" s="122"/>
      <c r="J69" s="122"/>
      <c r="K69" s="122"/>
      <c r="M69" s="135"/>
      <c r="N69" s="1137" t="s">
        <v>14</v>
      </c>
      <c r="O69" s="1136"/>
      <c r="P69" s="1137" t="s">
        <v>282</v>
      </c>
      <c r="Q69" s="1136"/>
      <c r="R69" s="1137" t="s">
        <v>280</v>
      </c>
      <c r="S69" s="1136"/>
      <c r="T69" s="1137" t="s">
        <v>283</v>
      </c>
      <c r="U69" s="1136"/>
      <c r="V69" s="1137"/>
      <c r="W69" s="1136"/>
      <c r="X69" s="1136"/>
      <c r="Y69" s="1137"/>
      <c r="Z69" s="1136"/>
      <c r="AA69" s="1136"/>
      <c r="AB69" s="1137"/>
      <c r="AC69" s="1136"/>
      <c r="AD69" s="1137"/>
      <c r="AE69" s="1136"/>
      <c r="AF69" s="1138" t="s">
        <v>206</v>
      </c>
      <c r="AG69" s="1136"/>
      <c r="AH69" s="1136"/>
      <c r="AI69" s="1136"/>
      <c r="AJ69" s="1136"/>
      <c r="AK69" s="1136"/>
      <c r="AL69" s="1136"/>
      <c r="AM69" s="1136"/>
      <c r="AN69" s="1137" t="s">
        <v>273</v>
      </c>
      <c r="AO69" s="1136"/>
      <c r="AP69" s="1136"/>
      <c r="AQ69" s="1136"/>
      <c r="AR69" s="1136"/>
      <c r="AS69" s="1137" t="s">
        <v>274</v>
      </c>
      <c r="AT69" s="1136"/>
      <c r="AU69" s="1136"/>
      <c r="AV69" s="123" t="s">
        <v>65</v>
      </c>
      <c r="AW69" s="1135" t="s">
        <v>275</v>
      </c>
      <c r="AX69" s="1136"/>
      <c r="AY69" s="1136"/>
      <c r="AZ69" s="1136"/>
      <c r="BA69" s="1136"/>
      <c r="BB69" s="1136"/>
      <c r="BC69" s="124">
        <v>10763500000</v>
      </c>
      <c r="BD69" s="125">
        <v>490351917</v>
      </c>
      <c r="BE69" s="125">
        <v>436178706.44</v>
      </c>
      <c r="BF69" s="125">
        <v>-145000000</v>
      </c>
      <c r="BG69" s="124">
        <v>670877067.76999998</v>
      </c>
      <c r="BH69" s="124">
        <v>-180525150.77000001</v>
      </c>
      <c r="BI69" s="124">
        <v>1023046374.4299999</v>
      </c>
      <c r="BJ69" s="124">
        <v>-352169306.66000003</v>
      </c>
      <c r="BK69" s="124">
        <v>1023046374.4299999</v>
      </c>
      <c r="BL69" s="125">
        <v>0</v>
      </c>
      <c r="BM69" s="124">
        <v>1006448419.4299999</v>
      </c>
      <c r="BN69" s="125">
        <v>16597955</v>
      </c>
      <c r="BO69" s="124">
        <v>428854</v>
      </c>
    </row>
    <row r="70" spans="1:67" x14ac:dyDescent="0.25">
      <c r="B70" s="115" t="str">
        <f t="shared" si="9"/>
        <v>A</v>
      </c>
      <c r="C70" s="115" t="str">
        <f t="shared" si="10"/>
        <v>2</v>
      </c>
      <c r="D70" s="115" t="str">
        <f t="shared" si="11"/>
        <v>0</v>
      </c>
      <c r="E70" s="115" t="str">
        <f t="shared" si="12"/>
        <v>4</v>
      </c>
      <c r="F70" s="115" t="str">
        <f t="shared" si="6"/>
        <v>1</v>
      </c>
      <c r="G70" s="115">
        <f t="shared" si="7"/>
        <v>0</v>
      </c>
      <c r="N70" s="918" t="s">
        <v>14</v>
      </c>
      <c r="O70" s="1032"/>
      <c r="P70" s="918" t="s">
        <v>282</v>
      </c>
      <c r="Q70" s="1032"/>
      <c r="R70" s="918" t="s">
        <v>280</v>
      </c>
      <c r="S70" s="1032"/>
      <c r="T70" s="918" t="s">
        <v>283</v>
      </c>
      <c r="U70" s="1032"/>
      <c r="V70" s="918" t="s">
        <v>279</v>
      </c>
      <c r="W70" s="1032"/>
      <c r="X70" s="1032"/>
      <c r="Y70" s="918"/>
      <c r="Z70" s="1032"/>
      <c r="AA70" s="1032"/>
      <c r="AB70" s="918"/>
      <c r="AC70" s="1032"/>
      <c r="AD70" s="918"/>
      <c r="AE70" s="1032"/>
      <c r="AF70" s="917" t="s">
        <v>209</v>
      </c>
      <c r="AG70" s="1032"/>
      <c r="AH70" s="1032"/>
      <c r="AI70" s="1032"/>
      <c r="AJ70" s="1032"/>
      <c r="AK70" s="1032"/>
      <c r="AL70" s="1032"/>
      <c r="AM70" s="1032"/>
      <c r="AN70" s="918" t="s">
        <v>273</v>
      </c>
      <c r="AO70" s="1032"/>
      <c r="AP70" s="1032"/>
      <c r="AQ70" s="1032"/>
      <c r="AR70" s="1032"/>
      <c r="AS70" s="918" t="s">
        <v>274</v>
      </c>
      <c r="AT70" s="1032"/>
      <c r="AU70" s="1032"/>
      <c r="AV70" s="105" t="s">
        <v>65</v>
      </c>
      <c r="AW70" s="919" t="s">
        <v>275</v>
      </c>
      <c r="AX70" s="1032"/>
      <c r="AY70" s="1032"/>
      <c r="AZ70" s="1032"/>
      <c r="BA70" s="1032"/>
      <c r="BB70" s="1032"/>
      <c r="BC70" s="106">
        <v>307000000</v>
      </c>
      <c r="BD70" s="107">
        <v>0</v>
      </c>
      <c r="BE70" s="106">
        <v>75357390.849999994</v>
      </c>
      <c r="BF70" s="107">
        <v>0</v>
      </c>
      <c r="BG70" s="107">
        <v>0</v>
      </c>
      <c r="BH70" s="107">
        <v>0</v>
      </c>
      <c r="BI70" s="107">
        <v>0</v>
      </c>
      <c r="BJ70" s="107">
        <v>0</v>
      </c>
      <c r="BK70" s="107">
        <v>0</v>
      </c>
      <c r="BL70" s="107">
        <v>0</v>
      </c>
      <c r="BM70" s="107">
        <v>0</v>
      </c>
      <c r="BN70" s="107">
        <v>0</v>
      </c>
      <c r="BO70" s="107">
        <v>0</v>
      </c>
    </row>
    <row r="71" spans="1:67" s="121" customFormat="1" x14ac:dyDescent="0.25">
      <c r="A71" s="121" t="str">
        <f>+B71&amp;"-"&amp;C71&amp;"-"&amp;D71&amp;"-"&amp;E71&amp;"-"&amp;F71&amp;"-"&amp;G71&amp;"-"&amp;AV71</f>
        <v>A-2-0-4-1-6-10</v>
      </c>
      <c r="B71" s="122" t="str">
        <f t="shared" si="9"/>
        <v>A</v>
      </c>
      <c r="C71" s="122" t="str">
        <f t="shared" si="10"/>
        <v>2</v>
      </c>
      <c r="D71" s="122" t="str">
        <f t="shared" si="11"/>
        <v>0</v>
      </c>
      <c r="E71" s="122" t="str">
        <f t="shared" si="12"/>
        <v>4</v>
      </c>
      <c r="F71" s="122" t="str">
        <f t="shared" si="6"/>
        <v>1</v>
      </c>
      <c r="G71" s="122" t="str">
        <f t="shared" si="7"/>
        <v>6</v>
      </c>
      <c r="H71" s="122"/>
      <c r="I71" s="122"/>
      <c r="J71" s="122"/>
      <c r="K71" s="122"/>
      <c r="M71" s="135"/>
      <c r="N71" s="1137" t="s">
        <v>14</v>
      </c>
      <c r="O71" s="1136"/>
      <c r="P71" s="1137" t="s">
        <v>282</v>
      </c>
      <c r="Q71" s="1136"/>
      <c r="R71" s="1137" t="s">
        <v>280</v>
      </c>
      <c r="S71" s="1136"/>
      <c r="T71" s="1137" t="s">
        <v>283</v>
      </c>
      <c r="U71" s="1136"/>
      <c r="V71" s="1137" t="s">
        <v>279</v>
      </c>
      <c r="W71" s="1136"/>
      <c r="X71" s="1136"/>
      <c r="Y71" s="1137" t="s">
        <v>292</v>
      </c>
      <c r="Z71" s="1136"/>
      <c r="AA71" s="1136"/>
      <c r="AB71" s="1137"/>
      <c r="AC71" s="1136"/>
      <c r="AD71" s="1137"/>
      <c r="AE71" s="1136"/>
      <c r="AF71" s="1138" t="s">
        <v>48</v>
      </c>
      <c r="AG71" s="1136"/>
      <c r="AH71" s="1136"/>
      <c r="AI71" s="1136"/>
      <c r="AJ71" s="1136"/>
      <c r="AK71" s="1136"/>
      <c r="AL71" s="1136"/>
      <c r="AM71" s="1136"/>
      <c r="AN71" s="1137" t="s">
        <v>273</v>
      </c>
      <c r="AO71" s="1136"/>
      <c r="AP71" s="1136"/>
      <c r="AQ71" s="1136"/>
      <c r="AR71" s="1136"/>
      <c r="AS71" s="1137" t="s">
        <v>274</v>
      </c>
      <c r="AT71" s="1136"/>
      <c r="AU71" s="1136"/>
      <c r="AV71" s="123" t="s">
        <v>65</v>
      </c>
      <c r="AW71" s="1135" t="s">
        <v>275</v>
      </c>
      <c r="AX71" s="1136"/>
      <c r="AY71" s="1136"/>
      <c r="AZ71" s="1136"/>
      <c r="BA71" s="1136"/>
      <c r="BB71" s="1136"/>
      <c r="BC71" s="124">
        <v>75000000</v>
      </c>
      <c r="BD71" s="125">
        <v>0</v>
      </c>
      <c r="BE71" s="125">
        <v>74600000</v>
      </c>
      <c r="BF71" s="125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5">
        <v>0</v>
      </c>
      <c r="BM71" s="124">
        <v>0</v>
      </c>
      <c r="BN71" s="125">
        <v>0</v>
      </c>
      <c r="BO71" s="124">
        <v>0</v>
      </c>
    </row>
    <row r="72" spans="1:67" s="121" customFormat="1" x14ac:dyDescent="0.25">
      <c r="A72" s="121" t="str">
        <f>+B72&amp;"-"&amp;C72&amp;"-"&amp;D72&amp;"-"&amp;E72&amp;"-"&amp;F72&amp;"-"&amp;G72&amp;"-"&amp;AV72</f>
        <v>A-2-0-4-1-8-10</v>
      </c>
      <c r="B72" s="122" t="str">
        <f t="shared" si="9"/>
        <v>A</v>
      </c>
      <c r="C72" s="122" t="str">
        <f t="shared" si="10"/>
        <v>2</v>
      </c>
      <c r="D72" s="122" t="str">
        <f t="shared" si="11"/>
        <v>0</v>
      </c>
      <c r="E72" s="122" t="str">
        <f t="shared" si="12"/>
        <v>4</v>
      </c>
      <c r="F72" s="122" t="str">
        <f t="shared" si="6"/>
        <v>1</v>
      </c>
      <c r="G72" s="122" t="str">
        <f t="shared" si="7"/>
        <v>8</v>
      </c>
      <c r="H72" s="122"/>
      <c r="I72" s="122"/>
      <c r="J72" s="122"/>
      <c r="K72" s="122"/>
      <c r="M72" s="135"/>
      <c r="N72" s="1137" t="s">
        <v>14</v>
      </c>
      <c r="O72" s="1136"/>
      <c r="P72" s="1137" t="s">
        <v>282</v>
      </c>
      <c r="Q72" s="1136"/>
      <c r="R72" s="1137" t="s">
        <v>280</v>
      </c>
      <c r="S72" s="1136"/>
      <c r="T72" s="1137" t="s">
        <v>283</v>
      </c>
      <c r="U72" s="1136"/>
      <c r="V72" s="1137" t="s">
        <v>279</v>
      </c>
      <c r="W72" s="1136"/>
      <c r="X72" s="1136"/>
      <c r="Y72" s="1137" t="s">
        <v>294</v>
      </c>
      <c r="Z72" s="1136"/>
      <c r="AA72" s="1136"/>
      <c r="AB72" s="1137"/>
      <c r="AC72" s="1136"/>
      <c r="AD72" s="1137"/>
      <c r="AE72" s="1136"/>
      <c r="AF72" s="1138" t="s">
        <v>49</v>
      </c>
      <c r="AG72" s="1136"/>
      <c r="AH72" s="1136"/>
      <c r="AI72" s="1136"/>
      <c r="AJ72" s="1136"/>
      <c r="AK72" s="1136"/>
      <c r="AL72" s="1136"/>
      <c r="AM72" s="1136"/>
      <c r="AN72" s="1137" t="s">
        <v>273</v>
      </c>
      <c r="AO72" s="1136"/>
      <c r="AP72" s="1136"/>
      <c r="AQ72" s="1136"/>
      <c r="AR72" s="1136"/>
      <c r="AS72" s="1137" t="s">
        <v>274</v>
      </c>
      <c r="AT72" s="1136"/>
      <c r="AU72" s="1136"/>
      <c r="AV72" s="123" t="s">
        <v>65</v>
      </c>
      <c r="AW72" s="1135" t="s">
        <v>275</v>
      </c>
      <c r="AX72" s="1136"/>
      <c r="AY72" s="1136"/>
      <c r="AZ72" s="1136"/>
      <c r="BA72" s="1136"/>
      <c r="BB72" s="1136"/>
      <c r="BC72" s="124">
        <v>232000000</v>
      </c>
      <c r="BD72" s="125">
        <v>0</v>
      </c>
      <c r="BE72" s="125">
        <v>757390.85</v>
      </c>
      <c r="BF72" s="125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5">
        <v>0</v>
      </c>
      <c r="BM72" s="124">
        <v>0</v>
      </c>
      <c r="BN72" s="125">
        <v>0</v>
      </c>
      <c r="BO72" s="124">
        <v>0</v>
      </c>
    </row>
    <row r="73" spans="1:67" x14ac:dyDescent="0.25">
      <c r="B73" s="115" t="str">
        <f t="shared" si="9"/>
        <v>A</v>
      </c>
      <c r="C73" s="115" t="str">
        <f t="shared" si="10"/>
        <v>2</v>
      </c>
      <c r="D73" s="115" t="str">
        <f t="shared" si="11"/>
        <v>0</v>
      </c>
      <c r="E73" s="115" t="str">
        <f t="shared" si="12"/>
        <v>4</v>
      </c>
      <c r="F73" s="115" t="str">
        <f t="shared" si="6"/>
        <v>2</v>
      </c>
      <c r="G73" s="115">
        <f t="shared" si="7"/>
        <v>0</v>
      </c>
      <c r="N73" s="918" t="s">
        <v>14</v>
      </c>
      <c r="O73" s="1032"/>
      <c r="P73" s="918" t="s">
        <v>282</v>
      </c>
      <c r="Q73" s="1032"/>
      <c r="R73" s="918" t="s">
        <v>280</v>
      </c>
      <c r="S73" s="1032"/>
      <c r="T73" s="918" t="s">
        <v>283</v>
      </c>
      <c r="U73" s="1032"/>
      <c r="V73" s="918" t="s">
        <v>282</v>
      </c>
      <c r="W73" s="1032"/>
      <c r="X73" s="1032"/>
      <c r="Y73" s="918"/>
      <c r="Z73" s="1032"/>
      <c r="AA73" s="1032"/>
      <c r="AB73" s="918"/>
      <c r="AC73" s="1032"/>
      <c r="AD73" s="918"/>
      <c r="AE73" s="1032"/>
      <c r="AF73" s="917" t="s">
        <v>211</v>
      </c>
      <c r="AG73" s="1032"/>
      <c r="AH73" s="1032"/>
      <c r="AI73" s="1032"/>
      <c r="AJ73" s="1032"/>
      <c r="AK73" s="1032"/>
      <c r="AL73" s="1032"/>
      <c r="AM73" s="1032"/>
      <c r="AN73" s="918" t="s">
        <v>273</v>
      </c>
      <c r="AO73" s="1032"/>
      <c r="AP73" s="1032"/>
      <c r="AQ73" s="1032"/>
      <c r="AR73" s="1032"/>
      <c r="AS73" s="918" t="s">
        <v>274</v>
      </c>
      <c r="AT73" s="1032"/>
      <c r="AU73" s="1032"/>
      <c r="AV73" s="105" t="s">
        <v>65</v>
      </c>
      <c r="AW73" s="919" t="s">
        <v>275</v>
      </c>
      <c r="AX73" s="1032"/>
      <c r="AY73" s="1032"/>
      <c r="AZ73" s="1032"/>
      <c r="BA73" s="1032"/>
      <c r="BB73" s="1032"/>
      <c r="BC73" s="106">
        <v>32000000</v>
      </c>
      <c r="BD73" s="107">
        <v>0</v>
      </c>
      <c r="BE73" s="106">
        <v>4628010</v>
      </c>
      <c r="BF73" s="107">
        <v>0</v>
      </c>
      <c r="BG73" s="107">
        <v>0</v>
      </c>
      <c r="BH73" s="107">
        <v>0</v>
      </c>
      <c r="BI73" s="107">
        <v>0</v>
      </c>
      <c r="BJ73" s="107">
        <v>0</v>
      </c>
      <c r="BK73" s="107">
        <v>0</v>
      </c>
      <c r="BL73" s="107">
        <v>0</v>
      </c>
      <c r="BM73" s="107">
        <v>0</v>
      </c>
      <c r="BN73" s="107">
        <v>0</v>
      </c>
      <c r="BO73" s="107">
        <v>0</v>
      </c>
    </row>
    <row r="74" spans="1:67" s="121" customFormat="1" x14ac:dyDescent="0.25">
      <c r="A74" s="121" t="str">
        <f>+B74&amp;"-"&amp;C74&amp;"-"&amp;D74&amp;"-"&amp;E74&amp;"-"&amp;F74&amp;"-"&amp;G74&amp;"-"&amp;AV74</f>
        <v>A-2-0-4-2-1-10</v>
      </c>
      <c r="B74" s="122" t="str">
        <f t="shared" si="9"/>
        <v>A</v>
      </c>
      <c r="C74" s="122" t="str">
        <f t="shared" si="10"/>
        <v>2</v>
      </c>
      <c r="D74" s="122" t="str">
        <f t="shared" si="11"/>
        <v>0</v>
      </c>
      <c r="E74" s="122" t="str">
        <f t="shared" si="12"/>
        <v>4</v>
      </c>
      <c r="F74" s="122" t="str">
        <f t="shared" si="6"/>
        <v>2</v>
      </c>
      <c r="G74" s="122" t="str">
        <f t="shared" si="7"/>
        <v>1</v>
      </c>
      <c r="H74" s="122"/>
      <c r="I74" s="122"/>
      <c r="J74" s="122"/>
      <c r="K74" s="122"/>
      <c r="M74" s="135"/>
      <c r="N74" s="1137" t="s">
        <v>14</v>
      </c>
      <c r="O74" s="1136"/>
      <c r="P74" s="1137" t="s">
        <v>282</v>
      </c>
      <c r="Q74" s="1136"/>
      <c r="R74" s="1137" t="s">
        <v>280</v>
      </c>
      <c r="S74" s="1136"/>
      <c r="T74" s="1137" t="s">
        <v>283</v>
      </c>
      <c r="U74" s="1136"/>
      <c r="V74" s="1137" t="s">
        <v>282</v>
      </c>
      <c r="W74" s="1136"/>
      <c r="X74" s="1136"/>
      <c r="Y74" s="1137" t="s">
        <v>279</v>
      </c>
      <c r="Z74" s="1136"/>
      <c r="AA74" s="1136"/>
      <c r="AB74" s="1137"/>
      <c r="AC74" s="1136"/>
      <c r="AD74" s="1137"/>
      <c r="AE74" s="1136"/>
      <c r="AF74" s="1138" t="s">
        <v>50</v>
      </c>
      <c r="AG74" s="1136"/>
      <c r="AH74" s="1136"/>
      <c r="AI74" s="1136"/>
      <c r="AJ74" s="1136"/>
      <c r="AK74" s="1136"/>
      <c r="AL74" s="1136"/>
      <c r="AM74" s="1136"/>
      <c r="AN74" s="1137" t="s">
        <v>273</v>
      </c>
      <c r="AO74" s="1136"/>
      <c r="AP74" s="1136"/>
      <c r="AQ74" s="1136"/>
      <c r="AR74" s="1136"/>
      <c r="AS74" s="1137" t="s">
        <v>274</v>
      </c>
      <c r="AT74" s="1136"/>
      <c r="AU74" s="1136"/>
      <c r="AV74" s="123" t="s">
        <v>65</v>
      </c>
      <c r="AW74" s="1135" t="s">
        <v>275</v>
      </c>
      <c r="AX74" s="1136"/>
      <c r="AY74" s="1136"/>
      <c r="AZ74" s="1136"/>
      <c r="BA74" s="1136"/>
      <c r="BB74" s="1136"/>
      <c r="BC74" s="124">
        <v>27000000</v>
      </c>
      <c r="BD74" s="125">
        <v>0</v>
      </c>
      <c r="BE74" s="125">
        <v>628010</v>
      </c>
      <c r="BF74" s="125">
        <v>0</v>
      </c>
      <c r="BG74" s="124">
        <v>0</v>
      </c>
      <c r="BH74" s="124">
        <v>0</v>
      </c>
      <c r="BI74" s="124">
        <v>0</v>
      </c>
      <c r="BJ74" s="124">
        <v>0</v>
      </c>
      <c r="BK74" s="124">
        <v>0</v>
      </c>
      <c r="BL74" s="125">
        <v>0</v>
      </c>
      <c r="BM74" s="124">
        <v>0</v>
      </c>
      <c r="BN74" s="125">
        <v>0</v>
      </c>
      <c r="BO74" s="124">
        <v>0</v>
      </c>
    </row>
    <row r="75" spans="1:67" s="121" customFormat="1" x14ac:dyDescent="0.25">
      <c r="A75" s="121" t="str">
        <f>+B75&amp;"-"&amp;C75&amp;"-"&amp;D75&amp;"-"&amp;E75&amp;"-"&amp;F75&amp;"-"&amp;G75&amp;"-"&amp;AV75</f>
        <v>A-2-0-4-2-2-10</v>
      </c>
      <c r="B75" s="122" t="str">
        <f t="shared" si="9"/>
        <v>A</v>
      </c>
      <c r="C75" s="122" t="str">
        <f t="shared" si="10"/>
        <v>2</v>
      </c>
      <c r="D75" s="122" t="str">
        <f t="shared" si="11"/>
        <v>0</v>
      </c>
      <c r="E75" s="122" t="str">
        <f t="shared" si="12"/>
        <v>4</v>
      </c>
      <c r="F75" s="122" t="str">
        <f t="shared" si="6"/>
        <v>2</v>
      </c>
      <c r="G75" s="122" t="str">
        <f t="shared" si="7"/>
        <v>2</v>
      </c>
      <c r="H75" s="122"/>
      <c r="I75" s="122"/>
      <c r="J75" s="122"/>
      <c r="K75" s="122"/>
      <c r="M75" s="135"/>
      <c r="N75" s="1137" t="s">
        <v>14</v>
      </c>
      <c r="O75" s="1136"/>
      <c r="P75" s="1137" t="s">
        <v>282</v>
      </c>
      <c r="Q75" s="1136"/>
      <c r="R75" s="1137" t="s">
        <v>280</v>
      </c>
      <c r="S75" s="1136"/>
      <c r="T75" s="1137" t="s">
        <v>283</v>
      </c>
      <c r="U75" s="1136"/>
      <c r="V75" s="1137" t="s">
        <v>282</v>
      </c>
      <c r="W75" s="1136"/>
      <c r="X75" s="1136"/>
      <c r="Y75" s="1137" t="s">
        <v>282</v>
      </c>
      <c r="Z75" s="1136"/>
      <c r="AA75" s="1136"/>
      <c r="AB75" s="1137"/>
      <c r="AC75" s="1136"/>
      <c r="AD75" s="1137"/>
      <c r="AE75" s="1136"/>
      <c r="AF75" s="1138" t="s">
        <v>51</v>
      </c>
      <c r="AG75" s="1136"/>
      <c r="AH75" s="1136"/>
      <c r="AI75" s="1136"/>
      <c r="AJ75" s="1136"/>
      <c r="AK75" s="1136"/>
      <c r="AL75" s="1136"/>
      <c r="AM75" s="1136"/>
      <c r="AN75" s="1137" t="s">
        <v>273</v>
      </c>
      <c r="AO75" s="1136"/>
      <c r="AP75" s="1136"/>
      <c r="AQ75" s="1136"/>
      <c r="AR75" s="1136"/>
      <c r="AS75" s="1137" t="s">
        <v>274</v>
      </c>
      <c r="AT75" s="1136"/>
      <c r="AU75" s="1136"/>
      <c r="AV75" s="123" t="s">
        <v>65</v>
      </c>
      <c r="AW75" s="1135" t="s">
        <v>275</v>
      </c>
      <c r="AX75" s="1136"/>
      <c r="AY75" s="1136"/>
      <c r="AZ75" s="1136"/>
      <c r="BA75" s="1136"/>
      <c r="BB75" s="1136"/>
      <c r="BC75" s="124">
        <v>5000000</v>
      </c>
      <c r="BD75" s="125">
        <v>0</v>
      </c>
      <c r="BE75" s="125">
        <v>4000000</v>
      </c>
      <c r="BF75" s="125">
        <v>0</v>
      </c>
      <c r="BG75" s="124">
        <v>0</v>
      </c>
      <c r="BH75" s="124">
        <v>0</v>
      </c>
      <c r="BI75" s="124">
        <v>0</v>
      </c>
      <c r="BJ75" s="124">
        <v>0</v>
      </c>
      <c r="BK75" s="124">
        <v>0</v>
      </c>
      <c r="BL75" s="125">
        <v>0</v>
      </c>
      <c r="BM75" s="124">
        <v>0</v>
      </c>
      <c r="BN75" s="125">
        <v>0</v>
      </c>
      <c r="BO75" s="124">
        <v>0</v>
      </c>
    </row>
    <row r="76" spans="1:67" ht="14.45" customHeight="1" x14ac:dyDescent="0.25">
      <c r="B76" s="115" t="str">
        <f t="shared" si="9"/>
        <v>A</v>
      </c>
      <c r="C76" s="115" t="str">
        <f t="shared" si="10"/>
        <v>2</v>
      </c>
      <c r="D76" s="115" t="str">
        <f t="shared" si="11"/>
        <v>0</v>
      </c>
      <c r="E76" s="115" t="str">
        <f t="shared" si="12"/>
        <v>4</v>
      </c>
      <c r="F76" s="115" t="str">
        <f t="shared" si="6"/>
        <v>4</v>
      </c>
      <c r="G76" s="115">
        <f t="shared" si="7"/>
        <v>0</v>
      </c>
      <c r="N76" s="918" t="s">
        <v>14</v>
      </c>
      <c r="O76" s="1032"/>
      <c r="P76" s="918" t="s">
        <v>282</v>
      </c>
      <c r="Q76" s="1032"/>
      <c r="R76" s="918" t="s">
        <v>280</v>
      </c>
      <c r="S76" s="1032"/>
      <c r="T76" s="918" t="s">
        <v>283</v>
      </c>
      <c r="U76" s="1032"/>
      <c r="V76" s="918" t="s">
        <v>283</v>
      </c>
      <c r="W76" s="1032"/>
      <c r="X76" s="1032"/>
      <c r="Y76" s="918"/>
      <c r="Z76" s="1032"/>
      <c r="AA76" s="1032"/>
      <c r="AB76" s="918"/>
      <c r="AC76" s="1032"/>
      <c r="AD76" s="918"/>
      <c r="AE76" s="1032"/>
      <c r="AF76" s="917" t="s">
        <v>213</v>
      </c>
      <c r="AG76" s="1032"/>
      <c r="AH76" s="1032"/>
      <c r="AI76" s="1032"/>
      <c r="AJ76" s="1032"/>
      <c r="AK76" s="1032"/>
      <c r="AL76" s="1032"/>
      <c r="AM76" s="1032"/>
      <c r="AN76" s="918" t="s">
        <v>273</v>
      </c>
      <c r="AO76" s="1032"/>
      <c r="AP76" s="1032"/>
      <c r="AQ76" s="1032"/>
      <c r="AR76" s="1032"/>
      <c r="AS76" s="918" t="s">
        <v>274</v>
      </c>
      <c r="AT76" s="1032"/>
      <c r="AU76" s="1032"/>
      <c r="AV76" s="105" t="s">
        <v>65</v>
      </c>
      <c r="AW76" s="919" t="s">
        <v>275</v>
      </c>
      <c r="AX76" s="1032"/>
      <c r="AY76" s="1032"/>
      <c r="AZ76" s="1032"/>
      <c r="BA76" s="1032"/>
      <c r="BB76" s="1032"/>
      <c r="BC76" s="106">
        <v>276103744</v>
      </c>
      <c r="BD76" s="106">
        <v>2444400</v>
      </c>
      <c r="BE76" s="106">
        <v>32038749</v>
      </c>
      <c r="BF76" s="107">
        <v>0</v>
      </c>
      <c r="BG76" s="106">
        <v>21580400</v>
      </c>
      <c r="BH76" s="106">
        <v>-19136000</v>
      </c>
      <c r="BI76" s="106">
        <v>18734263</v>
      </c>
      <c r="BJ76" s="106">
        <v>2846137</v>
      </c>
      <c r="BK76" s="106">
        <v>18734263</v>
      </c>
      <c r="BL76" s="107">
        <v>0</v>
      </c>
      <c r="BM76" s="106">
        <v>13274508</v>
      </c>
      <c r="BN76" s="106">
        <v>5459755</v>
      </c>
      <c r="BO76" s="107">
        <v>0</v>
      </c>
    </row>
    <row r="77" spans="1:67" s="121" customFormat="1" x14ac:dyDescent="0.25">
      <c r="A77" s="121" t="str">
        <f t="shared" ref="A77:A84" si="14">+B77&amp;"-"&amp;C77&amp;"-"&amp;D77&amp;"-"&amp;E77&amp;"-"&amp;F77&amp;"-"&amp;G77&amp;"-"&amp;AV77</f>
        <v>A-2-0-4-4-1-10</v>
      </c>
      <c r="B77" s="122" t="str">
        <f t="shared" si="9"/>
        <v>A</v>
      </c>
      <c r="C77" s="122" t="str">
        <f t="shared" si="10"/>
        <v>2</v>
      </c>
      <c r="D77" s="122" t="str">
        <f t="shared" si="11"/>
        <v>0</v>
      </c>
      <c r="E77" s="122" t="str">
        <f t="shared" si="12"/>
        <v>4</v>
      </c>
      <c r="F77" s="122" t="str">
        <f t="shared" si="6"/>
        <v>4</v>
      </c>
      <c r="G77" s="122" t="str">
        <f t="shared" si="7"/>
        <v>1</v>
      </c>
      <c r="H77" s="122"/>
      <c r="I77" s="122"/>
      <c r="J77" s="122"/>
      <c r="K77" s="122"/>
      <c r="M77" s="135"/>
      <c r="N77" s="1137" t="s">
        <v>14</v>
      </c>
      <c r="O77" s="1136"/>
      <c r="P77" s="1137" t="s">
        <v>282</v>
      </c>
      <c r="Q77" s="1136"/>
      <c r="R77" s="1137" t="s">
        <v>280</v>
      </c>
      <c r="S77" s="1136"/>
      <c r="T77" s="1137" t="s">
        <v>283</v>
      </c>
      <c r="U77" s="1136"/>
      <c r="V77" s="1137" t="s">
        <v>283</v>
      </c>
      <c r="W77" s="1136"/>
      <c r="X77" s="1136"/>
      <c r="Y77" s="1137" t="s">
        <v>279</v>
      </c>
      <c r="Z77" s="1136"/>
      <c r="AA77" s="1136"/>
      <c r="AB77" s="1137"/>
      <c r="AC77" s="1136"/>
      <c r="AD77" s="1137"/>
      <c r="AE77" s="1136"/>
      <c r="AF77" s="1138" t="s">
        <v>52</v>
      </c>
      <c r="AG77" s="1136"/>
      <c r="AH77" s="1136"/>
      <c r="AI77" s="1136"/>
      <c r="AJ77" s="1136"/>
      <c r="AK77" s="1136"/>
      <c r="AL77" s="1136"/>
      <c r="AM77" s="1136"/>
      <c r="AN77" s="1137" t="s">
        <v>273</v>
      </c>
      <c r="AO77" s="1136"/>
      <c r="AP77" s="1136"/>
      <c r="AQ77" s="1136"/>
      <c r="AR77" s="1136"/>
      <c r="AS77" s="1137" t="s">
        <v>274</v>
      </c>
      <c r="AT77" s="1136"/>
      <c r="AU77" s="1136"/>
      <c r="AV77" s="123" t="s">
        <v>65</v>
      </c>
      <c r="AW77" s="1135" t="s">
        <v>275</v>
      </c>
      <c r="AX77" s="1136"/>
      <c r="AY77" s="1136"/>
      <c r="AZ77" s="1136"/>
      <c r="BA77" s="1136"/>
      <c r="BB77" s="1136"/>
      <c r="BC77" s="124">
        <v>180000000</v>
      </c>
      <c r="BD77" s="125">
        <v>0</v>
      </c>
      <c r="BE77" s="125">
        <v>2000000</v>
      </c>
      <c r="BF77" s="125">
        <v>0</v>
      </c>
      <c r="BG77" s="124">
        <v>2000000</v>
      </c>
      <c r="BH77" s="124">
        <v>-2000000</v>
      </c>
      <c r="BI77" s="124">
        <v>13259755</v>
      </c>
      <c r="BJ77" s="124">
        <v>-11259755</v>
      </c>
      <c r="BK77" s="124">
        <v>13259755</v>
      </c>
      <c r="BL77" s="125">
        <v>0</v>
      </c>
      <c r="BM77" s="124">
        <v>7800000</v>
      </c>
      <c r="BN77" s="125">
        <v>5459755</v>
      </c>
      <c r="BO77" s="124">
        <v>0</v>
      </c>
    </row>
    <row r="78" spans="1:67" s="121" customFormat="1" x14ac:dyDescent="0.25">
      <c r="A78" s="121" t="str">
        <f t="shared" si="14"/>
        <v>A-2-0-4-4-6-10</v>
      </c>
      <c r="B78" s="122" t="str">
        <f t="shared" si="9"/>
        <v>A</v>
      </c>
      <c r="C78" s="122" t="str">
        <f t="shared" si="10"/>
        <v>2</v>
      </c>
      <c r="D78" s="122" t="str">
        <f t="shared" si="11"/>
        <v>0</v>
      </c>
      <c r="E78" s="122" t="str">
        <f t="shared" si="12"/>
        <v>4</v>
      </c>
      <c r="F78" s="122" t="str">
        <f t="shared" si="6"/>
        <v>4</v>
      </c>
      <c r="G78" s="122" t="str">
        <f t="shared" si="7"/>
        <v>6</v>
      </c>
      <c r="H78" s="122"/>
      <c r="I78" s="122"/>
      <c r="J78" s="122"/>
      <c r="K78" s="122"/>
      <c r="M78" s="135"/>
      <c r="N78" s="1137" t="s">
        <v>14</v>
      </c>
      <c r="O78" s="1136"/>
      <c r="P78" s="1137" t="s">
        <v>282</v>
      </c>
      <c r="Q78" s="1136"/>
      <c r="R78" s="1137" t="s">
        <v>280</v>
      </c>
      <c r="S78" s="1136"/>
      <c r="T78" s="1137" t="s">
        <v>283</v>
      </c>
      <c r="U78" s="1136"/>
      <c r="V78" s="1137" t="s">
        <v>283</v>
      </c>
      <c r="W78" s="1136"/>
      <c r="X78" s="1136"/>
      <c r="Y78" s="1137" t="s">
        <v>292</v>
      </c>
      <c r="Z78" s="1136"/>
      <c r="AA78" s="1136"/>
      <c r="AB78" s="1137"/>
      <c r="AC78" s="1136"/>
      <c r="AD78" s="1137"/>
      <c r="AE78" s="1136"/>
      <c r="AF78" s="1138" t="s">
        <v>53</v>
      </c>
      <c r="AG78" s="1136"/>
      <c r="AH78" s="1136"/>
      <c r="AI78" s="1136"/>
      <c r="AJ78" s="1136"/>
      <c r="AK78" s="1136"/>
      <c r="AL78" s="1136"/>
      <c r="AM78" s="1136"/>
      <c r="AN78" s="1137" t="s">
        <v>273</v>
      </c>
      <c r="AO78" s="1136"/>
      <c r="AP78" s="1136"/>
      <c r="AQ78" s="1136"/>
      <c r="AR78" s="1136"/>
      <c r="AS78" s="1137" t="s">
        <v>274</v>
      </c>
      <c r="AT78" s="1136"/>
      <c r="AU78" s="1136"/>
      <c r="AV78" s="123" t="s">
        <v>65</v>
      </c>
      <c r="AW78" s="1135" t="s">
        <v>275</v>
      </c>
      <c r="AX78" s="1136"/>
      <c r="AY78" s="1136"/>
      <c r="AZ78" s="1136"/>
      <c r="BA78" s="1136"/>
      <c r="BB78" s="1136"/>
      <c r="BC78" s="124">
        <v>20000000</v>
      </c>
      <c r="BD78" s="125">
        <v>0</v>
      </c>
      <c r="BE78" s="125">
        <v>20000000</v>
      </c>
      <c r="BF78" s="125">
        <v>0</v>
      </c>
      <c r="BG78" s="124">
        <v>0</v>
      </c>
      <c r="BH78" s="124">
        <v>0</v>
      </c>
      <c r="BI78" s="124">
        <v>0</v>
      </c>
      <c r="BJ78" s="124">
        <v>0</v>
      </c>
      <c r="BK78" s="124">
        <v>0</v>
      </c>
      <c r="BL78" s="125">
        <v>0</v>
      </c>
      <c r="BM78" s="124">
        <v>0</v>
      </c>
      <c r="BN78" s="125">
        <v>0</v>
      </c>
      <c r="BO78" s="124">
        <v>0</v>
      </c>
    </row>
    <row r="79" spans="1:67" s="121" customFormat="1" x14ac:dyDescent="0.25">
      <c r="A79" s="121" t="str">
        <f t="shared" si="14"/>
        <v>A-2-0-4-4-9-10</v>
      </c>
      <c r="B79" s="122" t="str">
        <f t="shared" si="9"/>
        <v>A</v>
      </c>
      <c r="C79" s="122" t="str">
        <f t="shared" si="10"/>
        <v>2</v>
      </c>
      <c r="D79" s="122" t="str">
        <f t="shared" si="11"/>
        <v>0</v>
      </c>
      <c r="E79" s="122" t="str">
        <f t="shared" si="12"/>
        <v>4</v>
      </c>
      <c r="F79" s="122" t="str">
        <f t="shared" si="6"/>
        <v>4</v>
      </c>
      <c r="G79" s="122" t="str">
        <f t="shared" si="7"/>
        <v>9</v>
      </c>
      <c r="H79" s="122"/>
      <c r="I79" s="122"/>
      <c r="J79" s="122"/>
      <c r="K79" s="122"/>
      <c r="M79" s="135"/>
      <c r="N79" s="1137" t="s">
        <v>14</v>
      </c>
      <c r="O79" s="1136"/>
      <c r="P79" s="1137" t="s">
        <v>282</v>
      </c>
      <c r="Q79" s="1136"/>
      <c r="R79" s="1137" t="s">
        <v>280</v>
      </c>
      <c r="S79" s="1136"/>
      <c r="T79" s="1137" t="s">
        <v>283</v>
      </c>
      <c r="U79" s="1136"/>
      <c r="V79" s="1137" t="s">
        <v>283</v>
      </c>
      <c r="W79" s="1136"/>
      <c r="X79" s="1136"/>
      <c r="Y79" s="1137" t="s">
        <v>288</v>
      </c>
      <c r="Z79" s="1136"/>
      <c r="AA79" s="1136"/>
      <c r="AB79" s="1137"/>
      <c r="AC79" s="1136"/>
      <c r="AD79" s="1137"/>
      <c r="AE79" s="1136"/>
      <c r="AF79" s="1138" t="s">
        <v>54</v>
      </c>
      <c r="AG79" s="1136"/>
      <c r="AH79" s="1136"/>
      <c r="AI79" s="1136"/>
      <c r="AJ79" s="1136"/>
      <c r="AK79" s="1136"/>
      <c r="AL79" s="1136"/>
      <c r="AM79" s="1136"/>
      <c r="AN79" s="1137" t="s">
        <v>273</v>
      </c>
      <c r="AO79" s="1136"/>
      <c r="AP79" s="1136"/>
      <c r="AQ79" s="1136"/>
      <c r="AR79" s="1136"/>
      <c r="AS79" s="1137" t="s">
        <v>274</v>
      </c>
      <c r="AT79" s="1136"/>
      <c r="AU79" s="1136"/>
      <c r="AV79" s="123" t="s">
        <v>65</v>
      </c>
      <c r="AW79" s="1135" t="s">
        <v>275</v>
      </c>
      <c r="AX79" s="1136"/>
      <c r="AY79" s="1136"/>
      <c r="AZ79" s="1136"/>
      <c r="BA79" s="1136"/>
      <c r="BB79" s="1136"/>
      <c r="BC79" s="124">
        <v>10000000</v>
      </c>
      <c r="BD79" s="125">
        <v>0</v>
      </c>
      <c r="BE79" s="125">
        <v>3400000</v>
      </c>
      <c r="BF79" s="125">
        <v>0</v>
      </c>
      <c r="BG79" s="124">
        <v>0</v>
      </c>
      <c r="BH79" s="124">
        <v>0</v>
      </c>
      <c r="BI79" s="124">
        <v>3030108</v>
      </c>
      <c r="BJ79" s="124">
        <v>-3030108</v>
      </c>
      <c r="BK79" s="124">
        <v>3030108</v>
      </c>
      <c r="BL79" s="125">
        <v>0</v>
      </c>
      <c r="BM79" s="124">
        <v>3030108</v>
      </c>
      <c r="BN79" s="125">
        <v>0</v>
      </c>
      <c r="BO79" s="124">
        <v>0</v>
      </c>
    </row>
    <row r="80" spans="1:67" s="121" customFormat="1" x14ac:dyDescent="0.25">
      <c r="A80" s="121" t="str">
        <f t="shared" si="14"/>
        <v>A-2-0-4-4-15-10</v>
      </c>
      <c r="B80" s="122" t="str">
        <f t="shared" si="9"/>
        <v>A</v>
      </c>
      <c r="C80" s="122" t="str">
        <f t="shared" si="10"/>
        <v>2</v>
      </c>
      <c r="D80" s="122" t="str">
        <f t="shared" si="11"/>
        <v>0</v>
      </c>
      <c r="E80" s="122" t="str">
        <f t="shared" si="12"/>
        <v>4</v>
      </c>
      <c r="F80" s="122" t="str">
        <f t="shared" si="6"/>
        <v>4</v>
      </c>
      <c r="G80" s="122" t="str">
        <f t="shared" si="7"/>
        <v>15</v>
      </c>
      <c r="H80" s="122"/>
      <c r="I80" s="122"/>
      <c r="J80" s="122"/>
      <c r="K80" s="122"/>
      <c r="M80" s="135"/>
      <c r="N80" s="1137" t="s">
        <v>14</v>
      </c>
      <c r="O80" s="1136"/>
      <c r="P80" s="1137" t="s">
        <v>282</v>
      </c>
      <c r="Q80" s="1136"/>
      <c r="R80" s="1137" t="s">
        <v>280</v>
      </c>
      <c r="S80" s="1136"/>
      <c r="T80" s="1137" t="s">
        <v>283</v>
      </c>
      <c r="U80" s="1136"/>
      <c r="V80" s="1137" t="s">
        <v>283</v>
      </c>
      <c r="W80" s="1136"/>
      <c r="X80" s="1136"/>
      <c r="Y80" s="1137" t="s">
        <v>286</v>
      </c>
      <c r="Z80" s="1136"/>
      <c r="AA80" s="1136"/>
      <c r="AB80" s="1137"/>
      <c r="AC80" s="1136"/>
      <c r="AD80" s="1137"/>
      <c r="AE80" s="1136"/>
      <c r="AF80" s="1138" t="s">
        <v>55</v>
      </c>
      <c r="AG80" s="1136"/>
      <c r="AH80" s="1136"/>
      <c r="AI80" s="1136"/>
      <c r="AJ80" s="1136"/>
      <c r="AK80" s="1136"/>
      <c r="AL80" s="1136"/>
      <c r="AM80" s="1136"/>
      <c r="AN80" s="1137" t="s">
        <v>273</v>
      </c>
      <c r="AO80" s="1136"/>
      <c r="AP80" s="1136"/>
      <c r="AQ80" s="1136"/>
      <c r="AR80" s="1136"/>
      <c r="AS80" s="1137" t="s">
        <v>274</v>
      </c>
      <c r="AT80" s="1136"/>
      <c r="AU80" s="1136"/>
      <c r="AV80" s="123" t="s">
        <v>65</v>
      </c>
      <c r="AW80" s="1135" t="s">
        <v>275</v>
      </c>
      <c r="AX80" s="1136"/>
      <c r="AY80" s="1136"/>
      <c r="AZ80" s="1136"/>
      <c r="BA80" s="1136"/>
      <c r="BB80" s="1136"/>
      <c r="BC80" s="124">
        <v>3600000</v>
      </c>
      <c r="BD80" s="125">
        <v>775000</v>
      </c>
      <c r="BE80" s="125">
        <v>360840</v>
      </c>
      <c r="BF80" s="125">
        <v>0</v>
      </c>
      <c r="BG80" s="124">
        <v>775000</v>
      </c>
      <c r="BH80" s="124">
        <v>0</v>
      </c>
      <c r="BI80" s="124">
        <v>775000</v>
      </c>
      <c r="BJ80" s="124">
        <v>0</v>
      </c>
      <c r="BK80" s="124">
        <v>775000</v>
      </c>
      <c r="BL80" s="125">
        <v>0</v>
      </c>
      <c r="BM80" s="124">
        <v>775000</v>
      </c>
      <c r="BN80" s="125">
        <v>0</v>
      </c>
      <c r="BO80" s="124">
        <v>0</v>
      </c>
    </row>
    <row r="81" spans="1:67" s="121" customFormat="1" x14ac:dyDescent="0.25">
      <c r="A81" s="121" t="str">
        <f t="shared" si="14"/>
        <v>A-2-0-4-4-17-10</v>
      </c>
      <c r="B81" s="122" t="str">
        <f t="shared" si="9"/>
        <v>A</v>
      </c>
      <c r="C81" s="122" t="str">
        <f t="shared" si="10"/>
        <v>2</v>
      </c>
      <c r="D81" s="122" t="str">
        <f t="shared" si="11"/>
        <v>0</v>
      </c>
      <c r="E81" s="122" t="str">
        <f t="shared" si="12"/>
        <v>4</v>
      </c>
      <c r="F81" s="122" t="str">
        <f t="shared" si="6"/>
        <v>4</v>
      </c>
      <c r="G81" s="122" t="str">
        <f t="shared" si="7"/>
        <v>17</v>
      </c>
      <c r="H81" s="122"/>
      <c r="I81" s="122"/>
      <c r="J81" s="122"/>
      <c r="K81" s="122"/>
      <c r="M81" s="135"/>
      <c r="N81" s="1137" t="s">
        <v>14</v>
      </c>
      <c r="O81" s="1136"/>
      <c r="P81" s="1137" t="s">
        <v>282</v>
      </c>
      <c r="Q81" s="1136"/>
      <c r="R81" s="1137" t="s">
        <v>280</v>
      </c>
      <c r="S81" s="1136"/>
      <c r="T81" s="1137" t="s">
        <v>283</v>
      </c>
      <c r="U81" s="1136"/>
      <c r="V81" s="1137" t="s">
        <v>283</v>
      </c>
      <c r="W81" s="1136"/>
      <c r="X81" s="1136"/>
      <c r="Y81" s="1137" t="s">
        <v>298</v>
      </c>
      <c r="Z81" s="1136"/>
      <c r="AA81" s="1136"/>
      <c r="AB81" s="1137"/>
      <c r="AC81" s="1136"/>
      <c r="AD81" s="1137"/>
      <c r="AE81" s="1136"/>
      <c r="AF81" s="1138" t="s">
        <v>56</v>
      </c>
      <c r="AG81" s="1136"/>
      <c r="AH81" s="1136"/>
      <c r="AI81" s="1136"/>
      <c r="AJ81" s="1136"/>
      <c r="AK81" s="1136"/>
      <c r="AL81" s="1136"/>
      <c r="AM81" s="1136"/>
      <c r="AN81" s="1137" t="s">
        <v>273</v>
      </c>
      <c r="AO81" s="1136"/>
      <c r="AP81" s="1136"/>
      <c r="AQ81" s="1136"/>
      <c r="AR81" s="1136"/>
      <c r="AS81" s="1137" t="s">
        <v>274</v>
      </c>
      <c r="AT81" s="1136"/>
      <c r="AU81" s="1136"/>
      <c r="AV81" s="123" t="s">
        <v>65</v>
      </c>
      <c r="AW81" s="1135" t="s">
        <v>275</v>
      </c>
      <c r="AX81" s="1136"/>
      <c r="AY81" s="1136"/>
      <c r="AZ81" s="1136"/>
      <c r="BA81" s="1136"/>
      <c r="BB81" s="1136"/>
      <c r="BC81" s="124">
        <v>7503744</v>
      </c>
      <c r="BD81" s="125">
        <v>0</v>
      </c>
      <c r="BE81" s="125">
        <v>1353744</v>
      </c>
      <c r="BF81" s="125">
        <v>0</v>
      </c>
      <c r="BG81" s="124">
        <v>0</v>
      </c>
      <c r="BH81" s="124">
        <v>0</v>
      </c>
      <c r="BI81" s="124">
        <v>0</v>
      </c>
      <c r="BJ81" s="124">
        <v>0</v>
      </c>
      <c r="BK81" s="124">
        <v>0</v>
      </c>
      <c r="BL81" s="125">
        <v>0</v>
      </c>
      <c r="BM81" s="124">
        <v>0</v>
      </c>
      <c r="BN81" s="125">
        <v>0</v>
      </c>
      <c r="BO81" s="124">
        <v>0</v>
      </c>
    </row>
    <row r="82" spans="1:67" s="121" customFormat="1" x14ac:dyDescent="0.25">
      <c r="A82" s="121" t="str">
        <f t="shared" si="14"/>
        <v>A-2-0-4-4-18-10</v>
      </c>
      <c r="B82" s="122" t="str">
        <f t="shared" si="9"/>
        <v>A</v>
      </c>
      <c r="C82" s="122" t="str">
        <f t="shared" si="10"/>
        <v>2</v>
      </c>
      <c r="D82" s="122" t="str">
        <f t="shared" si="11"/>
        <v>0</v>
      </c>
      <c r="E82" s="122" t="str">
        <f t="shared" si="12"/>
        <v>4</v>
      </c>
      <c r="F82" s="122" t="str">
        <f t="shared" si="6"/>
        <v>4</v>
      </c>
      <c r="G82" s="122" t="str">
        <f t="shared" si="7"/>
        <v>18</v>
      </c>
      <c r="H82" s="122"/>
      <c r="I82" s="122"/>
      <c r="J82" s="122"/>
      <c r="K82" s="122"/>
      <c r="M82" s="135"/>
      <c r="N82" s="1137" t="s">
        <v>14</v>
      </c>
      <c r="O82" s="1136"/>
      <c r="P82" s="1137" t="s">
        <v>282</v>
      </c>
      <c r="Q82" s="1136"/>
      <c r="R82" s="1137" t="s">
        <v>280</v>
      </c>
      <c r="S82" s="1136"/>
      <c r="T82" s="1137" t="s">
        <v>283</v>
      </c>
      <c r="U82" s="1136"/>
      <c r="V82" s="1137" t="s">
        <v>283</v>
      </c>
      <c r="W82" s="1136"/>
      <c r="X82" s="1136"/>
      <c r="Y82" s="1137" t="s">
        <v>299</v>
      </c>
      <c r="Z82" s="1136"/>
      <c r="AA82" s="1136"/>
      <c r="AB82" s="1137"/>
      <c r="AC82" s="1136"/>
      <c r="AD82" s="1137"/>
      <c r="AE82" s="1136"/>
      <c r="AF82" s="1138" t="s">
        <v>57</v>
      </c>
      <c r="AG82" s="1136"/>
      <c r="AH82" s="1136"/>
      <c r="AI82" s="1136"/>
      <c r="AJ82" s="1136"/>
      <c r="AK82" s="1136"/>
      <c r="AL82" s="1136"/>
      <c r="AM82" s="1136"/>
      <c r="AN82" s="1137" t="s">
        <v>273</v>
      </c>
      <c r="AO82" s="1136"/>
      <c r="AP82" s="1136"/>
      <c r="AQ82" s="1136"/>
      <c r="AR82" s="1136"/>
      <c r="AS82" s="1137" t="s">
        <v>274</v>
      </c>
      <c r="AT82" s="1136"/>
      <c r="AU82" s="1136"/>
      <c r="AV82" s="123" t="s">
        <v>65</v>
      </c>
      <c r="AW82" s="1135" t="s">
        <v>275</v>
      </c>
      <c r="AX82" s="1136"/>
      <c r="AY82" s="1136"/>
      <c r="AZ82" s="1136"/>
      <c r="BA82" s="1136"/>
      <c r="BB82" s="1136"/>
      <c r="BC82" s="124">
        <v>9000000</v>
      </c>
      <c r="BD82" s="125">
        <v>0</v>
      </c>
      <c r="BE82" s="125">
        <v>3800000</v>
      </c>
      <c r="BF82" s="125">
        <v>0</v>
      </c>
      <c r="BG82" s="124">
        <v>0</v>
      </c>
      <c r="BH82" s="124">
        <v>0</v>
      </c>
      <c r="BI82" s="124">
        <v>0</v>
      </c>
      <c r="BJ82" s="124">
        <v>0</v>
      </c>
      <c r="BK82" s="124">
        <v>0</v>
      </c>
      <c r="BL82" s="125">
        <v>0</v>
      </c>
      <c r="BM82" s="124">
        <v>0</v>
      </c>
      <c r="BN82" s="125">
        <v>0</v>
      </c>
      <c r="BO82" s="124">
        <v>0</v>
      </c>
    </row>
    <row r="83" spans="1:67" s="121" customFormat="1" x14ac:dyDescent="0.25">
      <c r="A83" s="121" t="str">
        <f t="shared" si="14"/>
        <v>A-2-0-4-4-20-10</v>
      </c>
      <c r="B83" s="122" t="str">
        <f t="shared" si="9"/>
        <v>A</v>
      </c>
      <c r="C83" s="122" t="str">
        <f t="shared" si="10"/>
        <v>2</v>
      </c>
      <c r="D83" s="122" t="str">
        <f t="shared" si="11"/>
        <v>0</v>
      </c>
      <c r="E83" s="122" t="str">
        <f t="shared" si="12"/>
        <v>4</v>
      </c>
      <c r="F83" s="122" t="str">
        <f t="shared" ref="F83:F146" si="15">+V83</f>
        <v>4</v>
      </c>
      <c r="G83" s="122" t="str">
        <f t="shared" ref="G83:G141" si="16">+Y83</f>
        <v>20</v>
      </c>
      <c r="H83" s="122"/>
      <c r="I83" s="122"/>
      <c r="J83" s="122"/>
      <c r="K83" s="122"/>
      <c r="M83" s="135"/>
      <c r="N83" s="1137" t="s">
        <v>14</v>
      </c>
      <c r="O83" s="1136"/>
      <c r="P83" s="1137" t="s">
        <v>282</v>
      </c>
      <c r="Q83" s="1136"/>
      <c r="R83" s="1137" t="s">
        <v>280</v>
      </c>
      <c r="S83" s="1136"/>
      <c r="T83" s="1137" t="s">
        <v>283</v>
      </c>
      <c r="U83" s="1136"/>
      <c r="V83" s="1137" t="s">
        <v>283</v>
      </c>
      <c r="W83" s="1136"/>
      <c r="X83" s="1136"/>
      <c r="Y83" s="1137" t="s">
        <v>300</v>
      </c>
      <c r="Z83" s="1136"/>
      <c r="AA83" s="1136"/>
      <c r="AB83" s="1137"/>
      <c r="AC83" s="1136"/>
      <c r="AD83" s="1137"/>
      <c r="AE83" s="1136"/>
      <c r="AF83" s="1138" t="s">
        <v>58</v>
      </c>
      <c r="AG83" s="1136"/>
      <c r="AH83" s="1136"/>
      <c r="AI83" s="1136"/>
      <c r="AJ83" s="1136"/>
      <c r="AK83" s="1136"/>
      <c r="AL83" s="1136"/>
      <c r="AM83" s="1136"/>
      <c r="AN83" s="1137" t="s">
        <v>273</v>
      </c>
      <c r="AO83" s="1136"/>
      <c r="AP83" s="1136"/>
      <c r="AQ83" s="1136"/>
      <c r="AR83" s="1136"/>
      <c r="AS83" s="1137" t="s">
        <v>274</v>
      </c>
      <c r="AT83" s="1136"/>
      <c r="AU83" s="1136"/>
      <c r="AV83" s="123" t="s">
        <v>65</v>
      </c>
      <c r="AW83" s="1135" t="s">
        <v>275</v>
      </c>
      <c r="AX83" s="1136"/>
      <c r="AY83" s="1136"/>
      <c r="AZ83" s="1136"/>
      <c r="BA83" s="1136"/>
      <c r="BB83" s="1136"/>
      <c r="BC83" s="124">
        <v>30000000</v>
      </c>
      <c r="BD83" s="125">
        <v>1102400</v>
      </c>
      <c r="BE83" s="125">
        <v>256650</v>
      </c>
      <c r="BF83" s="125">
        <v>0</v>
      </c>
      <c r="BG83" s="124">
        <v>18238400</v>
      </c>
      <c r="BH83" s="124">
        <v>-17136000</v>
      </c>
      <c r="BI83" s="124">
        <v>1102400</v>
      </c>
      <c r="BJ83" s="124">
        <v>17136000</v>
      </c>
      <c r="BK83" s="124">
        <v>1102400</v>
      </c>
      <c r="BL83" s="125">
        <v>0</v>
      </c>
      <c r="BM83" s="124">
        <v>1102400</v>
      </c>
      <c r="BN83" s="125">
        <v>0</v>
      </c>
      <c r="BO83" s="124">
        <v>0</v>
      </c>
    </row>
    <row r="84" spans="1:67" s="121" customFormat="1" x14ac:dyDescent="0.25">
      <c r="A84" s="121" t="str">
        <f t="shared" si="14"/>
        <v>A-2-0-4-4-23-10</v>
      </c>
      <c r="B84" s="122" t="str">
        <f t="shared" si="9"/>
        <v>A</v>
      </c>
      <c r="C84" s="122" t="str">
        <f t="shared" si="10"/>
        <v>2</v>
      </c>
      <c r="D84" s="122" t="str">
        <f t="shared" si="11"/>
        <v>0</v>
      </c>
      <c r="E84" s="122" t="str">
        <f t="shared" si="12"/>
        <v>4</v>
      </c>
      <c r="F84" s="122" t="str">
        <f t="shared" si="15"/>
        <v>4</v>
      </c>
      <c r="G84" s="122" t="str">
        <f t="shared" si="16"/>
        <v>23</v>
      </c>
      <c r="H84" s="122"/>
      <c r="I84" s="122"/>
      <c r="J84" s="122"/>
      <c r="K84" s="122"/>
      <c r="M84" s="135"/>
      <c r="N84" s="1137" t="s">
        <v>14</v>
      </c>
      <c r="O84" s="1136"/>
      <c r="P84" s="1137" t="s">
        <v>282</v>
      </c>
      <c r="Q84" s="1136"/>
      <c r="R84" s="1137" t="s">
        <v>280</v>
      </c>
      <c r="S84" s="1136"/>
      <c r="T84" s="1137" t="s">
        <v>283</v>
      </c>
      <c r="U84" s="1136"/>
      <c r="V84" s="1137" t="s">
        <v>283</v>
      </c>
      <c r="W84" s="1136"/>
      <c r="X84" s="1136"/>
      <c r="Y84" s="1137" t="s">
        <v>302</v>
      </c>
      <c r="Z84" s="1136"/>
      <c r="AA84" s="1136"/>
      <c r="AB84" s="1137"/>
      <c r="AC84" s="1136"/>
      <c r="AD84" s="1137"/>
      <c r="AE84" s="1136"/>
      <c r="AF84" s="1138" t="s">
        <v>59</v>
      </c>
      <c r="AG84" s="1136"/>
      <c r="AH84" s="1136"/>
      <c r="AI84" s="1136"/>
      <c r="AJ84" s="1136"/>
      <c r="AK84" s="1136"/>
      <c r="AL84" s="1136"/>
      <c r="AM84" s="1136"/>
      <c r="AN84" s="1137" t="s">
        <v>273</v>
      </c>
      <c r="AO84" s="1136"/>
      <c r="AP84" s="1136"/>
      <c r="AQ84" s="1136"/>
      <c r="AR84" s="1136"/>
      <c r="AS84" s="1137" t="s">
        <v>274</v>
      </c>
      <c r="AT84" s="1136"/>
      <c r="AU84" s="1136"/>
      <c r="AV84" s="123" t="s">
        <v>65</v>
      </c>
      <c r="AW84" s="1135" t="s">
        <v>275</v>
      </c>
      <c r="AX84" s="1136"/>
      <c r="AY84" s="1136"/>
      <c r="AZ84" s="1136"/>
      <c r="BA84" s="1136"/>
      <c r="BB84" s="1136"/>
      <c r="BC84" s="124">
        <v>16000000</v>
      </c>
      <c r="BD84" s="125">
        <v>567000</v>
      </c>
      <c r="BE84" s="125">
        <v>867515</v>
      </c>
      <c r="BF84" s="125">
        <v>0</v>
      </c>
      <c r="BG84" s="124">
        <v>567000</v>
      </c>
      <c r="BH84" s="124">
        <v>0</v>
      </c>
      <c r="BI84" s="124">
        <v>567000</v>
      </c>
      <c r="BJ84" s="124">
        <v>0</v>
      </c>
      <c r="BK84" s="124">
        <v>567000</v>
      </c>
      <c r="BL84" s="125">
        <v>0</v>
      </c>
      <c r="BM84" s="124">
        <v>567000</v>
      </c>
      <c r="BN84" s="125">
        <v>0</v>
      </c>
      <c r="BO84" s="124">
        <v>0</v>
      </c>
    </row>
    <row r="85" spans="1:67" ht="14.45" customHeight="1" x14ac:dyDescent="0.25">
      <c r="B85" s="115" t="str">
        <f t="shared" si="9"/>
        <v>A</v>
      </c>
      <c r="C85" s="115" t="str">
        <f t="shared" si="10"/>
        <v>2</v>
      </c>
      <c r="D85" s="115" t="str">
        <f t="shared" si="11"/>
        <v>0</v>
      </c>
      <c r="E85" s="115" t="str">
        <f t="shared" si="12"/>
        <v>4</v>
      </c>
      <c r="F85" s="115" t="str">
        <f t="shared" si="15"/>
        <v>5</v>
      </c>
      <c r="G85" s="115">
        <f t="shared" si="16"/>
        <v>0</v>
      </c>
      <c r="N85" s="918" t="s">
        <v>14</v>
      </c>
      <c r="O85" s="1032"/>
      <c r="P85" s="918" t="s">
        <v>282</v>
      </c>
      <c r="Q85" s="1032"/>
      <c r="R85" s="918" t="s">
        <v>280</v>
      </c>
      <c r="S85" s="1032"/>
      <c r="T85" s="918" t="s">
        <v>283</v>
      </c>
      <c r="U85" s="1032"/>
      <c r="V85" s="918" t="s">
        <v>284</v>
      </c>
      <c r="W85" s="1032"/>
      <c r="X85" s="1032"/>
      <c r="Y85" s="918"/>
      <c r="Z85" s="1032"/>
      <c r="AA85" s="1032"/>
      <c r="AB85" s="918"/>
      <c r="AC85" s="1032"/>
      <c r="AD85" s="918"/>
      <c r="AE85" s="1032"/>
      <c r="AF85" s="917" t="s">
        <v>216</v>
      </c>
      <c r="AG85" s="1032"/>
      <c r="AH85" s="1032"/>
      <c r="AI85" s="1032"/>
      <c r="AJ85" s="1032"/>
      <c r="AK85" s="1032"/>
      <c r="AL85" s="1032"/>
      <c r="AM85" s="1032"/>
      <c r="AN85" s="918" t="s">
        <v>273</v>
      </c>
      <c r="AO85" s="1032"/>
      <c r="AP85" s="1032"/>
      <c r="AQ85" s="1032"/>
      <c r="AR85" s="1032"/>
      <c r="AS85" s="918" t="s">
        <v>274</v>
      </c>
      <c r="AT85" s="1032"/>
      <c r="AU85" s="1032"/>
      <c r="AV85" s="105" t="s">
        <v>65</v>
      </c>
      <c r="AW85" s="919" t="s">
        <v>275</v>
      </c>
      <c r="AX85" s="1032"/>
      <c r="AY85" s="1032"/>
      <c r="AZ85" s="1032"/>
      <c r="BA85" s="1032"/>
      <c r="BB85" s="1032"/>
      <c r="BC85" s="106">
        <v>4127809424</v>
      </c>
      <c r="BD85" s="106">
        <v>257040</v>
      </c>
      <c r="BE85" s="106">
        <v>93909448.590000004</v>
      </c>
      <c r="BF85" s="107">
        <v>0</v>
      </c>
      <c r="BG85" s="106">
        <v>235902460.77000001</v>
      </c>
      <c r="BH85" s="106">
        <v>-235645420.77000001</v>
      </c>
      <c r="BI85" s="106">
        <v>138884920.43000001</v>
      </c>
      <c r="BJ85" s="106">
        <v>97017540.340000004</v>
      </c>
      <c r="BK85" s="106">
        <v>138884920.43000001</v>
      </c>
      <c r="BL85" s="107">
        <v>0</v>
      </c>
      <c r="BM85" s="106">
        <v>138884920.43000001</v>
      </c>
      <c r="BN85" s="107">
        <v>0</v>
      </c>
      <c r="BO85" s="107">
        <v>0</v>
      </c>
    </row>
    <row r="86" spans="1:67" s="121" customFormat="1" x14ac:dyDescent="0.25">
      <c r="A86" s="121" t="str">
        <f t="shared" ref="A86:A92" si="17">+B86&amp;"-"&amp;C86&amp;"-"&amp;D86&amp;"-"&amp;E86&amp;"-"&amp;F86&amp;"-"&amp;G86&amp;"-"&amp;AV86</f>
        <v>A-2-0-4-5-1-10</v>
      </c>
      <c r="B86" s="122" t="str">
        <f t="shared" si="9"/>
        <v>A</v>
      </c>
      <c r="C86" s="122" t="str">
        <f t="shared" si="10"/>
        <v>2</v>
      </c>
      <c r="D86" s="122" t="str">
        <f t="shared" si="11"/>
        <v>0</v>
      </c>
      <c r="E86" s="122" t="str">
        <f t="shared" si="12"/>
        <v>4</v>
      </c>
      <c r="F86" s="122" t="str">
        <f t="shared" si="15"/>
        <v>5</v>
      </c>
      <c r="G86" s="122" t="str">
        <f t="shared" si="16"/>
        <v>1</v>
      </c>
      <c r="H86" s="122"/>
      <c r="I86" s="122"/>
      <c r="J86" s="122"/>
      <c r="K86" s="122"/>
      <c r="M86" s="135"/>
      <c r="N86" s="1137" t="s">
        <v>14</v>
      </c>
      <c r="O86" s="1136"/>
      <c r="P86" s="1137" t="s">
        <v>282</v>
      </c>
      <c r="Q86" s="1136"/>
      <c r="R86" s="1137" t="s">
        <v>280</v>
      </c>
      <c r="S86" s="1136"/>
      <c r="T86" s="1137" t="s">
        <v>283</v>
      </c>
      <c r="U86" s="1136"/>
      <c r="V86" s="1137" t="s">
        <v>284</v>
      </c>
      <c r="W86" s="1136"/>
      <c r="X86" s="1136"/>
      <c r="Y86" s="1137" t="s">
        <v>279</v>
      </c>
      <c r="Z86" s="1136"/>
      <c r="AA86" s="1136"/>
      <c r="AB86" s="1137"/>
      <c r="AC86" s="1136"/>
      <c r="AD86" s="1137"/>
      <c r="AE86" s="1136"/>
      <c r="AF86" s="1138" t="s">
        <v>60</v>
      </c>
      <c r="AG86" s="1136"/>
      <c r="AH86" s="1136"/>
      <c r="AI86" s="1136"/>
      <c r="AJ86" s="1136"/>
      <c r="AK86" s="1136"/>
      <c r="AL86" s="1136"/>
      <c r="AM86" s="1136"/>
      <c r="AN86" s="1137" t="s">
        <v>273</v>
      </c>
      <c r="AO86" s="1136"/>
      <c r="AP86" s="1136"/>
      <c r="AQ86" s="1136"/>
      <c r="AR86" s="1136"/>
      <c r="AS86" s="1137" t="s">
        <v>274</v>
      </c>
      <c r="AT86" s="1136"/>
      <c r="AU86" s="1136"/>
      <c r="AV86" s="123" t="s">
        <v>65</v>
      </c>
      <c r="AW86" s="1135" t="s">
        <v>275</v>
      </c>
      <c r="AX86" s="1136"/>
      <c r="AY86" s="1136"/>
      <c r="AZ86" s="1136"/>
      <c r="BA86" s="1136"/>
      <c r="BB86" s="1136"/>
      <c r="BC86" s="124">
        <v>575496256</v>
      </c>
      <c r="BD86" s="125">
        <v>0</v>
      </c>
      <c r="BE86" s="125">
        <v>42496367</v>
      </c>
      <c r="BF86" s="125">
        <v>0</v>
      </c>
      <c r="BG86" s="124">
        <v>234455420.77000001</v>
      </c>
      <c r="BH86" s="124">
        <v>-234455420.77000001</v>
      </c>
      <c r="BI86" s="124">
        <v>28278795</v>
      </c>
      <c r="BJ86" s="124">
        <v>206176625.77000001</v>
      </c>
      <c r="BK86" s="124">
        <v>28278795</v>
      </c>
      <c r="BL86" s="125">
        <v>0</v>
      </c>
      <c r="BM86" s="124">
        <v>28278795</v>
      </c>
      <c r="BN86" s="125">
        <v>0</v>
      </c>
      <c r="BO86" s="124">
        <v>0</v>
      </c>
    </row>
    <row r="87" spans="1:67" s="121" customFormat="1" x14ac:dyDescent="0.25">
      <c r="A87" s="121" t="str">
        <f t="shared" si="17"/>
        <v>A-2-0-4-5-2-10</v>
      </c>
      <c r="B87" s="122" t="str">
        <f t="shared" si="9"/>
        <v>A</v>
      </c>
      <c r="C87" s="122" t="str">
        <f t="shared" si="10"/>
        <v>2</v>
      </c>
      <c r="D87" s="122" t="str">
        <f t="shared" si="11"/>
        <v>0</v>
      </c>
      <c r="E87" s="122" t="str">
        <f t="shared" si="12"/>
        <v>4</v>
      </c>
      <c r="F87" s="122" t="str">
        <f t="shared" si="15"/>
        <v>5</v>
      </c>
      <c r="G87" s="122" t="str">
        <f t="shared" si="16"/>
        <v>2</v>
      </c>
      <c r="H87" s="122"/>
      <c r="I87" s="122"/>
      <c r="J87" s="122"/>
      <c r="K87" s="122"/>
      <c r="M87" s="135"/>
      <c r="N87" s="1137" t="s">
        <v>14</v>
      </c>
      <c r="O87" s="1136"/>
      <c r="P87" s="1137" t="s">
        <v>282</v>
      </c>
      <c r="Q87" s="1136"/>
      <c r="R87" s="1137" t="s">
        <v>280</v>
      </c>
      <c r="S87" s="1136"/>
      <c r="T87" s="1137" t="s">
        <v>283</v>
      </c>
      <c r="U87" s="1136"/>
      <c r="V87" s="1137" t="s">
        <v>284</v>
      </c>
      <c r="W87" s="1136"/>
      <c r="X87" s="1136"/>
      <c r="Y87" s="1137" t="s">
        <v>282</v>
      </c>
      <c r="Z87" s="1136"/>
      <c r="AA87" s="1136"/>
      <c r="AB87" s="1137"/>
      <c r="AC87" s="1136"/>
      <c r="AD87" s="1137"/>
      <c r="AE87" s="1136"/>
      <c r="AF87" s="1138" t="s">
        <v>61</v>
      </c>
      <c r="AG87" s="1136"/>
      <c r="AH87" s="1136"/>
      <c r="AI87" s="1136"/>
      <c r="AJ87" s="1136"/>
      <c r="AK87" s="1136"/>
      <c r="AL87" s="1136"/>
      <c r="AM87" s="1136"/>
      <c r="AN87" s="1137" t="s">
        <v>273</v>
      </c>
      <c r="AO87" s="1136"/>
      <c r="AP87" s="1136"/>
      <c r="AQ87" s="1136"/>
      <c r="AR87" s="1136"/>
      <c r="AS87" s="1137" t="s">
        <v>274</v>
      </c>
      <c r="AT87" s="1136"/>
      <c r="AU87" s="1136"/>
      <c r="AV87" s="123" t="s">
        <v>65</v>
      </c>
      <c r="AW87" s="1135" t="s">
        <v>275</v>
      </c>
      <c r="AX87" s="1136"/>
      <c r="AY87" s="1136"/>
      <c r="AZ87" s="1136"/>
      <c r="BA87" s="1136"/>
      <c r="BB87" s="1136"/>
      <c r="BC87" s="124">
        <v>42000000</v>
      </c>
      <c r="BD87" s="125">
        <v>0</v>
      </c>
      <c r="BE87" s="125">
        <v>39505650</v>
      </c>
      <c r="BF87" s="125">
        <v>0</v>
      </c>
      <c r="BG87" s="124">
        <v>0</v>
      </c>
      <c r="BH87" s="124">
        <v>0</v>
      </c>
      <c r="BI87" s="124">
        <v>0</v>
      </c>
      <c r="BJ87" s="124">
        <v>0</v>
      </c>
      <c r="BK87" s="124">
        <v>0</v>
      </c>
      <c r="BL87" s="125">
        <v>0</v>
      </c>
      <c r="BM87" s="124">
        <v>0</v>
      </c>
      <c r="BN87" s="125">
        <v>0</v>
      </c>
      <c r="BO87" s="124">
        <v>0</v>
      </c>
    </row>
    <row r="88" spans="1:67" s="121" customFormat="1" x14ac:dyDescent="0.25">
      <c r="A88" s="121" t="str">
        <f t="shared" si="17"/>
        <v>A-2-0-4-5-5-10</v>
      </c>
      <c r="B88" s="122" t="str">
        <f t="shared" si="9"/>
        <v>A</v>
      </c>
      <c r="C88" s="122" t="str">
        <f t="shared" si="10"/>
        <v>2</v>
      </c>
      <c r="D88" s="122" t="str">
        <f t="shared" si="11"/>
        <v>0</v>
      </c>
      <c r="E88" s="122" t="str">
        <f t="shared" si="12"/>
        <v>4</v>
      </c>
      <c r="F88" s="122" t="str">
        <f t="shared" si="15"/>
        <v>5</v>
      </c>
      <c r="G88" s="122" t="str">
        <f t="shared" si="16"/>
        <v>5</v>
      </c>
      <c r="H88" s="122"/>
      <c r="I88" s="122"/>
      <c r="J88" s="122"/>
      <c r="K88" s="122"/>
      <c r="M88" s="135"/>
      <c r="N88" s="1137" t="s">
        <v>14</v>
      </c>
      <c r="O88" s="1136"/>
      <c r="P88" s="1137" t="s">
        <v>282</v>
      </c>
      <c r="Q88" s="1136"/>
      <c r="R88" s="1137" t="s">
        <v>280</v>
      </c>
      <c r="S88" s="1136"/>
      <c r="T88" s="1137" t="s">
        <v>283</v>
      </c>
      <c r="U88" s="1136"/>
      <c r="V88" s="1137" t="s">
        <v>284</v>
      </c>
      <c r="W88" s="1136"/>
      <c r="X88" s="1136"/>
      <c r="Y88" s="1137" t="s">
        <v>284</v>
      </c>
      <c r="Z88" s="1136"/>
      <c r="AA88" s="1136"/>
      <c r="AB88" s="1137"/>
      <c r="AC88" s="1136"/>
      <c r="AD88" s="1137"/>
      <c r="AE88" s="1136"/>
      <c r="AF88" s="1138" t="s">
        <v>62</v>
      </c>
      <c r="AG88" s="1136"/>
      <c r="AH88" s="1136"/>
      <c r="AI88" s="1136"/>
      <c r="AJ88" s="1136"/>
      <c r="AK88" s="1136"/>
      <c r="AL88" s="1136"/>
      <c r="AM88" s="1136"/>
      <c r="AN88" s="1137" t="s">
        <v>273</v>
      </c>
      <c r="AO88" s="1136"/>
      <c r="AP88" s="1136"/>
      <c r="AQ88" s="1136"/>
      <c r="AR88" s="1136"/>
      <c r="AS88" s="1137" t="s">
        <v>274</v>
      </c>
      <c r="AT88" s="1136"/>
      <c r="AU88" s="1136"/>
      <c r="AV88" s="123" t="s">
        <v>65</v>
      </c>
      <c r="AW88" s="1135" t="s">
        <v>275</v>
      </c>
      <c r="AX88" s="1136"/>
      <c r="AY88" s="1136"/>
      <c r="AZ88" s="1136"/>
      <c r="BA88" s="1136"/>
      <c r="BB88" s="1136"/>
      <c r="BC88" s="124">
        <v>10000000</v>
      </c>
      <c r="BD88" s="125">
        <v>0</v>
      </c>
      <c r="BE88" s="125">
        <v>5000000</v>
      </c>
      <c r="BF88" s="125">
        <v>0</v>
      </c>
      <c r="BG88" s="124">
        <v>1190000</v>
      </c>
      <c r="BH88" s="124">
        <v>-1190000</v>
      </c>
      <c r="BI88" s="124">
        <v>0</v>
      </c>
      <c r="BJ88" s="124">
        <v>1190000</v>
      </c>
      <c r="BK88" s="124">
        <v>0</v>
      </c>
      <c r="BL88" s="125">
        <v>0</v>
      </c>
      <c r="BM88" s="124">
        <v>0</v>
      </c>
      <c r="BN88" s="125">
        <v>0</v>
      </c>
      <c r="BO88" s="124">
        <v>0</v>
      </c>
    </row>
    <row r="89" spans="1:67" s="121" customFormat="1" x14ac:dyDescent="0.25">
      <c r="A89" s="121" t="str">
        <f t="shared" si="17"/>
        <v>A-2-0-4-5-6-10</v>
      </c>
      <c r="B89" s="122" t="str">
        <f t="shared" si="9"/>
        <v>A</v>
      </c>
      <c r="C89" s="122" t="str">
        <f t="shared" si="10"/>
        <v>2</v>
      </c>
      <c r="D89" s="122" t="str">
        <f t="shared" si="11"/>
        <v>0</v>
      </c>
      <c r="E89" s="122" t="str">
        <f t="shared" si="12"/>
        <v>4</v>
      </c>
      <c r="F89" s="122" t="str">
        <f t="shared" si="15"/>
        <v>5</v>
      </c>
      <c r="G89" s="122" t="str">
        <f t="shared" si="16"/>
        <v>6</v>
      </c>
      <c r="H89" s="122"/>
      <c r="I89" s="122"/>
      <c r="J89" s="122"/>
      <c r="K89" s="122"/>
      <c r="M89" s="135"/>
      <c r="N89" s="1137" t="s">
        <v>14</v>
      </c>
      <c r="O89" s="1136"/>
      <c r="P89" s="1137" t="s">
        <v>282</v>
      </c>
      <c r="Q89" s="1136"/>
      <c r="R89" s="1137" t="s">
        <v>280</v>
      </c>
      <c r="S89" s="1136"/>
      <c r="T89" s="1137" t="s">
        <v>283</v>
      </c>
      <c r="U89" s="1136"/>
      <c r="V89" s="1137" t="s">
        <v>284</v>
      </c>
      <c r="W89" s="1136"/>
      <c r="X89" s="1136"/>
      <c r="Y89" s="1137" t="s">
        <v>292</v>
      </c>
      <c r="Z89" s="1136"/>
      <c r="AA89" s="1136"/>
      <c r="AB89" s="1137"/>
      <c r="AC89" s="1136"/>
      <c r="AD89" s="1137"/>
      <c r="AE89" s="1136"/>
      <c r="AF89" s="1138" t="s">
        <v>63</v>
      </c>
      <c r="AG89" s="1136"/>
      <c r="AH89" s="1136"/>
      <c r="AI89" s="1136"/>
      <c r="AJ89" s="1136"/>
      <c r="AK89" s="1136"/>
      <c r="AL89" s="1136"/>
      <c r="AM89" s="1136"/>
      <c r="AN89" s="1137" t="s">
        <v>273</v>
      </c>
      <c r="AO89" s="1136"/>
      <c r="AP89" s="1136"/>
      <c r="AQ89" s="1136"/>
      <c r="AR89" s="1136"/>
      <c r="AS89" s="1137" t="s">
        <v>274</v>
      </c>
      <c r="AT89" s="1136"/>
      <c r="AU89" s="1136"/>
      <c r="AV89" s="123" t="s">
        <v>65</v>
      </c>
      <c r="AW89" s="1135" t="s">
        <v>275</v>
      </c>
      <c r="AX89" s="1136"/>
      <c r="AY89" s="1136"/>
      <c r="AZ89" s="1136"/>
      <c r="BA89" s="1136"/>
      <c r="BB89" s="1136"/>
      <c r="BC89" s="124">
        <v>80000000</v>
      </c>
      <c r="BD89" s="125">
        <v>257040</v>
      </c>
      <c r="BE89" s="125">
        <v>3727115</v>
      </c>
      <c r="BF89" s="125">
        <v>0</v>
      </c>
      <c r="BG89" s="124">
        <v>257040</v>
      </c>
      <c r="BH89" s="124">
        <v>0</v>
      </c>
      <c r="BI89" s="124">
        <v>13305658</v>
      </c>
      <c r="BJ89" s="124">
        <v>-13048618</v>
      </c>
      <c r="BK89" s="124">
        <v>13305658</v>
      </c>
      <c r="BL89" s="125">
        <v>0</v>
      </c>
      <c r="BM89" s="124">
        <v>13305658</v>
      </c>
      <c r="BN89" s="125">
        <v>0</v>
      </c>
      <c r="BO89" s="124">
        <v>0</v>
      </c>
    </row>
    <row r="90" spans="1:67" s="121" customFormat="1" x14ac:dyDescent="0.25">
      <c r="A90" s="121" t="str">
        <f t="shared" si="17"/>
        <v>A-2-0-4-5-8-10</v>
      </c>
      <c r="B90" s="122" t="str">
        <f t="shared" si="9"/>
        <v>A</v>
      </c>
      <c r="C90" s="122" t="str">
        <f t="shared" si="10"/>
        <v>2</v>
      </c>
      <c r="D90" s="122" t="str">
        <f t="shared" si="11"/>
        <v>0</v>
      </c>
      <c r="E90" s="122" t="str">
        <f t="shared" si="12"/>
        <v>4</v>
      </c>
      <c r="F90" s="122" t="str">
        <f t="shared" si="15"/>
        <v>5</v>
      </c>
      <c r="G90" s="122" t="str">
        <f t="shared" si="16"/>
        <v>8</v>
      </c>
      <c r="H90" s="122"/>
      <c r="I90" s="122"/>
      <c r="J90" s="122"/>
      <c r="K90" s="122"/>
      <c r="M90" s="135"/>
      <c r="N90" s="1137" t="s">
        <v>14</v>
      </c>
      <c r="O90" s="1136"/>
      <c r="P90" s="1137" t="s">
        <v>282</v>
      </c>
      <c r="Q90" s="1136"/>
      <c r="R90" s="1137" t="s">
        <v>280</v>
      </c>
      <c r="S90" s="1136"/>
      <c r="T90" s="1137" t="s">
        <v>283</v>
      </c>
      <c r="U90" s="1136"/>
      <c r="V90" s="1137" t="s">
        <v>284</v>
      </c>
      <c r="W90" s="1136"/>
      <c r="X90" s="1136"/>
      <c r="Y90" s="1137" t="s">
        <v>294</v>
      </c>
      <c r="Z90" s="1136"/>
      <c r="AA90" s="1136"/>
      <c r="AB90" s="1137"/>
      <c r="AC90" s="1136"/>
      <c r="AD90" s="1137"/>
      <c r="AE90" s="1136"/>
      <c r="AF90" s="1138" t="s">
        <v>64</v>
      </c>
      <c r="AG90" s="1136"/>
      <c r="AH90" s="1136"/>
      <c r="AI90" s="1136"/>
      <c r="AJ90" s="1136"/>
      <c r="AK90" s="1136"/>
      <c r="AL90" s="1136"/>
      <c r="AM90" s="1136"/>
      <c r="AN90" s="1137" t="s">
        <v>273</v>
      </c>
      <c r="AO90" s="1136"/>
      <c r="AP90" s="1136"/>
      <c r="AQ90" s="1136"/>
      <c r="AR90" s="1136"/>
      <c r="AS90" s="1137" t="s">
        <v>274</v>
      </c>
      <c r="AT90" s="1136"/>
      <c r="AU90" s="1136"/>
      <c r="AV90" s="123" t="s">
        <v>65</v>
      </c>
      <c r="AW90" s="1135" t="s">
        <v>275</v>
      </c>
      <c r="AX90" s="1136"/>
      <c r="AY90" s="1136"/>
      <c r="AZ90" s="1136"/>
      <c r="BA90" s="1136"/>
      <c r="BB90" s="1136"/>
      <c r="BC90" s="124">
        <v>1311022020</v>
      </c>
      <c r="BD90" s="125">
        <v>0</v>
      </c>
      <c r="BE90" s="125">
        <v>569926.88</v>
      </c>
      <c r="BF90" s="125">
        <v>0</v>
      </c>
      <c r="BG90" s="124">
        <v>0</v>
      </c>
      <c r="BH90" s="124">
        <v>0</v>
      </c>
      <c r="BI90" s="124">
        <v>97300467.430000007</v>
      </c>
      <c r="BJ90" s="124">
        <v>-97300467.430000007</v>
      </c>
      <c r="BK90" s="124">
        <v>97300467.430000007</v>
      </c>
      <c r="BL90" s="125">
        <v>0</v>
      </c>
      <c r="BM90" s="124">
        <v>97300467.430000007</v>
      </c>
      <c r="BN90" s="125">
        <v>0</v>
      </c>
      <c r="BO90" s="124">
        <v>0</v>
      </c>
    </row>
    <row r="91" spans="1:67" s="121" customFormat="1" x14ac:dyDescent="0.25">
      <c r="A91" s="121" t="str">
        <f t="shared" si="17"/>
        <v>A-2-0-4-5-10-10</v>
      </c>
      <c r="B91" s="122" t="str">
        <f t="shared" si="9"/>
        <v>A</v>
      </c>
      <c r="C91" s="122" t="str">
        <f t="shared" si="10"/>
        <v>2</v>
      </c>
      <c r="D91" s="122" t="str">
        <f t="shared" si="11"/>
        <v>0</v>
      </c>
      <c r="E91" s="122" t="str">
        <f t="shared" si="12"/>
        <v>4</v>
      </c>
      <c r="F91" s="122" t="str">
        <f t="shared" si="15"/>
        <v>5</v>
      </c>
      <c r="G91" s="122" t="str">
        <f t="shared" si="16"/>
        <v>10</v>
      </c>
      <c r="H91" s="122"/>
      <c r="I91" s="122"/>
      <c r="J91" s="122"/>
      <c r="K91" s="122"/>
      <c r="M91" s="135"/>
      <c r="N91" s="1137" t="s">
        <v>14</v>
      </c>
      <c r="O91" s="1136"/>
      <c r="P91" s="1137" t="s">
        <v>282</v>
      </c>
      <c r="Q91" s="1136"/>
      <c r="R91" s="1137" t="s">
        <v>280</v>
      </c>
      <c r="S91" s="1136"/>
      <c r="T91" s="1137" t="s">
        <v>283</v>
      </c>
      <c r="U91" s="1136"/>
      <c r="V91" s="1137" t="s">
        <v>284</v>
      </c>
      <c r="W91" s="1136"/>
      <c r="X91" s="1136"/>
      <c r="Y91" s="1137" t="s">
        <v>65</v>
      </c>
      <c r="Z91" s="1136"/>
      <c r="AA91" s="1136"/>
      <c r="AB91" s="1137"/>
      <c r="AC91" s="1136"/>
      <c r="AD91" s="1137"/>
      <c r="AE91" s="1136"/>
      <c r="AF91" s="1138" t="s">
        <v>66</v>
      </c>
      <c r="AG91" s="1136"/>
      <c r="AH91" s="1136"/>
      <c r="AI91" s="1136"/>
      <c r="AJ91" s="1136"/>
      <c r="AK91" s="1136"/>
      <c r="AL91" s="1136"/>
      <c r="AM91" s="1136"/>
      <c r="AN91" s="1137" t="s">
        <v>273</v>
      </c>
      <c r="AO91" s="1136"/>
      <c r="AP91" s="1136"/>
      <c r="AQ91" s="1136"/>
      <c r="AR91" s="1136"/>
      <c r="AS91" s="1137" t="s">
        <v>274</v>
      </c>
      <c r="AT91" s="1136"/>
      <c r="AU91" s="1136"/>
      <c r="AV91" s="123" t="s">
        <v>65</v>
      </c>
      <c r="AW91" s="1135" t="s">
        <v>275</v>
      </c>
      <c r="AX91" s="1136"/>
      <c r="AY91" s="1136"/>
      <c r="AZ91" s="1136"/>
      <c r="BA91" s="1136"/>
      <c r="BB91" s="1136"/>
      <c r="BC91" s="124">
        <v>2105791148</v>
      </c>
      <c r="BD91" s="125">
        <v>0</v>
      </c>
      <c r="BE91" s="125">
        <v>67349.710000000006</v>
      </c>
      <c r="BF91" s="125">
        <v>0</v>
      </c>
      <c r="BG91" s="124">
        <v>0</v>
      </c>
      <c r="BH91" s="124">
        <v>0</v>
      </c>
      <c r="BI91" s="124">
        <v>0</v>
      </c>
      <c r="BJ91" s="124">
        <v>0</v>
      </c>
      <c r="BK91" s="124">
        <v>0</v>
      </c>
      <c r="BL91" s="125">
        <v>0</v>
      </c>
      <c r="BM91" s="124">
        <v>0</v>
      </c>
      <c r="BN91" s="125">
        <v>0</v>
      </c>
      <c r="BO91" s="124">
        <v>0</v>
      </c>
    </row>
    <row r="92" spans="1:67" s="121" customFormat="1" x14ac:dyDescent="0.25">
      <c r="A92" s="121" t="str">
        <f t="shared" si="17"/>
        <v>A-2-0-4-5-12-10</v>
      </c>
      <c r="B92" s="122" t="str">
        <f t="shared" si="9"/>
        <v>A</v>
      </c>
      <c r="C92" s="122" t="str">
        <f t="shared" si="10"/>
        <v>2</v>
      </c>
      <c r="D92" s="122" t="str">
        <f t="shared" si="11"/>
        <v>0</v>
      </c>
      <c r="E92" s="122" t="str">
        <f t="shared" si="12"/>
        <v>4</v>
      </c>
      <c r="F92" s="122" t="str">
        <f t="shared" si="15"/>
        <v>5</v>
      </c>
      <c r="G92" s="122" t="str">
        <f t="shared" si="16"/>
        <v>12</v>
      </c>
      <c r="H92" s="122"/>
      <c r="I92" s="122"/>
      <c r="J92" s="122"/>
      <c r="K92" s="122"/>
      <c r="M92" s="135"/>
      <c r="N92" s="1137" t="s">
        <v>14</v>
      </c>
      <c r="O92" s="1136"/>
      <c r="P92" s="1137" t="s">
        <v>282</v>
      </c>
      <c r="Q92" s="1136"/>
      <c r="R92" s="1137" t="s">
        <v>280</v>
      </c>
      <c r="S92" s="1136"/>
      <c r="T92" s="1137" t="s">
        <v>283</v>
      </c>
      <c r="U92" s="1136"/>
      <c r="V92" s="1137" t="s">
        <v>284</v>
      </c>
      <c r="W92" s="1136"/>
      <c r="X92" s="1136"/>
      <c r="Y92" s="1137" t="s">
        <v>290</v>
      </c>
      <c r="Z92" s="1136"/>
      <c r="AA92" s="1136"/>
      <c r="AB92" s="1137"/>
      <c r="AC92" s="1136"/>
      <c r="AD92" s="1137"/>
      <c r="AE92" s="1136"/>
      <c r="AF92" s="1138" t="s">
        <v>67</v>
      </c>
      <c r="AG92" s="1136"/>
      <c r="AH92" s="1136"/>
      <c r="AI92" s="1136"/>
      <c r="AJ92" s="1136"/>
      <c r="AK92" s="1136"/>
      <c r="AL92" s="1136"/>
      <c r="AM92" s="1136"/>
      <c r="AN92" s="1137" t="s">
        <v>273</v>
      </c>
      <c r="AO92" s="1136"/>
      <c r="AP92" s="1136"/>
      <c r="AQ92" s="1136"/>
      <c r="AR92" s="1136"/>
      <c r="AS92" s="1137" t="s">
        <v>274</v>
      </c>
      <c r="AT92" s="1136"/>
      <c r="AU92" s="1136"/>
      <c r="AV92" s="123" t="s">
        <v>65</v>
      </c>
      <c r="AW92" s="1135" t="s">
        <v>275</v>
      </c>
      <c r="AX92" s="1136"/>
      <c r="AY92" s="1136"/>
      <c r="AZ92" s="1136"/>
      <c r="BA92" s="1136"/>
      <c r="BB92" s="1136"/>
      <c r="BC92" s="124">
        <v>3500000</v>
      </c>
      <c r="BD92" s="125">
        <v>0</v>
      </c>
      <c r="BE92" s="125">
        <v>2543040</v>
      </c>
      <c r="BF92" s="125">
        <v>0</v>
      </c>
      <c r="BG92" s="124">
        <v>0</v>
      </c>
      <c r="BH92" s="124">
        <v>0</v>
      </c>
      <c r="BI92" s="124">
        <v>0</v>
      </c>
      <c r="BJ92" s="124">
        <v>0</v>
      </c>
      <c r="BK92" s="124">
        <v>0</v>
      </c>
      <c r="BL92" s="125">
        <v>0</v>
      </c>
      <c r="BM92" s="124">
        <v>0</v>
      </c>
      <c r="BN92" s="125">
        <v>0</v>
      </c>
      <c r="BO92" s="124">
        <v>0</v>
      </c>
    </row>
    <row r="93" spans="1:67" ht="14.45" customHeight="1" x14ac:dyDescent="0.25">
      <c r="B93" s="115" t="str">
        <f t="shared" si="9"/>
        <v>A</v>
      </c>
      <c r="C93" s="115" t="str">
        <f t="shared" si="10"/>
        <v>2</v>
      </c>
      <c r="D93" s="115" t="str">
        <f t="shared" si="11"/>
        <v>0</v>
      </c>
      <c r="E93" s="115" t="str">
        <f t="shared" si="12"/>
        <v>4</v>
      </c>
      <c r="F93" s="115" t="str">
        <f t="shared" si="15"/>
        <v>6</v>
      </c>
      <c r="G93" s="115">
        <f t="shared" si="16"/>
        <v>0</v>
      </c>
      <c r="N93" s="918" t="s">
        <v>14</v>
      </c>
      <c r="O93" s="1032"/>
      <c r="P93" s="918" t="s">
        <v>282</v>
      </c>
      <c r="Q93" s="1032"/>
      <c r="R93" s="918" t="s">
        <v>280</v>
      </c>
      <c r="S93" s="1032"/>
      <c r="T93" s="918" t="s">
        <v>283</v>
      </c>
      <c r="U93" s="1032"/>
      <c r="V93" s="918" t="s">
        <v>292</v>
      </c>
      <c r="W93" s="1032"/>
      <c r="X93" s="1032"/>
      <c r="Y93" s="918"/>
      <c r="Z93" s="1032"/>
      <c r="AA93" s="1032"/>
      <c r="AB93" s="918"/>
      <c r="AC93" s="1032"/>
      <c r="AD93" s="918"/>
      <c r="AE93" s="1032"/>
      <c r="AF93" s="917" t="s">
        <v>304</v>
      </c>
      <c r="AG93" s="1032"/>
      <c r="AH93" s="1032"/>
      <c r="AI93" s="1032"/>
      <c r="AJ93" s="1032"/>
      <c r="AK93" s="1032"/>
      <c r="AL93" s="1032"/>
      <c r="AM93" s="1032"/>
      <c r="AN93" s="918" t="s">
        <v>273</v>
      </c>
      <c r="AO93" s="1032"/>
      <c r="AP93" s="1032"/>
      <c r="AQ93" s="1032"/>
      <c r="AR93" s="1032"/>
      <c r="AS93" s="918" t="s">
        <v>274</v>
      </c>
      <c r="AT93" s="1032"/>
      <c r="AU93" s="1032"/>
      <c r="AV93" s="105" t="s">
        <v>65</v>
      </c>
      <c r="AW93" s="919" t="s">
        <v>275</v>
      </c>
      <c r="AX93" s="1032"/>
      <c r="AY93" s="1032"/>
      <c r="AZ93" s="1032"/>
      <c r="BA93" s="1032"/>
      <c r="BB93" s="1032"/>
      <c r="BC93" s="106">
        <v>2195671112</v>
      </c>
      <c r="BD93" s="106">
        <v>469034647</v>
      </c>
      <c r="BE93" s="106">
        <v>106989436</v>
      </c>
      <c r="BF93" s="107">
        <v>0</v>
      </c>
      <c r="BG93" s="106">
        <v>228716338</v>
      </c>
      <c r="BH93" s="106">
        <v>240318309</v>
      </c>
      <c r="BI93" s="106">
        <v>80194758</v>
      </c>
      <c r="BJ93" s="106">
        <v>148521580</v>
      </c>
      <c r="BK93" s="106">
        <v>80194758</v>
      </c>
      <c r="BL93" s="107">
        <v>0</v>
      </c>
      <c r="BM93" s="106">
        <v>80194758</v>
      </c>
      <c r="BN93" s="107">
        <v>0</v>
      </c>
      <c r="BO93" s="107">
        <v>0</v>
      </c>
    </row>
    <row r="94" spans="1:67" s="121" customFormat="1" x14ac:dyDescent="0.25">
      <c r="A94" s="121" t="str">
        <f>+B94&amp;"-"&amp;C94&amp;"-"&amp;D94&amp;"-"&amp;E94&amp;"-"&amp;F94&amp;"-"&amp;G94&amp;"-"&amp;AV94</f>
        <v>A-2-0-4-6-2-10</v>
      </c>
      <c r="B94" s="122" t="str">
        <f t="shared" si="9"/>
        <v>A</v>
      </c>
      <c r="C94" s="122" t="str">
        <f t="shared" si="10"/>
        <v>2</v>
      </c>
      <c r="D94" s="122" t="str">
        <f t="shared" si="11"/>
        <v>0</v>
      </c>
      <c r="E94" s="122" t="str">
        <f t="shared" si="12"/>
        <v>4</v>
      </c>
      <c r="F94" s="122" t="str">
        <f t="shared" si="15"/>
        <v>6</v>
      </c>
      <c r="G94" s="122" t="str">
        <f t="shared" si="16"/>
        <v>2</v>
      </c>
      <c r="H94" s="122"/>
      <c r="I94" s="122"/>
      <c r="J94" s="122"/>
      <c r="K94" s="122"/>
      <c r="M94" s="135"/>
      <c r="N94" s="1137" t="s">
        <v>14</v>
      </c>
      <c r="O94" s="1136"/>
      <c r="P94" s="1137" t="s">
        <v>282</v>
      </c>
      <c r="Q94" s="1136"/>
      <c r="R94" s="1137" t="s">
        <v>280</v>
      </c>
      <c r="S94" s="1136"/>
      <c r="T94" s="1137" t="s">
        <v>283</v>
      </c>
      <c r="U94" s="1136"/>
      <c r="V94" s="1137" t="s">
        <v>292</v>
      </c>
      <c r="W94" s="1136"/>
      <c r="X94" s="1136"/>
      <c r="Y94" s="1137" t="s">
        <v>282</v>
      </c>
      <c r="Z94" s="1136"/>
      <c r="AA94" s="1136"/>
      <c r="AB94" s="1137"/>
      <c r="AC94" s="1136"/>
      <c r="AD94" s="1137"/>
      <c r="AE94" s="1136"/>
      <c r="AF94" s="1138" t="s">
        <v>68</v>
      </c>
      <c r="AG94" s="1136"/>
      <c r="AH94" s="1136"/>
      <c r="AI94" s="1136"/>
      <c r="AJ94" s="1136"/>
      <c r="AK94" s="1136"/>
      <c r="AL94" s="1136"/>
      <c r="AM94" s="1136"/>
      <c r="AN94" s="1137" t="s">
        <v>273</v>
      </c>
      <c r="AO94" s="1136"/>
      <c r="AP94" s="1136"/>
      <c r="AQ94" s="1136"/>
      <c r="AR94" s="1136"/>
      <c r="AS94" s="1137" t="s">
        <v>274</v>
      </c>
      <c r="AT94" s="1136"/>
      <c r="AU94" s="1136"/>
      <c r="AV94" s="123" t="s">
        <v>65</v>
      </c>
      <c r="AW94" s="1135" t="s">
        <v>275</v>
      </c>
      <c r="AX94" s="1136"/>
      <c r="AY94" s="1136"/>
      <c r="AZ94" s="1136"/>
      <c r="BA94" s="1136"/>
      <c r="BB94" s="1136"/>
      <c r="BC94" s="124">
        <v>811771112</v>
      </c>
      <c r="BD94" s="125">
        <v>0</v>
      </c>
      <c r="BE94" s="125">
        <v>106989436</v>
      </c>
      <c r="BF94" s="125">
        <v>0</v>
      </c>
      <c r="BG94" s="124">
        <v>0</v>
      </c>
      <c r="BH94" s="124">
        <v>0</v>
      </c>
      <c r="BI94" s="124">
        <v>80194758</v>
      </c>
      <c r="BJ94" s="124">
        <v>-80194758</v>
      </c>
      <c r="BK94" s="124">
        <v>80194758</v>
      </c>
      <c r="BL94" s="125">
        <v>0</v>
      </c>
      <c r="BM94" s="124">
        <v>80194758</v>
      </c>
      <c r="BN94" s="125">
        <v>0</v>
      </c>
      <c r="BO94" s="124">
        <v>0</v>
      </c>
    </row>
    <row r="95" spans="1:67" s="121" customFormat="1" x14ac:dyDescent="0.25">
      <c r="A95" s="121" t="str">
        <f>+B95&amp;"-"&amp;C95&amp;"-"&amp;D95&amp;"-"&amp;E95&amp;"-"&amp;F95&amp;"-"&amp;G95&amp;"-"&amp;AV95</f>
        <v>A-2-0-4-6-3-10</v>
      </c>
      <c r="B95" s="122" t="str">
        <f t="shared" si="9"/>
        <v>A</v>
      </c>
      <c r="C95" s="122" t="str">
        <f t="shared" si="10"/>
        <v>2</v>
      </c>
      <c r="D95" s="122" t="str">
        <f t="shared" si="11"/>
        <v>0</v>
      </c>
      <c r="E95" s="122" t="str">
        <f t="shared" si="12"/>
        <v>4</v>
      </c>
      <c r="F95" s="122" t="str">
        <f t="shared" si="15"/>
        <v>6</v>
      </c>
      <c r="G95" s="122" t="str">
        <f t="shared" si="16"/>
        <v>3</v>
      </c>
      <c r="H95" s="122"/>
      <c r="I95" s="122"/>
      <c r="J95" s="122"/>
      <c r="K95" s="122"/>
      <c r="M95" s="135"/>
      <c r="N95" s="1137" t="s">
        <v>14</v>
      </c>
      <c r="O95" s="1136"/>
      <c r="P95" s="1137" t="s">
        <v>282</v>
      </c>
      <c r="Q95" s="1136"/>
      <c r="R95" s="1137" t="s">
        <v>280</v>
      </c>
      <c r="S95" s="1136"/>
      <c r="T95" s="1137" t="s">
        <v>283</v>
      </c>
      <c r="U95" s="1136"/>
      <c r="V95" s="1137" t="s">
        <v>292</v>
      </c>
      <c r="W95" s="1136"/>
      <c r="X95" s="1136"/>
      <c r="Y95" s="1137" t="s">
        <v>289</v>
      </c>
      <c r="Z95" s="1136"/>
      <c r="AA95" s="1136"/>
      <c r="AB95" s="1137"/>
      <c r="AC95" s="1136"/>
      <c r="AD95" s="1137"/>
      <c r="AE95" s="1136"/>
      <c r="AF95" s="1138" t="s">
        <v>69</v>
      </c>
      <c r="AG95" s="1136"/>
      <c r="AH95" s="1136"/>
      <c r="AI95" s="1136"/>
      <c r="AJ95" s="1136"/>
      <c r="AK95" s="1136"/>
      <c r="AL95" s="1136"/>
      <c r="AM95" s="1136"/>
      <c r="AN95" s="1137" t="s">
        <v>273</v>
      </c>
      <c r="AO95" s="1136"/>
      <c r="AP95" s="1136"/>
      <c r="AQ95" s="1136"/>
      <c r="AR95" s="1136"/>
      <c r="AS95" s="1137" t="s">
        <v>274</v>
      </c>
      <c r="AT95" s="1136"/>
      <c r="AU95" s="1136"/>
      <c r="AV95" s="123" t="s">
        <v>65</v>
      </c>
      <c r="AW95" s="1135" t="s">
        <v>275</v>
      </c>
      <c r="AX95" s="1136"/>
      <c r="AY95" s="1136"/>
      <c r="AZ95" s="1136"/>
      <c r="BA95" s="1136"/>
      <c r="BB95" s="1136"/>
      <c r="BC95" s="124">
        <v>0</v>
      </c>
      <c r="BD95" s="125">
        <v>0</v>
      </c>
      <c r="BE95" s="125">
        <v>0</v>
      </c>
      <c r="BF95" s="125">
        <v>0</v>
      </c>
      <c r="BG95" s="124">
        <v>0</v>
      </c>
      <c r="BH95" s="124">
        <v>0</v>
      </c>
      <c r="BI95" s="124">
        <v>0</v>
      </c>
      <c r="BJ95" s="124">
        <v>0</v>
      </c>
      <c r="BK95" s="124">
        <v>0</v>
      </c>
      <c r="BL95" s="125">
        <v>0</v>
      </c>
      <c r="BM95" s="124">
        <v>0</v>
      </c>
      <c r="BN95" s="125">
        <v>0</v>
      </c>
      <c r="BO95" s="124">
        <v>0</v>
      </c>
    </row>
    <row r="96" spans="1:67" s="121" customFormat="1" x14ac:dyDescent="0.25">
      <c r="A96" s="121" t="str">
        <f>+B96&amp;"-"&amp;C96&amp;"-"&amp;D96&amp;"-"&amp;E96&amp;"-"&amp;F96&amp;"-"&amp;G96&amp;"-"&amp;AV96</f>
        <v>A-2-0-4-6-5-10</v>
      </c>
      <c r="B96" s="122" t="str">
        <f t="shared" si="9"/>
        <v>A</v>
      </c>
      <c r="C96" s="122" t="str">
        <f t="shared" si="10"/>
        <v>2</v>
      </c>
      <c r="D96" s="122" t="str">
        <f t="shared" si="11"/>
        <v>0</v>
      </c>
      <c r="E96" s="122" t="str">
        <f t="shared" si="12"/>
        <v>4</v>
      </c>
      <c r="F96" s="122" t="str">
        <f t="shared" si="15"/>
        <v>6</v>
      </c>
      <c r="G96" s="122" t="str">
        <f t="shared" si="16"/>
        <v>5</v>
      </c>
      <c r="H96" s="122"/>
      <c r="I96" s="122"/>
      <c r="J96" s="122"/>
      <c r="K96" s="122"/>
      <c r="M96" s="135"/>
      <c r="N96" s="1137" t="s">
        <v>14</v>
      </c>
      <c r="O96" s="1136"/>
      <c r="P96" s="1137" t="s">
        <v>282</v>
      </c>
      <c r="Q96" s="1136"/>
      <c r="R96" s="1137" t="s">
        <v>280</v>
      </c>
      <c r="S96" s="1136"/>
      <c r="T96" s="1137" t="s">
        <v>283</v>
      </c>
      <c r="U96" s="1136"/>
      <c r="V96" s="1137" t="s">
        <v>292</v>
      </c>
      <c r="W96" s="1136"/>
      <c r="X96" s="1136"/>
      <c r="Y96" s="1137" t="s">
        <v>284</v>
      </c>
      <c r="Z96" s="1136"/>
      <c r="AA96" s="1136"/>
      <c r="AB96" s="1137"/>
      <c r="AC96" s="1136"/>
      <c r="AD96" s="1137"/>
      <c r="AE96" s="1136"/>
      <c r="AF96" s="1138" t="s">
        <v>70</v>
      </c>
      <c r="AG96" s="1136"/>
      <c r="AH96" s="1136"/>
      <c r="AI96" s="1136"/>
      <c r="AJ96" s="1136"/>
      <c r="AK96" s="1136"/>
      <c r="AL96" s="1136"/>
      <c r="AM96" s="1136"/>
      <c r="AN96" s="1137" t="s">
        <v>273</v>
      </c>
      <c r="AO96" s="1136"/>
      <c r="AP96" s="1136"/>
      <c r="AQ96" s="1136"/>
      <c r="AR96" s="1136"/>
      <c r="AS96" s="1137" t="s">
        <v>274</v>
      </c>
      <c r="AT96" s="1136"/>
      <c r="AU96" s="1136"/>
      <c r="AV96" s="123" t="s">
        <v>65</v>
      </c>
      <c r="AW96" s="1135" t="s">
        <v>275</v>
      </c>
      <c r="AX96" s="1136"/>
      <c r="AY96" s="1136"/>
      <c r="AZ96" s="1136"/>
      <c r="BA96" s="1136"/>
      <c r="BB96" s="1136"/>
      <c r="BC96" s="124">
        <v>1383900000</v>
      </c>
      <c r="BD96" s="125">
        <v>469034647</v>
      </c>
      <c r="BE96" s="125">
        <v>0</v>
      </c>
      <c r="BF96" s="125">
        <v>0</v>
      </c>
      <c r="BG96" s="124">
        <v>228716338</v>
      </c>
      <c r="BH96" s="124">
        <v>240318309</v>
      </c>
      <c r="BI96" s="124">
        <v>0</v>
      </c>
      <c r="BJ96" s="124">
        <v>228716338</v>
      </c>
      <c r="BK96" s="124">
        <v>0</v>
      </c>
      <c r="BL96" s="125">
        <v>0</v>
      </c>
      <c r="BM96" s="124">
        <v>0</v>
      </c>
      <c r="BN96" s="125">
        <v>0</v>
      </c>
      <c r="BO96" s="124">
        <v>0</v>
      </c>
    </row>
    <row r="97" spans="1:67" x14ac:dyDescent="0.25">
      <c r="B97" s="115" t="str">
        <f t="shared" si="9"/>
        <v>A</v>
      </c>
      <c r="C97" s="115" t="str">
        <f t="shared" si="10"/>
        <v>2</v>
      </c>
      <c r="D97" s="115" t="str">
        <f t="shared" si="11"/>
        <v>0</v>
      </c>
      <c r="E97" s="115" t="str">
        <f t="shared" si="12"/>
        <v>4</v>
      </c>
      <c r="F97" s="115" t="str">
        <f t="shared" si="15"/>
        <v>7</v>
      </c>
      <c r="G97" s="115">
        <f t="shared" si="16"/>
        <v>0</v>
      </c>
      <c r="N97" s="918" t="s">
        <v>14</v>
      </c>
      <c r="O97" s="1032"/>
      <c r="P97" s="918" t="s">
        <v>282</v>
      </c>
      <c r="Q97" s="1032"/>
      <c r="R97" s="918" t="s">
        <v>280</v>
      </c>
      <c r="S97" s="1032"/>
      <c r="T97" s="918" t="s">
        <v>283</v>
      </c>
      <c r="U97" s="1032"/>
      <c r="V97" s="918" t="s">
        <v>293</v>
      </c>
      <c r="W97" s="1032"/>
      <c r="X97" s="1032"/>
      <c r="Y97" s="918"/>
      <c r="Z97" s="1032"/>
      <c r="AA97" s="1032"/>
      <c r="AB97" s="918"/>
      <c r="AC97" s="1032"/>
      <c r="AD97" s="918"/>
      <c r="AE97" s="1032"/>
      <c r="AF97" s="917" t="s">
        <v>220</v>
      </c>
      <c r="AG97" s="1032"/>
      <c r="AH97" s="1032"/>
      <c r="AI97" s="1032"/>
      <c r="AJ97" s="1032"/>
      <c r="AK97" s="1032"/>
      <c r="AL97" s="1032"/>
      <c r="AM97" s="1032"/>
      <c r="AN97" s="918" t="s">
        <v>273</v>
      </c>
      <c r="AO97" s="1032"/>
      <c r="AP97" s="1032"/>
      <c r="AQ97" s="1032"/>
      <c r="AR97" s="1032"/>
      <c r="AS97" s="918" t="s">
        <v>274</v>
      </c>
      <c r="AT97" s="1032"/>
      <c r="AU97" s="1032"/>
      <c r="AV97" s="105" t="s">
        <v>65</v>
      </c>
      <c r="AW97" s="919" t="s">
        <v>275</v>
      </c>
      <c r="AX97" s="1032"/>
      <c r="AY97" s="1032"/>
      <c r="AZ97" s="1032"/>
      <c r="BA97" s="1032"/>
      <c r="BB97" s="1032"/>
      <c r="BC97" s="106">
        <v>71400000</v>
      </c>
      <c r="BD97" s="106">
        <v>17500</v>
      </c>
      <c r="BE97" s="106">
        <v>30065500</v>
      </c>
      <c r="BF97" s="107">
        <v>0</v>
      </c>
      <c r="BG97" s="106">
        <v>17500</v>
      </c>
      <c r="BH97" s="107">
        <v>0</v>
      </c>
      <c r="BI97" s="106">
        <v>17500</v>
      </c>
      <c r="BJ97" s="107">
        <v>0</v>
      </c>
      <c r="BK97" s="106">
        <v>17500</v>
      </c>
      <c r="BL97" s="107">
        <v>0</v>
      </c>
      <c r="BM97" s="106">
        <v>17500</v>
      </c>
      <c r="BN97" s="107">
        <v>0</v>
      </c>
      <c r="BO97" s="107">
        <v>0</v>
      </c>
    </row>
    <row r="98" spans="1:67" s="121" customFormat="1" x14ac:dyDescent="0.25">
      <c r="A98" s="121" t="str">
        <f>+B98&amp;"-"&amp;C98&amp;"-"&amp;D98&amp;"-"&amp;E98&amp;"-"&amp;F98&amp;"-"&amp;G98&amp;"-"&amp;AV98</f>
        <v>A-2-0-4-7-5-10</v>
      </c>
      <c r="B98" s="122" t="str">
        <f t="shared" si="9"/>
        <v>A</v>
      </c>
      <c r="C98" s="122" t="str">
        <f t="shared" si="10"/>
        <v>2</v>
      </c>
      <c r="D98" s="122" t="str">
        <f t="shared" si="11"/>
        <v>0</v>
      </c>
      <c r="E98" s="122" t="str">
        <f t="shared" si="12"/>
        <v>4</v>
      </c>
      <c r="F98" s="122" t="str">
        <f t="shared" si="15"/>
        <v>7</v>
      </c>
      <c r="G98" s="122" t="str">
        <f t="shared" si="16"/>
        <v>5</v>
      </c>
      <c r="H98" s="122"/>
      <c r="I98" s="122"/>
      <c r="J98" s="122"/>
      <c r="K98" s="122"/>
      <c r="M98" s="135"/>
      <c r="N98" s="1137" t="s">
        <v>14</v>
      </c>
      <c r="O98" s="1136"/>
      <c r="P98" s="1137" t="s">
        <v>282</v>
      </c>
      <c r="Q98" s="1136"/>
      <c r="R98" s="1137" t="s">
        <v>280</v>
      </c>
      <c r="S98" s="1136"/>
      <c r="T98" s="1137" t="s">
        <v>283</v>
      </c>
      <c r="U98" s="1136"/>
      <c r="V98" s="1137" t="s">
        <v>293</v>
      </c>
      <c r="W98" s="1136"/>
      <c r="X98" s="1136"/>
      <c r="Y98" s="1137" t="s">
        <v>284</v>
      </c>
      <c r="Z98" s="1136"/>
      <c r="AA98" s="1136"/>
      <c r="AB98" s="1137"/>
      <c r="AC98" s="1136"/>
      <c r="AD98" s="1137"/>
      <c r="AE98" s="1136"/>
      <c r="AF98" s="1138" t="s">
        <v>71</v>
      </c>
      <c r="AG98" s="1136"/>
      <c r="AH98" s="1136"/>
      <c r="AI98" s="1136"/>
      <c r="AJ98" s="1136"/>
      <c r="AK98" s="1136"/>
      <c r="AL98" s="1136"/>
      <c r="AM98" s="1136"/>
      <c r="AN98" s="1137" t="s">
        <v>273</v>
      </c>
      <c r="AO98" s="1136"/>
      <c r="AP98" s="1136"/>
      <c r="AQ98" s="1136"/>
      <c r="AR98" s="1136"/>
      <c r="AS98" s="1137" t="s">
        <v>274</v>
      </c>
      <c r="AT98" s="1136"/>
      <c r="AU98" s="1136"/>
      <c r="AV98" s="123" t="s">
        <v>65</v>
      </c>
      <c r="AW98" s="1135" t="s">
        <v>275</v>
      </c>
      <c r="AX98" s="1136"/>
      <c r="AY98" s="1136"/>
      <c r="AZ98" s="1136"/>
      <c r="BA98" s="1136"/>
      <c r="BB98" s="1136"/>
      <c r="BC98" s="124">
        <v>6000000</v>
      </c>
      <c r="BD98" s="125">
        <v>0</v>
      </c>
      <c r="BE98" s="125">
        <v>5163000</v>
      </c>
      <c r="BF98" s="125">
        <v>0</v>
      </c>
      <c r="BG98" s="124">
        <v>0</v>
      </c>
      <c r="BH98" s="124">
        <v>0</v>
      </c>
      <c r="BI98" s="124">
        <v>0</v>
      </c>
      <c r="BJ98" s="124">
        <v>0</v>
      </c>
      <c r="BK98" s="124">
        <v>0</v>
      </c>
      <c r="BL98" s="125">
        <v>0</v>
      </c>
      <c r="BM98" s="124">
        <v>0</v>
      </c>
      <c r="BN98" s="125">
        <v>0</v>
      </c>
      <c r="BO98" s="124">
        <v>0</v>
      </c>
    </row>
    <row r="99" spans="1:67" s="121" customFormat="1" x14ac:dyDescent="0.25">
      <c r="A99" s="121" t="str">
        <f>+B99&amp;"-"&amp;C99&amp;"-"&amp;D99&amp;"-"&amp;E99&amp;"-"&amp;F99&amp;"-"&amp;G99&amp;"-"&amp;AV99</f>
        <v>A-2-0-4-7-6-10</v>
      </c>
      <c r="B99" s="122" t="str">
        <f t="shared" si="9"/>
        <v>A</v>
      </c>
      <c r="C99" s="122" t="str">
        <f t="shared" si="10"/>
        <v>2</v>
      </c>
      <c r="D99" s="122" t="str">
        <f t="shared" si="11"/>
        <v>0</v>
      </c>
      <c r="E99" s="122" t="str">
        <f t="shared" si="12"/>
        <v>4</v>
      </c>
      <c r="F99" s="122" t="str">
        <f t="shared" si="15"/>
        <v>7</v>
      </c>
      <c r="G99" s="122" t="str">
        <f t="shared" si="16"/>
        <v>6</v>
      </c>
      <c r="H99" s="122"/>
      <c r="I99" s="122"/>
      <c r="J99" s="122"/>
      <c r="K99" s="122"/>
      <c r="M99" s="135"/>
      <c r="N99" s="1137" t="s">
        <v>14</v>
      </c>
      <c r="O99" s="1136"/>
      <c r="P99" s="1137" t="s">
        <v>282</v>
      </c>
      <c r="Q99" s="1136"/>
      <c r="R99" s="1137" t="s">
        <v>280</v>
      </c>
      <c r="S99" s="1136"/>
      <c r="T99" s="1137" t="s">
        <v>283</v>
      </c>
      <c r="U99" s="1136"/>
      <c r="V99" s="1137" t="s">
        <v>293</v>
      </c>
      <c r="W99" s="1136"/>
      <c r="X99" s="1136"/>
      <c r="Y99" s="1137" t="s">
        <v>292</v>
      </c>
      <c r="Z99" s="1136"/>
      <c r="AA99" s="1136"/>
      <c r="AB99" s="1137"/>
      <c r="AC99" s="1136"/>
      <c r="AD99" s="1137"/>
      <c r="AE99" s="1136"/>
      <c r="AF99" s="1138" t="s">
        <v>72</v>
      </c>
      <c r="AG99" s="1136"/>
      <c r="AH99" s="1136"/>
      <c r="AI99" s="1136"/>
      <c r="AJ99" s="1136"/>
      <c r="AK99" s="1136"/>
      <c r="AL99" s="1136"/>
      <c r="AM99" s="1136"/>
      <c r="AN99" s="1137" t="s">
        <v>273</v>
      </c>
      <c r="AO99" s="1136"/>
      <c r="AP99" s="1136"/>
      <c r="AQ99" s="1136"/>
      <c r="AR99" s="1136"/>
      <c r="AS99" s="1137" t="s">
        <v>274</v>
      </c>
      <c r="AT99" s="1136"/>
      <c r="AU99" s="1136"/>
      <c r="AV99" s="123" t="s">
        <v>65</v>
      </c>
      <c r="AW99" s="1135" t="s">
        <v>275</v>
      </c>
      <c r="AX99" s="1136"/>
      <c r="AY99" s="1136"/>
      <c r="AZ99" s="1136"/>
      <c r="BA99" s="1136"/>
      <c r="BB99" s="1136"/>
      <c r="BC99" s="124">
        <v>65400000</v>
      </c>
      <c r="BD99" s="125">
        <v>17500</v>
      </c>
      <c r="BE99" s="125">
        <v>24902500</v>
      </c>
      <c r="BF99" s="125">
        <v>0</v>
      </c>
      <c r="BG99" s="124">
        <v>17500</v>
      </c>
      <c r="BH99" s="124">
        <v>0</v>
      </c>
      <c r="BI99" s="124">
        <v>17500</v>
      </c>
      <c r="BJ99" s="124">
        <v>0</v>
      </c>
      <c r="BK99" s="124">
        <v>17500</v>
      </c>
      <c r="BL99" s="125">
        <v>0</v>
      </c>
      <c r="BM99" s="124">
        <v>17500</v>
      </c>
      <c r="BN99" s="125">
        <v>0</v>
      </c>
      <c r="BO99" s="124">
        <v>0</v>
      </c>
    </row>
    <row r="100" spans="1:67" ht="14.45" customHeight="1" x14ac:dyDescent="0.25">
      <c r="B100" s="115" t="str">
        <f t="shared" si="9"/>
        <v>A</v>
      </c>
      <c r="C100" s="115" t="str">
        <f t="shared" si="10"/>
        <v>2</v>
      </c>
      <c r="D100" s="115" t="str">
        <f t="shared" si="11"/>
        <v>0</v>
      </c>
      <c r="E100" s="115" t="str">
        <f t="shared" si="12"/>
        <v>4</v>
      </c>
      <c r="F100" s="115" t="str">
        <f t="shared" si="15"/>
        <v>8</v>
      </c>
      <c r="G100" s="115">
        <f t="shared" si="16"/>
        <v>0</v>
      </c>
      <c r="N100" s="918" t="s">
        <v>14</v>
      </c>
      <c r="O100" s="1032"/>
      <c r="P100" s="918" t="s">
        <v>282</v>
      </c>
      <c r="Q100" s="1032"/>
      <c r="R100" s="918" t="s">
        <v>280</v>
      </c>
      <c r="S100" s="1032"/>
      <c r="T100" s="918" t="s">
        <v>283</v>
      </c>
      <c r="U100" s="1032"/>
      <c r="V100" s="918" t="s">
        <v>294</v>
      </c>
      <c r="W100" s="1032"/>
      <c r="X100" s="1032"/>
      <c r="Y100" s="918"/>
      <c r="Z100" s="1032"/>
      <c r="AA100" s="1032"/>
      <c r="AB100" s="918"/>
      <c r="AC100" s="1032"/>
      <c r="AD100" s="918"/>
      <c r="AE100" s="1032"/>
      <c r="AF100" s="917" t="s">
        <v>305</v>
      </c>
      <c r="AG100" s="1032"/>
      <c r="AH100" s="1032"/>
      <c r="AI100" s="1032"/>
      <c r="AJ100" s="1032"/>
      <c r="AK100" s="1032"/>
      <c r="AL100" s="1032"/>
      <c r="AM100" s="1032"/>
      <c r="AN100" s="918" t="s">
        <v>273</v>
      </c>
      <c r="AO100" s="1032"/>
      <c r="AP100" s="1032"/>
      <c r="AQ100" s="1032"/>
      <c r="AR100" s="1032"/>
      <c r="AS100" s="918" t="s">
        <v>274</v>
      </c>
      <c r="AT100" s="1032"/>
      <c r="AU100" s="1032"/>
      <c r="AV100" s="105" t="s">
        <v>65</v>
      </c>
      <c r="AW100" s="919" t="s">
        <v>275</v>
      </c>
      <c r="AX100" s="1032"/>
      <c r="AY100" s="1032"/>
      <c r="AZ100" s="1032"/>
      <c r="BA100" s="1032"/>
      <c r="BB100" s="1032"/>
      <c r="BC100" s="106">
        <v>1453176172</v>
      </c>
      <c r="BD100" s="107">
        <v>0</v>
      </c>
      <c r="BE100" s="107">
        <v>0</v>
      </c>
      <c r="BF100" s="107">
        <v>0</v>
      </c>
      <c r="BG100" s="106">
        <v>138765294</v>
      </c>
      <c r="BH100" s="106">
        <v>-138765294</v>
      </c>
      <c r="BI100" s="106">
        <v>138770294</v>
      </c>
      <c r="BJ100" s="106">
        <v>-5000</v>
      </c>
      <c r="BK100" s="106">
        <v>138770294</v>
      </c>
      <c r="BL100" s="107">
        <v>0</v>
      </c>
      <c r="BM100" s="106">
        <v>127632094</v>
      </c>
      <c r="BN100" s="106">
        <v>11138200</v>
      </c>
      <c r="BO100" s="106">
        <v>428854</v>
      </c>
    </row>
    <row r="101" spans="1:67" s="121" customFormat="1" x14ac:dyDescent="0.25">
      <c r="A101" s="121" t="str">
        <f>+B101&amp;"-"&amp;C101&amp;"-"&amp;D101&amp;"-"&amp;E101&amp;"-"&amp;F101&amp;"-"&amp;G101&amp;"-"&amp;AV101</f>
        <v>A-2-0-4-8-1-10</v>
      </c>
      <c r="B101" s="122" t="str">
        <f t="shared" si="9"/>
        <v>A</v>
      </c>
      <c r="C101" s="122" t="str">
        <f t="shared" si="10"/>
        <v>2</v>
      </c>
      <c r="D101" s="122" t="str">
        <f t="shared" si="11"/>
        <v>0</v>
      </c>
      <c r="E101" s="122" t="str">
        <f t="shared" si="12"/>
        <v>4</v>
      </c>
      <c r="F101" s="122" t="str">
        <f t="shared" si="15"/>
        <v>8</v>
      </c>
      <c r="G101" s="122" t="str">
        <f t="shared" si="16"/>
        <v>1</v>
      </c>
      <c r="H101" s="122"/>
      <c r="I101" s="122"/>
      <c r="J101" s="122"/>
      <c r="K101" s="122"/>
      <c r="M101" s="135"/>
      <c r="N101" s="1137" t="s">
        <v>14</v>
      </c>
      <c r="O101" s="1136"/>
      <c r="P101" s="1137" t="s">
        <v>282</v>
      </c>
      <c r="Q101" s="1136"/>
      <c r="R101" s="1137" t="s">
        <v>280</v>
      </c>
      <c r="S101" s="1136"/>
      <c r="T101" s="1137" t="s">
        <v>283</v>
      </c>
      <c r="U101" s="1136"/>
      <c r="V101" s="1137" t="s">
        <v>294</v>
      </c>
      <c r="W101" s="1136"/>
      <c r="X101" s="1136"/>
      <c r="Y101" s="1137" t="s">
        <v>279</v>
      </c>
      <c r="Z101" s="1136"/>
      <c r="AA101" s="1136"/>
      <c r="AB101" s="1137"/>
      <c r="AC101" s="1136"/>
      <c r="AD101" s="1137"/>
      <c r="AE101" s="1136"/>
      <c r="AF101" s="1138" t="s">
        <v>73</v>
      </c>
      <c r="AG101" s="1136"/>
      <c r="AH101" s="1136"/>
      <c r="AI101" s="1136"/>
      <c r="AJ101" s="1136"/>
      <c r="AK101" s="1136"/>
      <c r="AL101" s="1136"/>
      <c r="AM101" s="1136"/>
      <c r="AN101" s="1137" t="s">
        <v>273</v>
      </c>
      <c r="AO101" s="1136"/>
      <c r="AP101" s="1136"/>
      <c r="AQ101" s="1136"/>
      <c r="AR101" s="1136"/>
      <c r="AS101" s="1137" t="s">
        <v>274</v>
      </c>
      <c r="AT101" s="1136"/>
      <c r="AU101" s="1136"/>
      <c r="AV101" s="123" t="s">
        <v>65</v>
      </c>
      <c r="AW101" s="1135" t="s">
        <v>275</v>
      </c>
      <c r="AX101" s="1136"/>
      <c r="AY101" s="1136"/>
      <c r="AZ101" s="1136"/>
      <c r="BA101" s="1136"/>
      <c r="BB101" s="1136"/>
      <c r="BC101" s="124">
        <v>183815862</v>
      </c>
      <c r="BD101" s="125">
        <v>0</v>
      </c>
      <c r="BE101" s="125">
        <v>0</v>
      </c>
      <c r="BF101" s="125">
        <v>0</v>
      </c>
      <c r="BG101" s="124">
        <v>15419528</v>
      </c>
      <c r="BH101" s="124">
        <v>-15419528</v>
      </c>
      <c r="BI101" s="124">
        <v>15424528</v>
      </c>
      <c r="BJ101" s="124">
        <v>-5000</v>
      </c>
      <c r="BK101" s="124">
        <v>15424528</v>
      </c>
      <c r="BL101" s="125">
        <v>0</v>
      </c>
      <c r="BM101" s="124">
        <v>7909241</v>
      </c>
      <c r="BN101" s="125">
        <v>7515287</v>
      </c>
      <c r="BO101" s="124">
        <v>0</v>
      </c>
    </row>
    <row r="102" spans="1:67" s="121" customFormat="1" x14ac:dyDescent="0.25">
      <c r="A102" s="121" t="str">
        <f>+B102&amp;"-"&amp;C102&amp;"-"&amp;D102&amp;"-"&amp;E102&amp;"-"&amp;F102&amp;"-"&amp;G102&amp;"-"&amp;AV102</f>
        <v>A-2-0-4-8-2-10</v>
      </c>
      <c r="B102" s="122" t="str">
        <f t="shared" si="9"/>
        <v>A</v>
      </c>
      <c r="C102" s="122" t="str">
        <f t="shared" si="10"/>
        <v>2</v>
      </c>
      <c r="D102" s="122" t="str">
        <f t="shared" si="11"/>
        <v>0</v>
      </c>
      <c r="E102" s="122" t="str">
        <f t="shared" si="12"/>
        <v>4</v>
      </c>
      <c r="F102" s="122" t="str">
        <f t="shared" si="15"/>
        <v>8</v>
      </c>
      <c r="G102" s="122" t="str">
        <f t="shared" si="16"/>
        <v>2</v>
      </c>
      <c r="H102" s="122"/>
      <c r="I102" s="122"/>
      <c r="J102" s="122"/>
      <c r="K102" s="122"/>
      <c r="M102" s="135"/>
      <c r="N102" s="1137" t="s">
        <v>14</v>
      </c>
      <c r="O102" s="1136"/>
      <c r="P102" s="1137" t="s">
        <v>282</v>
      </c>
      <c r="Q102" s="1136"/>
      <c r="R102" s="1137" t="s">
        <v>280</v>
      </c>
      <c r="S102" s="1136"/>
      <c r="T102" s="1137" t="s">
        <v>283</v>
      </c>
      <c r="U102" s="1136"/>
      <c r="V102" s="1137" t="s">
        <v>294</v>
      </c>
      <c r="W102" s="1136"/>
      <c r="X102" s="1136"/>
      <c r="Y102" s="1137" t="s">
        <v>282</v>
      </c>
      <c r="Z102" s="1136"/>
      <c r="AA102" s="1136"/>
      <c r="AB102" s="1137"/>
      <c r="AC102" s="1136"/>
      <c r="AD102" s="1137"/>
      <c r="AE102" s="1136"/>
      <c r="AF102" s="1138" t="s">
        <v>74</v>
      </c>
      <c r="AG102" s="1136"/>
      <c r="AH102" s="1136"/>
      <c r="AI102" s="1136"/>
      <c r="AJ102" s="1136"/>
      <c r="AK102" s="1136"/>
      <c r="AL102" s="1136"/>
      <c r="AM102" s="1136"/>
      <c r="AN102" s="1137" t="s">
        <v>273</v>
      </c>
      <c r="AO102" s="1136"/>
      <c r="AP102" s="1136"/>
      <c r="AQ102" s="1136"/>
      <c r="AR102" s="1136"/>
      <c r="AS102" s="1137" t="s">
        <v>274</v>
      </c>
      <c r="AT102" s="1136"/>
      <c r="AU102" s="1136"/>
      <c r="AV102" s="123" t="s">
        <v>65</v>
      </c>
      <c r="AW102" s="1135" t="s">
        <v>275</v>
      </c>
      <c r="AX102" s="1136"/>
      <c r="AY102" s="1136"/>
      <c r="AZ102" s="1136"/>
      <c r="BA102" s="1136"/>
      <c r="BB102" s="1136"/>
      <c r="BC102" s="124">
        <v>794010310</v>
      </c>
      <c r="BD102" s="125">
        <v>0</v>
      </c>
      <c r="BE102" s="125">
        <v>0</v>
      </c>
      <c r="BF102" s="125">
        <v>0</v>
      </c>
      <c r="BG102" s="124">
        <v>92132896</v>
      </c>
      <c r="BH102" s="124">
        <v>-92132896</v>
      </c>
      <c r="BI102" s="124">
        <v>92132896</v>
      </c>
      <c r="BJ102" s="124">
        <v>0</v>
      </c>
      <c r="BK102" s="124">
        <v>92132896</v>
      </c>
      <c r="BL102" s="125">
        <v>0</v>
      </c>
      <c r="BM102" s="124">
        <v>88749716</v>
      </c>
      <c r="BN102" s="125">
        <v>3383180</v>
      </c>
      <c r="BO102" s="124">
        <v>395654</v>
      </c>
    </row>
    <row r="103" spans="1:67" s="121" customFormat="1" x14ac:dyDescent="0.25">
      <c r="A103" s="121" t="str">
        <f>+B103&amp;"-"&amp;C103&amp;"-"&amp;D103&amp;"-"&amp;E103&amp;"-"&amp;F103&amp;"-"&amp;G103&amp;"-"&amp;AV103</f>
        <v>A-2-0-4-8-3-10</v>
      </c>
      <c r="B103" s="122" t="str">
        <f t="shared" si="9"/>
        <v>A</v>
      </c>
      <c r="C103" s="122" t="str">
        <f t="shared" si="10"/>
        <v>2</v>
      </c>
      <c r="D103" s="122" t="str">
        <f t="shared" si="11"/>
        <v>0</v>
      </c>
      <c r="E103" s="122" t="str">
        <f t="shared" si="12"/>
        <v>4</v>
      </c>
      <c r="F103" s="122" t="str">
        <f t="shared" si="15"/>
        <v>8</v>
      </c>
      <c r="G103" s="122" t="str">
        <f t="shared" si="16"/>
        <v>3</v>
      </c>
      <c r="H103" s="122"/>
      <c r="I103" s="122"/>
      <c r="J103" s="122"/>
      <c r="K103" s="122"/>
      <c r="M103" s="135"/>
      <c r="N103" s="1137" t="s">
        <v>14</v>
      </c>
      <c r="O103" s="1136"/>
      <c r="P103" s="1137" t="s">
        <v>282</v>
      </c>
      <c r="Q103" s="1136"/>
      <c r="R103" s="1137" t="s">
        <v>280</v>
      </c>
      <c r="S103" s="1136"/>
      <c r="T103" s="1137" t="s">
        <v>283</v>
      </c>
      <c r="U103" s="1136"/>
      <c r="V103" s="1137" t="s">
        <v>294</v>
      </c>
      <c r="W103" s="1136"/>
      <c r="X103" s="1136"/>
      <c r="Y103" s="1137" t="s">
        <v>289</v>
      </c>
      <c r="Z103" s="1136"/>
      <c r="AA103" s="1136"/>
      <c r="AB103" s="1137"/>
      <c r="AC103" s="1136"/>
      <c r="AD103" s="1137"/>
      <c r="AE103" s="1136"/>
      <c r="AF103" s="1138" t="s">
        <v>75</v>
      </c>
      <c r="AG103" s="1136"/>
      <c r="AH103" s="1136"/>
      <c r="AI103" s="1136"/>
      <c r="AJ103" s="1136"/>
      <c r="AK103" s="1136"/>
      <c r="AL103" s="1136"/>
      <c r="AM103" s="1136"/>
      <c r="AN103" s="1137" t="s">
        <v>273</v>
      </c>
      <c r="AO103" s="1136"/>
      <c r="AP103" s="1136"/>
      <c r="AQ103" s="1136"/>
      <c r="AR103" s="1136"/>
      <c r="AS103" s="1137" t="s">
        <v>274</v>
      </c>
      <c r="AT103" s="1136"/>
      <c r="AU103" s="1136"/>
      <c r="AV103" s="123" t="s">
        <v>65</v>
      </c>
      <c r="AW103" s="1135" t="s">
        <v>275</v>
      </c>
      <c r="AX103" s="1136"/>
      <c r="AY103" s="1136"/>
      <c r="AZ103" s="1136"/>
      <c r="BA103" s="1136"/>
      <c r="BB103" s="1136"/>
      <c r="BC103" s="124">
        <v>350000</v>
      </c>
      <c r="BD103" s="125">
        <v>0</v>
      </c>
      <c r="BE103" s="125">
        <v>0</v>
      </c>
      <c r="BF103" s="125">
        <v>0</v>
      </c>
      <c r="BG103" s="124">
        <v>28811</v>
      </c>
      <c r="BH103" s="124">
        <v>-28811</v>
      </c>
      <c r="BI103" s="124">
        <v>28811</v>
      </c>
      <c r="BJ103" s="124">
        <v>0</v>
      </c>
      <c r="BK103" s="124">
        <v>28811</v>
      </c>
      <c r="BL103" s="125">
        <v>0</v>
      </c>
      <c r="BM103" s="124">
        <v>28811</v>
      </c>
      <c r="BN103" s="125">
        <v>0</v>
      </c>
      <c r="BO103" s="124">
        <v>0</v>
      </c>
    </row>
    <row r="104" spans="1:67" s="121" customFormat="1" x14ac:dyDescent="0.25">
      <c r="A104" s="121" t="str">
        <f>+B104&amp;"-"&amp;C104&amp;"-"&amp;D104&amp;"-"&amp;E104&amp;"-"&amp;F104&amp;"-"&amp;G104&amp;"-"&amp;AV104</f>
        <v>A-2-0-4-8-5-10</v>
      </c>
      <c r="B104" s="122" t="str">
        <f t="shared" si="9"/>
        <v>A</v>
      </c>
      <c r="C104" s="122" t="str">
        <f t="shared" si="10"/>
        <v>2</v>
      </c>
      <c r="D104" s="122" t="str">
        <f t="shared" si="11"/>
        <v>0</v>
      </c>
      <c r="E104" s="122" t="str">
        <f t="shared" si="12"/>
        <v>4</v>
      </c>
      <c r="F104" s="122" t="str">
        <f t="shared" si="15"/>
        <v>8</v>
      </c>
      <c r="G104" s="122" t="str">
        <f t="shared" si="16"/>
        <v>5</v>
      </c>
      <c r="H104" s="122"/>
      <c r="I104" s="122"/>
      <c r="J104" s="122"/>
      <c r="K104" s="122"/>
      <c r="M104" s="135"/>
      <c r="N104" s="1137" t="s">
        <v>14</v>
      </c>
      <c r="O104" s="1136"/>
      <c r="P104" s="1137" t="s">
        <v>282</v>
      </c>
      <c r="Q104" s="1136"/>
      <c r="R104" s="1137" t="s">
        <v>280</v>
      </c>
      <c r="S104" s="1136"/>
      <c r="T104" s="1137" t="s">
        <v>283</v>
      </c>
      <c r="U104" s="1136"/>
      <c r="V104" s="1137" t="s">
        <v>294</v>
      </c>
      <c r="W104" s="1136"/>
      <c r="X104" s="1136"/>
      <c r="Y104" s="1137" t="s">
        <v>284</v>
      </c>
      <c r="Z104" s="1136"/>
      <c r="AA104" s="1136"/>
      <c r="AB104" s="1137"/>
      <c r="AC104" s="1136"/>
      <c r="AD104" s="1137"/>
      <c r="AE104" s="1136"/>
      <c r="AF104" s="1138" t="s">
        <v>76</v>
      </c>
      <c r="AG104" s="1136"/>
      <c r="AH104" s="1136"/>
      <c r="AI104" s="1136"/>
      <c r="AJ104" s="1136"/>
      <c r="AK104" s="1136"/>
      <c r="AL104" s="1136"/>
      <c r="AM104" s="1136"/>
      <c r="AN104" s="1137" t="s">
        <v>273</v>
      </c>
      <c r="AO104" s="1136"/>
      <c r="AP104" s="1136"/>
      <c r="AQ104" s="1136"/>
      <c r="AR104" s="1136"/>
      <c r="AS104" s="1137" t="s">
        <v>274</v>
      </c>
      <c r="AT104" s="1136"/>
      <c r="AU104" s="1136"/>
      <c r="AV104" s="123" t="s">
        <v>65</v>
      </c>
      <c r="AW104" s="1135" t="s">
        <v>275</v>
      </c>
      <c r="AX104" s="1136"/>
      <c r="AY104" s="1136"/>
      <c r="AZ104" s="1136"/>
      <c r="BA104" s="1136"/>
      <c r="BB104" s="1136"/>
      <c r="BC104" s="124">
        <v>195000000</v>
      </c>
      <c r="BD104" s="125">
        <v>0</v>
      </c>
      <c r="BE104" s="125">
        <v>0</v>
      </c>
      <c r="BF104" s="125">
        <v>0</v>
      </c>
      <c r="BG104" s="124">
        <v>12820252</v>
      </c>
      <c r="BH104" s="124">
        <v>-12820252</v>
      </c>
      <c r="BI104" s="124">
        <v>12820252</v>
      </c>
      <c r="BJ104" s="124">
        <v>0</v>
      </c>
      <c r="BK104" s="124">
        <v>12820252</v>
      </c>
      <c r="BL104" s="125">
        <v>0</v>
      </c>
      <c r="BM104" s="124">
        <v>12820252</v>
      </c>
      <c r="BN104" s="125">
        <v>0</v>
      </c>
      <c r="BO104" s="124">
        <v>33200</v>
      </c>
    </row>
    <row r="105" spans="1:67" s="121" customFormat="1" x14ac:dyDescent="0.25">
      <c r="A105" s="121" t="str">
        <f>+B105&amp;"-"&amp;C105&amp;"-"&amp;D105&amp;"-"&amp;E105&amp;"-"&amp;F105&amp;"-"&amp;G105&amp;"-"&amp;AV105</f>
        <v>A-2-0-4-8-6-10</v>
      </c>
      <c r="B105" s="122" t="str">
        <f t="shared" si="9"/>
        <v>A</v>
      </c>
      <c r="C105" s="122" t="str">
        <f t="shared" si="10"/>
        <v>2</v>
      </c>
      <c r="D105" s="122" t="str">
        <f t="shared" si="11"/>
        <v>0</v>
      </c>
      <c r="E105" s="122" t="str">
        <f t="shared" si="12"/>
        <v>4</v>
      </c>
      <c r="F105" s="122" t="str">
        <f t="shared" si="15"/>
        <v>8</v>
      </c>
      <c r="G105" s="122" t="str">
        <f t="shared" si="16"/>
        <v>6</v>
      </c>
      <c r="H105" s="122"/>
      <c r="I105" s="122"/>
      <c r="J105" s="122"/>
      <c r="K105" s="122"/>
      <c r="M105" s="135"/>
      <c r="N105" s="1137" t="s">
        <v>14</v>
      </c>
      <c r="O105" s="1136"/>
      <c r="P105" s="1137" t="s">
        <v>282</v>
      </c>
      <c r="Q105" s="1136"/>
      <c r="R105" s="1137" t="s">
        <v>280</v>
      </c>
      <c r="S105" s="1136"/>
      <c r="T105" s="1137" t="s">
        <v>283</v>
      </c>
      <c r="U105" s="1136"/>
      <c r="V105" s="1137" t="s">
        <v>294</v>
      </c>
      <c r="W105" s="1136"/>
      <c r="X105" s="1136"/>
      <c r="Y105" s="1137" t="s">
        <v>292</v>
      </c>
      <c r="Z105" s="1136"/>
      <c r="AA105" s="1136"/>
      <c r="AB105" s="1137"/>
      <c r="AC105" s="1136"/>
      <c r="AD105" s="1137"/>
      <c r="AE105" s="1136"/>
      <c r="AF105" s="1138" t="s">
        <v>77</v>
      </c>
      <c r="AG105" s="1136"/>
      <c r="AH105" s="1136"/>
      <c r="AI105" s="1136"/>
      <c r="AJ105" s="1136"/>
      <c r="AK105" s="1136"/>
      <c r="AL105" s="1136"/>
      <c r="AM105" s="1136"/>
      <c r="AN105" s="1137" t="s">
        <v>273</v>
      </c>
      <c r="AO105" s="1136"/>
      <c r="AP105" s="1136"/>
      <c r="AQ105" s="1136"/>
      <c r="AR105" s="1136"/>
      <c r="AS105" s="1137" t="s">
        <v>274</v>
      </c>
      <c r="AT105" s="1136"/>
      <c r="AU105" s="1136"/>
      <c r="AV105" s="123" t="s">
        <v>65</v>
      </c>
      <c r="AW105" s="1135" t="s">
        <v>275</v>
      </c>
      <c r="AX105" s="1136"/>
      <c r="AY105" s="1136"/>
      <c r="AZ105" s="1136"/>
      <c r="BA105" s="1136"/>
      <c r="BB105" s="1136"/>
      <c r="BC105" s="124">
        <v>280000000</v>
      </c>
      <c r="BD105" s="125">
        <v>0</v>
      </c>
      <c r="BE105" s="125">
        <v>0</v>
      </c>
      <c r="BF105" s="125">
        <v>0</v>
      </c>
      <c r="BG105" s="124">
        <v>18363807</v>
      </c>
      <c r="BH105" s="124">
        <v>-18363807</v>
      </c>
      <c r="BI105" s="124">
        <v>18363807</v>
      </c>
      <c r="BJ105" s="124">
        <v>0</v>
      </c>
      <c r="BK105" s="124">
        <v>18363807</v>
      </c>
      <c r="BL105" s="125">
        <v>0</v>
      </c>
      <c r="BM105" s="124">
        <v>18124074</v>
      </c>
      <c r="BN105" s="125">
        <v>239733</v>
      </c>
      <c r="BO105" s="124">
        <v>0</v>
      </c>
    </row>
    <row r="106" spans="1:67" x14ac:dyDescent="0.25">
      <c r="B106" s="115" t="str">
        <f t="shared" si="9"/>
        <v>A</v>
      </c>
      <c r="C106" s="115" t="str">
        <f t="shared" si="10"/>
        <v>2</v>
      </c>
      <c r="D106" s="115" t="str">
        <f t="shared" si="11"/>
        <v>0</v>
      </c>
      <c r="E106" s="115" t="str">
        <f t="shared" si="12"/>
        <v>4</v>
      </c>
      <c r="F106" s="115" t="str">
        <f t="shared" si="15"/>
        <v>9</v>
      </c>
      <c r="G106" s="115">
        <f t="shared" si="16"/>
        <v>0</v>
      </c>
      <c r="N106" s="918" t="s">
        <v>14</v>
      </c>
      <c r="O106" s="1032"/>
      <c r="P106" s="918" t="s">
        <v>282</v>
      </c>
      <c r="Q106" s="1032"/>
      <c r="R106" s="918" t="s">
        <v>280</v>
      </c>
      <c r="S106" s="1032"/>
      <c r="T106" s="918" t="s">
        <v>283</v>
      </c>
      <c r="U106" s="1032"/>
      <c r="V106" s="918" t="s">
        <v>288</v>
      </c>
      <c r="W106" s="1032"/>
      <c r="X106" s="1032"/>
      <c r="Y106" s="918"/>
      <c r="Z106" s="1032"/>
      <c r="AA106" s="1032"/>
      <c r="AB106" s="918"/>
      <c r="AC106" s="1032"/>
      <c r="AD106" s="918"/>
      <c r="AE106" s="1032"/>
      <c r="AF106" s="917" t="s">
        <v>224</v>
      </c>
      <c r="AG106" s="1032"/>
      <c r="AH106" s="1032"/>
      <c r="AI106" s="1032"/>
      <c r="AJ106" s="1032"/>
      <c r="AK106" s="1032"/>
      <c r="AL106" s="1032"/>
      <c r="AM106" s="1032"/>
      <c r="AN106" s="918" t="s">
        <v>273</v>
      </c>
      <c r="AO106" s="1032"/>
      <c r="AP106" s="1032"/>
      <c r="AQ106" s="1032"/>
      <c r="AR106" s="1032"/>
      <c r="AS106" s="918" t="s">
        <v>274</v>
      </c>
      <c r="AT106" s="1032"/>
      <c r="AU106" s="1032"/>
      <c r="AV106" s="105" t="s">
        <v>65</v>
      </c>
      <c r="AW106" s="919" t="s">
        <v>275</v>
      </c>
      <c r="AX106" s="1032"/>
      <c r="AY106" s="1032"/>
      <c r="AZ106" s="1032"/>
      <c r="BA106" s="1032"/>
      <c r="BB106" s="1032"/>
      <c r="BC106" s="106">
        <v>597250000</v>
      </c>
      <c r="BD106" s="107">
        <v>0</v>
      </c>
      <c r="BE106" s="106">
        <v>21986260</v>
      </c>
      <c r="BF106" s="107">
        <v>0</v>
      </c>
      <c r="BG106" s="107">
        <v>0</v>
      </c>
      <c r="BH106" s="107">
        <v>0</v>
      </c>
      <c r="BI106" s="106">
        <v>524672758</v>
      </c>
      <c r="BJ106" s="106">
        <v>-524672758</v>
      </c>
      <c r="BK106" s="106">
        <v>524672758</v>
      </c>
      <c r="BL106" s="107">
        <v>0</v>
      </c>
      <c r="BM106" s="106">
        <v>524672758</v>
      </c>
      <c r="BN106" s="107">
        <v>0</v>
      </c>
      <c r="BO106" s="107">
        <v>0</v>
      </c>
    </row>
    <row r="107" spans="1:67" s="121" customFormat="1" x14ac:dyDescent="0.25">
      <c r="A107" s="121" t="str">
        <f>+B107&amp;"-"&amp;C107&amp;"-"&amp;D107&amp;"-"&amp;E107&amp;"-"&amp;F107&amp;"-"&amp;G107&amp;"-"&amp;AV107</f>
        <v>A-2-0-4-9-1-10</v>
      </c>
      <c r="B107" s="122" t="str">
        <f t="shared" ref="B107:B170" si="18">+N107</f>
        <v>A</v>
      </c>
      <c r="C107" s="122" t="str">
        <f t="shared" ref="C107:C170" si="19">+P107</f>
        <v>2</v>
      </c>
      <c r="D107" s="122" t="str">
        <f t="shared" ref="D107:D170" si="20">+R107</f>
        <v>0</v>
      </c>
      <c r="E107" s="122" t="str">
        <f t="shared" ref="E107:E170" si="21">+T107</f>
        <v>4</v>
      </c>
      <c r="F107" s="122" t="str">
        <f t="shared" si="15"/>
        <v>9</v>
      </c>
      <c r="G107" s="122" t="str">
        <f t="shared" si="16"/>
        <v>1</v>
      </c>
      <c r="H107" s="122"/>
      <c r="I107" s="122"/>
      <c r="J107" s="122"/>
      <c r="K107" s="122"/>
      <c r="M107" s="135"/>
      <c r="N107" s="1137" t="s">
        <v>14</v>
      </c>
      <c r="O107" s="1136"/>
      <c r="P107" s="1137" t="s">
        <v>282</v>
      </c>
      <c r="Q107" s="1136"/>
      <c r="R107" s="1137" t="s">
        <v>280</v>
      </c>
      <c r="S107" s="1136"/>
      <c r="T107" s="1137" t="s">
        <v>283</v>
      </c>
      <c r="U107" s="1136"/>
      <c r="V107" s="1137" t="s">
        <v>288</v>
      </c>
      <c r="W107" s="1136"/>
      <c r="X107" s="1136"/>
      <c r="Y107" s="1137" t="s">
        <v>279</v>
      </c>
      <c r="Z107" s="1136"/>
      <c r="AA107" s="1136"/>
      <c r="AB107" s="1137"/>
      <c r="AC107" s="1136"/>
      <c r="AD107" s="1137"/>
      <c r="AE107" s="1136"/>
      <c r="AF107" s="1138" t="s">
        <v>78</v>
      </c>
      <c r="AG107" s="1136"/>
      <c r="AH107" s="1136"/>
      <c r="AI107" s="1136"/>
      <c r="AJ107" s="1136"/>
      <c r="AK107" s="1136"/>
      <c r="AL107" s="1136"/>
      <c r="AM107" s="1136"/>
      <c r="AN107" s="1137" t="s">
        <v>273</v>
      </c>
      <c r="AO107" s="1136"/>
      <c r="AP107" s="1136"/>
      <c r="AQ107" s="1136"/>
      <c r="AR107" s="1136"/>
      <c r="AS107" s="1137" t="s">
        <v>274</v>
      </c>
      <c r="AT107" s="1136"/>
      <c r="AU107" s="1136"/>
      <c r="AV107" s="123" t="s">
        <v>65</v>
      </c>
      <c r="AW107" s="1135" t="s">
        <v>275</v>
      </c>
      <c r="AX107" s="1136"/>
      <c r="AY107" s="1136"/>
      <c r="AZ107" s="1136"/>
      <c r="BA107" s="1136"/>
      <c r="BB107" s="1136"/>
      <c r="BC107" s="124">
        <v>72100000</v>
      </c>
      <c r="BD107" s="125">
        <v>0</v>
      </c>
      <c r="BE107" s="125">
        <v>21986260</v>
      </c>
      <c r="BF107" s="125">
        <v>0</v>
      </c>
      <c r="BG107" s="124">
        <v>0</v>
      </c>
      <c r="BH107" s="124">
        <v>0</v>
      </c>
      <c r="BI107" s="124">
        <v>0</v>
      </c>
      <c r="BJ107" s="124">
        <v>0</v>
      </c>
      <c r="BK107" s="124">
        <v>0</v>
      </c>
      <c r="BL107" s="125">
        <v>0</v>
      </c>
      <c r="BM107" s="124">
        <v>0</v>
      </c>
      <c r="BN107" s="125">
        <v>0</v>
      </c>
      <c r="BO107" s="124">
        <v>0</v>
      </c>
    </row>
    <row r="108" spans="1:67" s="121" customFormat="1" x14ac:dyDescent="0.25">
      <c r="A108" s="121" t="str">
        <f>+B108&amp;"-"&amp;C108&amp;"-"&amp;D108&amp;"-"&amp;E108&amp;"-"&amp;F108&amp;"-"&amp;G108&amp;"-"&amp;AV108</f>
        <v>A-2-0-4-9-8-10</v>
      </c>
      <c r="B108" s="122" t="str">
        <f t="shared" si="18"/>
        <v>A</v>
      </c>
      <c r="C108" s="122" t="str">
        <f t="shared" si="19"/>
        <v>2</v>
      </c>
      <c r="D108" s="122" t="str">
        <f t="shared" si="20"/>
        <v>0</v>
      </c>
      <c r="E108" s="122" t="str">
        <f t="shared" si="21"/>
        <v>4</v>
      </c>
      <c r="F108" s="122" t="str">
        <f t="shared" si="15"/>
        <v>9</v>
      </c>
      <c r="G108" s="122" t="str">
        <f t="shared" si="16"/>
        <v>8</v>
      </c>
      <c r="H108" s="122"/>
      <c r="I108" s="122"/>
      <c r="J108" s="122"/>
      <c r="K108" s="122"/>
      <c r="M108" s="135"/>
      <c r="N108" s="1137" t="s">
        <v>14</v>
      </c>
      <c r="O108" s="1136"/>
      <c r="P108" s="1137" t="s">
        <v>282</v>
      </c>
      <c r="Q108" s="1136"/>
      <c r="R108" s="1137" t="s">
        <v>280</v>
      </c>
      <c r="S108" s="1136"/>
      <c r="T108" s="1137" t="s">
        <v>283</v>
      </c>
      <c r="U108" s="1136"/>
      <c r="V108" s="1137" t="s">
        <v>288</v>
      </c>
      <c r="W108" s="1136"/>
      <c r="X108" s="1136"/>
      <c r="Y108" s="1137" t="s">
        <v>294</v>
      </c>
      <c r="Z108" s="1136"/>
      <c r="AA108" s="1136"/>
      <c r="AB108" s="1137"/>
      <c r="AC108" s="1136"/>
      <c r="AD108" s="1137"/>
      <c r="AE108" s="1136"/>
      <c r="AF108" s="1138" t="s">
        <v>79</v>
      </c>
      <c r="AG108" s="1136"/>
      <c r="AH108" s="1136"/>
      <c r="AI108" s="1136"/>
      <c r="AJ108" s="1136"/>
      <c r="AK108" s="1136"/>
      <c r="AL108" s="1136"/>
      <c r="AM108" s="1136"/>
      <c r="AN108" s="1137" t="s">
        <v>273</v>
      </c>
      <c r="AO108" s="1136"/>
      <c r="AP108" s="1136"/>
      <c r="AQ108" s="1136"/>
      <c r="AR108" s="1136"/>
      <c r="AS108" s="1137" t="s">
        <v>274</v>
      </c>
      <c r="AT108" s="1136"/>
      <c r="AU108" s="1136"/>
      <c r="AV108" s="123" t="s">
        <v>65</v>
      </c>
      <c r="AW108" s="1135" t="s">
        <v>275</v>
      </c>
      <c r="AX108" s="1136"/>
      <c r="AY108" s="1136"/>
      <c r="AZ108" s="1136"/>
      <c r="BA108" s="1136"/>
      <c r="BB108" s="1136"/>
      <c r="BC108" s="124">
        <v>13373589</v>
      </c>
      <c r="BD108" s="125">
        <v>0</v>
      </c>
      <c r="BE108" s="125">
        <v>0</v>
      </c>
      <c r="BF108" s="125">
        <v>0</v>
      </c>
      <c r="BG108" s="124">
        <v>0</v>
      </c>
      <c r="BH108" s="124">
        <v>0</v>
      </c>
      <c r="BI108" s="124">
        <v>13228888</v>
      </c>
      <c r="BJ108" s="124">
        <v>-13228888</v>
      </c>
      <c r="BK108" s="124">
        <v>13228888</v>
      </c>
      <c r="BL108" s="125">
        <v>0</v>
      </c>
      <c r="BM108" s="124">
        <v>13228888</v>
      </c>
      <c r="BN108" s="125">
        <v>0</v>
      </c>
      <c r="BO108" s="124">
        <v>0</v>
      </c>
    </row>
    <row r="109" spans="1:67" s="121" customFormat="1" x14ac:dyDescent="0.25">
      <c r="A109" s="121" t="str">
        <f>+B109&amp;"-"&amp;C109&amp;"-"&amp;D109&amp;"-"&amp;E109&amp;"-"&amp;F109&amp;"-"&amp;G109&amp;"-"&amp;AV109</f>
        <v>A-2-0-4-9-11-10</v>
      </c>
      <c r="B109" s="122" t="str">
        <f t="shared" si="18"/>
        <v>A</v>
      </c>
      <c r="C109" s="122" t="str">
        <f t="shared" si="19"/>
        <v>2</v>
      </c>
      <c r="D109" s="122" t="str">
        <f t="shared" si="20"/>
        <v>0</v>
      </c>
      <c r="E109" s="122" t="str">
        <f t="shared" si="21"/>
        <v>4</v>
      </c>
      <c r="F109" s="122" t="str">
        <f t="shared" si="15"/>
        <v>9</v>
      </c>
      <c r="G109" s="122" t="str">
        <f t="shared" si="16"/>
        <v>11</v>
      </c>
      <c r="H109" s="122"/>
      <c r="I109" s="122"/>
      <c r="J109" s="122"/>
      <c r="K109" s="122"/>
      <c r="M109" s="135"/>
      <c r="N109" s="1137" t="s">
        <v>14</v>
      </c>
      <c r="O109" s="1136"/>
      <c r="P109" s="1137" t="s">
        <v>282</v>
      </c>
      <c r="Q109" s="1136"/>
      <c r="R109" s="1137" t="s">
        <v>280</v>
      </c>
      <c r="S109" s="1136"/>
      <c r="T109" s="1137" t="s">
        <v>283</v>
      </c>
      <c r="U109" s="1136"/>
      <c r="V109" s="1137" t="s">
        <v>288</v>
      </c>
      <c r="W109" s="1136"/>
      <c r="X109" s="1136"/>
      <c r="Y109" s="1137" t="s">
        <v>80</v>
      </c>
      <c r="Z109" s="1136"/>
      <c r="AA109" s="1136"/>
      <c r="AB109" s="1137"/>
      <c r="AC109" s="1136"/>
      <c r="AD109" s="1137"/>
      <c r="AE109" s="1136"/>
      <c r="AF109" s="1138" t="s">
        <v>81</v>
      </c>
      <c r="AG109" s="1136"/>
      <c r="AH109" s="1136"/>
      <c r="AI109" s="1136"/>
      <c r="AJ109" s="1136"/>
      <c r="AK109" s="1136"/>
      <c r="AL109" s="1136"/>
      <c r="AM109" s="1136"/>
      <c r="AN109" s="1137" t="s">
        <v>273</v>
      </c>
      <c r="AO109" s="1136"/>
      <c r="AP109" s="1136"/>
      <c r="AQ109" s="1136"/>
      <c r="AR109" s="1136"/>
      <c r="AS109" s="1137" t="s">
        <v>274</v>
      </c>
      <c r="AT109" s="1136"/>
      <c r="AU109" s="1136"/>
      <c r="AV109" s="123" t="s">
        <v>65</v>
      </c>
      <c r="AW109" s="1135" t="s">
        <v>275</v>
      </c>
      <c r="AX109" s="1136"/>
      <c r="AY109" s="1136"/>
      <c r="AZ109" s="1136"/>
      <c r="BA109" s="1136"/>
      <c r="BB109" s="1136"/>
      <c r="BC109" s="124">
        <v>511776411</v>
      </c>
      <c r="BD109" s="125">
        <v>0</v>
      </c>
      <c r="BE109" s="125">
        <v>0</v>
      </c>
      <c r="BF109" s="125">
        <v>0</v>
      </c>
      <c r="BG109" s="124">
        <v>0</v>
      </c>
      <c r="BH109" s="124">
        <v>0</v>
      </c>
      <c r="BI109" s="124">
        <v>511443870</v>
      </c>
      <c r="BJ109" s="124">
        <v>-511443870</v>
      </c>
      <c r="BK109" s="124">
        <v>511443870</v>
      </c>
      <c r="BL109" s="125">
        <v>0</v>
      </c>
      <c r="BM109" s="124">
        <v>511443870</v>
      </c>
      <c r="BN109" s="125">
        <v>0</v>
      </c>
      <c r="BO109" s="124">
        <v>0</v>
      </c>
    </row>
    <row r="110" spans="1:67" x14ac:dyDescent="0.25">
      <c r="B110" s="115" t="str">
        <f t="shared" si="18"/>
        <v>A</v>
      </c>
      <c r="C110" s="115" t="str">
        <f t="shared" si="19"/>
        <v>2</v>
      </c>
      <c r="D110" s="115" t="str">
        <f t="shared" si="20"/>
        <v>0</v>
      </c>
      <c r="E110" s="115" t="str">
        <f t="shared" si="21"/>
        <v>4</v>
      </c>
      <c r="F110" s="115" t="str">
        <f t="shared" si="15"/>
        <v>10</v>
      </c>
      <c r="G110" s="115">
        <f t="shared" si="16"/>
        <v>0</v>
      </c>
      <c r="N110" s="918" t="s">
        <v>14</v>
      </c>
      <c r="O110" s="1032"/>
      <c r="P110" s="918" t="s">
        <v>282</v>
      </c>
      <c r="Q110" s="1032"/>
      <c r="R110" s="918" t="s">
        <v>280</v>
      </c>
      <c r="S110" s="1032"/>
      <c r="T110" s="918" t="s">
        <v>283</v>
      </c>
      <c r="U110" s="1032"/>
      <c r="V110" s="918" t="s">
        <v>65</v>
      </c>
      <c r="W110" s="1032"/>
      <c r="X110" s="1032"/>
      <c r="Y110" s="918"/>
      <c r="Z110" s="1032"/>
      <c r="AA110" s="1032"/>
      <c r="AB110" s="918"/>
      <c r="AC110" s="1032"/>
      <c r="AD110" s="918"/>
      <c r="AE110" s="1032"/>
      <c r="AF110" s="917" t="s">
        <v>226</v>
      </c>
      <c r="AG110" s="1032"/>
      <c r="AH110" s="1032"/>
      <c r="AI110" s="1032"/>
      <c r="AJ110" s="1032"/>
      <c r="AK110" s="1032"/>
      <c r="AL110" s="1032"/>
      <c r="AM110" s="1032"/>
      <c r="AN110" s="918" t="s">
        <v>273</v>
      </c>
      <c r="AO110" s="1032"/>
      <c r="AP110" s="1032"/>
      <c r="AQ110" s="1032"/>
      <c r="AR110" s="1032"/>
      <c r="AS110" s="918" t="s">
        <v>274</v>
      </c>
      <c r="AT110" s="1032"/>
      <c r="AU110" s="1032"/>
      <c r="AV110" s="105" t="s">
        <v>65</v>
      </c>
      <c r="AW110" s="919" t="s">
        <v>275</v>
      </c>
      <c r="AX110" s="1032"/>
      <c r="AY110" s="1032"/>
      <c r="AZ110" s="1032"/>
      <c r="BA110" s="1032"/>
      <c r="BB110" s="1032"/>
      <c r="BC110" s="106">
        <v>1115139548</v>
      </c>
      <c r="BD110" s="107">
        <v>0</v>
      </c>
      <c r="BE110" s="106">
        <v>12413404</v>
      </c>
      <c r="BF110" s="107">
        <v>0</v>
      </c>
      <c r="BG110" s="107">
        <v>0</v>
      </c>
      <c r="BH110" s="107">
        <v>0</v>
      </c>
      <c r="BI110" s="106">
        <v>90876806</v>
      </c>
      <c r="BJ110" s="106">
        <v>-90876806</v>
      </c>
      <c r="BK110" s="106">
        <v>90876806</v>
      </c>
      <c r="BL110" s="107">
        <v>0</v>
      </c>
      <c r="BM110" s="106">
        <v>90876806</v>
      </c>
      <c r="BN110" s="107">
        <v>0</v>
      </c>
      <c r="BO110" s="107">
        <v>0</v>
      </c>
    </row>
    <row r="111" spans="1:67" s="121" customFormat="1" x14ac:dyDescent="0.25">
      <c r="A111" s="121" t="str">
        <f>+B111&amp;"-"&amp;C111&amp;"-"&amp;D111&amp;"-"&amp;E111&amp;"-"&amp;F111&amp;"-"&amp;G111&amp;"-"&amp;AV111</f>
        <v>A-2-0-4-10-1-10</v>
      </c>
      <c r="B111" s="122" t="str">
        <f t="shared" si="18"/>
        <v>A</v>
      </c>
      <c r="C111" s="122" t="str">
        <f t="shared" si="19"/>
        <v>2</v>
      </c>
      <c r="D111" s="122" t="str">
        <f t="shared" si="20"/>
        <v>0</v>
      </c>
      <c r="E111" s="122" t="str">
        <f t="shared" si="21"/>
        <v>4</v>
      </c>
      <c r="F111" s="122" t="str">
        <f t="shared" si="15"/>
        <v>10</v>
      </c>
      <c r="G111" s="122" t="str">
        <f t="shared" si="16"/>
        <v>1</v>
      </c>
      <c r="H111" s="122"/>
      <c r="I111" s="122"/>
      <c r="J111" s="122"/>
      <c r="K111" s="122"/>
      <c r="M111" s="135"/>
      <c r="N111" s="1137" t="s">
        <v>14</v>
      </c>
      <c r="O111" s="1136"/>
      <c r="P111" s="1137" t="s">
        <v>282</v>
      </c>
      <c r="Q111" s="1136"/>
      <c r="R111" s="1137" t="s">
        <v>280</v>
      </c>
      <c r="S111" s="1136"/>
      <c r="T111" s="1137" t="s">
        <v>283</v>
      </c>
      <c r="U111" s="1136"/>
      <c r="V111" s="1137" t="s">
        <v>65</v>
      </c>
      <c r="W111" s="1136"/>
      <c r="X111" s="1136"/>
      <c r="Y111" s="1137" t="s">
        <v>279</v>
      </c>
      <c r="Z111" s="1136"/>
      <c r="AA111" s="1136"/>
      <c r="AB111" s="1137"/>
      <c r="AC111" s="1136"/>
      <c r="AD111" s="1137"/>
      <c r="AE111" s="1136"/>
      <c r="AF111" s="1138" t="s">
        <v>407</v>
      </c>
      <c r="AG111" s="1136"/>
      <c r="AH111" s="1136"/>
      <c r="AI111" s="1136"/>
      <c r="AJ111" s="1136"/>
      <c r="AK111" s="1136"/>
      <c r="AL111" s="1136"/>
      <c r="AM111" s="1136"/>
      <c r="AN111" s="1137" t="s">
        <v>273</v>
      </c>
      <c r="AO111" s="1136"/>
      <c r="AP111" s="1136"/>
      <c r="AQ111" s="1136"/>
      <c r="AR111" s="1136"/>
      <c r="AS111" s="1137" t="s">
        <v>274</v>
      </c>
      <c r="AT111" s="1136"/>
      <c r="AU111" s="1136"/>
      <c r="AV111" s="123" t="s">
        <v>65</v>
      </c>
      <c r="AW111" s="1135" t="s">
        <v>275</v>
      </c>
      <c r="AX111" s="1136"/>
      <c r="AY111" s="1136"/>
      <c r="AZ111" s="1136"/>
      <c r="BA111" s="1136"/>
      <c r="BB111" s="1136"/>
      <c r="BC111" s="124">
        <v>100000000</v>
      </c>
      <c r="BD111" s="125">
        <v>0</v>
      </c>
      <c r="BE111" s="125">
        <v>4800000</v>
      </c>
      <c r="BF111" s="125">
        <v>0</v>
      </c>
      <c r="BG111" s="124">
        <v>0</v>
      </c>
      <c r="BH111" s="124">
        <v>0</v>
      </c>
      <c r="BI111" s="124">
        <v>0</v>
      </c>
      <c r="BJ111" s="124">
        <v>0</v>
      </c>
      <c r="BK111" s="124">
        <v>0</v>
      </c>
      <c r="BL111" s="125">
        <v>0</v>
      </c>
      <c r="BM111" s="124">
        <v>0</v>
      </c>
      <c r="BN111" s="125">
        <v>0</v>
      </c>
      <c r="BO111" s="124">
        <v>0</v>
      </c>
    </row>
    <row r="112" spans="1:67" s="121" customFormat="1" x14ac:dyDescent="0.25">
      <c r="A112" s="121" t="str">
        <f>+B112&amp;"-"&amp;C112&amp;"-"&amp;D112&amp;"-"&amp;E112&amp;"-"&amp;F112&amp;"-"&amp;G112&amp;"-"&amp;AV112</f>
        <v>A-2-0-4-10-2-10</v>
      </c>
      <c r="B112" s="122" t="str">
        <f t="shared" si="18"/>
        <v>A</v>
      </c>
      <c r="C112" s="122" t="str">
        <f t="shared" si="19"/>
        <v>2</v>
      </c>
      <c r="D112" s="122" t="str">
        <f t="shared" si="20"/>
        <v>0</v>
      </c>
      <c r="E112" s="122" t="str">
        <f t="shared" si="21"/>
        <v>4</v>
      </c>
      <c r="F112" s="122" t="str">
        <f t="shared" si="15"/>
        <v>10</v>
      </c>
      <c r="G112" s="122" t="str">
        <f t="shared" si="16"/>
        <v>2</v>
      </c>
      <c r="H112" s="122"/>
      <c r="I112" s="122"/>
      <c r="J112" s="122"/>
      <c r="K112" s="122"/>
      <c r="M112" s="135"/>
      <c r="N112" s="1137" t="s">
        <v>14</v>
      </c>
      <c r="O112" s="1136"/>
      <c r="P112" s="1137" t="s">
        <v>282</v>
      </c>
      <c r="Q112" s="1136"/>
      <c r="R112" s="1137" t="s">
        <v>280</v>
      </c>
      <c r="S112" s="1136"/>
      <c r="T112" s="1137" t="s">
        <v>283</v>
      </c>
      <c r="U112" s="1136"/>
      <c r="V112" s="1137" t="s">
        <v>65</v>
      </c>
      <c r="W112" s="1136"/>
      <c r="X112" s="1136"/>
      <c r="Y112" s="1137" t="s">
        <v>282</v>
      </c>
      <c r="Z112" s="1136"/>
      <c r="AA112" s="1136"/>
      <c r="AB112" s="1137"/>
      <c r="AC112" s="1136"/>
      <c r="AD112" s="1137"/>
      <c r="AE112" s="1136"/>
      <c r="AF112" s="1138" t="s">
        <v>82</v>
      </c>
      <c r="AG112" s="1136"/>
      <c r="AH112" s="1136"/>
      <c r="AI112" s="1136"/>
      <c r="AJ112" s="1136"/>
      <c r="AK112" s="1136"/>
      <c r="AL112" s="1136"/>
      <c r="AM112" s="1136"/>
      <c r="AN112" s="1137" t="s">
        <v>273</v>
      </c>
      <c r="AO112" s="1136"/>
      <c r="AP112" s="1136"/>
      <c r="AQ112" s="1136"/>
      <c r="AR112" s="1136"/>
      <c r="AS112" s="1137" t="s">
        <v>274</v>
      </c>
      <c r="AT112" s="1136"/>
      <c r="AU112" s="1136"/>
      <c r="AV112" s="123" t="s">
        <v>65</v>
      </c>
      <c r="AW112" s="1135" t="s">
        <v>275</v>
      </c>
      <c r="AX112" s="1136"/>
      <c r="AY112" s="1136"/>
      <c r="AZ112" s="1136"/>
      <c r="BA112" s="1136"/>
      <c r="BB112" s="1136"/>
      <c r="BC112" s="124">
        <v>1015139548</v>
      </c>
      <c r="BD112" s="125">
        <v>0</v>
      </c>
      <c r="BE112" s="125">
        <v>7613404</v>
      </c>
      <c r="BF112" s="125">
        <v>0</v>
      </c>
      <c r="BG112" s="124">
        <v>0</v>
      </c>
      <c r="BH112" s="124">
        <v>0</v>
      </c>
      <c r="BI112" s="124">
        <v>90876806</v>
      </c>
      <c r="BJ112" s="124">
        <v>-90876806</v>
      </c>
      <c r="BK112" s="124">
        <v>90876806</v>
      </c>
      <c r="BL112" s="125">
        <v>0</v>
      </c>
      <c r="BM112" s="124">
        <v>90876806</v>
      </c>
      <c r="BN112" s="125">
        <v>0</v>
      </c>
      <c r="BO112" s="124">
        <v>0</v>
      </c>
    </row>
    <row r="113" spans="1:67" ht="14.45" customHeight="1" x14ac:dyDescent="0.25">
      <c r="B113" s="115" t="str">
        <f t="shared" si="18"/>
        <v>A</v>
      </c>
      <c r="C113" s="115" t="str">
        <f t="shared" si="19"/>
        <v>2</v>
      </c>
      <c r="D113" s="115" t="str">
        <f t="shared" si="20"/>
        <v>0</v>
      </c>
      <c r="E113" s="115" t="str">
        <f t="shared" si="21"/>
        <v>4</v>
      </c>
      <c r="F113" s="115" t="str">
        <f t="shared" si="15"/>
        <v>11</v>
      </c>
      <c r="G113" s="115">
        <f t="shared" si="16"/>
        <v>0</v>
      </c>
      <c r="N113" s="918" t="s">
        <v>14</v>
      </c>
      <c r="O113" s="1032"/>
      <c r="P113" s="918" t="s">
        <v>282</v>
      </c>
      <c r="Q113" s="1032"/>
      <c r="R113" s="918" t="s">
        <v>280</v>
      </c>
      <c r="S113" s="1032"/>
      <c r="T113" s="918" t="s">
        <v>283</v>
      </c>
      <c r="U113" s="1032"/>
      <c r="V113" s="918" t="s">
        <v>80</v>
      </c>
      <c r="W113" s="1032"/>
      <c r="X113" s="1032"/>
      <c r="Y113" s="918"/>
      <c r="Z113" s="1032"/>
      <c r="AA113" s="1032"/>
      <c r="AB113" s="918"/>
      <c r="AC113" s="1032"/>
      <c r="AD113" s="918"/>
      <c r="AE113" s="1032"/>
      <c r="AF113" s="917" t="s">
        <v>227</v>
      </c>
      <c r="AG113" s="1032"/>
      <c r="AH113" s="1032"/>
      <c r="AI113" s="1032"/>
      <c r="AJ113" s="1032"/>
      <c r="AK113" s="1032"/>
      <c r="AL113" s="1032"/>
      <c r="AM113" s="1032"/>
      <c r="AN113" s="918" t="s">
        <v>273</v>
      </c>
      <c r="AO113" s="1032"/>
      <c r="AP113" s="1032"/>
      <c r="AQ113" s="1032"/>
      <c r="AR113" s="1032"/>
      <c r="AS113" s="918" t="s">
        <v>274</v>
      </c>
      <c r="AT113" s="1032"/>
      <c r="AU113" s="1032"/>
      <c r="AV113" s="105" t="s">
        <v>65</v>
      </c>
      <c r="AW113" s="919" t="s">
        <v>275</v>
      </c>
      <c r="AX113" s="1032"/>
      <c r="AY113" s="1032"/>
      <c r="AZ113" s="1032"/>
      <c r="BA113" s="1032"/>
      <c r="BB113" s="1032"/>
      <c r="BC113" s="106">
        <v>298000000</v>
      </c>
      <c r="BD113" s="106">
        <v>15000000</v>
      </c>
      <c r="BE113" s="107">
        <v>0</v>
      </c>
      <c r="BF113" s="107">
        <v>0</v>
      </c>
      <c r="BG113" s="106">
        <v>42296745</v>
      </c>
      <c r="BH113" s="106">
        <v>-27296745</v>
      </c>
      <c r="BI113" s="106">
        <v>27296745</v>
      </c>
      <c r="BJ113" s="106">
        <v>15000000</v>
      </c>
      <c r="BK113" s="106">
        <v>27296745</v>
      </c>
      <c r="BL113" s="107">
        <v>0</v>
      </c>
      <c r="BM113" s="106">
        <v>27296745</v>
      </c>
      <c r="BN113" s="107">
        <v>0</v>
      </c>
      <c r="BO113" s="107">
        <v>0</v>
      </c>
    </row>
    <row r="114" spans="1:67" s="121" customFormat="1" x14ac:dyDescent="0.25">
      <c r="A114" s="121" t="str">
        <f>+B114&amp;"-"&amp;C114&amp;"-"&amp;D114&amp;"-"&amp;E114&amp;"-"&amp;F114&amp;"-"&amp;G114&amp;"-"&amp;AV114</f>
        <v>A-2-0-4-11-1-10</v>
      </c>
      <c r="B114" s="122" t="str">
        <f t="shared" si="18"/>
        <v>A</v>
      </c>
      <c r="C114" s="122" t="str">
        <f t="shared" si="19"/>
        <v>2</v>
      </c>
      <c r="D114" s="122" t="str">
        <f t="shared" si="20"/>
        <v>0</v>
      </c>
      <c r="E114" s="122" t="str">
        <f t="shared" si="21"/>
        <v>4</v>
      </c>
      <c r="F114" s="122" t="str">
        <f t="shared" si="15"/>
        <v>11</v>
      </c>
      <c r="G114" s="122" t="str">
        <f t="shared" si="16"/>
        <v>1</v>
      </c>
      <c r="H114" s="122"/>
      <c r="I114" s="122"/>
      <c r="J114" s="122"/>
      <c r="K114" s="122"/>
      <c r="M114" s="135"/>
      <c r="N114" s="1137" t="s">
        <v>14</v>
      </c>
      <c r="O114" s="1136"/>
      <c r="P114" s="1137" t="s">
        <v>282</v>
      </c>
      <c r="Q114" s="1136"/>
      <c r="R114" s="1137" t="s">
        <v>280</v>
      </c>
      <c r="S114" s="1136"/>
      <c r="T114" s="1137" t="s">
        <v>283</v>
      </c>
      <c r="U114" s="1136"/>
      <c r="V114" s="1137" t="s">
        <v>80</v>
      </c>
      <c r="W114" s="1136"/>
      <c r="X114" s="1136"/>
      <c r="Y114" s="1137" t="s">
        <v>279</v>
      </c>
      <c r="Z114" s="1136"/>
      <c r="AA114" s="1136"/>
      <c r="AB114" s="1137"/>
      <c r="AC114" s="1136"/>
      <c r="AD114" s="1137"/>
      <c r="AE114" s="1136"/>
      <c r="AF114" s="1138" t="s">
        <v>83</v>
      </c>
      <c r="AG114" s="1136"/>
      <c r="AH114" s="1136"/>
      <c r="AI114" s="1136"/>
      <c r="AJ114" s="1136"/>
      <c r="AK114" s="1136"/>
      <c r="AL114" s="1136"/>
      <c r="AM114" s="1136"/>
      <c r="AN114" s="1137" t="s">
        <v>273</v>
      </c>
      <c r="AO114" s="1136"/>
      <c r="AP114" s="1136"/>
      <c r="AQ114" s="1136"/>
      <c r="AR114" s="1136"/>
      <c r="AS114" s="1137" t="s">
        <v>274</v>
      </c>
      <c r="AT114" s="1136"/>
      <c r="AU114" s="1136"/>
      <c r="AV114" s="123" t="s">
        <v>65</v>
      </c>
      <c r="AW114" s="1135" t="s">
        <v>275</v>
      </c>
      <c r="AX114" s="1136"/>
      <c r="AY114" s="1136"/>
      <c r="AZ114" s="1136"/>
      <c r="BA114" s="1136"/>
      <c r="BB114" s="1136"/>
      <c r="BC114" s="124">
        <v>110000000</v>
      </c>
      <c r="BD114" s="125">
        <v>15000000</v>
      </c>
      <c r="BE114" s="125">
        <v>0</v>
      </c>
      <c r="BF114" s="125">
        <v>0</v>
      </c>
      <c r="BG114" s="124">
        <v>42296745</v>
      </c>
      <c r="BH114" s="124">
        <v>-27296745</v>
      </c>
      <c r="BI114" s="124">
        <v>27296745</v>
      </c>
      <c r="BJ114" s="124">
        <v>15000000</v>
      </c>
      <c r="BK114" s="124">
        <v>27296745</v>
      </c>
      <c r="BL114" s="125">
        <v>0</v>
      </c>
      <c r="BM114" s="124">
        <v>27296745</v>
      </c>
      <c r="BN114" s="125">
        <v>0</v>
      </c>
      <c r="BO114" s="124">
        <v>0</v>
      </c>
    </row>
    <row r="115" spans="1:67" s="121" customFormat="1" x14ac:dyDescent="0.25">
      <c r="A115" s="121" t="str">
        <f>+B115&amp;"-"&amp;C115&amp;"-"&amp;D115&amp;"-"&amp;E115&amp;"-"&amp;F115&amp;"-"&amp;G115&amp;"-"&amp;AV115</f>
        <v>A-2-0-4-11-2-10</v>
      </c>
      <c r="B115" s="122" t="str">
        <f t="shared" si="18"/>
        <v>A</v>
      </c>
      <c r="C115" s="122" t="str">
        <f t="shared" si="19"/>
        <v>2</v>
      </c>
      <c r="D115" s="122" t="str">
        <f t="shared" si="20"/>
        <v>0</v>
      </c>
      <c r="E115" s="122" t="str">
        <f t="shared" si="21"/>
        <v>4</v>
      </c>
      <c r="F115" s="122" t="str">
        <f t="shared" si="15"/>
        <v>11</v>
      </c>
      <c r="G115" s="122" t="str">
        <f t="shared" si="16"/>
        <v>2</v>
      </c>
      <c r="H115" s="122"/>
      <c r="I115" s="122"/>
      <c r="J115" s="122"/>
      <c r="K115" s="122"/>
      <c r="M115" s="135"/>
      <c r="N115" s="1137" t="s">
        <v>14</v>
      </c>
      <c r="O115" s="1136"/>
      <c r="P115" s="1137" t="s">
        <v>282</v>
      </c>
      <c r="Q115" s="1136"/>
      <c r="R115" s="1137" t="s">
        <v>280</v>
      </c>
      <c r="S115" s="1136"/>
      <c r="T115" s="1137" t="s">
        <v>283</v>
      </c>
      <c r="U115" s="1136"/>
      <c r="V115" s="1137" t="s">
        <v>80</v>
      </c>
      <c r="W115" s="1136"/>
      <c r="X115" s="1136"/>
      <c r="Y115" s="1137" t="s">
        <v>282</v>
      </c>
      <c r="Z115" s="1136"/>
      <c r="AA115" s="1136"/>
      <c r="AB115" s="1137"/>
      <c r="AC115" s="1136"/>
      <c r="AD115" s="1137"/>
      <c r="AE115" s="1136"/>
      <c r="AF115" s="1138" t="s">
        <v>84</v>
      </c>
      <c r="AG115" s="1136"/>
      <c r="AH115" s="1136"/>
      <c r="AI115" s="1136"/>
      <c r="AJ115" s="1136"/>
      <c r="AK115" s="1136"/>
      <c r="AL115" s="1136"/>
      <c r="AM115" s="1136"/>
      <c r="AN115" s="1137" t="s">
        <v>273</v>
      </c>
      <c r="AO115" s="1136"/>
      <c r="AP115" s="1136"/>
      <c r="AQ115" s="1136"/>
      <c r="AR115" s="1136"/>
      <c r="AS115" s="1137" t="s">
        <v>274</v>
      </c>
      <c r="AT115" s="1136"/>
      <c r="AU115" s="1136"/>
      <c r="AV115" s="123" t="s">
        <v>65</v>
      </c>
      <c r="AW115" s="1135" t="s">
        <v>275</v>
      </c>
      <c r="AX115" s="1136"/>
      <c r="AY115" s="1136"/>
      <c r="AZ115" s="1136"/>
      <c r="BA115" s="1136"/>
      <c r="BB115" s="1136"/>
      <c r="BC115" s="124">
        <v>188000000</v>
      </c>
      <c r="BD115" s="125">
        <v>0</v>
      </c>
      <c r="BE115" s="125">
        <v>0</v>
      </c>
      <c r="BF115" s="125">
        <v>0</v>
      </c>
      <c r="BG115" s="124">
        <v>0</v>
      </c>
      <c r="BH115" s="124">
        <v>0</v>
      </c>
      <c r="BI115" s="124">
        <v>0</v>
      </c>
      <c r="BJ115" s="124">
        <v>0</v>
      </c>
      <c r="BK115" s="124">
        <v>0</v>
      </c>
      <c r="BL115" s="125">
        <v>0</v>
      </c>
      <c r="BM115" s="124">
        <v>0</v>
      </c>
      <c r="BN115" s="125">
        <v>0</v>
      </c>
      <c r="BO115" s="124">
        <v>0</v>
      </c>
    </row>
    <row r="116" spans="1:67" s="121" customFormat="1" x14ac:dyDescent="0.25">
      <c r="A116" s="121" t="str">
        <f>+B116&amp;"-"&amp;C116&amp;"-"&amp;D116&amp;"-"&amp;E116&amp;"-"&amp;F116&amp;"-"&amp;G116&amp;"-"&amp;AV116</f>
        <v>A-2-0-4-14-0-10</v>
      </c>
      <c r="B116" s="122" t="str">
        <f t="shared" si="18"/>
        <v>A</v>
      </c>
      <c r="C116" s="122" t="str">
        <f t="shared" si="19"/>
        <v>2</v>
      </c>
      <c r="D116" s="122" t="str">
        <f t="shared" si="20"/>
        <v>0</v>
      </c>
      <c r="E116" s="122" t="str">
        <f t="shared" si="21"/>
        <v>4</v>
      </c>
      <c r="F116" s="122" t="str">
        <f t="shared" si="15"/>
        <v>14</v>
      </c>
      <c r="G116" s="122">
        <f t="shared" si="16"/>
        <v>0</v>
      </c>
      <c r="H116" s="122"/>
      <c r="I116" s="122"/>
      <c r="J116" s="122"/>
      <c r="K116" s="122"/>
      <c r="M116" s="135"/>
      <c r="N116" s="1137" t="s">
        <v>14</v>
      </c>
      <c r="O116" s="1136"/>
      <c r="P116" s="1137" t="s">
        <v>282</v>
      </c>
      <c r="Q116" s="1136"/>
      <c r="R116" s="1137" t="s">
        <v>280</v>
      </c>
      <c r="S116" s="1136"/>
      <c r="T116" s="1137" t="s">
        <v>283</v>
      </c>
      <c r="U116" s="1136"/>
      <c r="V116" s="1137" t="s">
        <v>285</v>
      </c>
      <c r="W116" s="1136"/>
      <c r="X116" s="1136"/>
      <c r="Y116" s="1137"/>
      <c r="Z116" s="1136"/>
      <c r="AA116" s="1136"/>
      <c r="AB116" s="1137"/>
      <c r="AC116" s="1136"/>
      <c r="AD116" s="1137"/>
      <c r="AE116" s="1136"/>
      <c r="AF116" s="1138" t="s">
        <v>408</v>
      </c>
      <c r="AG116" s="1136"/>
      <c r="AH116" s="1136"/>
      <c r="AI116" s="1136"/>
      <c r="AJ116" s="1136"/>
      <c r="AK116" s="1136"/>
      <c r="AL116" s="1136"/>
      <c r="AM116" s="1136"/>
      <c r="AN116" s="1137" t="s">
        <v>273</v>
      </c>
      <c r="AO116" s="1136"/>
      <c r="AP116" s="1136"/>
      <c r="AQ116" s="1136"/>
      <c r="AR116" s="1136"/>
      <c r="AS116" s="1137" t="s">
        <v>274</v>
      </c>
      <c r="AT116" s="1136"/>
      <c r="AU116" s="1136"/>
      <c r="AV116" s="123" t="s">
        <v>65</v>
      </c>
      <c r="AW116" s="1135" t="s">
        <v>275</v>
      </c>
      <c r="AX116" s="1136"/>
      <c r="AY116" s="1136"/>
      <c r="AZ116" s="1136"/>
      <c r="BA116" s="1136"/>
      <c r="BB116" s="1136"/>
      <c r="BC116" s="124">
        <v>2500000</v>
      </c>
      <c r="BD116" s="125">
        <v>28330</v>
      </c>
      <c r="BE116" s="125">
        <v>1668770</v>
      </c>
      <c r="BF116" s="125">
        <v>0</v>
      </c>
      <c r="BG116" s="124">
        <v>28330</v>
      </c>
      <c r="BH116" s="124">
        <v>0</v>
      </c>
      <c r="BI116" s="124">
        <v>28330</v>
      </c>
      <c r="BJ116" s="124">
        <v>0</v>
      </c>
      <c r="BK116" s="124">
        <v>28330</v>
      </c>
      <c r="BL116" s="125">
        <v>0</v>
      </c>
      <c r="BM116" s="124">
        <v>28330</v>
      </c>
      <c r="BN116" s="125">
        <v>0</v>
      </c>
      <c r="BO116" s="124">
        <v>0</v>
      </c>
    </row>
    <row r="117" spans="1:67" ht="14.45" customHeight="1" x14ac:dyDescent="0.25">
      <c r="B117" s="115" t="str">
        <f t="shared" si="18"/>
        <v>A</v>
      </c>
      <c r="C117" s="115" t="str">
        <f t="shared" si="19"/>
        <v>2</v>
      </c>
      <c r="D117" s="115" t="str">
        <f t="shared" si="20"/>
        <v>0</v>
      </c>
      <c r="E117" s="115" t="str">
        <f t="shared" si="21"/>
        <v>4</v>
      </c>
      <c r="F117" s="115" t="str">
        <f t="shared" si="15"/>
        <v>21</v>
      </c>
      <c r="G117" s="115">
        <f t="shared" si="16"/>
        <v>0</v>
      </c>
      <c r="N117" s="918" t="s">
        <v>14</v>
      </c>
      <c r="O117" s="1032"/>
      <c r="P117" s="918" t="s">
        <v>282</v>
      </c>
      <c r="Q117" s="1032"/>
      <c r="R117" s="918" t="s">
        <v>280</v>
      </c>
      <c r="S117" s="1032"/>
      <c r="T117" s="918" t="s">
        <v>283</v>
      </c>
      <c r="U117" s="1032"/>
      <c r="V117" s="918" t="s">
        <v>301</v>
      </c>
      <c r="W117" s="1032"/>
      <c r="X117" s="1032"/>
      <c r="Y117" s="918"/>
      <c r="Z117" s="1032"/>
      <c r="AA117" s="1032"/>
      <c r="AB117" s="918"/>
      <c r="AC117" s="1032"/>
      <c r="AD117" s="918"/>
      <c r="AE117" s="1032"/>
      <c r="AF117" s="917" t="s">
        <v>306</v>
      </c>
      <c r="AG117" s="1032"/>
      <c r="AH117" s="1032"/>
      <c r="AI117" s="1032"/>
      <c r="AJ117" s="1032"/>
      <c r="AK117" s="1032"/>
      <c r="AL117" s="1032"/>
      <c r="AM117" s="1032"/>
      <c r="AN117" s="918" t="s">
        <v>273</v>
      </c>
      <c r="AO117" s="1032"/>
      <c r="AP117" s="1032"/>
      <c r="AQ117" s="1032"/>
      <c r="AR117" s="1032"/>
      <c r="AS117" s="918" t="s">
        <v>274</v>
      </c>
      <c r="AT117" s="1032"/>
      <c r="AU117" s="1032"/>
      <c r="AV117" s="105" t="s">
        <v>65</v>
      </c>
      <c r="AW117" s="919" t="s">
        <v>275</v>
      </c>
      <c r="AX117" s="1032"/>
      <c r="AY117" s="1032"/>
      <c r="AZ117" s="1032"/>
      <c r="BA117" s="1032"/>
      <c r="BB117" s="1032"/>
      <c r="BC117" s="106">
        <v>88570000</v>
      </c>
      <c r="BD117" s="106">
        <v>3570000</v>
      </c>
      <c r="BE117" s="106">
        <v>22250000</v>
      </c>
      <c r="BF117" s="107">
        <v>0</v>
      </c>
      <c r="BG117" s="106">
        <v>3570000</v>
      </c>
      <c r="BH117" s="107">
        <v>0</v>
      </c>
      <c r="BI117" s="106">
        <v>3570000</v>
      </c>
      <c r="BJ117" s="107">
        <v>0</v>
      </c>
      <c r="BK117" s="106">
        <v>3570000</v>
      </c>
      <c r="BL117" s="107">
        <v>0</v>
      </c>
      <c r="BM117" s="106">
        <v>3570000</v>
      </c>
      <c r="BN117" s="107">
        <v>0</v>
      </c>
      <c r="BO117" s="107">
        <v>0</v>
      </c>
    </row>
    <row r="118" spans="1:67" s="121" customFormat="1" x14ac:dyDescent="0.25">
      <c r="A118" s="121" t="str">
        <f>+B118&amp;"-"&amp;C118&amp;"-"&amp;D118&amp;"-"&amp;E118&amp;"-"&amp;F118&amp;"-"&amp;G118&amp;"-"&amp;AV118</f>
        <v>A-2-0-4-21-1-10</v>
      </c>
      <c r="B118" s="122" t="str">
        <f t="shared" si="18"/>
        <v>A</v>
      </c>
      <c r="C118" s="122" t="str">
        <f t="shared" si="19"/>
        <v>2</v>
      </c>
      <c r="D118" s="122" t="str">
        <f t="shared" si="20"/>
        <v>0</v>
      </c>
      <c r="E118" s="122" t="str">
        <f t="shared" si="21"/>
        <v>4</v>
      </c>
      <c r="F118" s="122" t="str">
        <f t="shared" si="15"/>
        <v>21</v>
      </c>
      <c r="G118" s="122" t="str">
        <f t="shared" si="16"/>
        <v>1</v>
      </c>
      <c r="H118" s="122"/>
      <c r="I118" s="122"/>
      <c r="J118" s="122"/>
      <c r="K118" s="122"/>
      <c r="M118" s="135"/>
      <c r="N118" s="1137" t="s">
        <v>14</v>
      </c>
      <c r="O118" s="1136"/>
      <c r="P118" s="1137" t="s">
        <v>282</v>
      </c>
      <c r="Q118" s="1136"/>
      <c r="R118" s="1137" t="s">
        <v>280</v>
      </c>
      <c r="S118" s="1136"/>
      <c r="T118" s="1137" t="s">
        <v>283</v>
      </c>
      <c r="U118" s="1136"/>
      <c r="V118" s="1137" t="s">
        <v>301</v>
      </c>
      <c r="W118" s="1136"/>
      <c r="X118" s="1136"/>
      <c r="Y118" s="1137" t="s">
        <v>279</v>
      </c>
      <c r="Z118" s="1136"/>
      <c r="AA118" s="1136"/>
      <c r="AB118" s="1137"/>
      <c r="AC118" s="1136"/>
      <c r="AD118" s="1137"/>
      <c r="AE118" s="1136"/>
      <c r="AF118" s="1138" t="s">
        <v>85</v>
      </c>
      <c r="AG118" s="1136"/>
      <c r="AH118" s="1136"/>
      <c r="AI118" s="1136"/>
      <c r="AJ118" s="1136"/>
      <c r="AK118" s="1136"/>
      <c r="AL118" s="1136"/>
      <c r="AM118" s="1136"/>
      <c r="AN118" s="1137" t="s">
        <v>273</v>
      </c>
      <c r="AO118" s="1136"/>
      <c r="AP118" s="1136"/>
      <c r="AQ118" s="1136"/>
      <c r="AR118" s="1136"/>
      <c r="AS118" s="1137" t="s">
        <v>274</v>
      </c>
      <c r="AT118" s="1136"/>
      <c r="AU118" s="1136"/>
      <c r="AV118" s="123" t="s">
        <v>65</v>
      </c>
      <c r="AW118" s="1135" t="s">
        <v>275</v>
      </c>
      <c r="AX118" s="1136"/>
      <c r="AY118" s="1136"/>
      <c r="AZ118" s="1136"/>
      <c r="BA118" s="1136"/>
      <c r="BB118" s="1136"/>
      <c r="BC118" s="124">
        <v>13500000</v>
      </c>
      <c r="BD118" s="125">
        <v>0</v>
      </c>
      <c r="BE118" s="125">
        <v>13250000</v>
      </c>
      <c r="BF118" s="125">
        <v>0</v>
      </c>
      <c r="BG118" s="124">
        <v>0</v>
      </c>
      <c r="BH118" s="124">
        <v>0</v>
      </c>
      <c r="BI118" s="124">
        <v>0</v>
      </c>
      <c r="BJ118" s="124">
        <v>0</v>
      </c>
      <c r="BK118" s="124">
        <v>0</v>
      </c>
      <c r="BL118" s="125">
        <v>0</v>
      </c>
      <c r="BM118" s="124">
        <v>0</v>
      </c>
      <c r="BN118" s="125">
        <v>0</v>
      </c>
      <c r="BO118" s="124">
        <v>0</v>
      </c>
    </row>
    <row r="119" spans="1:67" s="121" customFormat="1" x14ac:dyDescent="0.25">
      <c r="A119" s="121" t="str">
        <f>+B119&amp;"-"&amp;C119&amp;"-"&amp;D119&amp;"-"&amp;E119&amp;"-"&amp;F119&amp;"-"&amp;G119&amp;"-"&amp;AV119</f>
        <v>A-2-0-4-21-4-10</v>
      </c>
      <c r="B119" s="122" t="str">
        <f t="shared" si="18"/>
        <v>A</v>
      </c>
      <c r="C119" s="122" t="str">
        <f t="shared" si="19"/>
        <v>2</v>
      </c>
      <c r="D119" s="122" t="str">
        <f t="shared" si="20"/>
        <v>0</v>
      </c>
      <c r="E119" s="122" t="str">
        <f t="shared" si="21"/>
        <v>4</v>
      </c>
      <c r="F119" s="122" t="str">
        <f t="shared" si="15"/>
        <v>21</v>
      </c>
      <c r="G119" s="122" t="str">
        <f t="shared" si="16"/>
        <v>4</v>
      </c>
      <c r="H119" s="122"/>
      <c r="I119" s="122"/>
      <c r="J119" s="122"/>
      <c r="K119" s="122"/>
      <c r="M119" s="135"/>
      <c r="N119" s="1137" t="s">
        <v>14</v>
      </c>
      <c r="O119" s="1136"/>
      <c r="P119" s="1137" t="s">
        <v>282</v>
      </c>
      <c r="Q119" s="1136"/>
      <c r="R119" s="1137" t="s">
        <v>280</v>
      </c>
      <c r="S119" s="1136"/>
      <c r="T119" s="1137" t="s">
        <v>283</v>
      </c>
      <c r="U119" s="1136"/>
      <c r="V119" s="1137" t="s">
        <v>301</v>
      </c>
      <c r="W119" s="1136"/>
      <c r="X119" s="1136"/>
      <c r="Y119" s="1137" t="s">
        <v>283</v>
      </c>
      <c r="Z119" s="1136"/>
      <c r="AA119" s="1136"/>
      <c r="AB119" s="1137"/>
      <c r="AC119" s="1136"/>
      <c r="AD119" s="1137"/>
      <c r="AE119" s="1136"/>
      <c r="AF119" s="1138" t="s">
        <v>86</v>
      </c>
      <c r="AG119" s="1136"/>
      <c r="AH119" s="1136"/>
      <c r="AI119" s="1136"/>
      <c r="AJ119" s="1136"/>
      <c r="AK119" s="1136"/>
      <c r="AL119" s="1136"/>
      <c r="AM119" s="1136"/>
      <c r="AN119" s="1137" t="s">
        <v>273</v>
      </c>
      <c r="AO119" s="1136"/>
      <c r="AP119" s="1136"/>
      <c r="AQ119" s="1136"/>
      <c r="AR119" s="1136"/>
      <c r="AS119" s="1137" t="s">
        <v>274</v>
      </c>
      <c r="AT119" s="1136"/>
      <c r="AU119" s="1136"/>
      <c r="AV119" s="123" t="s">
        <v>65</v>
      </c>
      <c r="AW119" s="1135" t="s">
        <v>275</v>
      </c>
      <c r="AX119" s="1136"/>
      <c r="AY119" s="1136"/>
      <c r="AZ119" s="1136"/>
      <c r="BA119" s="1136"/>
      <c r="BB119" s="1136"/>
      <c r="BC119" s="124">
        <v>4000000</v>
      </c>
      <c r="BD119" s="125">
        <v>0</v>
      </c>
      <c r="BE119" s="125">
        <v>4000000</v>
      </c>
      <c r="BF119" s="125">
        <v>0</v>
      </c>
      <c r="BG119" s="124">
        <v>0</v>
      </c>
      <c r="BH119" s="124">
        <v>0</v>
      </c>
      <c r="BI119" s="124">
        <v>0</v>
      </c>
      <c r="BJ119" s="124">
        <v>0</v>
      </c>
      <c r="BK119" s="124">
        <v>0</v>
      </c>
      <c r="BL119" s="125">
        <v>0</v>
      </c>
      <c r="BM119" s="124">
        <v>0</v>
      </c>
      <c r="BN119" s="125">
        <v>0</v>
      </c>
      <c r="BO119" s="124">
        <v>0</v>
      </c>
    </row>
    <row r="120" spans="1:67" s="121" customFormat="1" x14ac:dyDescent="0.25">
      <c r="A120" s="121" t="str">
        <f>+B120&amp;"-"&amp;C120&amp;"-"&amp;D120&amp;"-"&amp;E120&amp;"-"&amp;F120&amp;"-"&amp;G120&amp;"-"&amp;AV120</f>
        <v>A-2-0-4-21-5-10</v>
      </c>
      <c r="B120" s="122" t="str">
        <f t="shared" si="18"/>
        <v>A</v>
      </c>
      <c r="C120" s="122" t="str">
        <f t="shared" si="19"/>
        <v>2</v>
      </c>
      <c r="D120" s="122" t="str">
        <f t="shared" si="20"/>
        <v>0</v>
      </c>
      <c r="E120" s="122" t="str">
        <f t="shared" si="21"/>
        <v>4</v>
      </c>
      <c r="F120" s="122" t="str">
        <f t="shared" si="15"/>
        <v>21</v>
      </c>
      <c r="G120" s="122" t="str">
        <f t="shared" si="16"/>
        <v>5</v>
      </c>
      <c r="H120" s="122"/>
      <c r="I120" s="122"/>
      <c r="J120" s="122"/>
      <c r="K120" s="122"/>
      <c r="M120" s="135"/>
      <c r="N120" s="1137" t="s">
        <v>14</v>
      </c>
      <c r="O120" s="1136"/>
      <c r="P120" s="1137" t="s">
        <v>282</v>
      </c>
      <c r="Q120" s="1136"/>
      <c r="R120" s="1137" t="s">
        <v>280</v>
      </c>
      <c r="S120" s="1136"/>
      <c r="T120" s="1137" t="s">
        <v>283</v>
      </c>
      <c r="U120" s="1136"/>
      <c r="V120" s="1137" t="s">
        <v>301</v>
      </c>
      <c r="W120" s="1136"/>
      <c r="X120" s="1136"/>
      <c r="Y120" s="1137" t="s">
        <v>284</v>
      </c>
      <c r="Z120" s="1136"/>
      <c r="AA120" s="1136"/>
      <c r="AB120" s="1137"/>
      <c r="AC120" s="1136"/>
      <c r="AD120" s="1137"/>
      <c r="AE120" s="1136"/>
      <c r="AF120" s="1138" t="s">
        <v>87</v>
      </c>
      <c r="AG120" s="1136"/>
      <c r="AH120" s="1136"/>
      <c r="AI120" s="1136"/>
      <c r="AJ120" s="1136"/>
      <c r="AK120" s="1136"/>
      <c r="AL120" s="1136"/>
      <c r="AM120" s="1136"/>
      <c r="AN120" s="1137" t="s">
        <v>273</v>
      </c>
      <c r="AO120" s="1136"/>
      <c r="AP120" s="1136"/>
      <c r="AQ120" s="1136"/>
      <c r="AR120" s="1136"/>
      <c r="AS120" s="1137" t="s">
        <v>274</v>
      </c>
      <c r="AT120" s="1136"/>
      <c r="AU120" s="1136"/>
      <c r="AV120" s="123" t="s">
        <v>65</v>
      </c>
      <c r="AW120" s="1135" t="s">
        <v>275</v>
      </c>
      <c r="AX120" s="1136"/>
      <c r="AY120" s="1136"/>
      <c r="AZ120" s="1136"/>
      <c r="BA120" s="1136"/>
      <c r="BB120" s="1136"/>
      <c r="BC120" s="124">
        <v>66070000</v>
      </c>
      <c r="BD120" s="125">
        <v>3570000</v>
      </c>
      <c r="BE120" s="125">
        <v>0</v>
      </c>
      <c r="BF120" s="125">
        <v>0</v>
      </c>
      <c r="BG120" s="124">
        <v>3570000</v>
      </c>
      <c r="BH120" s="124">
        <v>0</v>
      </c>
      <c r="BI120" s="124">
        <v>3570000</v>
      </c>
      <c r="BJ120" s="124">
        <v>0</v>
      </c>
      <c r="BK120" s="124">
        <v>3570000</v>
      </c>
      <c r="BL120" s="125">
        <v>0</v>
      </c>
      <c r="BM120" s="124">
        <v>3570000</v>
      </c>
      <c r="BN120" s="125">
        <v>0</v>
      </c>
      <c r="BO120" s="124">
        <v>0</v>
      </c>
    </row>
    <row r="121" spans="1:67" s="121" customFormat="1" x14ac:dyDescent="0.25">
      <c r="A121" s="121" t="str">
        <f>+B121&amp;"-"&amp;C121&amp;"-"&amp;D121&amp;"-"&amp;E121&amp;"-"&amp;F121&amp;"-"&amp;G121&amp;"-"&amp;AV121</f>
        <v>A-2-0-4-21-8-10</v>
      </c>
      <c r="B121" s="122" t="str">
        <f t="shared" si="18"/>
        <v>A</v>
      </c>
      <c r="C121" s="122" t="str">
        <f t="shared" si="19"/>
        <v>2</v>
      </c>
      <c r="D121" s="122" t="str">
        <f t="shared" si="20"/>
        <v>0</v>
      </c>
      <c r="E121" s="122" t="str">
        <f t="shared" si="21"/>
        <v>4</v>
      </c>
      <c r="F121" s="122" t="str">
        <f t="shared" si="15"/>
        <v>21</v>
      </c>
      <c r="G121" s="122" t="str">
        <f t="shared" si="16"/>
        <v>8</v>
      </c>
      <c r="H121" s="122"/>
      <c r="I121" s="122"/>
      <c r="J121" s="122"/>
      <c r="K121" s="122"/>
      <c r="M121" s="135"/>
      <c r="N121" s="1137" t="s">
        <v>14</v>
      </c>
      <c r="O121" s="1136"/>
      <c r="P121" s="1137" t="s">
        <v>282</v>
      </c>
      <c r="Q121" s="1136"/>
      <c r="R121" s="1137" t="s">
        <v>280</v>
      </c>
      <c r="S121" s="1136"/>
      <c r="T121" s="1137" t="s">
        <v>283</v>
      </c>
      <c r="U121" s="1136"/>
      <c r="V121" s="1137" t="s">
        <v>301</v>
      </c>
      <c r="W121" s="1136"/>
      <c r="X121" s="1136"/>
      <c r="Y121" s="1137" t="s">
        <v>294</v>
      </c>
      <c r="Z121" s="1136"/>
      <c r="AA121" s="1136"/>
      <c r="AB121" s="1137"/>
      <c r="AC121" s="1136"/>
      <c r="AD121" s="1137"/>
      <c r="AE121" s="1136"/>
      <c r="AF121" s="1138" t="s">
        <v>88</v>
      </c>
      <c r="AG121" s="1136"/>
      <c r="AH121" s="1136"/>
      <c r="AI121" s="1136"/>
      <c r="AJ121" s="1136"/>
      <c r="AK121" s="1136"/>
      <c r="AL121" s="1136"/>
      <c r="AM121" s="1136"/>
      <c r="AN121" s="1137" t="s">
        <v>273</v>
      </c>
      <c r="AO121" s="1136"/>
      <c r="AP121" s="1136"/>
      <c r="AQ121" s="1136"/>
      <c r="AR121" s="1136"/>
      <c r="AS121" s="1137" t="s">
        <v>274</v>
      </c>
      <c r="AT121" s="1136"/>
      <c r="AU121" s="1136"/>
      <c r="AV121" s="123" t="s">
        <v>65</v>
      </c>
      <c r="AW121" s="1135" t="s">
        <v>275</v>
      </c>
      <c r="AX121" s="1136"/>
      <c r="AY121" s="1136"/>
      <c r="AZ121" s="1136"/>
      <c r="BA121" s="1136"/>
      <c r="BB121" s="1136"/>
      <c r="BC121" s="124">
        <v>5000000</v>
      </c>
      <c r="BD121" s="125">
        <v>0</v>
      </c>
      <c r="BE121" s="125">
        <v>5000000</v>
      </c>
      <c r="BF121" s="125">
        <v>0</v>
      </c>
      <c r="BG121" s="124">
        <v>0</v>
      </c>
      <c r="BH121" s="124">
        <v>0</v>
      </c>
      <c r="BI121" s="124">
        <v>0</v>
      </c>
      <c r="BJ121" s="124">
        <v>0</v>
      </c>
      <c r="BK121" s="124">
        <v>0</v>
      </c>
      <c r="BL121" s="125">
        <v>0</v>
      </c>
      <c r="BM121" s="124">
        <v>0</v>
      </c>
      <c r="BN121" s="125">
        <v>0</v>
      </c>
      <c r="BO121" s="124">
        <v>0</v>
      </c>
    </row>
    <row r="122" spans="1:67" x14ac:dyDescent="0.25">
      <c r="B122" s="115" t="str">
        <f t="shared" si="18"/>
        <v>A</v>
      </c>
      <c r="C122" s="115" t="str">
        <f t="shared" si="19"/>
        <v>2</v>
      </c>
      <c r="D122" s="115" t="str">
        <f t="shared" si="20"/>
        <v>0</v>
      </c>
      <c r="E122" s="115" t="str">
        <f t="shared" si="21"/>
        <v>4</v>
      </c>
      <c r="F122" s="115" t="str">
        <f t="shared" si="15"/>
        <v>40</v>
      </c>
      <c r="G122" s="115">
        <f t="shared" si="16"/>
        <v>0</v>
      </c>
      <c r="N122" s="918" t="s">
        <v>14</v>
      </c>
      <c r="O122" s="1032"/>
      <c r="P122" s="918" t="s">
        <v>282</v>
      </c>
      <c r="Q122" s="1032"/>
      <c r="R122" s="918" t="s">
        <v>280</v>
      </c>
      <c r="S122" s="1032"/>
      <c r="T122" s="918" t="s">
        <v>283</v>
      </c>
      <c r="U122" s="1032"/>
      <c r="V122" s="918" t="s">
        <v>307</v>
      </c>
      <c r="W122" s="1032"/>
      <c r="X122" s="1032"/>
      <c r="Y122" s="918"/>
      <c r="Z122" s="1032"/>
      <c r="AA122" s="1032"/>
      <c r="AB122" s="918"/>
      <c r="AC122" s="1032"/>
      <c r="AD122" s="918"/>
      <c r="AE122" s="1032"/>
      <c r="AF122" s="917" t="s">
        <v>308</v>
      </c>
      <c r="AG122" s="1032"/>
      <c r="AH122" s="1032"/>
      <c r="AI122" s="1032"/>
      <c r="AJ122" s="1032"/>
      <c r="AK122" s="1032"/>
      <c r="AL122" s="1032"/>
      <c r="AM122" s="1032"/>
      <c r="AN122" s="918" t="s">
        <v>273</v>
      </c>
      <c r="AO122" s="1032"/>
      <c r="AP122" s="1032"/>
      <c r="AQ122" s="1032"/>
      <c r="AR122" s="1032"/>
      <c r="AS122" s="918" t="s">
        <v>274</v>
      </c>
      <c r="AT122" s="1032"/>
      <c r="AU122" s="1032"/>
      <c r="AV122" s="105" t="s">
        <v>65</v>
      </c>
      <c r="AW122" s="919" t="s">
        <v>275</v>
      </c>
      <c r="AX122" s="1032"/>
      <c r="AY122" s="1032"/>
      <c r="AZ122" s="1032"/>
      <c r="BA122" s="1032"/>
      <c r="BB122" s="1032"/>
      <c r="BC122" s="106">
        <v>21880000</v>
      </c>
      <c r="BD122" s="107">
        <v>0</v>
      </c>
      <c r="BE122" s="106">
        <v>21487200</v>
      </c>
      <c r="BF122" s="107">
        <v>0</v>
      </c>
      <c r="BG122" s="107">
        <v>0</v>
      </c>
      <c r="BH122" s="107">
        <v>0</v>
      </c>
      <c r="BI122" s="107">
        <v>0</v>
      </c>
      <c r="BJ122" s="107">
        <v>0</v>
      </c>
      <c r="BK122" s="107">
        <v>0</v>
      </c>
      <c r="BL122" s="107">
        <v>0</v>
      </c>
      <c r="BM122" s="107">
        <v>0</v>
      </c>
      <c r="BN122" s="107">
        <v>0</v>
      </c>
      <c r="BO122" s="107">
        <v>0</v>
      </c>
    </row>
    <row r="123" spans="1:67" s="121" customFormat="1" x14ac:dyDescent="0.25">
      <c r="A123" s="121" t="str">
        <f>+B123&amp;"-"&amp;C123&amp;"-"&amp;D123&amp;"-"&amp;E123&amp;"-"&amp;F123&amp;"-"&amp;G123&amp;"-"&amp;AV123</f>
        <v>A-2-0-4-40-15-10</v>
      </c>
      <c r="B123" s="122" t="str">
        <f t="shared" si="18"/>
        <v>A</v>
      </c>
      <c r="C123" s="122" t="str">
        <f t="shared" si="19"/>
        <v>2</v>
      </c>
      <c r="D123" s="122" t="str">
        <f t="shared" si="20"/>
        <v>0</v>
      </c>
      <c r="E123" s="122" t="str">
        <f t="shared" si="21"/>
        <v>4</v>
      </c>
      <c r="F123" s="122" t="str">
        <f t="shared" si="15"/>
        <v>40</v>
      </c>
      <c r="G123" s="122" t="str">
        <f t="shared" si="16"/>
        <v>15</v>
      </c>
      <c r="H123" s="122"/>
      <c r="I123" s="122"/>
      <c r="J123" s="122"/>
      <c r="K123" s="122"/>
      <c r="M123" s="135"/>
      <c r="N123" s="1137" t="s">
        <v>14</v>
      </c>
      <c r="O123" s="1136"/>
      <c r="P123" s="1137" t="s">
        <v>282</v>
      </c>
      <c r="Q123" s="1136"/>
      <c r="R123" s="1137" t="s">
        <v>280</v>
      </c>
      <c r="S123" s="1136"/>
      <c r="T123" s="1137" t="s">
        <v>283</v>
      </c>
      <c r="U123" s="1136"/>
      <c r="V123" s="1137" t="s">
        <v>307</v>
      </c>
      <c r="W123" s="1136"/>
      <c r="X123" s="1136"/>
      <c r="Y123" s="1137" t="s">
        <v>286</v>
      </c>
      <c r="Z123" s="1136"/>
      <c r="AA123" s="1136"/>
      <c r="AB123" s="1137"/>
      <c r="AC123" s="1136"/>
      <c r="AD123" s="1137"/>
      <c r="AE123" s="1136"/>
      <c r="AF123" s="1138" t="s">
        <v>182</v>
      </c>
      <c r="AG123" s="1136"/>
      <c r="AH123" s="1136"/>
      <c r="AI123" s="1136"/>
      <c r="AJ123" s="1136"/>
      <c r="AK123" s="1136"/>
      <c r="AL123" s="1136"/>
      <c r="AM123" s="1136"/>
      <c r="AN123" s="1137" t="s">
        <v>273</v>
      </c>
      <c r="AO123" s="1136"/>
      <c r="AP123" s="1136"/>
      <c r="AQ123" s="1136"/>
      <c r="AR123" s="1136"/>
      <c r="AS123" s="1137" t="s">
        <v>274</v>
      </c>
      <c r="AT123" s="1136"/>
      <c r="AU123" s="1136"/>
      <c r="AV123" s="123" t="s">
        <v>65</v>
      </c>
      <c r="AW123" s="1135" t="s">
        <v>275</v>
      </c>
      <c r="AX123" s="1136"/>
      <c r="AY123" s="1136"/>
      <c r="AZ123" s="1136"/>
      <c r="BA123" s="1136"/>
      <c r="BB123" s="1136"/>
      <c r="BC123" s="124">
        <v>21880000</v>
      </c>
      <c r="BD123" s="125">
        <v>0</v>
      </c>
      <c r="BE123" s="125">
        <v>21487200</v>
      </c>
      <c r="BF123" s="125">
        <v>0</v>
      </c>
      <c r="BG123" s="124">
        <v>0</v>
      </c>
      <c r="BH123" s="124">
        <v>0</v>
      </c>
      <c r="BI123" s="124">
        <v>0</v>
      </c>
      <c r="BJ123" s="124">
        <v>0</v>
      </c>
      <c r="BK123" s="124">
        <v>0</v>
      </c>
      <c r="BL123" s="125">
        <v>0</v>
      </c>
      <c r="BM123" s="124">
        <v>0</v>
      </c>
      <c r="BN123" s="125">
        <v>0</v>
      </c>
      <c r="BO123" s="124">
        <v>0</v>
      </c>
    </row>
    <row r="124" spans="1:67" x14ac:dyDescent="0.25">
      <c r="B124" s="115" t="str">
        <f t="shared" si="18"/>
        <v>A</v>
      </c>
      <c r="C124" s="115" t="str">
        <f t="shared" si="19"/>
        <v>2</v>
      </c>
      <c r="D124" s="115" t="str">
        <f t="shared" si="20"/>
        <v>0</v>
      </c>
      <c r="E124" s="115" t="str">
        <f t="shared" si="21"/>
        <v>4</v>
      </c>
      <c r="F124" s="115" t="str">
        <f t="shared" si="15"/>
        <v>41</v>
      </c>
      <c r="G124" s="115">
        <f t="shared" si="16"/>
        <v>0</v>
      </c>
      <c r="N124" s="918" t="s">
        <v>14</v>
      </c>
      <c r="O124" s="1032"/>
      <c r="P124" s="918" t="s">
        <v>282</v>
      </c>
      <c r="Q124" s="1032"/>
      <c r="R124" s="918" t="s">
        <v>280</v>
      </c>
      <c r="S124" s="1032"/>
      <c r="T124" s="918" t="s">
        <v>283</v>
      </c>
      <c r="U124" s="1032"/>
      <c r="V124" s="918" t="s">
        <v>309</v>
      </c>
      <c r="W124" s="1032"/>
      <c r="X124" s="1032"/>
      <c r="Y124" s="918"/>
      <c r="Z124" s="1032"/>
      <c r="AA124" s="1032"/>
      <c r="AB124" s="918"/>
      <c r="AC124" s="1032"/>
      <c r="AD124" s="918"/>
      <c r="AE124" s="1032"/>
      <c r="AF124" s="917" t="s">
        <v>89</v>
      </c>
      <c r="AG124" s="1032"/>
      <c r="AH124" s="1032"/>
      <c r="AI124" s="1032"/>
      <c r="AJ124" s="1032"/>
      <c r="AK124" s="1032"/>
      <c r="AL124" s="1032"/>
      <c r="AM124" s="1032"/>
      <c r="AN124" s="918" t="s">
        <v>273</v>
      </c>
      <c r="AO124" s="1032"/>
      <c r="AP124" s="1032"/>
      <c r="AQ124" s="1032"/>
      <c r="AR124" s="1032"/>
      <c r="AS124" s="918" t="s">
        <v>274</v>
      </c>
      <c r="AT124" s="1032"/>
      <c r="AU124" s="1032"/>
      <c r="AV124" s="105" t="s">
        <v>65</v>
      </c>
      <c r="AW124" s="919" t="s">
        <v>275</v>
      </c>
      <c r="AX124" s="1032"/>
      <c r="AY124" s="1032"/>
      <c r="AZ124" s="1032"/>
      <c r="BA124" s="1032"/>
      <c r="BB124" s="1032"/>
      <c r="BC124" s="106">
        <v>32000000</v>
      </c>
      <c r="BD124" s="107">
        <v>0</v>
      </c>
      <c r="BE124" s="106">
        <v>13384538</v>
      </c>
      <c r="BF124" s="107">
        <v>0</v>
      </c>
      <c r="BG124" s="107">
        <v>0</v>
      </c>
      <c r="BH124" s="107">
        <v>0</v>
      </c>
      <c r="BI124" s="107">
        <v>0</v>
      </c>
      <c r="BJ124" s="107">
        <v>0</v>
      </c>
      <c r="BK124" s="107">
        <v>0</v>
      </c>
      <c r="BL124" s="107">
        <v>0</v>
      </c>
      <c r="BM124" s="107">
        <v>0</v>
      </c>
      <c r="BN124" s="107">
        <v>0</v>
      </c>
      <c r="BO124" s="107">
        <v>0</v>
      </c>
    </row>
    <row r="125" spans="1:67" s="121" customFormat="1" x14ac:dyDescent="0.25">
      <c r="A125" s="121" t="str">
        <f>+B125&amp;"-"&amp;C125&amp;"-"&amp;D125&amp;"-"&amp;E125&amp;"-"&amp;F125&amp;"-"&amp;G125&amp;"-"&amp;AV125</f>
        <v>A-2-0-4-41-2-10</v>
      </c>
      <c r="B125" s="122" t="str">
        <f t="shared" si="18"/>
        <v>A</v>
      </c>
      <c r="C125" s="122" t="str">
        <f t="shared" si="19"/>
        <v>2</v>
      </c>
      <c r="D125" s="122" t="str">
        <f t="shared" si="20"/>
        <v>0</v>
      </c>
      <c r="E125" s="122" t="str">
        <f t="shared" si="21"/>
        <v>4</v>
      </c>
      <c r="F125" s="122" t="str">
        <f t="shared" si="15"/>
        <v>41</v>
      </c>
      <c r="G125" s="122" t="str">
        <f t="shared" si="16"/>
        <v>2</v>
      </c>
      <c r="H125" s="122"/>
      <c r="I125" s="122"/>
      <c r="J125" s="122"/>
      <c r="K125" s="122"/>
      <c r="M125" s="135"/>
      <c r="N125" s="1137" t="s">
        <v>14</v>
      </c>
      <c r="O125" s="1136"/>
      <c r="P125" s="1137" t="s">
        <v>282</v>
      </c>
      <c r="Q125" s="1136"/>
      <c r="R125" s="1137" t="s">
        <v>280</v>
      </c>
      <c r="S125" s="1136"/>
      <c r="T125" s="1137" t="s">
        <v>283</v>
      </c>
      <c r="U125" s="1136"/>
      <c r="V125" s="1137" t="s">
        <v>309</v>
      </c>
      <c r="W125" s="1136"/>
      <c r="X125" s="1136"/>
      <c r="Y125" s="1137" t="s">
        <v>282</v>
      </c>
      <c r="Z125" s="1136"/>
      <c r="AA125" s="1136"/>
      <c r="AB125" s="1137"/>
      <c r="AC125" s="1136"/>
      <c r="AD125" s="1137"/>
      <c r="AE125" s="1136"/>
      <c r="AF125" s="1138" t="s">
        <v>90</v>
      </c>
      <c r="AG125" s="1136"/>
      <c r="AH125" s="1136"/>
      <c r="AI125" s="1136"/>
      <c r="AJ125" s="1136"/>
      <c r="AK125" s="1136"/>
      <c r="AL125" s="1136"/>
      <c r="AM125" s="1136"/>
      <c r="AN125" s="1137" t="s">
        <v>273</v>
      </c>
      <c r="AO125" s="1136"/>
      <c r="AP125" s="1136"/>
      <c r="AQ125" s="1136"/>
      <c r="AR125" s="1136"/>
      <c r="AS125" s="1137" t="s">
        <v>274</v>
      </c>
      <c r="AT125" s="1136"/>
      <c r="AU125" s="1136"/>
      <c r="AV125" s="123" t="s">
        <v>65</v>
      </c>
      <c r="AW125" s="1135" t="s">
        <v>275</v>
      </c>
      <c r="AX125" s="1136"/>
      <c r="AY125" s="1136"/>
      <c r="AZ125" s="1136"/>
      <c r="BA125" s="1136"/>
      <c r="BB125" s="1136"/>
      <c r="BC125" s="124">
        <v>12000000</v>
      </c>
      <c r="BD125" s="125">
        <v>0</v>
      </c>
      <c r="BE125" s="125">
        <v>12000000</v>
      </c>
      <c r="BF125" s="125">
        <v>0</v>
      </c>
      <c r="BG125" s="124">
        <v>0</v>
      </c>
      <c r="BH125" s="124">
        <v>0</v>
      </c>
      <c r="BI125" s="124">
        <v>0</v>
      </c>
      <c r="BJ125" s="124">
        <v>0</v>
      </c>
      <c r="BK125" s="124">
        <v>0</v>
      </c>
      <c r="BL125" s="125">
        <v>0</v>
      </c>
      <c r="BM125" s="124">
        <v>0</v>
      </c>
      <c r="BN125" s="125">
        <v>0</v>
      </c>
      <c r="BO125" s="124">
        <v>0</v>
      </c>
    </row>
    <row r="126" spans="1:67" s="121" customFormat="1" x14ac:dyDescent="0.25">
      <c r="A126" s="121" t="str">
        <f>+B126&amp;"-"&amp;C126&amp;"-"&amp;D126&amp;"-"&amp;E126&amp;"-"&amp;F126&amp;"-"&amp;G126&amp;"-"&amp;AV126</f>
        <v>A-2-0-4-41-5-10</v>
      </c>
      <c r="B126" s="122" t="str">
        <f t="shared" si="18"/>
        <v>A</v>
      </c>
      <c r="C126" s="122" t="str">
        <f t="shared" si="19"/>
        <v>2</v>
      </c>
      <c r="D126" s="122" t="str">
        <f t="shared" si="20"/>
        <v>0</v>
      </c>
      <c r="E126" s="122" t="str">
        <f t="shared" si="21"/>
        <v>4</v>
      </c>
      <c r="F126" s="122" t="str">
        <f t="shared" si="15"/>
        <v>41</v>
      </c>
      <c r="G126" s="122" t="str">
        <f t="shared" si="16"/>
        <v>5</v>
      </c>
      <c r="H126" s="122"/>
      <c r="I126" s="122"/>
      <c r="J126" s="122"/>
      <c r="K126" s="122"/>
      <c r="M126" s="135"/>
      <c r="N126" s="1137" t="s">
        <v>14</v>
      </c>
      <c r="O126" s="1136"/>
      <c r="P126" s="1137" t="s">
        <v>282</v>
      </c>
      <c r="Q126" s="1136"/>
      <c r="R126" s="1137" t="s">
        <v>280</v>
      </c>
      <c r="S126" s="1136"/>
      <c r="T126" s="1137" t="s">
        <v>283</v>
      </c>
      <c r="U126" s="1136"/>
      <c r="V126" s="1137" t="s">
        <v>309</v>
      </c>
      <c r="W126" s="1136"/>
      <c r="X126" s="1136"/>
      <c r="Y126" s="1137" t="s">
        <v>284</v>
      </c>
      <c r="Z126" s="1136"/>
      <c r="AA126" s="1136"/>
      <c r="AB126" s="1137"/>
      <c r="AC126" s="1136"/>
      <c r="AD126" s="1137"/>
      <c r="AE126" s="1136"/>
      <c r="AF126" s="1138" t="s">
        <v>91</v>
      </c>
      <c r="AG126" s="1136"/>
      <c r="AH126" s="1136"/>
      <c r="AI126" s="1136"/>
      <c r="AJ126" s="1136"/>
      <c r="AK126" s="1136"/>
      <c r="AL126" s="1136"/>
      <c r="AM126" s="1136"/>
      <c r="AN126" s="1137" t="s">
        <v>273</v>
      </c>
      <c r="AO126" s="1136"/>
      <c r="AP126" s="1136"/>
      <c r="AQ126" s="1136"/>
      <c r="AR126" s="1136"/>
      <c r="AS126" s="1137" t="s">
        <v>274</v>
      </c>
      <c r="AT126" s="1136"/>
      <c r="AU126" s="1136"/>
      <c r="AV126" s="123" t="s">
        <v>65</v>
      </c>
      <c r="AW126" s="1135" t="s">
        <v>275</v>
      </c>
      <c r="AX126" s="1136"/>
      <c r="AY126" s="1136"/>
      <c r="AZ126" s="1136"/>
      <c r="BA126" s="1136"/>
      <c r="BB126" s="1136"/>
      <c r="BC126" s="124">
        <v>5000000</v>
      </c>
      <c r="BD126" s="125">
        <v>0</v>
      </c>
      <c r="BE126" s="125">
        <v>1384538</v>
      </c>
      <c r="BF126" s="125">
        <v>0</v>
      </c>
      <c r="BG126" s="124">
        <v>0</v>
      </c>
      <c r="BH126" s="124">
        <v>0</v>
      </c>
      <c r="BI126" s="124">
        <v>0</v>
      </c>
      <c r="BJ126" s="124">
        <v>0</v>
      </c>
      <c r="BK126" s="124">
        <v>0</v>
      </c>
      <c r="BL126" s="125">
        <v>0</v>
      </c>
      <c r="BM126" s="124">
        <v>0</v>
      </c>
      <c r="BN126" s="125">
        <v>0</v>
      </c>
      <c r="BO126" s="124">
        <v>0</v>
      </c>
    </row>
    <row r="127" spans="1:67" s="121" customFormat="1" x14ac:dyDescent="0.25">
      <c r="A127" s="121" t="str">
        <f>+B127&amp;"-"&amp;C127&amp;"-"&amp;D127&amp;"-"&amp;E127&amp;"-"&amp;F127&amp;"-"&amp;G127&amp;"-"&amp;AV127</f>
        <v>A-2-0-4-41-13-10</v>
      </c>
      <c r="B127" s="122" t="str">
        <f t="shared" si="18"/>
        <v>A</v>
      </c>
      <c r="C127" s="122" t="str">
        <f t="shared" si="19"/>
        <v>2</v>
      </c>
      <c r="D127" s="122" t="str">
        <f t="shared" si="20"/>
        <v>0</v>
      </c>
      <c r="E127" s="122" t="str">
        <f t="shared" si="21"/>
        <v>4</v>
      </c>
      <c r="F127" s="122" t="str">
        <f t="shared" si="15"/>
        <v>41</v>
      </c>
      <c r="G127" s="122" t="str">
        <f t="shared" si="16"/>
        <v>13</v>
      </c>
      <c r="H127" s="122"/>
      <c r="I127" s="122"/>
      <c r="J127" s="122"/>
      <c r="K127" s="122"/>
      <c r="M127" s="135"/>
      <c r="N127" s="1137" t="s">
        <v>14</v>
      </c>
      <c r="O127" s="1136"/>
      <c r="P127" s="1137" t="s">
        <v>282</v>
      </c>
      <c r="Q127" s="1136"/>
      <c r="R127" s="1137" t="s">
        <v>280</v>
      </c>
      <c r="S127" s="1136"/>
      <c r="T127" s="1137" t="s">
        <v>283</v>
      </c>
      <c r="U127" s="1136"/>
      <c r="V127" s="1137" t="s">
        <v>309</v>
      </c>
      <c r="W127" s="1136"/>
      <c r="X127" s="1136"/>
      <c r="Y127" s="1137" t="s">
        <v>303</v>
      </c>
      <c r="Z127" s="1136"/>
      <c r="AA127" s="1136"/>
      <c r="AB127" s="1137"/>
      <c r="AC127" s="1136"/>
      <c r="AD127" s="1137"/>
      <c r="AE127" s="1136"/>
      <c r="AF127" s="1138" t="s">
        <v>89</v>
      </c>
      <c r="AG127" s="1136"/>
      <c r="AH127" s="1136"/>
      <c r="AI127" s="1136"/>
      <c r="AJ127" s="1136"/>
      <c r="AK127" s="1136"/>
      <c r="AL127" s="1136"/>
      <c r="AM127" s="1136"/>
      <c r="AN127" s="1137" t="s">
        <v>273</v>
      </c>
      <c r="AO127" s="1136"/>
      <c r="AP127" s="1136"/>
      <c r="AQ127" s="1136"/>
      <c r="AR127" s="1136"/>
      <c r="AS127" s="1137" t="s">
        <v>274</v>
      </c>
      <c r="AT127" s="1136"/>
      <c r="AU127" s="1136"/>
      <c r="AV127" s="123" t="s">
        <v>65</v>
      </c>
      <c r="AW127" s="1135" t="s">
        <v>275</v>
      </c>
      <c r="AX127" s="1136"/>
      <c r="AY127" s="1136"/>
      <c r="AZ127" s="1136"/>
      <c r="BA127" s="1136"/>
      <c r="BB127" s="1136"/>
      <c r="BC127" s="124">
        <v>15000000</v>
      </c>
      <c r="BD127" s="125">
        <v>0</v>
      </c>
      <c r="BE127" s="125">
        <v>0</v>
      </c>
      <c r="BF127" s="125">
        <v>0</v>
      </c>
      <c r="BG127" s="124">
        <v>0</v>
      </c>
      <c r="BH127" s="124">
        <v>0</v>
      </c>
      <c r="BI127" s="124">
        <v>0</v>
      </c>
      <c r="BJ127" s="124">
        <v>0</v>
      </c>
      <c r="BK127" s="124">
        <v>0</v>
      </c>
      <c r="BL127" s="125">
        <v>0</v>
      </c>
      <c r="BM127" s="124">
        <v>0</v>
      </c>
      <c r="BN127" s="125">
        <v>0</v>
      </c>
      <c r="BO127" s="124">
        <v>0</v>
      </c>
    </row>
    <row r="128" spans="1:67" ht="15.6" customHeight="1" x14ac:dyDescent="0.25">
      <c r="N128" s="918" t="s">
        <v>14</v>
      </c>
      <c r="O128" s="1032"/>
      <c r="P128" s="918" t="s">
        <v>289</v>
      </c>
      <c r="Q128" s="1032"/>
      <c r="R128" s="918"/>
      <c r="S128" s="1032"/>
      <c r="T128" s="918"/>
      <c r="U128" s="1032"/>
      <c r="V128" s="918"/>
      <c r="W128" s="1032"/>
      <c r="X128" s="1032"/>
      <c r="Y128" s="918"/>
      <c r="Z128" s="1032"/>
      <c r="AA128" s="1032"/>
      <c r="AB128" s="918"/>
      <c r="AC128" s="1032"/>
      <c r="AD128" s="918"/>
      <c r="AE128" s="1032"/>
      <c r="AF128" s="917" t="s">
        <v>10</v>
      </c>
      <c r="AG128" s="1032"/>
      <c r="AH128" s="1032"/>
      <c r="AI128" s="1032"/>
      <c r="AJ128" s="1032"/>
      <c r="AK128" s="1032"/>
      <c r="AL128" s="1032"/>
      <c r="AM128" s="1032"/>
      <c r="AN128" s="918" t="s">
        <v>273</v>
      </c>
      <c r="AO128" s="1032"/>
      <c r="AP128" s="1032"/>
      <c r="AQ128" s="1032"/>
      <c r="AR128" s="1032"/>
      <c r="AS128" s="918" t="s">
        <v>274</v>
      </c>
      <c r="AT128" s="1032"/>
      <c r="AU128" s="1032"/>
      <c r="AV128" s="105" t="s">
        <v>65</v>
      </c>
      <c r="AW128" s="919" t="s">
        <v>275</v>
      </c>
      <c r="AX128" s="1032"/>
      <c r="AY128" s="1032"/>
      <c r="AZ128" s="1032"/>
      <c r="BA128" s="1032"/>
      <c r="BB128" s="1032"/>
      <c r="BC128" s="106">
        <v>203324200000</v>
      </c>
      <c r="BD128" s="106">
        <v>23500000</v>
      </c>
      <c r="BE128" s="106">
        <v>672700000</v>
      </c>
      <c r="BF128" s="106">
        <v>-420000000</v>
      </c>
      <c r="BG128" s="106">
        <v>4698867212</v>
      </c>
      <c r="BH128" s="106">
        <v>-4675367212</v>
      </c>
      <c r="BI128" s="106">
        <v>15277325176</v>
      </c>
      <c r="BJ128" s="106">
        <v>-10578457964</v>
      </c>
      <c r="BK128" s="106">
        <v>15268569679</v>
      </c>
      <c r="BL128" s="106">
        <v>8755497</v>
      </c>
      <c r="BM128" s="106">
        <v>15268569679</v>
      </c>
      <c r="BN128" s="107">
        <v>0</v>
      </c>
      <c r="BO128" s="106">
        <v>2512080</v>
      </c>
    </row>
    <row r="129" spans="1:67" x14ac:dyDescent="0.25">
      <c r="N129" s="918" t="s">
        <v>14</v>
      </c>
      <c r="O129" s="1032"/>
      <c r="P129" s="918" t="s">
        <v>289</v>
      </c>
      <c r="Q129" s="1032"/>
      <c r="R129" s="918"/>
      <c r="S129" s="1032"/>
      <c r="T129" s="918"/>
      <c r="U129" s="1032"/>
      <c r="V129" s="918"/>
      <c r="W129" s="1032"/>
      <c r="X129" s="1032"/>
      <c r="Y129" s="918"/>
      <c r="Z129" s="1032"/>
      <c r="AA129" s="1032"/>
      <c r="AB129" s="918"/>
      <c r="AC129" s="1032"/>
      <c r="AD129" s="918"/>
      <c r="AE129" s="1032"/>
      <c r="AF129" s="917" t="s">
        <v>10</v>
      </c>
      <c r="AG129" s="1032"/>
      <c r="AH129" s="1032"/>
      <c r="AI129" s="1032"/>
      <c r="AJ129" s="1032"/>
      <c r="AK129" s="1032"/>
      <c r="AL129" s="1032"/>
      <c r="AM129" s="1032"/>
      <c r="AN129" s="918" t="s">
        <v>273</v>
      </c>
      <c r="AO129" s="1032"/>
      <c r="AP129" s="1032"/>
      <c r="AQ129" s="1032"/>
      <c r="AR129" s="1032"/>
      <c r="AS129" s="918" t="s">
        <v>276</v>
      </c>
      <c r="AT129" s="1032"/>
      <c r="AU129" s="1032"/>
      <c r="AV129" s="105" t="s">
        <v>80</v>
      </c>
      <c r="AW129" s="919" t="s">
        <v>277</v>
      </c>
      <c r="AX129" s="1032"/>
      <c r="AY129" s="1032"/>
      <c r="AZ129" s="1032"/>
      <c r="BA129" s="1032"/>
      <c r="BB129" s="1032"/>
      <c r="BC129" s="106">
        <v>519000000</v>
      </c>
      <c r="BD129" s="107">
        <v>0</v>
      </c>
      <c r="BE129" s="106">
        <v>519000000</v>
      </c>
      <c r="BF129" s="107">
        <v>0</v>
      </c>
      <c r="BG129" s="107">
        <v>0</v>
      </c>
      <c r="BH129" s="107">
        <v>0</v>
      </c>
      <c r="BI129" s="107">
        <v>0</v>
      </c>
      <c r="BJ129" s="107">
        <v>0</v>
      </c>
      <c r="BK129" s="107">
        <v>0</v>
      </c>
      <c r="BL129" s="107">
        <v>0</v>
      </c>
      <c r="BM129" s="107">
        <v>0</v>
      </c>
      <c r="BN129" s="107">
        <v>0</v>
      </c>
      <c r="BO129" s="107">
        <v>0</v>
      </c>
    </row>
    <row r="130" spans="1:67" ht="14.45" customHeight="1" x14ac:dyDescent="0.25">
      <c r="N130" s="918" t="s">
        <v>14</v>
      </c>
      <c r="O130" s="1032"/>
      <c r="P130" s="918" t="s">
        <v>289</v>
      </c>
      <c r="Q130" s="1032"/>
      <c r="R130" s="918"/>
      <c r="S130" s="1032"/>
      <c r="T130" s="918"/>
      <c r="U130" s="1032"/>
      <c r="V130" s="918"/>
      <c r="W130" s="1032"/>
      <c r="X130" s="1032"/>
      <c r="Y130" s="918"/>
      <c r="Z130" s="1032"/>
      <c r="AA130" s="1032"/>
      <c r="AB130" s="918"/>
      <c r="AC130" s="1032"/>
      <c r="AD130" s="918"/>
      <c r="AE130" s="1032"/>
      <c r="AF130" s="917" t="s">
        <v>10</v>
      </c>
      <c r="AG130" s="1032"/>
      <c r="AH130" s="1032"/>
      <c r="AI130" s="1032"/>
      <c r="AJ130" s="1032"/>
      <c r="AK130" s="1032"/>
      <c r="AL130" s="1032"/>
      <c r="AM130" s="1032"/>
      <c r="AN130" s="918" t="s">
        <v>273</v>
      </c>
      <c r="AO130" s="1032"/>
      <c r="AP130" s="1032"/>
      <c r="AQ130" s="1032"/>
      <c r="AR130" s="1032"/>
      <c r="AS130" s="918" t="s">
        <v>276</v>
      </c>
      <c r="AT130" s="1032"/>
      <c r="AU130" s="1032"/>
      <c r="AV130" s="105" t="s">
        <v>23</v>
      </c>
      <c r="AW130" s="919" t="s">
        <v>278</v>
      </c>
      <c r="AX130" s="1032"/>
      <c r="AY130" s="1032"/>
      <c r="AZ130" s="1032"/>
      <c r="BA130" s="1032"/>
      <c r="BB130" s="1032"/>
      <c r="BC130" s="106">
        <v>66513900000</v>
      </c>
      <c r="BD130" s="106">
        <v>1564844945</v>
      </c>
      <c r="BE130" s="106">
        <v>46452914074</v>
      </c>
      <c r="BF130" s="107">
        <v>0</v>
      </c>
      <c r="BG130" s="106">
        <v>573471557</v>
      </c>
      <c r="BH130" s="106">
        <v>991373388</v>
      </c>
      <c r="BI130" s="106">
        <v>154925237</v>
      </c>
      <c r="BJ130" s="106">
        <v>418546320</v>
      </c>
      <c r="BK130" s="106">
        <v>262094813</v>
      </c>
      <c r="BL130" s="106">
        <v>-107169576</v>
      </c>
      <c r="BM130" s="106">
        <v>262094813</v>
      </c>
      <c r="BN130" s="107">
        <v>0</v>
      </c>
      <c r="BO130" s="107">
        <v>0</v>
      </c>
    </row>
    <row r="131" spans="1:67" x14ac:dyDescent="0.25">
      <c r="N131" s="918" t="s">
        <v>14</v>
      </c>
      <c r="O131" s="1032"/>
      <c r="P131" s="918" t="s">
        <v>289</v>
      </c>
      <c r="Q131" s="1032"/>
      <c r="R131" s="918" t="s">
        <v>282</v>
      </c>
      <c r="S131" s="1032"/>
      <c r="T131" s="918"/>
      <c r="U131" s="1032"/>
      <c r="V131" s="918"/>
      <c r="W131" s="1032"/>
      <c r="X131" s="1032"/>
      <c r="Y131" s="918"/>
      <c r="Z131" s="1032"/>
      <c r="AA131" s="1032"/>
      <c r="AB131" s="918"/>
      <c r="AC131" s="1032"/>
      <c r="AD131" s="918"/>
      <c r="AE131" s="1032"/>
      <c r="AF131" s="917" t="s">
        <v>310</v>
      </c>
      <c r="AG131" s="1032"/>
      <c r="AH131" s="1032"/>
      <c r="AI131" s="1032"/>
      <c r="AJ131" s="1032"/>
      <c r="AK131" s="1032"/>
      <c r="AL131" s="1032"/>
      <c r="AM131" s="1032"/>
      <c r="AN131" s="918" t="s">
        <v>273</v>
      </c>
      <c r="AO131" s="1032"/>
      <c r="AP131" s="1032"/>
      <c r="AQ131" s="1032"/>
      <c r="AR131" s="1032"/>
      <c r="AS131" s="918" t="s">
        <v>276</v>
      </c>
      <c r="AT131" s="1032"/>
      <c r="AU131" s="1032"/>
      <c r="AV131" s="105" t="s">
        <v>80</v>
      </c>
      <c r="AW131" s="919" t="s">
        <v>277</v>
      </c>
      <c r="AX131" s="1032"/>
      <c r="AY131" s="1032"/>
      <c r="AZ131" s="1032"/>
      <c r="BA131" s="1032"/>
      <c r="BB131" s="1032"/>
      <c r="BC131" s="106">
        <v>519000000</v>
      </c>
      <c r="BD131" s="107">
        <v>0</v>
      </c>
      <c r="BE131" s="106">
        <v>519000000</v>
      </c>
      <c r="BF131" s="107">
        <v>0</v>
      </c>
      <c r="BG131" s="107">
        <v>0</v>
      </c>
      <c r="BH131" s="107">
        <v>0</v>
      </c>
      <c r="BI131" s="107">
        <v>0</v>
      </c>
      <c r="BJ131" s="107">
        <v>0</v>
      </c>
      <c r="BK131" s="107">
        <v>0</v>
      </c>
      <c r="BL131" s="107">
        <v>0</v>
      </c>
      <c r="BM131" s="107">
        <v>0</v>
      </c>
      <c r="BN131" s="107">
        <v>0</v>
      </c>
      <c r="BO131" s="107">
        <v>0</v>
      </c>
    </row>
    <row r="132" spans="1:67" x14ac:dyDescent="0.25">
      <c r="N132" s="918" t="s">
        <v>14</v>
      </c>
      <c r="O132" s="1032"/>
      <c r="P132" s="918" t="s">
        <v>289</v>
      </c>
      <c r="Q132" s="1032"/>
      <c r="R132" s="918" t="s">
        <v>282</v>
      </c>
      <c r="S132" s="1032"/>
      <c r="T132" s="918" t="s">
        <v>279</v>
      </c>
      <c r="U132" s="1032"/>
      <c r="V132" s="918"/>
      <c r="W132" s="1032"/>
      <c r="X132" s="1032"/>
      <c r="Y132" s="918"/>
      <c r="Z132" s="1032"/>
      <c r="AA132" s="1032"/>
      <c r="AB132" s="918"/>
      <c r="AC132" s="1032"/>
      <c r="AD132" s="918"/>
      <c r="AE132" s="1032"/>
      <c r="AF132" s="917" t="s">
        <v>311</v>
      </c>
      <c r="AG132" s="1032"/>
      <c r="AH132" s="1032"/>
      <c r="AI132" s="1032"/>
      <c r="AJ132" s="1032"/>
      <c r="AK132" s="1032"/>
      <c r="AL132" s="1032"/>
      <c r="AM132" s="1032"/>
      <c r="AN132" s="918" t="s">
        <v>273</v>
      </c>
      <c r="AO132" s="1032"/>
      <c r="AP132" s="1032"/>
      <c r="AQ132" s="1032"/>
      <c r="AR132" s="1032"/>
      <c r="AS132" s="918" t="s">
        <v>276</v>
      </c>
      <c r="AT132" s="1032"/>
      <c r="AU132" s="1032"/>
      <c r="AV132" s="105" t="s">
        <v>80</v>
      </c>
      <c r="AW132" s="919" t="s">
        <v>277</v>
      </c>
      <c r="AX132" s="1032"/>
      <c r="AY132" s="1032"/>
      <c r="AZ132" s="1032"/>
      <c r="BA132" s="1032"/>
      <c r="BB132" s="1032"/>
      <c r="BC132" s="106">
        <v>519000000</v>
      </c>
      <c r="BD132" s="107">
        <v>0</v>
      </c>
      <c r="BE132" s="106">
        <v>519000000</v>
      </c>
      <c r="BF132" s="107">
        <v>0</v>
      </c>
      <c r="BG132" s="107">
        <v>0</v>
      </c>
      <c r="BH132" s="107">
        <v>0</v>
      </c>
      <c r="BI132" s="107">
        <v>0</v>
      </c>
      <c r="BJ132" s="107">
        <v>0</v>
      </c>
      <c r="BK132" s="107">
        <v>0</v>
      </c>
      <c r="BL132" s="107">
        <v>0</v>
      </c>
      <c r="BM132" s="107">
        <v>0</v>
      </c>
      <c r="BN132" s="107">
        <v>0</v>
      </c>
      <c r="BO132" s="107">
        <v>0</v>
      </c>
    </row>
    <row r="133" spans="1:67" s="121" customFormat="1" x14ac:dyDescent="0.25">
      <c r="A133" s="121" t="str">
        <f>+B133&amp;"-"&amp;C133&amp;"-"&amp;D133&amp;"-"&amp;E133&amp;"-"&amp;F133&amp;"-"&amp;G133&amp;"-"&amp;AV133</f>
        <v>A-3-2-1-1-0-11</v>
      </c>
      <c r="B133" s="122" t="str">
        <f t="shared" si="18"/>
        <v>A</v>
      </c>
      <c r="C133" s="122" t="str">
        <f t="shared" si="19"/>
        <v>3</v>
      </c>
      <c r="D133" s="122" t="str">
        <f t="shared" si="20"/>
        <v>2</v>
      </c>
      <c r="E133" s="122" t="str">
        <f t="shared" si="21"/>
        <v>1</v>
      </c>
      <c r="F133" s="122" t="str">
        <f t="shared" si="15"/>
        <v>1</v>
      </c>
      <c r="G133" s="122">
        <f t="shared" si="16"/>
        <v>0</v>
      </c>
      <c r="H133" s="122"/>
      <c r="I133" s="122"/>
      <c r="J133" s="122"/>
      <c r="K133" s="122"/>
      <c r="M133" s="135"/>
      <c r="N133" s="1137" t="s">
        <v>14</v>
      </c>
      <c r="O133" s="1136"/>
      <c r="P133" s="1137" t="s">
        <v>289</v>
      </c>
      <c r="Q133" s="1136"/>
      <c r="R133" s="1137" t="s">
        <v>282</v>
      </c>
      <c r="S133" s="1136"/>
      <c r="T133" s="1137" t="s">
        <v>279</v>
      </c>
      <c r="U133" s="1136"/>
      <c r="V133" s="1137" t="s">
        <v>279</v>
      </c>
      <c r="W133" s="1136"/>
      <c r="X133" s="1136"/>
      <c r="Y133" s="1137"/>
      <c r="Z133" s="1136"/>
      <c r="AA133" s="1136"/>
      <c r="AB133" s="1137"/>
      <c r="AC133" s="1136"/>
      <c r="AD133" s="1137"/>
      <c r="AE133" s="1136"/>
      <c r="AF133" s="1138" t="s">
        <v>92</v>
      </c>
      <c r="AG133" s="1136"/>
      <c r="AH133" s="1136"/>
      <c r="AI133" s="1136"/>
      <c r="AJ133" s="1136"/>
      <c r="AK133" s="1136"/>
      <c r="AL133" s="1136"/>
      <c r="AM133" s="1136"/>
      <c r="AN133" s="1137" t="s">
        <v>273</v>
      </c>
      <c r="AO133" s="1136"/>
      <c r="AP133" s="1136"/>
      <c r="AQ133" s="1136"/>
      <c r="AR133" s="1136"/>
      <c r="AS133" s="1137" t="s">
        <v>276</v>
      </c>
      <c r="AT133" s="1136"/>
      <c r="AU133" s="1136"/>
      <c r="AV133" s="123" t="s">
        <v>80</v>
      </c>
      <c r="AW133" s="1135" t="s">
        <v>277</v>
      </c>
      <c r="AX133" s="1136"/>
      <c r="AY133" s="1136"/>
      <c r="AZ133" s="1136"/>
      <c r="BA133" s="1136"/>
      <c r="BB133" s="1136"/>
      <c r="BC133" s="124">
        <v>519000000</v>
      </c>
      <c r="BD133" s="125">
        <v>0</v>
      </c>
      <c r="BE133" s="125">
        <v>519000000</v>
      </c>
      <c r="BF133" s="125">
        <v>0</v>
      </c>
      <c r="BG133" s="124">
        <v>0</v>
      </c>
      <c r="BH133" s="124">
        <v>0</v>
      </c>
      <c r="BI133" s="124">
        <v>0</v>
      </c>
      <c r="BJ133" s="124">
        <v>0</v>
      </c>
      <c r="BK133" s="124">
        <v>0</v>
      </c>
      <c r="BL133" s="125">
        <v>0</v>
      </c>
      <c r="BM133" s="124">
        <v>0</v>
      </c>
      <c r="BN133" s="125">
        <v>0</v>
      </c>
      <c r="BO133" s="124">
        <v>0</v>
      </c>
    </row>
    <row r="134" spans="1:67" ht="14.45" customHeight="1" x14ac:dyDescent="0.25">
      <c r="N134" s="918" t="s">
        <v>14</v>
      </c>
      <c r="O134" s="1032"/>
      <c r="P134" s="918" t="s">
        <v>289</v>
      </c>
      <c r="Q134" s="1032"/>
      <c r="R134" s="918" t="s">
        <v>284</v>
      </c>
      <c r="S134" s="1032"/>
      <c r="T134" s="918"/>
      <c r="U134" s="1032"/>
      <c r="V134" s="918"/>
      <c r="W134" s="1032"/>
      <c r="X134" s="1032"/>
      <c r="Y134" s="918"/>
      <c r="Z134" s="1032"/>
      <c r="AA134" s="1032"/>
      <c r="AB134" s="918"/>
      <c r="AC134" s="1032"/>
      <c r="AD134" s="918"/>
      <c r="AE134" s="1032"/>
      <c r="AF134" s="917" t="s">
        <v>312</v>
      </c>
      <c r="AG134" s="1032"/>
      <c r="AH134" s="1032"/>
      <c r="AI134" s="1032"/>
      <c r="AJ134" s="1032"/>
      <c r="AK134" s="1032"/>
      <c r="AL134" s="1032"/>
      <c r="AM134" s="1032"/>
      <c r="AN134" s="918" t="s">
        <v>273</v>
      </c>
      <c r="AO134" s="1032"/>
      <c r="AP134" s="1032"/>
      <c r="AQ134" s="1032"/>
      <c r="AR134" s="1032"/>
      <c r="AS134" s="918" t="s">
        <v>274</v>
      </c>
      <c r="AT134" s="1032"/>
      <c r="AU134" s="1032"/>
      <c r="AV134" s="105" t="s">
        <v>65</v>
      </c>
      <c r="AW134" s="919" t="s">
        <v>275</v>
      </c>
      <c r="AX134" s="1032"/>
      <c r="AY134" s="1032"/>
      <c r="AZ134" s="1032"/>
      <c r="BA134" s="1032"/>
      <c r="BB134" s="1032"/>
      <c r="BC134" s="106">
        <v>606200000</v>
      </c>
      <c r="BD134" s="107">
        <v>0</v>
      </c>
      <c r="BE134" s="106">
        <v>186200000</v>
      </c>
      <c r="BF134" s="106">
        <v>-420000000</v>
      </c>
      <c r="BG134" s="107">
        <v>0</v>
      </c>
      <c r="BH134" s="107">
        <v>0</v>
      </c>
      <c r="BI134" s="107">
        <v>0</v>
      </c>
      <c r="BJ134" s="107">
        <v>0</v>
      </c>
      <c r="BK134" s="107">
        <v>0</v>
      </c>
      <c r="BL134" s="107">
        <v>0</v>
      </c>
      <c r="BM134" s="107">
        <v>0</v>
      </c>
      <c r="BN134" s="107">
        <v>0</v>
      </c>
      <c r="BO134" s="107">
        <v>0</v>
      </c>
    </row>
    <row r="135" spans="1:67" ht="14.45" customHeight="1" x14ac:dyDescent="0.25">
      <c r="N135" s="918" t="s">
        <v>14</v>
      </c>
      <c r="O135" s="1032"/>
      <c r="P135" s="918" t="s">
        <v>289</v>
      </c>
      <c r="Q135" s="1032"/>
      <c r="R135" s="918" t="s">
        <v>284</v>
      </c>
      <c r="S135" s="1032"/>
      <c r="T135" s="918" t="s">
        <v>289</v>
      </c>
      <c r="U135" s="1032"/>
      <c r="V135" s="918"/>
      <c r="W135" s="1032"/>
      <c r="X135" s="1032"/>
      <c r="Y135" s="918"/>
      <c r="Z135" s="1032"/>
      <c r="AA135" s="1032"/>
      <c r="AB135" s="918"/>
      <c r="AC135" s="1032"/>
      <c r="AD135" s="918"/>
      <c r="AE135" s="1032"/>
      <c r="AF135" s="917" t="s">
        <v>313</v>
      </c>
      <c r="AG135" s="1032"/>
      <c r="AH135" s="1032"/>
      <c r="AI135" s="1032"/>
      <c r="AJ135" s="1032"/>
      <c r="AK135" s="1032"/>
      <c r="AL135" s="1032"/>
      <c r="AM135" s="1032"/>
      <c r="AN135" s="918" t="s">
        <v>273</v>
      </c>
      <c r="AO135" s="1032"/>
      <c r="AP135" s="1032"/>
      <c r="AQ135" s="1032"/>
      <c r="AR135" s="1032"/>
      <c r="AS135" s="918" t="s">
        <v>274</v>
      </c>
      <c r="AT135" s="1032"/>
      <c r="AU135" s="1032"/>
      <c r="AV135" s="105" t="s">
        <v>65</v>
      </c>
      <c r="AW135" s="919" t="s">
        <v>275</v>
      </c>
      <c r="AX135" s="1032"/>
      <c r="AY135" s="1032"/>
      <c r="AZ135" s="1032"/>
      <c r="BA135" s="1032"/>
      <c r="BB135" s="1032"/>
      <c r="BC135" s="106">
        <v>606200000</v>
      </c>
      <c r="BD135" s="107">
        <v>0</v>
      </c>
      <c r="BE135" s="106">
        <v>186200000</v>
      </c>
      <c r="BF135" s="106">
        <v>-420000000</v>
      </c>
      <c r="BG135" s="107">
        <v>0</v>
      </c>
      <c r="BH135" s="107">
        <v>0</v>
      </c>
      <c r="BI135" s="107">
        <v>0</v>
      </c>
      <c r="BJ135" s="107">
        <v>0</v>
      </c>
      <c r="BK135" s="107">
        <v>0</v>
      </c>
      <c r="BL135" s="107">
        <v>0</v>
      </c>
      <c r="BM135" s="107">
        <v>0</v>
      </c>
      <c r="BN135" s="107">
        <v>0</v>
      </c>
      <c r="BO135" s="107">
        <v>0</v>
      </c>
    </row>
    <row r="136" spans="1:67" s="121" customFormat="1" x14ac:dyDescent="0.25">
      <c r="A136" s="121" t="str">
        <f>+B136&amp;"-"&amp;C136&amp;"-"&amp;D136&amp;"-"&amp;E136&amp;"-"&amp;F136&amp;"-"&amp;G136&amp;"-"&amp;AV136</f>
        <v>A-3-5-3-44-0-10</v>
      </c>
      <c r="B136" s="122" t="str">
        <f t="shared" si="18"/>
        <v>A</v>
      </c>
      <c r="C136" s="122" t="str">
        <f t="shared" si="19"/>
        <v>3</v>
      </c>
      <c r="D136" s="122" t="str">
        <f t="shared" si="20"/>
        <v>5</v>
      </c>
      <c r="E136" s="122" t="str">
        <f t="shared" si="21"/>
        <v>3</v>
      </c>
      <c r="F136" s="122" t="str">
        <f t="shared" si="15"/>
        <v>44</v>
      </c>
      <c r="G136" s="122">
        <f t="shared" si="16"/>
        <v>0</v>
      </c>
      <c r="H136" s="122"/>
      <c r="I136" s="122"/>
      <c r="J136" s="122"/>
      <c r="K136" s="122"/>
      <c r="M136" s="135"/>
      <c r="N136" s="1137" t="s">
        <v>14</v>
      </c>
      <c r="O136" s="1136"/>
      <c r="P136" s="1137" t="s">
        <v>289</v>
      </c>
      <c r="Q136" s="1136"/>
      <c r="R136" s="1137" t="s">
        <v>284</v>
      </c>
      <c r="S136" s="1136"/>
      <c r="T136" s="1137" t="s">
        <v>289</v>
      </c>
      <c r="U136" s="1136"/>
      <c r="V136" s="1137" t="s">
        <v>314</v>
      </c>
      <c r="W136" s="1136"/>
      <c r="X136" s="1136"/>
      <c r="Y136" s="1137"/>
      <c r="Z136" s="1136"/>
      <c r="AA136" s="1136"/>
      <c r="AB136" s="1137"/>
      <c r="AC136" s="1136"/>
      <c r="AD136" s="1137"/>
      <c r="AE136" s="1136"/>
      <c r="AF136" s="1138" t="s">
        <v>93</v>
      </c>
      <c r="AG136" s="1136"/>
      <c r="AH136" s="1136"/>
      <c r="AI136" s="1136"/>
      <c r="AJ136" s="1136"/>
      <c r="AK136" s="1136"/>
      <c r="AL136" s="1136"/>
      <c r="AM136" s="1136"/>
      <c r="AN136" s="1137" t="s">
        <v>273</v>
      </c>
      <c r="AO136" s="1136"/>
      <c r="AP136" s="1136"/>
      <c r="AQ136" s="1136"/>
      <c r="AR136" s="1136"/>
      <c r="AS136" s="1137" t="s">
        <v>274</v>
      </c>
      <c r="AT136" s="1136"/>
      <c r="AU136" s="1136"/>
      <c r="AV136" s="123" t="s">
        <v>65</v>
      </c>
      <c r="AW136" s="1135" t="s">
        <v>275</v>
      </c>
      <c r="AX136" s="1136"/>
      <c r="AY136" s="1136"/>
      <c r="AZ136" s="1136"/>
      <c r="BA136" s="1136"/>
      <c r="BB136" s="1136"/>
      <c r="BC136" s="124">
        <v>606200000</v>
      </c>
      <c r="BD136" s="125">
        <v>0</v>
      </c>
      <c r="BE136" s="125">
        <v>186200000</v>
      </c>
      <c r="BF136" s="125">
        <v>-420000000</v>
      </c>
      <c r="BG136" s="124">
        <v>0</v>
      </c>
      <c r="BH136" s="124">
        <v>0</v>
      </c>
      <c r="BI136" s="124">
        <v>0</v>
      </c>
      <c r="BJ136" s="124">
        <v>0</v>
      </c>
      <c r="BK136" s="124">
        <v>0</v>
      </c>
      <c r="BL136" s="125">
        <v>0</v>
      </c>
      <c r="BM136" s="124">
        <v>0</v>
      </c>
      <c r="BN136" s="125">
        <v>0</v>
      </c>
      <c r="BO136" s="124">
        <v>0</v>
      </c>
    </row>
    <row r="137" spans="1:67" x14ac:dyDescent="0.25">
      <c r="N137" s="918" t="s">
        <v>14</v>
      </c>
      <c r="O137" s="1032"/>
      <c r="P137" s="918" t="s">
        <v>289</v>
      </c>
      <c r="Q137" s="1032"/>
      <c r="R137" s="918" t="s">
        <v>292</v>
      </c>
      <c r="S137" s="1032"/>
      <c r="T137" s="918"/>
      <c r="U137" s="1032"/>
      <c r="V137" s="918"/>
      <c r="W137" s="1032"/>
      <c r="X137" s="1032"/>
      <c r="Y137" s="918"/>
      <c r="Z137" s="1032"/>
      <c r="AA137" s="1032"/>
      <c r="AB137" s="918"/>
      <c r="AC137" s="1032"/>
      <c r="AD137" s="918"/>
      <c r="AE137" s="1032"/>
      <c r="AF137" s="917" t="s">
        <v>315</v>
      </c>
      <c r="AG137" s="1032"/>
      <c r="AH137" s="1032"/>
      <c r="AI137" s="1032"/>
      <c r="AJ137" s="1032"/>
      <c r="AK137" s="1032"/>
      <c r="AL137" s="1032"/>
      <c r="AM137" s="1032"/>
      <c r="AN137" s="918" t="s">
        <v>273</v>
      </c>
      <c r="AO137" s="1032"/>
      <c r="AP137" s="1032"/>
      <c r="AQ137" s="1032"/>
      <c r="AR137" s="1032"/>
      <c r="AS137" s="918" t="s">
        <v>274</v>
      </c>
      <c r="AT137" s="1032"/>
      <c r="AU137" s="1032"/>
      <c r="AV137" s="105" t="s">
        <v>65</v>
      </c>
      <c r="AW137" s="919" t="s">
        <v>275</v>
      </c>
      <c r="AX137" s="1032"/>
      <c r="AY137" s="1032"/>
      <c r="AZ137" s="1032"/>
      <c r="BA137" s="1032"/>
      <c r="BB137" s="1032"/>
      <c r="BC137" s="106">
        <v>202718000000</v>
      </c>
      <c r="BD137" s="106">
        <v>23500000</v>
      </c>
      <c r="BE137" s="106">
        <v>486500000</v>
      </c>
      <c r="BF137" s="107">
        <v>0</v>
      </c>
      <c r="BG137" s="106">
        <v>4698867212</v>
      </c>
      <c r="BH137" s="106">
        <v>-4675367212</v>
      </c>
      <c r="BI137" s="106">
        <v>15277325176</v>
      </c>
      <c r="BJ137" s="106">
        <v>-10578457964</v>
      </c>
      <c r="BK137" s="106">
        <v>15268569679</v>
      </c>
      <c r="BL137" s="106">
        <v>8755497</v>
      </c>
      <c r="BM137" s="106">
        <v>15268569679</v>
      </c>
      <c r="BN137" s="107">
        <v>0</v>
      </c>
      <c r="BO137" s="106">
        <v>2512080</v>
      </c>
    </row>
    <row r="138" spans="1:67" ht="14.45" customHeight="1" x14ac:dyDescent="0.25">
      <c r="N138" s="918" t="s">
        <v>14</v>
      </c>
      <c r="O138" s="1032"/>
      <c r="P138" s="918" t="s">
        <v>289</v>
      </c>
      <c r="Q138" s="1032"/>
      <c r="R138" s="918" t="s">
        <v>292</v>
      </c>
      <c r="S138" s="1032"/>
      <c r="T138" s="918"/>
      <c r="U138" s="1032"/>
      <c r="V138" s="918"/>
      <c r="W138" s="1032"/>
      <c r="X138" s="1032"/>
      <c r="Y138" s="918"/>
      <c r="Z138" s="1032"/>
      <c r="AA138" s="1032"/>
      <c r="AB138" s="918"/>
      <c r="AC138" s="1032"/>
      <c r="AD138" s="918"/>
      <c r="AE138" s="1032"/>
      <c r="AF138" s="917" t="s">
        <v>315</v>
      </c>
      <c r="AG138" s="1032"/>
      <c r="AH138" s="1032"/>
      <c r="AI138" s="1032"/>
      <c r="AJ138" s="1032"/>
      <c r="AK138" s="1032"/>
      <c r="AL138" s="1032"/>
      <c r="AM138" s="1032"/>
      <c r="AN138" s="918" t="s">
        <v>273</v>
      </c>
      <c r="AO138" s="1032"/>
      <c r="AP138" s="1032"/>
      <c r="AQ138" s="1032"/>
      <c r="AR138" s="1032"/>
      <c r="AS138" s="918" t="s">
        <v>276</v>
      </c>
      <c r="AT138" s="1032"/>
      <c r="AU138" s="1032"/>
      <c r="AV138" s="105" t="s">
        <v>23</v>
      </c>
      <c r="AW138" s="919" t="s">
        <v>278</v>
      </c>
      <c r="AX138" s="1032"/>
      <c r="AY138" s="1032"/>
      <c r="AZ138" s="1032"/>
      <c r="BA138" s="1032"/>
      <c r="BB138" s="1032"/>
      <c r="BC138" s="106">
        <v>66513900000</v>
      </c>
      <c r="BD138" s="106">
        <v>1564844945</v>
      </c>
      <c r="BE138" s="106">
        <v>46452914074</v>
      </c>
      <c r="BF138" s="107">
        <v>0</v>
      </c>
      <c r="BG138" s="106">
        <v>573471557</v>
      </c>
      <c r="BH138" s="106">
        <v>991373388</v>
      </c>
      <c r="BI138" s="106">
        <v>154925237</v>
      </c>
      <c r="BJ138" s="106">
        <v>418546320</v>
      </c>
      <c r="BK138" s="106">
        <v>262094813</v>
      </c>
      <c r="BL138" s="106">
        <v>-107169576</v>
      </c>
      <c r="BM138" s="106">
        <v>262094813</v>
      </c>
      <c r="BN138" s="107">
        <v>0</v>
      </c>
      <c r="BO138" s="107">
        <v>0</v>
      </c>
    </row>
    <row r="139" spans="1:67" x14ac:dyDescent="0.25">
      <c r="N139" s="918" t="s">
        <v>14</v>
      </c>
      <c r="O139" s="1032"/>
      <c r="P139" s="918" t="s">
        <v>289</v>
      </c>
      <c r="Q139" s="1032"/>
      <c r="R139" s="918" t="s">
        <v>292</v>
      </c>
      <c r="S139" s="1032"/>
      <c r="T139" s="918" t="s">
        <v>279</v>
      </c>
      <c r="U139" s="1032"/>
      <c r="V139" s="918"/>
      <c r="W139" s="1032"/>
      <c r="X139" s="1032"/>
      <c r="Y139" s="918"/>
      <c r="Z139" s="1032"/>
      <c r="AA139" s="1032"/>
      <c r="AB139" s="918"/>
      <c r="AC139" s="1032"/>
      <c r="AD139" s="918"/>
      <c r="AE139" s="1032"/>
      <c r="AF139" s="917" t="s">
        <v>419</v>
      </c>
      <c r="AG139" s="1032"/>
      <c r="AH139" s="1032"/>
      <c r="AI139" s="1032"/>
      <c r="AJ139" s="1032"/>
      <c r="AK139" s="1032"/>
      <c r="AL139" s="1032"/>
      <c r="AM139" s="1032"/>
      <c r="AN139" s="918" t="s">
        <v>273</v>
      </c>
      <c r="AO139" s="1032"/>
      <c r="AP139" s="1032"/>
      <c r="AQ139" s="1032"/>
      <c r="AR139" s="1032"/>
      <c r="AS139" s="918" t="s">
        <v>274</v>
      </c>
      <c r="AT139" s="1032"/>
      <c r="AU139" s="1032"/>
      <c r="AV139" s="105" t="s">
        <v>65</v>
      </c>
      <c r="AW139" s="919" t="s">
        <v>275</v>
      </c>
      <c r="AX139" s="1032"/>
      <c r="AY139" s="1032"/>
      <c r="AZ139" s="1032"/>
      <c r="BA139" s="1032"/>
      <c r="BB139" s="1032"/>
      <c r="BC139" s="106">
        <v>420000000</v>
      </c>
      <c r="BD139" s="107">
        <v>0</v>
      </c>
      <c r="BE139" s="106">
        <v>420000000</v>
      </c>
      <c r="BF139" s="107">
        <v>0</v>
      </c>
      <c r="BG139" s="107">
        <v>0</v>
      </c>
      <c r="BH139" s="107">
        <v>0</v>
      </c>
      <c r="BI139" s="107">
        <v>0</v>
      </c>
      <c r="BJ139" s="107">
        <v>0</v>
      </c>
      <c r="BK139" s="107">
        <v>0</v>
      </c>
      <c r="BL139" s="107">
        <v>0</v>
      </c>
      <c r="BM139" s="107">
        <v>0</v>
      </c>
      <c r="BN139" s="107">
        <v>0</v>
      </c>
      <c r="BO139" s="107">
        <v>0</v>
      </c>
    </row>
    <row r="140" spans="1:67" x14ac:dyDescent="0.25">
      <c r="N140" s="925" t="s">
        <v>14</v>
      </c>
      <c r="O140" s="1032"/>
      <c r="P140" s="925" t="s">
        <v>289</v>
      </c>
      <c r="Q140" s="1032"/>
      <c r="R140" s="925" t="s">
        <v>292</v>
      </c>
      <c r="S140" s="1032"/>
      <c r="T140" s="925" t="s">
        <v>279</v>
      </c>
      <c r="U140" s="1032"/>
      <c r="V140" s="925" t="s">
        <v>279</v>
      </c>
      <c r="W140" s="1032"/>
      <c r="X140" s="1032"/>
      <c r="Y140" s="925"/>
      <c r="Z140" s="1032"/>
      <c r="AA140" s="1032"/>
      <c r="AB140" s="925"/>
      <c r="AC140" s="1032"/>
      <c r="AD140" s="925"/>
      <c r="AE140" s="1032"/>
      <c r="AF140" s="924" t="s">
        <v>419</v>
      </c>
      <c r="AG140" s="1032"/>
      <c r="AH140" s="1032"/>
      <c r="AI140" s="1032"/>
      <c r="AJ140" s="1032"/>
      <c r="AK140" s="1032"/>
      <c r="AL140" s="1032"/>
      <c r="AM140" s="1032"/>
      <c r="AN140" s="925" t="s">
        <v>273</v>
      </c>
      <c r="AO140" s="1032"/>
      <c r="AP140" s="1032"/>
      <c r="AQ140" s="1032"/>
      <c r="AR140" s="1032"/>
      <c r="AS140" s="925" t="s">
        <v>274</v>
      </c>
      <c r="AT140" s="1032"/>
      <c r="AU140" s="1032"/>
      <c r="AV140" s="108" t="s">
        <v>65</v>
      </c>
      <c r="AW140" s="926" t="s">
        <v>275</v>
      </c>
      <c r="AX140" s="1032"/>
      <c r="AY140" s="1032"/>
      <c r="AZ140" s="1032"/>
      <c r="BA140" s="1032"/>
      <c r="BB140" s="1032"/>
      <c r="BC140" s="109">
        <v>420000000</v>
      </c>
      <c r="BD140" s="110">
        <v>0</v>
      </c>
      <c r="BE140" s="109">
        <v>420000000</v>
      </c>
      <c r="BF140" s="110">
        <v>0</v>
      </c>
      <c r="BG140" s="110">
        <v>0</v>
      </c>
      <c r="BH140" s="110">
        <v>0</v>
      </c>
      <c r="BI140" s="110">
        <v>0</v>
      </c>
      <c r="BJ140" s="110">
        <v>0</v>
      </c>
      <c r="BK140" s="110">
        <v>0</v>
      </c>
      <c r="BL140" s="110">
        <v>0</v>
      </c>
      <c r="BM140" s="110">
        <v>0</v>
      </c>
      <c r="BN140" s="110">
        <v>0</v>
      </c>
      <c r="BO140" s="110">
        <v>0</v>
      </c>
    </row>
    <row r="141" spans="1:67" s="121" customFormat="1" x14ac:dyDescent="0.25">
      <c r="A141" s="121" t="str">
        <f>+B141&amp;"-"&amp;C141&amp;"-"&amp;D141&amp;"-"&amp;E141&amp;"-"&amp;F141&amp;"-"&amp;G141&amp;"-"&amp;AV141</f>
        <v>A-3-6-1-1-2-10</v>
      </c>
      <c r="B141" s="122" t="str">
        <f t="shared" si="18"/>
        <v>A</v>
      </c>
      <c r="C141" s="122" t="str">
        <f t="shared" si="19"/>
        <v>3</v>
      </c>
      <c r="D141" s="122" t="str">
        <f t="shared" si="20"/>
        <v>6</v>
      </c>
      <c r="E141" s="122" t="str">
        <f t="shared" si="21"/>
        <v>1</v>
      </c>
      <c r="F141" s="122" t="str">
        <f t="shared" si="15"/>
        <v>1</v>
      </c>
      <c r="G141" s="122" t="str">
        <f t="shared" si="16"/>
        <v>2</v>
      </c>
      <c r="H141" s="122"/>
      <c r="I141" s="122"/>
      <c r="J141" s="122"/>
      <c r="K141" s="122"/>
      <c r="M141" s="135"/>
      <c r="N141" s="1137" t="s">
        <v>14</v>
      </c>
      <c r="O141" s="1136"/>
      <c r="P141" s="1137" t="s">
        <v>289</v>
      </c>
      <c r="Q141" s="1136"/>
      <c r="R141" s="1137" t="s">
        <v>292</v>
      </c>
      <c r="S141" s="1136"/>
      <c r="T141" s="1137" t="s">
        <v>279</v>
      </c>
      <c r="U141" s="1136"/>
      <c r="V141" s="1137" t="s">
        <v>279</v>
      </c>
      <c r="W141" s="1136"/>
      <c r="X141" s="1136"/>
      <c r="Y141" s="1137" t="s">
        <v>282</v>
      </c>
      <c r="Z141" s="1136"/>
      <c r="AA141" s="1136"/>
      <c r="AB141" s="1137"/>
      <c r="AC141" s="1136"/>
      <c r="AD141" s="1137"/>
      <c r="AE141" s="1136"/>
      <c r="AF141" s="1138" t="s">
        <v>420</v>
      </c>
      <c r="AG141" s="1136"/>
      <c r="AH141" s="1136"/>
      <c r="AI141" s="1136"/>
      <c r="AJ141" s="1136"/>
      <c r="AK141" s="1136"/>
      <c r="AL141" s="1136"/>
      <c r="AM141" s="1136"/>
      <c r="AN141" s="1137" t="s">
        <v>273</v>
      </c>
      <c r="AO141" s="1136"/>
      <c r="AP141" s="1136"/>
      <c r="AQ141" s="1136"/>
      <c r="AR141" s="1136"/>
      <c r="AS141" s="1137" t="s">
        <v>274</v>
      </c>
      <c r="AT141" s="1136"/>
      <c r="AU141" s="1136"/>
      <c r="AV141" s="123" t="s">
        <v>65</v>
      </c>
      <c r="AW141" s="1135" t="s">
        <v>275</v>
      </c>
      <c r="AX141" s="1136"/>
      <c r="AY141" s="1136"/>
      <c r="AZ141" s="1136"/>
      <c r="BA141" s="1136"/>
      <c r="BB141" s="1136"/>
      <c r="BC141" s="124">
        <v>420000000</v>
      </c>
      <c r="BD141" s="125">
        <v>0</v>
      </c>
      <c r="BE141" s="125">
        <v>420000000</v>
      </c>
      <c r="BF141" s="125">
        <v>0</v>
      </c>
      <c r="BG141" s="124">
        <v>0</v>
      </c>
      <c r="BH141" s="124">
        <v>0</v>
      </c>
      <c r="BI141" s="124">
        <v>0</v>
      </c>
      <c r="BJ141" s="124">
        <v>0</v>
      </c>
      <c r="BK141" s="124">
        <v>0</v>
      </c>
      <c r="BL141" s="125">
        <v>0</v>
      </c>
      <c r="BM141" s="124">
        <v>0</v>
      </c>
      <c r="BN141" s="125">
        <v>0</v>
      </c>
      <c r="BO141" s="124">
        <v>0</v>
      </c>
    </row>
    <row r="142" spans="1:67" x14ac:dyDescent="0.25">
      <c r="B142" s="115" t="str">
        <f t="shared" si="18"/>
        <v>A</v>
      </c>
      <c r="C142" s="115" t="str">
        <f t="shared" si="19"/>
        <v>3</v>
      </c>
      <c r="D142" s="115" t="str">
        <f t="shared" si="20"/>
        <v>6</v>
      </c>
      <c r="E142" s="115" t="str">
        <f t="shared" si="21"/>
        <v>3</v>
      </c>
      <c r="N142" s="918" t="s">
        <v>14</v>
      </c>
      <c r="O142" s="1032"/>
      <c r="P142" s="918" t="s">
        <v>289</v>
      </c>
      <c r="Q142" s="1032"/>
      <c r="R142" s="918" t="s">
        <v>292</v>
      </c>
      <c r="S142" s="1032"/>
      <c r="T142" s="918" t="s">
        <v>289</v>
      </c>
      <c r="U142" s="1032"/>
      <c r="V142" s="918"/>
      <c r="W142" s="1032"/>
      <c r="X142" s="1032"/>
      <c r="Y142" s="918"/>
      <c r="Z142" s="1032"/>
      <c r="AA142" s="1032"/>
      <c r="AB142" s="918"/>
      <c r="AC142" s="1032"/>
      <c r="AD142" s="918"/>
      <c r="AE142" s="1032"/>
      <c r="AF142" s="917" t="s">
        <v>316</v>
      </c>
      <c r="AG142" s="1032"/>
      <c r="AH142" s="1032"/>
      <c r="AI142" s="1032"/>
      <c r="AJ142" s="1032"/>
      <c r="AK142" s="1032"/>
      <c r="AL142" s="1032"/>
      <c r="AM142" s="1032"/>
      <c r="AN142" s="918" t="s">
        <v>273</v>
      </c>
      <c r="AO142" s="1032"/>
      <c r="AP142" s="1032"/>
      <c r="AQ142" s="1032"/>
      <c r="AR142" s="1032"/>
      <c r="AS142" s="918" t="s">
        <v>274</v>
      </c>
      <c r="AT142" s="1032"/>
      <c r="AU142" s="1032"/>
      <c r="AV142" s="105" t="s">
        <v>65</v>
      </c>
      <c r="AW142" s="919" t="s">
        <v>275</v>
      </c>
      <c r="AX142" s="1032"/>
      <c r="AY142" s="1032"/>
      <c r="AZ142" s="1032"/>
      <c r="BA142" s="1032"/>
      <c r="BB142" s="1032"/>
      <c r="BC142" s="106">
        <v>202298000000</v>
      </c>
      <c r="BD142" s="106">
        <v>23500000</v>
      </c>
      <c r="BE142" s="106">
        <v>66500000</v>
      </c>
      <c r="BF142" s="107">
        <v>0</v>
      </c>
      <c r="BG142" s="106">
        <v>4698867212</v>
      </c>
      <c r="BH142" s="106">
        <v>-4675367212</v>
      </c>
      <c r="BI142" s="106">
        <v>15277325176</v>
      </c>
      <c r="BJ142" s="106">
        <v>-10578457964</v>
      </c>
      <c r="BK142" s="106">
        <v>15268569679</v>
      </c>
      <c r="BL142" s="106">
        <v>8755497</v>
      </c>
      <c r="BM142" s="106">
        <v>15268569679</v>
      </c>
      <c r="BN142" s="107">
        <v>0</v>
      </c>
      <c r="BO142" s="106">
        <v>2512080</v>
      </c>
    </row>
    <row r="143" spans="1:67" ht="14.45" customHeight="1" x14ac:dyDescent="0.25">
      <c r="B143" s="115" t="str">
        <f t="shared" si="18"/>
        <v>A</v>
      </c>
      <c r="C143" s="115" t="str">
        <f t="shared" si="19"/>
        <v>3</v>
      </c>
      <c r="D143" s="115" t="str">
        <f t="shared" si="20"/>
        <v>6</v>
      </c>
      <c r="E143" s="115" t="str">
        <f t="shared" si="21"/>
        <v>3</v>
      </c>
      <c r="N143" s="918" t="s">
        <v>14</v>
      </c>
      <c r="O143" s="1032"/>
      <c r="P143" s="918" t="s">
        <v>289</v>
      </c>
      <c r="Q143" s="1032"/>
      <c r="R143" s="918" t="s">
        <v>292</v>
      </c>
      <c r="S143" s="1032"/>
      <c r="T143" s="918" t="s">
        <v>289</v>
      </c>
      <c r="U143" s="1032"/>
      <c r="V143" s="918"/>
      <c r="W143" s="1032"/>
      <c r="X143" s="1032"/>
      <c r="Y143" s="918"/>
      <c r="Z143" s="1032"/>
      <c r="AA143" s="1032"/>
      <c r="AB143" s="918"/>
      <c r="AC143" s="1032"/>
      <c r="AD143" s="918"/>
      <c r="AE143" s="1032"/>
      <c r="AF143" s="917" t="s">
        <v>316</v>
      </c>
      <c r="AG143" s="1032"/>
      <c r="AH143" s="1032"/>
      <c r="AI143" s="1032"/>
      <c r="AJ143" s="1032"/>
      <c r="AK143" s="1032"/>
      <c r="AL143" s="1032"/>
      <c r="AM143" s="1032"/>
      <c r="AN143" s="918" t="s">
        <v>273</v>
      </c>
      <c r="AO143" s="1032"/>
      <c r="AP143" s="1032"/>
      <c r="AQ143" s="1032"/>
      <c r="AR143" s="1032"/>
      <c r="AS143" s="918" t="s">
        <v>276</v>
      </c>
      <c r="AT143" s="1032"/>
      <c r="AU143" s="1032"/>
      <c r="AV143" s="105" t="s">
        <v>23</v>
      </c>
      <c r="AW143" s="919" t="s">
        <v>278</v>
      </c>
      <c r="AX143" s="1032"/>
      <c r="AY143" s="1032"/>
      <c r="AZ143" s="1032"/>
      <c r="BA143" s="1032"/>
      <c r="BB143" s="1032"/>
      <c r="BC143" s="106">
        <v>66513900000</v>
      </c>
      <c r="BD143" s="106">
        <v>1564844945</v>
      </c>
      <c r="BE143" s="106">
        <v>46452914074</v>
      </c>
      <c r="BF143" s="107">
        <v>0</v>
      </c>
      <c r="BG143" s="106">
        <v>573471557</v>
      </c>
      <c r="BH143" s="106">
        <v>991373388</v>
      </c>
      <c r="BI143" s="106">
        <v>154925237</v>
      </c>
      <c r="BJ143" s="106">
        <v>418546320</v>
      </c>
      <c r="BK143" s="106">
        <v>262094813</v>
      </c>
      <c r="BL143" s="106">
        <v>-107169576</v>
      </c>
      <c r="BM143" s="106">
        <v>262094813</v>
      </c>
      <c r="BN143" s="107">
        <v>0</v>
      </c>
      <c r="BO143" s="107">
        <v>0</v>
      </c>
    </row>
    <row r="144" spans="1:67" s="121" customFormat="1" x14ac:dyDescent="0.25">
      <c r="A144" s="121" t="str">
        <f>+B144&amp;"-"&amp;C144&amp;"-"&amp;D144&amp;"-"&amp;E144&amp;"-"&amp;F144&amp;"-"&amp;G144&amp;"-"&amp;AV144</f>
        <v>A-3-6-3-4--10</v>
      </c>
      <c r="B144" s="122" t="str">
        <f t="shared" si="18"/>
        <v>A</v>
      </c>
      <c r="C144" s="122" t="str">
        <f t="shared" si="19"/>
        <v>3</v>
      </c>
      <c r="D144" s="122" t="str">
        <f t="shared" si="20"/>
        <v>6</v>
      </c>
      <c r="E144" s="122" t="str">
        <f t="shared" si="21"/>
        <v>3</v>
      </c>
      <c r="F144" s="122" t="str">
        <f t="shared" si="15"/>
        <v>4</v>
      </c>
      <c r="G144" s="122"/>
      <c r="H144" s="122"/>
      <c r="I144" s="122"/>
      <c r="J144" s="122"/>
      <c r="K144" s="122"/>
      <c r="M144" s="135"/>
      <c r="N144" s="1137" t="s">
        <v>14</v>
      </c>
      <c r="O144" s="1136"/>
      <c r="P144" s="1137" t="s">
        <v>289</v>
      </c>
      <c r="Q144" s="1136"/>
      <c r="R144" s="1137" t="s">
        <v>292</v>
      </c>
      <c r="S144" s="1136"/>
      <c r="T144" s="1137" t="s">
        <v>289</v>
      </c>
      <c r="U144" s="1136"/>
      <c r="V144" s="1137" t="s">
        <v>283</v>
      </c>
      <c r="W144" s="1136"/>
      <c r="X144" s="1136"/>
      <c r="Y144" s="1137"/>
      <c r="Z144" s="1136"/>
      <c r="AA144" s="1136"/>
      <c r="AB144" s="1137"/>
      <c r="AC144" s="1136"/>
      <c r="AD144" s="1137"/>
      <c r="AE144" s="1136"/>
      <c r="AF144" s="1138" t="s">
        <v>94</v>
      </c>
      <c r="AG144" s="1136"/>
      <c r="AH144" s="1136"/>
      <c r="AI144" s="1136"/>
      <c r="AJ144" s="1136"/>
      <c r="AK144" s="1136"/>
      <c r="AL144" s="1136"/>
      <c r="AM144" s="1136"/>
      <c r="AN144" s="1137" t="s">
        <v>273</v>
      </c>
      <c r="AO144" s="1136"/>
      <c r="AP144" s="1136"/>
      <c r="AQ144" s="1136"/>
      <c r="AR144" s="1136"/>
      <c r="AS144" s="1137" t="s">
        <v>274</v>
      </c>
      <c r="AT144" s="1136"/>
      <c r="AU144" s="1136"/>
      <c r="AV144" s="123" t="s">
        <v>65</v>
      </c>
      <c r="AW144" s="1135" t="s">
        <v>275</v>
      </c>
      <c r="AX144" s="1136"/>
      <c r="AY144" s="1136"/>
      <c r="AZ144" s="1136"/>
      <c r="BA144" s="1136"/>
      <c r="BB144" s="1136"/>
      <c r="BC144" s="124">
        <v>298000000</v>
      </c>
      <c r="BD144" s="125">
        <v>23500000</v>
      </c>
      <c r="BE144" s="125">
        <v>66500000</v>
      </c>
      <c r="BF144" s="125">
        <v>0</v>
      </c>
      <c r="BG144" s="124">
        <v>8750000</v>
      </c>
      <c r="BH144" s="124">
        <v>14750000</v>
      </c>
      <c r="BI144" s="124">
        <v>33500000</v>
      </c>
      <c r="BJ144" s="124">
        <v>-24750000</v>
      </c>
      <c r="BK144" s="124">
        <v>33500000</v>
      </c>
      <c r="BL144" s="125">
        <v>0</v>
      </c>
      <c r="BM144" s="124">
        <v>33500000</v>
      </c>
      <c r="BN144" s="125">
        <v>0</v>
      </c>
      <c r="BO144" s="124">
        <v>0</v>
      </c>
    </row>
    <row r="145" spans="1:67" s="121" customFormat="1" x14ac:dyDescent="0.25">
      <c r="A145" s="121" t="str">
        <f>+B145&amp;"-"&amp;C145&amp;"-"&amp;D145&amp;"-"&amp;E145&amp;"-"&amp;F145&amp;"-"&amp;G145&amp;"-"&amp;AV145</f>
        <v>A-3-6-3-7--10</v>
      </c>
      <c r="B145" s="122" t="str">
        <f t="shared" si="18"/>
        <v>A</v>
      </c>
      <c r="C145" s="122" t="str">
        <f t="shared" si="19"/>
        <v>3</v>
      </c>
      <c r="D145" s="122" t="str">
        <f t="shared" si="20"/>
        <v>6</v>
      </c>
      <c r="E145" s="122" t="str">
        <f t="shared" si="21"/>
        <v>3</v>
      </c>
      <c r="F145" s="122" t="str">
        <f t="shared" si="15"/>
        <v>7</v>
      </c>
      <c r="G145" s="122"/>
      <c r="H145" s="122"/>
      <c r="I145" s="122"/>
      <c r="J145" s="122"/>
      <c r="K145" s="122"/>
      <c r="M145" s="135"/>
      <c r="N145" s="1137" t="s">
        <v>14</v>
      </c>
      <c r="O145" s="1136"/>
      <c r="P145" s="1137" t="s">
        <v>289</v>
      </c>
      <c r="Q145" s="1136"/>
      <c r="R145" s="1137" t="s">
        <v>292</v>
      </c>
      <c r="S145" s="1136"/>
      <c r="T145" s="1137" t="s">
        <v>289</v>
      </c>
      <c r="U145" s="1136"/>
      <c r="V145" s="1137" t="s">
        <v>293</v>
      </c>
      <c r="W145" s="1136"/>
      <c r="X145" s="1136"/>
      <c r="Y145" s="1137"/>
      <c r="Z145" s="1136"/>
      <c r="AA145" s="1136"/>
      <c r="AB145" s="1137"/>
      <c r="AC145" s="1136"/>
      <c r="AD145" s="1137"/>
      <c r="AE145" s="1136"/>
      <c r="AF145" s="1138" t="s">
        <v>95</v>
      </c>
      <c r="AG145" s="1136"/>
      <c r="AH145" s="1136"/>
      <c r="AI145" s="1136"/>
      <c r="AJ145" s="1136"/>
      <c r="AK145" s="1136"/>
      <c r="AL145" s="1136"/>
      <c r="AM145" s="1136"/>
      <c r="AN145" s="1137" t="s">
        <v>273</v>
      </c>
      <c r="AO145" s="1136"/>
      <c r="AP145" s="1136"/>
      <c r="AQ145" s="1136"/>
      <c r="AR145" s="1136"/>
      <c r="AS145" s="1137" t="s">
        <v>274</v>
      </c>
      <c r="AT145" s="1136"/>
      <c r="AU145" s="1136"/>
      <c r="AV145" s="123" t="s">
        <v>65</v>
      </c>
      <c r="AW145" s="1135" t="s">
        <v>275</v>
      </c>
      <c r="AX145" s="1136"/>
      <c r="AY145" s="1136"/>
      <c r="AZ145" s="1136"/>
      <c r="BA145" s="1136"/>
      <c r="BB145" s="1136"/>
      <c r="BC145" s="124">
        <v>202000000000</v>
      </c>
      <c r="BD145" s="125">
        <v>0</v>
      </c>
      <c r="BE145" s="125">
        <v>0</v>
      </c>
      <c r="BF145" s="125">
        <v>0</v>
      </c>
      <c r="BG145" s="124">
        <v>4690117212</v>
      </c>
      <c r="BH145" s="124">
        <v>-4690117212</v>
      </c>
      <c r="BI145" s="124">
        <v>15243825176</v>
      </c>
      <c r="BJ145" s="124">
        <v>-10553707964</v>
      </c>
      <c r="BK145" s="124">
        <v>15235069679</v>
      </c>
      <c r="BL145" s="125">
        <v>8755497</v>
      </c>
      <c r="BM145" s="124">
        <v>15235069679</v>
      </c>
      <c r="BN145" s="125">
        <v>0</v>
      </c>
      <c r="BO145" s="124">
        <v>2512080</v>
      </c>
    </row>
    <row r="146" spans="1:67" s="126" customFormat="1" x14ac:dyDescent="0.25">
      <c r="B146" s="127" t="str">
        <f t="shared" si="18"/>
        <v>A</v>
      </c>
      <c r="C146" s="127" t="str">
        <f t="shared" si="19"/>
        <v>3</v>
      </c>
      <c r="D146" s="127" t="str">
        <f t="shared" si="20"/>
        <v>6</v>
      </c>
      <c r="E146" s="127" t="str">
        <f t="shared" si="21"/>
        <v>3</v>
      </c>
      <c r="F146" s="127" t="str">
        <f t="shared" si="15"/>
        <v>11</v>
      </c>
      <c r="G146" s="127"/>
      <c r="H146" s="127"/>
      <c r="I146" s="127"/>
      <c r="J146" s="127"/>
      <c r="K146" s="127"/>
      <c r="M146" s="136"/>
      <c r="N146" s="1139" t="s">
        <v>14</v>
      </c>
      <c r="O146" s="1140"/>
      <c r="P146" s="1139" t="s">
        <v>289</v>
      </c>
      <c r="Q146" s="1140"/>
      <c r="R146" s="1139" t="s">
        <v>292</v>
      </c>
      <c r="S146" s="1140"/>
      <c r="T146" s="1139" t="s">
        <v>289</v>
      </c>
      <c r="U146" s="1140"/>
      <c r="V146" s="1139" t="s">
        <v>80</v>
      </c>
      <c r="W146" s="1140"/>
      <c r="X146" s="1140"/>
      <c r="Y146" s="1139"/>
      <c r="Z146" s="1140"/>
      <c r="AA146" s="1140"/>
      <c r="AB146" s="1139"/>
      <c r="AC146" s="1140"/>
      <c r="AD146" s="1139"/>
      <c r="AE146" s="1140"/>
      <c r="AF146" s="1141" t="s">
        <v>183</v>
      </c>
      <c r="AG146" s="1140"/>
      <c r="AH146" s="1140"/>
      <c r="AI146" s="1140"/>
      <c r="AJ146" s="1140"/>
      <c r="AK146" s="1140"/>
      <c r="AL146" s="1140"/>
      <c r="AM146" s="1140"/>
      <c r="AN146" s="1139" t="s">
        <v>273</v>
      </c>
      <c r="AO146" s="1140"/>
      <c r="AP146" s="1140"/>
      <c r="AQ146" s="1140"/>
      <c r="AR146" s="1140"/>
      <c r="AS146" s="1139" t="s">
        <v>276</v>
      </c>
      <c r="AT146" s="1140"/>
      <c r="AU146" s="1140"/>
      <c r="AV146" s="128" t="s">
        <v>23</v>
      </c>
      <c r="AW146" s="1142" t="s">
        <v>278</v>
      </c>
      <c r="AX146" s="1140"/>
      <c r="AY146" s="1140"/>
      <c r="AZ146" s="1140"/>
      <c r="BA146" s="1140"/>
      <c r="BB146" s="1140"/>
      <c r="BC146" s="129">
        <v>66009000000</v>
      </c>
      <c r="BD146" s="130">
        <v>1564844945</v>
      </c>
      <c r="BE146" s="130">
        <v>45948014074</v>
      </c>
      <c r="BF146" s="130">
        <v>0</v>
      </c>
      <c r="BG146" s="129">
        <v>573471557</v>
      </c>
      <c r="BH146" s="129">
        <v>991373388</v>
      </c>
      <c r="BI146" s="129">
        <v>154925237</v>
      </c>
      <c r="BJ146" s="129">
        <v>418546320</v>
      </c>
      <c r="BK146" s="129">
        <v>262094813</v>
      </c>
      <c r="BL146" s="130">
        <v>-107169576</v>
      </c>
      <c r="BM146" s="129">
        <v>262094813</v>
      </c>
      <c r="BN146" s="130">
        <v>0</v>
      </c>
      <c r="BO146" s="129">
        <v>0</v>
      </c>
    </row>
    <row r="147" spans="1:67" s="121" customFormat="1" x14ac:dyDescent="0.25">
      <c r="A147" s="121" t="str">
        <f>+B147&amp;"-"&amp;C147&amp;"-"&amp;D147&amp;"-"&amp;E147&amp;"-"&amp;F147&amp;"-"&amp;G147&amp;"-"&amp;AV147</f>
        <v>A-3-6-3-11-1-16</v>
      </c>
      <c r="B147" s="122" t="str">
        <f t="shared" si="18"/>
        <v>A</v>
      </c>
      <c r="C147" s="122" t="str">
        <f t="shared" si="19"/>
        <v>3</v>
      </c>
      <c r="D147" s="122" t="str">
        <f t="shared" si="20"/>
        <v>6</v>
      </c>
      <c r="E147" s="122" t="str">
        <f t="shared" si="21"/>
        <v>3</v>
      </c>
      <c r="F147" s="122" t="str">
        <f t="shared" ref="F147:F210" si="22">+V147</f>
        <v>11</v>
      </c>
      <c r="G147" s="122" t="str">
        <f t="shared" ref="G147:G210" si="23">+Y147</f>
        <v>1</v>
      </c>
      <c r="H147" s="122"/>
      <c r="I147" s="122"/>
      <c r="J147" s="122"/>
      <c r="K147" s="122"/>
      <c r="M147" s="135"/>
      <c r="N147" s="1137" t="s">
        <v>14</v>
      </c>
      <c r="O147" s="1136"/>
      <c r="P147" s="1137" t="s">
        <v>289</v>
      </c>
      <c r="Q147" s="1136"/>
      <c r="R147" s="1137" t="s">
        <v>292</v>
      </c>
      <c r="S147" s="1136"/>
      <c r="T147" s="1137" t="s">
        <v>289</v>
      </c>
      <c r="U147" s="1136"/>
      <c r="V147" s="1137" t="s">
        <v>80</v>
      </c>
      <c r="W147" s="1136"/>
      <c r="X147" s="1136"/>
      <c r="Y147" s="1137" t="s">
        <v>279</v>
      </c>
      <c r="Z147" s="1136"/>
      <c r="AA147" s="1136"/>
      <c r="AB147" s="1137" t="s">
        <v>236</v>
      </c>
      <c r="AC147" s="1136"/>
      <c r="AD147" s="1137" t="s">
        <v>236</v>
      </c>
      <c r="AE147" s="1136"/>
      <c r="AF147" s="1138" t="s">
        <v>96</v>
      </c>
      <c r="AG147" s="1136"/>
      <c r="AH147" s="1136"/>
      <c r="AI147" s="1136"/>
      <c r="AJ147" s="1136"/>
      <c r="AK147" s="1136"/>
      <c r="AL147" s="1136"/>
      <c r="AM147" s="1136"/>
      <c r="AN147" s="1137" t="s">
        <v>273</v>
      </c>
      <c r="AO147" s="1136"/>
      <c r="AP147" s="1136"/>
      <c r="AQ147" s="1136"/>
      <c r="AR147" s="1136"/>
      <c r="AS147" s="1137" t="s">
        <v>276</v>
      </c>
      <c r="AT147" s="1136"/>
      <c r="AU147" s="1136"/>
      <c r="AV147" s="123" t="s">
        <v>23</v>
      </c>
      <c r="AW147" s="1135" t="s">
        <v>278</v>
      </c>
      <c r="AX147" s="1136"/>
      <c r="AY147" s="1136"/>
      <c r="AZ147" s="1136"/>
      <c r="BA147" s="1136"/>
      <c r="BB147" s="1136"/>
      <c r="BC147" s="124">
        <v>58014500000</v>
      </c>
      <c r="BD147" s="125">
        <v>1564844945</v>
      </c>
      <c r="BE147" s="125">
        <v>45873014074</v>
      </c>
      <c r="BF147" s="125">
        <v>0</v>
      </c>
      <c r="BG147" s="124">
        <v>573471557</v>
      </c>
      <c r="BH147" s="124">
        <v>991373388</v>
      </c>
      <c r="BI147" s="124">
        <v>154382597</v>
      </c>
      <c r="BJ147" s="124">
        <v>419088960</v>
      </c>
      <c r="BK147" s="124">
        <v>261552173</v>
      </c>
      <c r="BL147" s="125">
        <v>-107169576</v>
      </c>
      <c r="BM147" s="124">
        <v>261552173</v>
      </c>
      <c r="BN147" s="125">
        <v>0</v>
      </c>
      <c r="BO147" s="124">
        <v>0</v>
      </c>
    </row>
    <row r="148" spans="1:67" s="121" customFormat="1" x14ac:dyDescent="0.25">
      <c r="A148" s="121" t="str">
        <f>+B148&amp;"-"&amp;C148&amp;"-"&amp;D148&amp;"-"&amp;E148&amp;"-"&amp;F148&amp;"-"&amp;G148&amp;"-"&amp;AV148</f>
        <v>A-3-6-3-11-2-16</v>
      </c>
      <c r="B148" s="122" t="str">
        <f t="shared" si="18"/>
        <v>A</v>
      </c>
      <c r="C148" s="122" t="str">
        <f t="shared" si="19"/>
        <v>3</v>
      </c>
      <c r="D148" s="122" t="str">
        <f t="shared" si="20"/>
        <v>6</v>
      </c>
      <c r="E148" s="122" t="str">
        <f t="shared" si="21"/>
        <v>3</v>
      </c>
      <c r="F148" s="122" t="str">
        <f t="shared" si="22"/>
        <v>11</v>
      </c>
      <c r="G148" s="122" t="str">
        <f t="shared" si="23"/>
        <v>2</v>
      </c>
      <c r="H148" s="122"/>
      <c r="I148" s="122"/>
      <c r="J148" s="122"/>
      <c r="K148" s="122"/>
      <c r="M148" s="135"/>
      <c r="N148" s="1137" t="s">
        <v>14</v>
      </c>
      <c r="O148" s="1136"/>
      <c r="P148" s="1137" t="s">
        <v>289</v>
      </c>
      <c r="Q148" s="1136"/>
      <c r="R148" s="1137" t="s">
        <v>292</v>
      </c>
      <c r="S148" s="1136"/>
      <c r="T148" s="1137" t="s">
        <v>289</v>
      </c>
      <c r="U148" s="1136"/>
      <c r="V148" s="1137" t="s">
        <v>80</v>
      </c>
      <c r="W148" s="1136"/>
      <c r="X148" s="1136"/>
      <c r="Y148" s="1137" t="s">
        <v>282</v>
      </c>
      <c r="Z148" s="1136"/>
      <c r="AA148" s="1136"/>
      <c r="AB148" s="1137" t="s">
        <v>236</v>
      </c>
      <c r="AC148" s="1136"/>
      <c r="AD148" s="1137" t="s">
        <v>236</v>
      </c>
      <c r="AE148" s="1136"/>
      <c r="AF148" s="1138" t="s">
        <v>97</v>
      </c>
      <c r="AG148" s="1136"/>
      <c r="AH148" s="1136"/>
      <c r="AI148" s="1136"/>
      <c r="AJ148" s="1136"/>
      <c r="AK148" s="1136"/>
      <c r="AL148" s="1136"/>
      <c r="AM148" s="1136"/>
      <c r="AN148" s="1137" t="s">
        <v>273</v>
      </c>
      <c r="AO148" s="1136"/>
      <c r="AP148" s="1136"/>
      <c r="AQ148" s="1136"/>
      <c r="AR148" s="1136"/>
      <c r="AS148" s="1137" t="s">
        <v>276</v>
      </c>
      <c r="AT148" s="1136"/>
      <c r="AU148" s="1136"/>
      <c r="AV148" s="123" t="s">
        <v>23</v>
      </c>
      <c r="AW148" s="1135" t="s">
        <v>278</v>
      </c>
      <c r="AX148" s="1136"/>
      <c r="AY148" s="1136"/>
      <c r="AZ148" s="1136"/>
      <c r="BA148" s="1136"/>
      <c r="BB148" s="1136"/>
      <c r="BC148" s="124">
        <v>7994500000</v>
      </c>
      <c r="BD148" s="125">
        <v>0</v>
      </c>
      <c r="BE148" s="125">
        <v>75000000</v>
      </c>
      <c r="BF148" s="125">
        <v>0</v>
      </c>
      <c r="BG148" s="124">
        <v>0</v>
      </c>
      <c r="BH148" s="124">
        <v>0</v>
      </c>
      <c r="BI148" s="124">
        <v>542640</v>
      </c>
      <c r="BJ148" s="124">
        <v>-542640</v>
      </c>
      <c r="BK148" s="124">
        <v>542640</v>
      </c>
      <c r="BL148" s="125">
        <v>0</v>
      </c>
      <c r="BM148" s="124">
        <v>542640</v>
      </c>
      <c r="BN148" s="125">
        <v>0</v>
      </c>
      <c r="BO148" s="124">
        <v>0</v>
      </c>
    </row>
    <row r="149" spans="1:67" s="121" customFormat="1" x14ac:dyDescent="0.25">
      <c r="A149" s="121" t="str">
        <f>+B149&amp;"-"&amp;C149&amp;"-"&amp;D149&amp;"-"&amp;E149&amp;"-"&amp;F149&amp;"-"&amp;G149&amp;"-"&amp;AV149</f>
        <v>A-3-6-3-66--16</v>
      </c>
      <c r="B149" s="122" t="str">
        <f t="shared" si="18"/>
        <v>A</v>
      </c>
      <c r="C149" s="122" t="str">
        <f t="shared" si="19"/>
        <v>3</v>
      </c>
      <c r="D149" s="122" t="str">
        <f t="shared" si="20"/>
        <v>6</v>
      </c>
      <c r="E149" s="122" t="str">
        <f t="shared" si="21"/>
        <v>3</v>
      </c>
      <c r="F149" s="122" t="str">
        <f t="shared" si="22"/>
        <v>66</v>
      </c>
      <c r="G149" s="122"/>
      <c r="H149" s="122"/>
      <c r="I149" s="122"/>
      <c r="J149" s="122"/>
      <c r="K149" s="122"/>
      <c r="M149" s="135"/>
      <c r="N149" s="1137" t="s">
        <v>14</v>
      </c>
      <c r="O149" s="1136"/>
      <c r="P149" s="1137" t="s">
        <v>289</v>
      </c>
      <c r="Q149" s="1136"/>
      <c r="R149" s="1137" t="s">
        <v>292</v>
      </c>
      <c r="S149" s="1136"/>
      <c r="T149" s="1137" t="s">
        <v>289</v>
      </c>
      <c r="U149" s="1136"/>
      <c r="V149" s="1137" t="s">
        <v>317</v>
      </c>
      <c r="W149" s="1136"/>
      <c r="X149" s="1136"/>
      <c r="Y149" s="1137"/>
      <c r="Z149" s="1136"/>
      <c r="AA149" s="1136"/>
      <c r="AB149" s="1137"/>
      <c r="AC149" s="1136"/>
      <c r="AD149" s="1137"/>
      <c r="AE149" s="1136"/>
      <c r="AF149" s="1138" t="s">
        <v>98</v>
      </c>
      <c r="AG149" s="1136"/>
      <c r="AH149" s="1136"/>
      <c r="AI149" s="1136"/>
      <c r="AJ149" s="1136"/>
      <c r="AK149" s="1136"/>
      <c r="AL149" s="1136"/>
      <c r="AM149" s="1136"/>
      <c r="AN149" s="1137" t="s">
        <v>273</v>
      </c>
      <c r="AO149" s="1136"/>
      <c r="AP149" s="1136"/>
      <c r="AQ149" s="1136"/>
      <c r="AR149" s="1136"/>
      <c r="AS149" s="1137" t="s">
        <v>276</v>
      </c>
      <c r="AT149" s="1136"/>
      <c r="AU149" s="1136"/>
      <c r="AV149" s="123" t="s">
        <v>23</v>
      </c>
      <c r="AW149" s="1135" t="s">
        <v>278</v>
      </c>
      <c r="AX149" s="1136"/>
      <c r="AY149" s="1136"/>
      <c r="AZ149" s="1136"/>
      <c r="BA149" s="1136"/>
      <c r="BB149" s="1136"/>
      <c r="BC149" s="124">
        <v>504900000</v>
      </c>
      <c r="BD149" s="125">
        <v>0</v>
      </c>
      <c r="BE149" s="125">
        <v>504900000</v>
      </c>
      <c r="BF149" s="125">
        <v>0</v>
      </c>
      <c r="BG149" s="124">
        <v>0</v>
      </c>
      <c r="BH149" s="124">
        <v>0</v>
      </c>
      <c r="BI149" s="124">
        <v>0</v>
      </c>
      <c r="BJ149" s="124">
        <v>0</v>
      </c>
      <c r="BK149" s="124">
        <v>0</v>
      </c>
      <c r="BL149" s="125">
        <v>0</v>
      </c>
      <c r="BM149" s="124">
        <v>0</v>
      </c>
      <c r="BN149" s="125">
        <v>0</v>
      </c>
      <c r="BO149" s="124">
        <v>0</v>
      </c>
    </row>
    <row r="150" spans="1:67" ht="14.45" customHeight="1" x14ac:dyDescent="0.25">
      <c r="B150" s="115" t="str">
        <f t="shared" si="18"/>
        <v>C</v>
      </c>
      <c r="N150" s="918" t="s">
        <v>99</v>
      </c>
      <c r="O150" s="1032"/>
      <c r="P150" s="918"/>
      <c r="Q150" s="1032"/>
      <c r="R150" s="918"/>
      <c r="S150" s="1032"/>
      <c r="T150" s="918"/>
      <c r="U150" s="1032"/>
      <c r="V150" s="918"/>
      <c r="W150" s="1032"/>
      <c r="X150" s="1032"/>
      <c r="Y150" s="918"/>
      <c r="Z150" s="1032"/>
      <c r="AA150" s="1032"/>
      <c r="AB150" s="918"/>
      <c r="AC150" s="1032"/>
      <c r="AD150" s="918"/>
      <c r="AE150" s="1032"/>
      <c r="AF150" s="917" t="s">
        <v>11</v>
      </c>
      <c r="AG150" s="1032"/>
      <c r="AH150" s="1032"/>
      <c r="AI150" s="1032"/>
      <c r="AJ150" s="1032"/>
      <c r="AK150" s="1032"/>
      <c r="AL150" s="1032"/>
      <c r="AM150" s="1032"/>
      <c r="AN150" s="918" t="s">
        <v>273</v>
      </c>
      <c r="AO150" s="1032"/>
      <c r="AP150" s="1032"/>
      <c r="AQ150" s="1032"/>
      <c r="AR150" s="1032"/>
      <c r="AS150" s="918" t="s">
        <v>274</v>
      </c>
      <c r="AT150" s="1032"/>
      <c r="AU150" s="1032"/>
      <c r="AV150" s="105" t="s">
        <v>65</v>
      </c>
      <c r="AW150" s="919" t="s">
        <v>275</v>
      </c>
      <c r="AX150" s="1032"/>
      <c r="AY150" s="1032"/>
      <c r="AZ150" s="1032"/>
      <c r="BA150" s="1032"/>
      <c r="BB150" s="1032"/>
      <c r="BC150" s="106">
        <v>29099334179</v>
      </c>
      <c r="BD150" s="106">
        <v>194400000</v>
      </c>
      <c r="BE150" s="106">
        <v>2139995076</v>
      </c>
      <c r="BF150" s="107">
        <v>0</v>
      </c>
      <c r="BG150" s="106">
        <v>655331639</v>
      </c>
      <c r="BH150" s="106">
        <v>-460931639</v>
      </c>
      <c r="BI150" s="106">
        <v>1119027577</v>
      </c>
      <c r="BJ150" s="106">
        <v>-463695938</v>
      </c>
      <c r="BK150" s="106">
        <v>1050430827</v>
      </c>
      <c r="BL150" s="106">
        <v>68596750</v>
      </c>
      <c r="BM150" s="106">
        <v>1045459827</v>
      </c>
      <c r="BN150" s="106">
        <v>4971000</v>
      </c>
      <c r="BO150" s="106">
        <v>222260</v>
      </c>
    </row>
    <row r="151" spans="1:67" x14ac:dyDescent="0.25">
      <c r="B151" s="115" t="str">
        <f t="shared" si="18"/>
        <v>C</v>
      </c>
      <c r="N151" s="918" t="s">
        <v>99</v>
      </c>
      <c r="O151" s="1032"/>
      <c r="P151" s="918"/>
      <c r="Q151" s="1032"/>
      <c r="R151" s="918"/>
      <c r="S151" s="1032"/>
      <c r="T151" s="918"/>
      <c r="U151" s="1032"/>
      <c r="V151" s="918"/>
      <c r="W151" s="1032"/>
      <c r="X151" s="1032"/>
      <c r="Y151" s="918"/>
      <c r="Z151" s="1032"/>
      <c r="AA151" s="1032"/>
      <c r="AB151" s="918"/>
      <c r="AC151" s="1032"/>
      <c r="AD151" s="918"/>
      <c r="AE151" s="1032"/>
      <c r="AF151" s="917" t="s">
        <v>11</v>
      </c>
      <c r="AG151" s="1032"/>
      <c r="AH151" s="1032"/>
      <c r="AI151" s="1032"/>
      <c r="AJ151" s="1032"/>
      <c r="AK151" s="1032"/>
      <c r="AL151" s="1032"/>
      <c r="AM151" s="1032"/>
      <c r="AN151" s="918" t="s">
        <v>273</v>
      </c>
      <c r="AO151" s="1032"/>
      <c r="AP151" s="1032"/>
      <c r="AQ151" s="1032"/>
      <c r="AR151" s="1032"/>
      <c r="AS151" s="918" t="s">
        <v>274</v>
      </c>
      <c r="AT151" s="1032"/>
      <c r="AU151" s="1032"/>
      <c r="AV151" s="105" t="s">
        <v>303</v>
      </c>
      <c r="AW151" s="919" t="s">
        <v>321</v>
      </c>
      <c r="AX151" s="1032"/>
      <c r="AY151" s="1032"/>
      <c r="AZ151" s="1032"/>
      <c r="BA151" s="1032"/>
      <c r="BB151" s="1032"/>
      <c r="BC151" s="106">
        <v>9021085821</v>
      </c>
      <c r="BD151" s="107">
        <v>0</v>
      </c>
      <c r="BE151" s="107">
        <v>0</v>
      </c>
      <c r="BF151" s="107">
        <v>0</v>
      </c>
      <c r="BG151" s="107">
        <v>0</v>
      </c>
      <c r="BH151" s="107">
        <v>0</v>
      </c>
      <c r="BI151" s="107">
        <v>0</v>
      </c>
      <c r="BJ151" s="107">
        <v>0</v>
      </c>
      <c r="BK151" s="107">
        <v>0</v>
      </c>
      <c r="BL151" s="107">
        <v>0</v>
      </c>
      <c r="BM151" s="107">
        <v>0</v>
      </c>
      <c r="BN151" s="107">
        <v>0</v>
      </c>
      <c r="BO151" s="107">
        <v>0</v>
      </c>
    </row>
    <row r="152" spans="1:67" x14ac:dyDescent="0.25">
      <c r="B152" s="115" t="str">
        <f t="shared" si="18"/>
        <v>C</v>
      </c>
      <c r="N152" s="918" t="s">
        <v>99</v>
      </c>
      <c r="O152" s="1032"/>
      <c r="P152" s="918"/>
      <c r="Q152" s="1032"/>
      <c r="R152" s="918"/>
      <c r="S152" s="1032"/>
      <c r="T152" s="918"/>
      <c r="U152" s="1032"/>
      <c r="V152" s="918"/>
      <c r="W152" s="1032"/>
      <c r="X152" s="1032"/>
      <c r="Y152" s="918"/>
      <c r="Z152" s="1032"/>
      <c r="AA152" s="1032"/>
      <c r="AB152" s="918"/>
      <c r="AC152" s="1032"/>
      <c r="AD152" s="918"/>
      <c r="AE152" s="1032"/>
      <c r="AF152" s="917" t="s">
        <v>11</v>
      </c>
      <c r="AG152" s="1032"/>
      <c r="AH152" s="1032"/>
      <c r="AI152" s="1032"/>
      <c r="AJ152" s="1032"/>
      <c r="AK152" s="1032"/>
      <c r="AL152" s="1032"/>
      <c r="AM152" s="1032"/>
      <c r="AN152" s="918" t="s">
        <v>273</v>
      </c>
      <c r="AO152" s="1032"/>
      <c r="AP152" s="1032"/>
      <c r="AQ152" s="1032"/>
      <c r="AR152" s="1032"/>
      <c r="AS152" s="918" t="s">
        <v>274</v>
      </c>
      <c r="AT152" s="1032"/>
      <c r="AU152" s="1032"/>
      <c r="AV152" s="105" t="s">
        <v>286</v>
      </c>
      <c r="AW152" s="919" t="s">
        <v>421</v>
      </c>
      <c r="AX152" s="1032"/>
      <c r="AY152" s="1032"/>
      <c r="AZ152" s="1032"/>
      <c r="BA152" s="1032"/>
      <c r="BB152" s="1032"/>
      <c r="BC152" s="106">
        <v>2815325822</v>
      </c>
      <c r="BD152" s="106">
        <v>306000000</v>
      </c>
      <c r="BE152" s="106">
        <v>2509325822</v>
      </c>
      <c r="BF152" s="107">
        <v>0</v>
      </c>
      <c r="BG152" s="107">
        <v>0</v>
      </c>
      <c r="BH152" s="106">
        <v>306000000</v>
      </c>
      <c r="BI152" s="107">
        <v>0</v>
      </c>
      <c r="BJ152" s="107">
        <v>0</v>
      </c>
      <c r="BK152" s="107">
        <v>0</v>
      </c>
      <c r="BL152" s="107">
        <v>0</v>
      </c>
      <c r="BM152" s="107">
        <v>0</v>
      </c>
      <c r="BN152" s="107">
        <v>0</v>
      </c>
      <c r="BO152" s="107">
        <v>0</v>
      </c>
    </row>
    <row r="153" spans="1:67" ht="14.45" customHeight="1" x14ac:dyDescent="0.25">
      <c r="B153" s="115" t="str">
        <f t="shared" si="18"/>
        <v>C</v>
      </c>
      <c r="C153" s="115" t="str">
        <f t="shared" si="19"/>
        <v>2502</v>
      </c>
      <c r="N153" s="918" t="s">
        <v>99</v>
      </c>
      <c r="O153" s="1032"/>
      <c r="P153" s="918" t="s">
        <v>322</v>
      </c>
      <c r="Q153" s="1032"/>
      <c r="R153" s="918"/>
      <c r="S153" s="1032"/>
      <c r="T153" s="918"/>
      <c r="U153" s="1032"/>
      <c r="V153" s="918"/>
      <c r="W153" s="1032"/>
      <c r="X153" s="1032"/>
      <c r="Y153" s="918"/>
      <c r="Z153" s="1032"/>
      <c r="AA153" s="1032"/>
      <c r="AB153" s="918"/>
      <c r="AC153" s="1032"/>
      <c r="AD153" s="918"/>
      <c r="AE153" s="1032"/>
      <c r="AF153" s="917" t="s">
        <v>323</v>
      </c>
      <c r="AG153" s="1032"/>
      <c r="AH153" s="1032"/>
      <c r="AI153" s="1032"/>
      <c r="AJ153" s="1032"/>
      <c r="AK153" s="1032"/>
      <c r="AL153" s="1032"/>
      <c r="AM153" s="1032"/>
      <c r="AN153" s="918" t="s">
        <v>273</v>
      </c>
      <c r="AO153" s="1032"/>
      <c r="AP153" s="1032"/>
      <c r="AQ153" s="1032"/>
      <c r="AR153" s="1032"/>
      <c r="AS153" s="918" t="s">
        <v>274</v>
      </c>
      <c r="AT153" s="1032"/>
      <c r="AU153" s="1032"/>
      <c r="AV153" s="105" t="s">
        <v>65</v>
      </c>
      <c r="AW153" s="919" t="s">
        <v>275</v>
      </c>
      <c r="AX153" s="1032"/>
      <c r="AY153" s="1032"/>
      <c r="AZ153" s="1032"/>
      <c r="BA153" s="1032"/>
      <c r="BB153" s="1032"/>
      <c r="BC153" s="106">
        <v>18223920000</v>
      </c>
      <c r="BD153" s="106">
        <v>194400000</v>
      </c>
      <c r="BE153" s="106">
        <v>2139995076</v>
      </c>
      <c r="BF153" s="107">
        <v>0</v>
      </c>
      <c r="BG153" s="106">
        <v>655331639</v>
      </c>
      <c r="BH153" s="106">
        <v>-460931639</v>
      </c>
      <c r="BI153" s="106">
        <v>1119027577</v>
      </c>
      <c r="BJ153" s="106">
        <v>-463695938</v>
      </c>
      <c r="BK153" s="106">
        <v>1050430827</v>
      </c>
      <c r="BL153" s="106">
        <v>68596750</v>
      </c>
      <c r="BM153" s="106">
        <v>1045459827</v>
      </c>
      <c r="BN153" s="106">
        <v>4971000</v>
      </c>
      <c r="BO153" s="106">
        <v>222260</v>
      </c>
    </row>
    <row r="154" spans="1:67" x14ac:dyDescent="0.25">
      <c r="B154" s="115" t="str">
        <f t="shared" si="18"/>
        <v>C</v>
      </c>
      <c r="C154" s="115" t="str">
        <f t="shared" si="19"/>
        <v>2502</v>
      </c>
      <c r="N154" s="918" t="s">
        <v>99</v>
      </c>
      <c r="O154" s="1032"/>
      <c r="P154" s="918" t="s">
        <v>322</v>
      </c>
      <c r="Q154" s="1032"/>
      <c r="R154" s="918"/>
      <c r="S154" s="1032"/>
      <c r="T154" s="918"/>
      <c r="U154" s="1032"/>
      <c r="V154" s="918"/>
      <c r="W154" s="1032"/>
      <c r="X154" s="1032"/>
      <c r="Y154" s="918"/>
      <c r="Z154" s="1032"/>
      <c r="AA154" s="1032"/>
      <c r="AB154" s="918"/>
      <c r="AC154" s="1032"/>
      <c r="AD154" s="918"/>
      <c r="AE154" s="1032"/>
      <c r="AF154" s="917" t="s">
        <v>323</v>
      </c>
      <c r="AG154" s="1032"/>
      <c r="AH154" s="1032"/>
      <c r="AI154" s="1032"/>
      <c r="AJ154" s="1032"/>
      <c r="AK154" s="1032"/>
      <c r="AL154" s="1032"/>
      <c r="AM154" s="1032"/>
      <c r="AN154" s="918" t="s">
        <v>273</v>
      </c>
      <c r="AO154" s="1032"/>
      <c r="AP154" s="1032"/>
      <c r="AQ154" s="1032"/>
      <c r="AR154" s="1032"/>
      <c r="AS154" s="918" t="s">
        <v>274</v>
      </c>
      <c r="AT154" s="1032"/>
      <c r="AU154" s="1032"/>
      <c r="AV154" s="105" t="s">
        <v>286</v>
      </c>
      <c r="AW154" s="919" t="s">
        <v>421</v>
      </c>
      <c r="AX154" s="1032"/>
      <c r="AY154" s="1032"/>
      <c r="AZ154" s="1032"/>
      <c r="BA154" s="1032"/>
      <c r="BB154" s="1032"/>
      <c r="BC154" s="106">
        <v>2815325822</v>
      </c>
      <c r="BD154" s="106">
        <v>306000000</v>
      </c>
      <c r="BE154" s="106">
        <v>2509325822</v>
      </c>
      <c r="BF154" s="107">
        <v>0</v>
      </c>
      <c r="BG154" s="107">
        <v>0</v>
      </c>
      <c r="BH154" s="106">
        <v>306000000</v>
      </c>
      <c r="BI154" s="107">
        <v>0</v>
      </c>
      <c r="BJ154" s="107">
        <v>0</v>
      </c>
      <c r="BK154" s="107">
        <v>0</v>
      </c>
      <c r="BL154" s="107">
        <v>0</v>
      </c>
      <c r="BM154" s="107">
        <v>0</v>
      </c>
      <c r="BN154" s="107">
        <v>0</v>
      </c>
      <c r="BO154" s="107">
        <v>0</v>
      </c>
    </row>
    <row r="155" spans="1:67" ht="14.45" customHeight="1" x14ac:dyDescent="0.25">
      <c r="B155" s="115" t="str">
        <f t="shared" si="18"/>
        <v>C</v>
      </c>
      <c r="C155" s="115" t="str">
        <f t="shared" si="19"/>
        <v>2502</v>
      </c>
      <c r="D155" s="115" t="str">
        <f t="shared" si="20"/>
        <v>1000</v>
      </c>
      <c r="N155" s="918" t="s">
        <v>99</v>
      </c>
      <c r="O155" s="1032"/>
      <c r="P155" s="918" t="s">
        <v>322</v>
      </c>
      <c r="Q155" s="1032"/>
      <c r="R155" s="918" t="s">
        <v>324</v>
      </c>
      <c r="S155" s="1032"/>
      <c r="T155" s="918"/>
      <c r="U155" s="1032"/>
      <c r="V155" s="918"/>
      <c r="W155" s="1032"/>
      <c r="X155" s="1032"/>
      <c r="Y155" s="918"/>
      <c r="Z155" s="1032"/>
      <c r="AA155" s="1032"/>
      <c r="AB155" s="918"/>
      <c r="AC155" s="1032"/>
      <c r="AD155" s="918"/>
      <c r="AE155" s="1032"/>
      <c r="AF155" s="917" t="s">
        <v>325</v>
      </c>
      <c r="AG155" s="1032"/>
      <c r="AH155" s="1032"/>
      <c r="AI155" s="1032"/>
      <c r="AJ155" s="1032"/>
      <c r="AK155" s="1032"/>
      <c r="AL155" s="1032"/>
      <c r="AM155" s="1032"/>
      <c r="AN155" s="918" t="s">
        <v>273</v>
      </c>
      <c r="AO155" s="1032"/>
      <c r="AP155" s="1032"/>
      <c r="AQ155" s="1032"/>
      <c r="AR155" s="1032"/>
      <c r="AS155" s="918" t="s">
        <v>274</v>
      </c>
      <c r="AT155" s="1032"/>
      <c r="AU155" s="1032"/>
      <c r="AV155" s="105" t="s">
        <v>65</v>
      </c>
      <c r="AW155" s="919" t="s">
        <v>275</v>
      </c>
      <c r="AX155" s="1032"/>
      <c r="AY155" s="1032"/>
      <c r="AZ155" s="1032"/>
      <c r="BA155" s="1032"/>
      <c r="BB155" s="1032"/>
      <c r="BC155" s="106">
        <v>18223920000</v>
      </c>
      <c r="BD155" s="106">
        <v>194400000</v>
      </c>
      <c r="BE155" s="106">
        <v>2139995076</v>
      </c>
      <c r="BF155" s="107">
        <v>0</v>
      </c>
      <c r="BG155" s="106">
        <v>655331639</v>
      </c>
      <c r="BH155" s="106">
        <v>-460931639</v>
      </c>
      <c r="BI155" s="106">
        <v>1119027577</v>
      </c>
      <c r="BJ155" s="106">
        <v>-463695938</v>
      </c>
      <c r="BK155" s="106">
        <v>1050430827</v>
      </c>
      <c r="BL155" s="106">
        <v>68596750</v>
      </c>
      <c r="BM155" s="106">
        <v>1045459827</v>
      </c>
      <c r="BN155" s="106">
        <v>4971000</v>
      </c>
      <c r="BO155" s="106">
        <v>222260</v>
      </c>
    </row>
    <row r="156" spans="1:67" x14ac:dyDescent="0.25">
      <c r="B156" s="115" t="str">
        <f t="shared" si="18"/>
        <v>C</v>
      </c>
      <c r="C156" s="115" t="str">
        <f t="shared" si="19"/>
        <v>2502</v>
      </c>
      <c r="D156" s="115" t="str">
        <f t="shared" si="20"/>
        <v>1000</v>
      </c>
      <c r="N156" s="918" t="s">
        <v>99</v>
      </c>
      <c r="O156" s="1032"/>
      <c r="P156" s="918" t="s">
        <v>322</v>
      </c>
      <c r="Q156" s="1032"/>
      <c r="R156" s="918" t="s">
        <v>324</v>
      </c>
      <c r="S156" s="1032"/>
      <c r="T156" s="918"/>
      <c r="U156" s="1032"/>
      <c r="V156" s="918"/>
      <c r="W156" s="1032"/>
      <c r="X156" s="1032"/>
      <c r="Y156" s="918"/>
      <c r="Z156" s="1032"/>
      <c r="AA156" s="1032"/>
      <c r="AB156" s="918"/>
      <c r="AC156" s="1032"/>
      <c r="AD156" s="918"/>
      <c r="AE156" s="1032"/>
      <c r="AF156" s="917" t="s">
        <v>325</v>
      </c>
      <c r="AG156" s="1032"/>
      <c r="AH156" s="1032"/>
      <c r="AI156" s="1032"/>
      <c r="AJ156" s="1032"/>
      <c r="AK156" s="1032"/>
      <c r="AL156" s="1032"/>
      <c r="AM156" s="1032"/>
      <c r="AN156" s="918" t="s">
        <v>273</v>
      </c>
      <c r="AO156" s="1032"/>
      <c r="AP156" s="1032"/>
      <c r="AQ156" s="1032"/>
      <c r="AR156" s="1032"/>
      <c r="AS156" s="918" t="s">
        <v>274</v>
      </c>
      <c r="AT156" s="1032"/>
      <c r="AU156" s="1032"/>
      <c r="AV156" s="105" t="s">
        <v>286</v>
      </c>
      <c r="AW156" s="919" t="s">
        <v>421</v>
      </c>
      <c r="AX156" s="1032"/>
      <c r="AY156" s="1032"/>
      <c r="AZ156" s="1032"/>
      <c r="BA156" s="1032"/>
      <c r="BB156" s="1032"/>
      <c r="BC156" s="106">
        <v>2815325822</v>
      </c>
      <c r="BD156" s="106">
        <v>306000000</v>
      </c>
      <c r="BE156" s="106">
        <v>2509325822</v>
      </c>
      <c r="BF156" s="107">
        <v>0</v>
      </c>
      <c r="BG156" s="107">
        <v>0</v>
      </c>
      <c r="BH156" s="106">
        <v>306000000</v>
      </c>
      <c r="BI156" s="107">
        <v>0</v>
      </c>
      <c r="BJ156" s="107">
        <v>0</v>
      </c>
      <c r="BK156" s="107">
        <v>0</v>
      </c>
      <c r="BL156" s="107">
        <v>0</v>
      </c>
      <c r="BM156" s="107">
        <v>0</v>
      </c>
      <c r="BN156" s="107">
        <v>0</v>
      </c>
      <c r="BO156" s="107">
        <v>0</v>
      </c>
    </row>
    <row r="157" spans="1:67" x14ac:dyDescent="0.25">
      <c r="B157" s="115" t="str">
        <f t="shared" si="18"/>
        <v>C</v>
      </c>
      <c r="C157" s="115" t="str">
        <f t="shared" si="19"/>
        <v>2502</v>
      </c>
      <c r="D157" s="115" t="str">
        <f t="shared" si="20"/>
        <v>1000</v>
      </c>
      <c r="E157" s="115" t="str">
        <f t="shared" si="21"/>
        <v>1</v>
      </c>
      <c r="F157" s="115">
        <f t="shared" si="22"/>
        <v>0</v>
      </c>
      <c r="G157" s="115">
        <f t="shared" si="23"/>
        <v>0</v>
      </c>
      <c r="H157" s="115">
        <f t="shared" ref="H157:H209" si="24">+AB157</f>
        <v>0</v>
      </c>
      <c r="N157" s="925" t="s">
        <v>99</v>
      </c>
      <c r="O157" s="1032"/>
      <c r="P157" s="925" t="s">
        <v>322</v>
      </c>
      <c r="Q157" s="1032"/>
      <c r="R157" s="925" t="s">
        <v>324</v>
      </c>
      <c r="S157" s="1032"/>
      <c r="T157" s="925" t="s">
        <v>279</v>
      </c>
      <c r="U157" s="1032"/>
      <c r="V157" s="925"/>
      <c r="W157" s="1032"/>
      <c r="X157" s="1032"/>
      <c r="Y157" s="925"/>
      <c r="Z157" s="1032"/>
      <c r="AA157" s="1032"/>
      <c r="AB157" s="925"/>
      <c r="AC157" s="1032"/>
      <c r="AD157" s="925"/>
      <c r="AE157" s="1032"/>
      <c r="AF157" s="924" t="s">
        <v>237</v>
      </c>
      <c r="AG157" s="1032"/>
      <c r="AH157" s="1032"/>
      <c r="AI157" s="1032"/>
      <c r="AJ157" s="1032"/>
      <c r="AK157" s="1032"/>
      <c r="AL157" s="1032"/>
      <c r="AM157" s="1032"/>
      <c r="AN157" s="925" t="s">
        <v>273</v>
      </c>
      <c r="AO157" s="1032"/>
      <c r="AP157" s="1032"/>
      <c r="AQ157" s="1032"/>
      <c r="AR157" s="1032"/>
      <c r="AS157" s="925" t="s">
        <v>274</v>
      </c>
      <c r="AT157" s="1032"/>
      <c r="AU157" s="1032"/>
      <c r="AV157" s="108" t="s">
        <v>65</v>
      </c>
      <c r="AW157" s="926" t="s">
        <v>275</v>
      </c>
      <c r="AX157" s="1032"/>
      <c r="AY157" s="1032"/>
      <c r="AZ157" s="1032"/>
      <c r="BA157" s="1032"/>
      <c r="BB157" s="1032"/>
      <c r="BC157" s="109">
        <v>1700000000</v>
      </c>
      <c r="BD157" s="109">
        <v>174400000</v>
      </c>
      <c r="BE157" s="109">
        <v>114600000</v>
      </c>
      <c r="BF157" s="110">
        <v>0</v>
      </c>
      <c r="BG157" s="109">
        <v>15409633</v>
      </c>
      <c r="BH157" s="109">
        <v>158990367</v>
      </c>
      <c r="BI157" s="109">
        <v>22538350</v>
      </c>
      <c r="BJ157" s="109">
        <v>-7128717</v>
      </c>
      <c r="BK157" s="109">
        <v>23268435</v>
      </c>
      <c r="BL157" s="109">
        <v>-730085</v>
      </c>
      <c r="BM157" s="109">
        <v>23268435</v>
      </c>
      <c r="BN157" s="110">
        <v>0</v>
      </c>
      <c r="BO157" s="110">
        <v>0</v>
      </c>
    </row>
    <row r="158" spans="1:67" x14ac:dyDescent="0.25">
      <c r="B158" s="115" t="str">
        <f t="shared" si="18"/>
        <v>C</v>
      </c>
      <c r="C158" s="115" t="str">
        <f t="shared" si="19"/>
        <v>2502</v>
      </c>
      <c r="D158" s="115" t="str">
        <f t="shared" si="20"/>
        <v>1000</v>
      </c>
      <c r="E158" s="115" t="str">
        <f t="shared" si="21"/>
        <v>1</v>
      </c>
      <c r="F158" s="115">
        <f t="shared" si="22"/>
        <v>0</v>
      </c>
      <c r="G158" s="115">
        <f t="shared" si="23"/>
        <v>0</v>
      </c>
      <c r="H158" s="115">
        <f t="shared" si="24"/>
        <v>0</v>
      </c>
      <c r="N158" s="918" t="s">
        <v>99</v>
      </c>
      <c r="O158" s="1032"/>
      <c r="P158" s="918" t="s">
        <v>322</v>
      </c>
      <c r="Q158" s="1032"/>
      <c r="R158" s="918" t="s">
        <v>324</v>
      </c>
      <c r="S158" s="1032"/>
      <c r="T158" s="918" t="s">
        <v>279</v>
      </c>
      <c r="U158" s="1032"/>
      <c r="V158" s="918"/>
      <c r="W158" s="1032"/>
      <c r="X158" s="1032"/>
      <c r="Y158" s="918"/>
      <c r="Z158" s="1032"/>
      <c r="AA158" s="1032"/>
      <c r="AB158" s="918"/>
      <c r="AC158" s="1032"/>
      <c r="AD158" s="918"/>
      <c r="AE158" s="1032"/>
      <c r="AF158" s="917" t="s">
        <v>237</v>
      </c>
      <c r="AG158" s="1032"/>
      <c r="AH158" s="1032"/>
      <c r="AI158" s="1032"/>
      <c r="AJ158" s="1032"/>
      <c r="AK158" s="1032"/>
      <c r="AL158" s="1032"/>
      <c r="AM158" s="1032"/>
      <c r="AN158" s="918" t="s">
        <v>273</v>
      </c>
      <c r="AO158" s="1032"/>
      <c r="AP158" s="1032"/>
      <c r="AQ158" s="1032"/>
      <c r="AR158" s="1032"/>
      <c r="AS158" s="918" t="s">
        <v>274</v>
      </c>
      <c r="AT158" s="1032"/>
      <c r="AU158" s="1032"/>
      <c r="AV158" s="105" t="s">
        <v>286</v>
      </c>
      <c r="AW158" s="919" t="s">
        <v>421</v>
      </c>
      <c r="AX158" s="1032"/>
      <c r="AY158" s="1032"/>
      <c r="AZ158" s="1032"/>
      <c r="BA158" s="1032"/>
      <c r="BB158" s="1032"/>
      <c r="BC158" s="106">
        <v>2815325822</v>
      </c>
      <c r="BD158" s="106">
        <v>306000000</v>
      </c>
      <c r="BE158" s="106">
        <v>2509325822</v>
      </c>
      <c r="BF158" s="107">
        <v>0</v>
      </c>
      <c r="BG158" s="107">
        <v>0</v>
      </c>
      <c r="BH158" s="106">
        <v>306000000</v>
      </c>
      <c r="BI158" s="107">
        <v>0</v>
      </c>
      <c r="BJ158" s="107">
        <v>0</v>
      </c>
      <c r="BK158" s="107">
        <v>0</v>
      </c>
      <c r="BL158" s="107">
        <v>0</v>
      </c>
      <c r="BM158" s="107">
        <v>0</v>
      </c>
      <c r="BN158" s="107">
        <v>0</v>
      </c>
      <c r="BO158" s="107">
        <v>0</v>
      </c>
    </row>
    <row r="159" spans="1:67" ht="14.45" customHeight="1" x14ac:dyDescent="0.25">
      <c r="B159" s="115" t="str">
        <f t="shared" si="18"/>
        <v>C</v>
      </c>
      <c r="C159" s="115" t="str">
        <f t="shared" si="19"/>
        <v>2502</v>
      </c>
      <c r="D159" s="115" t="str">
        <f t="shared" si="20"/>
        <v>1000</v>
      </c>
      <c r="E159" s="115" t="str">
        <f t="shared" si="21"/>
        <v>1</v>
      </c>
      <c r="F159" s="115" t="str">
        <f t="shared" si="22"/>
        <v>0</v>
      </c>
      <c r="G159" s="115">
        <f t="shared" si="23"/>
        <v>0</v>
      </c>
      <c r="H159" s="115">
        <f t="shared" si="24"/>
        <v>0</v>
      </c>
      <c r="N159" s="918" t="s">
        <v>99</v>
      </c>
      <c r="O159" s="1032"/>
      <c r="P159" s="918" t="s">
        <v>322</v>
      </c>
      <c r="Q159" s="1032"/>
      <c r="R159" s="918" t="s">
        <v>324</v>
      </c>
      <c r="S159" s="1032"/>
      <c r="T159" s="918" t="s">
        <v>279</v>
      </c>
      <c r="U159" s="1032"/>
      <c r="V159" s="918" t="s">
        <v>280</v>
      </c>
      <c r="W159" s="1032"/>
      <c r="X159" s="1032"/>
      <c r="Y159" s="918"/>
      <c r="Z159" s="1032"/>
      <c r="AA159" s="1032"/>
      <c r="AB159" s="918"/>
      <c r="AC159" s="1032"/>
      <c r="AD159" s="918"/>
      <c r="AE159" s="1032"/>
      <c r="AF159" s="917" t="s">
        <v>237</v>
      </c>
      <c r="AG159" s="1032"/>
      <c r="AH159" s="1032"/>
      <c r="AI159" s="1032"/>
      <c r="AJ159" s="1032"/>
      <c r="AK159" s="1032"/>
      <c r="AL159" s="1032"/>
      <c r="AM159" s="1032"/>
      <c r="AN159" s="918" t="s">
        <v>273</v>
      </c>
      <c r="AO159" s="1032"/>
      <c r="AP159" s="1032"/>
      <c r="AQ159" s="1032"/>
      <c r="AR159" s="1032"/>
      <c r="AS159" s="918" t="s">
        <v>274</v>
      </c>
      <c r="AT159" s="1032"/>
      <c r="AU159" s="1032"/>
      <c r="AV159" s="105" t="s">
        <v>65</v>
      </c>
      <c r="AW159" s="919" t="s">
        <v>275</v>
      </c>
      <c r="AX159" s="1032"/>
      <c r="AY159" s="1032"/>
      <c r="AZ159" s="1032"/>
      <c r="BA159" s="1032"/>
      <c r="BB159" s="1032"/>
      <c r="BC159" s="106">
        <v>1300000000</v>
      </c>
      <c r="BD159" s="106">
        <v>174400000</v>
      </c>
      <c r="BE159" s="106">
        <v>114600000</v>
      </c>
      <c r="BF159" s="107">
        <v>0</v>
      </c>
      <c r="BG159" s="106">
        <v>15409633</v>
      </c>
      <c r="BH159" s="106">
        <v>158990367</v>
      </c>
      <c r="BI159" s="106">
        <v>22538350</v>
      </c>
      <c r="BJ159" s="106">
        <v>-7128717</v>
      </c>
      <c r="BK159" s="106">
        <v>23268435</v>
      </c>
      <c r="BL159" s="106">
        <v>-730085</v>
      </c>
      <c r="BM159" s="106">
        <v>23268435</v>
      </c>
      <c r="BN159" s="107">
        <v>0</v>
      </c>
      <c r="BO159" s="107">
        <v>0</v>
      </c>
    </row>
    <row r="160" spans="1:67" x14ac:dyDescent="0.25">
      <c r="B160" s="115" t="str">
        <f t="shared" si="18"/>
        <v>C</v>
      </c>
      <c r="C160" s="115" t="str">
        <f t="shared" si="19"/>
        <v>2502</v>
      </c>
      <c r="D160" s="115" t="str">
        <f t="shared" si="20"/>
        <v>1000</v>
      </c>
      <c r="E160" s="115" t="str">
        <f t="shared" si="21"/>
        <v>1</v>
      </c>
      <c r="F160" s="115" t="str">
        <f t="shared" si="22"/>
        <v>0</v>
      </c>
      <c r="G160" s="115">
        <f t="shared" si="23"/>
        <v>0</v>
      </c>
      <c r="H160" s="115">
        <f t="shared" si="24"/>
        <v>0</v>
      </c>
      <c r="N160" s="918" t="s">
        <v>99</v>
      </c>
      <c r="O160" s="1032"/>
      <c r="P160" s="918" t="s">
        <v>322</v>
      </c>
      <c r="Q160" s="1032"/>
      <c r="R160" s="918" t="s">
        <v>324</v>
      </c>
      <c r="S160" s="1032"/>
      <c r="T160" s="918" t="s">
        <v>279</v>
      </c>
      <c r="U160" s="1032"/>
      <c r="V160" s="918" t="s">
        <v>280</v>
      </c>
      <c r="W160" s="1032"/>
      <c r="X160" s="1032"/>
      <c r="Y160" s="918"/>
      <c r="Z160" s="1032"/>
      <c r="AA160" s="1032"/>
      <c r="AB160" s="918"/>
      <c r="AC160" s="1032"/>
      <c r="AD160" s="918"/>
      <c r="AE160" s="1032"/>
      <c r="AF160" s="917" t="s">
        <v>237</v>
      </c>
      <c r="AG160" s="1032"/>
      <c r="AH160" s="1032"/>
      <c r="AI160" s="1032"/>
      <c r="AJ160" s="1032"/>
      <c r="AK160" s="1032"/>
      <c r="AL160" s="1032"/>
      <c r="AM160" s="1032"/>
      <c r="AN160" s="918" t="s">
        <v>273</v>
      </c>
      <c r="AO160" s="1032"/>
      <c r="AP160" s="1032"/>
      <c r="AQ160" s="1032"/>
      <c r="AR160" s="1032"/>
      <c r="AS160" s="918" t="s">
        <v>274</v>
      </c>
      <c r="AT160" s="1032"/>
      <c r="AU160" s="1032"/>
      <c r="AV160" s="105" t="s">
        <v>286</v>
      </c>
      <c r="AW160" s="919" t="s">
        <v>421</v>
      </c>
      <c r="AX160" s="1032"/>
      <c r="AY160" s="1032"/>
      <c r="AZ160" s="1032"/>
      <c r="BA160" s="1032"/>
      <c r="BB160" s="1032"/>
      <c r="BC160" s="106">
        <v>2815325822</v>
      </c>
      <c r="BD160" s="106">
        <v>306000000</v>
      </c>
      <c r="BE160" s="106">
        <v>2509325822</v>
      </c>
      <c r="BF160" s="107">
        <v>0</v>
      </c>
      <c r="BG160" s="107">
        <v>0</v>
      </c>
      <c r="BH160" s="106">
        <v>306000000</v>
      </c>
      <c r="BI160" s="107">
        <v>0</v>
      </c>
      <c r="BJ160" s="107">
        <v>0</v>
      </c>
      <c r="BK160" s="107">
        <v>0</v>
      </c>
      <c r="BL160" s="107">
        <v>0</v>
      </c>
      <c r="BM160" s="107">
        <v>0</v>
      </c>
      <c r="BN160" s="107">
        <v>0</v>
      </c>
      <c r="BO160" s="107">
        <v>0</v>
      </c>
    </row>
    <row r="161" spans="1:67" ht="14.45" customHeight="1" x14ac:dyDescent="0.25">
      <c r="B161" s="115" t="str">
        <f t="shared" si="18"/>
        <v>C</v>
      </c>
      <c r="C161" s="115" t="str">
        <f t="shared" si="19"/>
        <v>2502</v>
      </c>
      <c r="D161" s="115" t="str">
        <f t="shared" si="20"/>
        <v>1000</v>
      </c>
      <c r="E161" s="115" t="str">
        <f t="shared" si="21"/>
        <v>1</v>
      </c>
      <c r="F161" s="115" t="str">
        <f t="shared" si="22"/>
        <v>0</v>
      </c>
      <c r="G161" s="115" t="str">
        <f t="shared" si="23"/>
        <v>2</v>
      </c>
      <c r="H161" s="115">
        <f t="shared" si="24"/>
        <v>0</v>
      </c>
      <c r="N161" s="918" t="s">
        <v>99</v>
      </c>
      <c r="O161" s="1032"/>
      <c r="P161" s="918" t="s">
        <v>322</v>
      </c>
      <c r="Q161" s="1032"/>
      <c r="R161" s="918" t="s">
        <v>324</v>
      </c>
      <c r="S161" s="1032"/>
      <c r="T161" s="918" t="s">
        <v>279</v>
      </c>
      <c r="U161" s="1032"/>
      <c r="V161" s="918" t="s">
        <v>280</v>
      </c>
      <c r="W161" s="1032"/>
      <c r="X161" s="1032"/>
      <c r="Y161" s="918" t="s">
        <v>282</v>
      </c>
      <c r="Z161" s="1032"/>
      <c r="AA161" s="1032"/>
      <c r="AB161" s="918"/>
      <c r="AC161" s="1032"/>
      <c r="AD161" s="918"/>
      <c r="AE161" s="1032"/>
      <c r="AF161" s="917" t="s">
        <v>326</v>
      </c>
      <c r="AG161" s="1032"/>
      <c r="AH161" s="1032"/>
      <c r="AI161" s="1032"/>
      <c r="AJ161" s="1032"/>
      <c r="AK161" s="1032"/>
      <c r="AL161" s="1032"/>
      <c r="AM161" s="1032"/>
      <c r="AN161" s="918" t="s">
        <v>273</v>
      </c>
      <c r="AO161" s="1032"/>
      <c r="AP161" s="1032"/>
      <c r="AQ161" s="1032"/>
      <c r="AR161" s="1032"/>
      <c r="AS161" s="918" t="s">
        <v>274</v>
      </c>
      <c r="AT161" s="1032"/>
      <c r="AU161" s="1032"/>
      <c r="AV161" s="105" t="s">
        <v>65</v>
      </c>
      <c r="AW161" s="919" t="s">
        <v>275</v>
      </c>
      <c r="AX161" s="1032"/>
      <c r="AY161" s="1032"/>
      <c r="AZ161" s="1032"/>
      <c r="BA161" s="1032"/>
      <c r="BB161" s="1032"/>
      <c r="BC161" s="106">
        <v>1300000000</v>
      </c>
      <c r="BD161" s="106">
        <v>174400000</v>
      </c>
      <c r="BE161" s="106">
        <v>114600000</v>
      </c>
      <c r="BF161" s="107">
        <v>0</v>
      </c>
      <c r="BG161" s="106">
        <v>15409633</v>
      </c>
      <c r="BH161" s="106">
        <v>158990367</v>
      </c>
      <c r="BI161" s="106">
        <v>22538350</v>
      </c>
      <c r="BJ161" s="106">
        <v>-7128717</v>
      </c>
      <c r="BK161" s="106">
        <v>23268435</v>
      </c>
      <c r="BL161" s="106">
        <v>-730085</v>
      </c>
      <c r="BM161" s="106">
        <v>23268435</v>
      </c>
      <c r="BN161" s="107">
        <v>0</v>
      </c>
      <c r="BO161" s="107">
        <v>0</v>
      </c>
    </row>
    <row r="162" spans="1:67" s="121" customFormat="1" x14ac:dyDescent="0.25">
      <c r="A162" s="121" t="str">
        <f>+B162&amp;"-"&amp;C162&amp;"-"&amp;D162&amp;"-"&amp;E162&amp;"-"&amp;F162&amp;"-"&amp;G162&amp;"-"&amp;H162&amp;"-"&amp;AV162</f>
        <v>C-2502-1000-1-0-2-1-10</v>
      </c>
      <c r="B162" s="122" t="str">
        <f t="shared" si="18"/>
        <v>C</v>
      </c>
      <c r="C162" s="122" t="str">
        <f t="shared" si="19"/>
        <v>2502</v>
      </c>
      <c r="D162" s="122" t="str">
        <f t="shared" si="20"/>
        <v>1000</v>
      </c>
      <c r="E162" s="122" t="str">
        <f t="shared" si="21"/>
        <v>1</v>
      </c>
      <c r="F162" s="122" t="str">
        <f t="shared" si="22"/>
        <v>0</v>
      </c>
      <c r="G162" s="122" t="str">
        <f t="shared" si="23"/>
        <v>2</v>
      </c>
      <c r="H162" s="122" t="str">
        <f t="shared" si="24"/>
        <v>1</v>
      </c>
      <c r="I162" s="122"/>
      <c r="J162" s="122"/>
      <c r="K162" s="122"/>
      <c r="M162" s="135"/>
      <c r="N162" s="1137" t="s">
        <v>99</v>
      </c>
      <c r="O162" s="1136"/>
      <c r="P162" s="1137" t="s">
        <v>322</v>
      </c>
      <c r="Q162" s="1136"/>
      <c r="R162" s="1137" t="s">
        <v>324</v>
      </c>
      <c r="S162" s="1136"/>
      <c r="T162" s="1137" t="s">
        <v>279</v>
      </c>
      <c r="U162" s="1136"/>
      <c r="V162" s="1137" t="s">
        <v>280</v>
      </c>
      <c r="W162" s="1136"/>
      <c r="X162" s="1136"/>
      <c r="Y162" s="1137" t="s">
        <v>282</v>
      </c>
      <c r="Z162" s="1136"/>
      <c r="AA162" s="1136"/>
      <c r="AB162" s="1137" t="s">
        <v>279</v>
      </c>
      <c r="AC162" s="1136"/>
      <c r="AD162" s="1137"/>
      <c r="AE162" s="1136"/>
      <c r="AF162" s="1138" t="s">
        <v>332</v>
      </c>
      <c r="AG162" s="1136"/>
      <c r="AH162" s="1136"/>
      <c r="AI162" s="1136"/>
      <c r="AJ162" s="1136"/>
      <c r="AK162" s="1136"/>
      <c r="AL162" s="1136"/>
      <c r="AM162" s="1136"/>
      <c r="AN162" s="1137" t="s">
        <v>273</v>
      </c>
      <c r="AO162" s="1136"/>
      <c r="AP162" s="1136"/>
      <c r="AQ162" s="1136"/>
      <c r="AR162" s="1136"/>
      <c r="AS162" s="1137" t="s">
        <v>274</v>
      </c>
      <c r="AT162" s="1136"/>
      <c r="AU162" s="1136"/>
      <c r="AV162" s="123" t="s">
        <v>65</v>
      </c>
      <c r="AW162" s="1135" t="s">
        <v>275</v>
      </c>
      <c r="AX162" s="1136"/>
      <c r="AY162" s="1136"/>
      <c r="AZ162" s="1136"/>
      <c r="BA162" s="1136"/>
      <c r="BB162" s="1136"/>
      <c r="BC162" s="124">
        <v>197200000</v>
      </c>
      <c r="BD162" s="124">
        <v>174400000</v>
      </c>
      <c r="BE162" s="124">
        <v>22800000</v>
      </c>
      <c r="BF162" s="125">
        <v>0</v>
      </c>
      <c r="BG162" s="125">
        <v>0</v>
      </c>
      <c r="BH162" s="124">
        <v>174400000</v>
      </c>
      <c r="BI162" s="125">
        <v>0</v>
      </c>
      <c r="BJ162" s="125">
        <v>0</v>
      </c>
      <c r="BK162" s="125">
        <v>0</v>
      </c>
      <c r="BL162" s="125">
        <v>0</v>
      </c>
      <c r="BM162" s="125">
        <v>0</v>
      </c>
      <c r="BN162" s="125">
        <v>0</v>
      </c>
      <c r="BO162" s="125">
        <v>0</v>
      </c>
    </row>
    <row r="163" spans="1:67" s="121" customFormat="1" x14ac:dyDescent="0.25">
      <c r="A163" s="121" t="str">
        <f t="shared" ref="A163:A173" si="25">+B163&amp;"-"&amp;C163&amp;"-"&amp;D163&amp;"-"&amp;E163&amp;"-"&amp;F163&amp;"-"&amp;G163&amp;"-"&amp;H163&amp;"-"&amp;AV163</f>
        <v>C-2502-1000-1-0-2-2-10</v>
      </c>
      <c r="B163" s="122" t="str">
        <f t="shared" si="18"/>
        <v>C</v>
      </c>
      <c r="C163" s="122" t="str">
        <f t="shared" si="19"/>
        <v>2502</v>
      </c>
      <c r="D163" s="122" t="str">
        <f t="shared" si="20"/>
        <v>1000</v>
      </c>
      <c r="E163" s="122" t="str">
        <f t="shared" si="21"/>
        <v>1</v>
      </c>
      <c r="F163" s="122" t="str">
        <f t="shared" si="22"/>
        <v>0</v>
      </c>
      <c r="G163" s="122" t="str">
        <f t="shared" si="23"/>
        <v>2</v>
      </c>
      <c r="H163" s="122" t="str">
        <f t="shared" si="24"/>
        <v>2</v>
      </c>
      <c r="I163" s="122"/>
      <c r="J163" s="122"/>
      <c r="K163" s="122"/>
      <c r="M163" s="135"/>
      <c r="N163" s="1137" t="s">
        <v>99</v>
      </c>
      <c r="O163" s="1136"/>
      <c r="P163" s="1137" t="s">
        <v>322</v>
      </c>
      <c r="Q163" s="1136"/>
      <c r="R163" s="1137" t="s">
        <v>324</v>
      </c>
      <c r="S163" s="1136"/>
      <c r="T163" s="1137" t="s">
        <v>279</v>
      </c>
      <c r="U163" s="1136"/>
      <c r="V163" s="1137" t="s">
        <v>280</v>
      </c>
      <c r="W163" s="1136"/>
      <c r="X163" s="1136"/>
      <c r="Y163" s="1137" t="s">
        <v>282</v>
      </c>
      <c r="Z163" s="1136"/>
      <c r="AA163" s="1136"/>
      <c r="AB163" s="1137" t="s">
        <v>282</v>
      </c>
      <c r="AC163" s="1136"/>
      <c r="AD163" s="1137"/>
      <c r="AE163" s="1136"/>
      <c r="AF163" s="1138" t="s">
        <v>327</v>
      </c>
      <c r="AG163" s="1136"/>
      <c r="AH163" s="1136"/>
      <c r="AI163" s="1136"/>
      <c r="AJ163" s="1136"/>
      <c r="AK163" s="1136"/>
      <c r="AL163" s="1136"/>
      <c r="AM163" s="1136"/>
      <c r="AN163" s="1137" t="s">
        <v>273</v>
      </c>
      <c r="AO163" s="1136"/>
      <c r="AP163" s="1136"/>
      <c r="AQ163" s="1136"/>
      <c r="AR163" s="1136"/>
      <c r="AS163" s="1137" t="s">
        <v>274</v>
      </c>
      <c r="AT163" s="1136"/>
      <c r="AU163" s="1136"/>
      <c r="AV163" s="123" t="s">
        <v>65</v>
      </c>
      <c r="AW163" s="1135" t="s">
        <v>275</v>
      </c>
      <c r="AX163" s="1136"/>
      <c r="AY163" s="1136"/>
      <c r="AZ163" s="1136"/>
      <c r="BA163" s="1136"/>
      <c r="BB163" s="1136"/>
      <c r="BC163" s="124">
        <v>135600000</v>
      </c>
      <c r="BD163" s="125">
        <v>0</v>
      </c>
      <c r="BE163" s="124">
        <v>30600000</v>
      </c>
      <c r="BF163" s="125">
        <v>0</v>
      </c>
      <c r="BG163" s="125">
        <v>0</v>
      </c>
      <c r="BH163" s="125">
        <v>0</v>
      </c>
      <c r="BI163" s="124">
        <v>20000000</v>
      </c>
      <c r="BJ163" s="124">
        <v>-20000000</v>
      </c>
      <c r="BK163" s="124">
        <v>20000000</v>
      </c>
      <c r="BL163" s="125">
        <v>0</v>
      </c>
      <c r="BM163" s="124">
        <v>20000000</v>
      </c>
      <c r="BN163" s="125">
        <v>0</v>
      </c>
      <c r="BO163" s="125">
        <v>0</v>
      </c>
    </row>
    <row r="164" spans="1:67" s="121" customFormat="1" x14ac:dyDescent="0.25">
      <c r="A164" s="121" t="str">
        <f t="shared" si="25"/>
        <v>C-2502-1000-1-0-2-3-10</v>
      </c>
      <c r="B164" s="122" t="str">
        <f t="shared" si="18"/>
        <v>C</v>
      </c>
      <c r="C164" s="122" t="str">
        <f t="shared" si="19"/>
        <v>2502</v>
      </c>
      <c r="D164" s="122" t="str">
        <f t="shared" si="20"/>
        <v>1000</v>
      </c>
      <c r="E164" s="122" t="str">
        <f t="shared" si="21"/>
        <v>1</v>
      </c>
      <c r="F164" s="122" t="str">
        <f t="shared" si="22"/>
        <v>0</v>
      </c>
      <c r="G164" s="122" t="str">
        <f t="shared" si="23"/>
        <v>2</v>
      </c>
      <c r="H164" s="122" t="str">
        <f t="shared" si="24"/>
        <v>3</v>
      </c>
      <c r="I164" s="122"/>
      <c r="J164" s="122"/>
      <c r="K164" s="122"/>
      <c r="M164" s="135"/>
      <c r="N164" s="1137" t="s">
        <v>99</v>
      </c>
      <c r="O164" s="1136"/>
      <c r="P164" s="1137" t="s">
        <v>322</v>
      </c>
      <c r="Q164" s="1136"/>
      <c r="R164" s="1137" t="s">
        <v>324</v>
      </c>
      <c r="S164" s="1136"/>
      <c r="T164" s="1137" t="s">
        <v>279</v>
      </c>
      <c r="U164" s="1136"/>
      <c r="V164" s="1137" t="s">
        <v>280</v>
      </c>
      <c r="W164" s="1136"/>
      <c r="X164" s="1136"/>
      <c r="Y164" s="1137" t="s">
        <v>282</v>
      </c>
      <c r="Z164" s="1136"/>
      <c r="AA164" s="1136"/>
      <c r="AB164" s="1137" t="s">
        <v>289</v>
      </c>
      <c r="AC164" s="1136"/>
      <c r="AD164" s="1137"/>
      <c r="AE164" s="1136"/>
      <c r="AF164" s="1138" t="s">
        <v>328</v>
      </c>
      <c r="AG164" s="1136"/>
      <c r="AH164" s="1136"/>
      <c r="AI164" s="1136"/>
      <c r="AJ164" s="1136"/>
      <c r="AK164" s="1136"/>
      <c r="AL164" s="1136"/>
      <c r="AM164" s="1136"/>
      <c r="AN164" s="1137" t="s">
        <v>273</v>
      </c>
      <c r="AO164" s="1136"/>
      <c r="AP164" s="1136"/>
      <c r="AQ164" s="1136"/>
      <c r="AR164" s="1136"/>
      <c r="AS164" s="1137" t="s">
        <v>274</v>
      </c>
      <c r="AT164" s="1136"/>
      <c r="AU164" s="1136"/>
      <c r="AV164" s="123" t="s">
        <v>65</v>
      </c>
      <c r="AW164" s="1135" t="s">
        <v>275</v>
      </c>
      <c r="AX164" s="1136"/>
      <c r="AY164" s="1136"/>
      <c r="AZ164" s="1136"/>
      <c r="BA164" s="1136"/>
      <c r="BB164" s="1136"/>
      <c r="BC164" s="124">
        <v>341600000</v>
      </c>
      <c r="BD164" s="125">
        <v>0</v>
      </c>
      <c r="BE164" s="125">
        <v>0</v>
      </c>
      <c r="BF164" s="125">
        <v>0</v>
      </c>
      <c r="BG164" s="125">
        <v>0</v>
      </c>
      <c r="BH164" s="125">
        <v>0</v>
      </c>
      <c r="BI164" s="125">
        <v>0</v>
      </c>
      <c r="BJ164" s="125">
        <v>0</v>
      </c>
      <c r="BK164" s="124">
        <v>3268435</v>
      </c>
      <c r="BL164" s="124">
        <v>-3268435</v>
      </c>
      <c r="BM164" s="124">
        <v>3268435</v>
      </c>
      <c r="BN164" s="125">
        <v>0</v>
      </c>
      <c r="BO164" s="125">
        <v>0</v>
      </c>
    </row>
    <row r="165" spans="1:67" s="121" customFormat="1" ht="14.45" customHeight="1" x14ac:dyDescent="0.25">
      <c r="A165" s="121" t="str">
        <f t="shared" si="25"/>
        <v>C-2502-1000-1-0-2-4-10</v>
      </c>
      <c r="B165" s="122" t="str">
        <f t="shared" si="18"/>
        <v>C</v>
      </c>
      <c r="C165" s="122" t="str">
        <f t="shared" si="19"/>
        <v>2502</v>
      </c>
      <c r="D165" s="122" t="str">
        <f t="shared" si="20"/>
        <v>1000</v>
      </c>
      <c r="E165" s="122" t="str">
        <f t="shared" si="21"/>
        <v>1</v>
      </c>
      <c r="F165" s="122" t="str">
        <f t="shared" si="22"/>
        <v>0</v>
      </c>
      <c r="G165" s="122" t="str">
        <f t="shared" si="23"/>
        <v>2</v>
      </c>
      <c r="H165" s="122" t="str">
        <f t="shared" si="24"/>
        <v>4</v>
      </c>
      <c r="I165" s="122"/>
      <c r="J165" s="122"/>
      <c r="K165" s="122"/>
      <c r="M165" s="135"/>
      <c r="N165" s="1137" t="s">
        <v>99</v>
      </c>
      <c r="O165" s="1136"/>
      <c r="P165" s="1137" t="s">
        <v>322</v>
      </c>
      <c r="Q165" s="1136"/>
      <c r="R165" s="1137" t="s">
        <v>324</v>
      </c>
      <c r="S165" s="1136"/>
      <c r="T165" s="1137" t="s">
        <v>279</v>
      </c>
      <c r="U165" s="1136"/>
      <c r="V165" s="1137" t="s">
        <v>280</v>
      </c>
      <c r="W165" s="1136"/>
      <c r="X165" s="1136"/>
      <c r="Y165" s="1137" t="s">
        <v>282</v>
      </c>
      <c r="Z165" s="1136"/>
      <c r="AA165" s="1136"/>
      <c r="AB165" s="1137" t="s">
        <v>283</v>
      </c>
      <c r="AC165" s="1136"/>
      <c r="AD165" s="1137"/>
      <c r="AE165" s="1136"/>
      <c r="AF165" s="1138" t="s">
        <v>84</v>
      </c>
      <c r="AG165" s="1136"/>
      <c r="AH165" s="1136"/>
      <c r="AI165" s="1136"/>
      <c r="AJ165" s="1136"/>
      <c r="AK165" s="1136"/>
      <c r="AL165" s="1136"/>
      <c r="AM165" s="1136"/>
      <c r="AN165" s="1137" t="s">
        <v>273</v>
      </c>
      <c r="AO165" s="1136"/>
      <c r="AP165" s="1136"/>
      <c r="AQ165" s="1136"/>
      <c r="AR165" s="1136"/>
      <c r="AS165" s="1137" t="s">
        <v>274</v>
      </c>
      <c r="AT165" s="1136"/>
      <c r="AU165" s="1136"/>
      <c r="AV165" s="123" t="s">
        <v>65</v>
      </c>
      <c r="AW165" s="1135" t="s">
        <v>275</v>
      </c>
      <c r="AX165" s="1136"/>
      <c r="AY165" s="1136"/>
      <c r="AZ165" s="1136"/>
      <c r="BA165" s="1136"/>
      <c r="BB165" s="1136"/>
      <c r="BC165" s="124">
        <v>394400000</v>
      </c>
      <c r="BD165" s="125">
        <v>0</v>
      </c>
      <c r="BE165" s="125">
        <v>0</v>
      </c>
      <c r="BF165" s="125">
        <v>0</v>
      </c>
      <c r="BG165" s="124">
        <v>15409633</v>
      </c>
      <c r="BH165" s="124">
        <v>-15409633</v>
      </c>
      <c r="BI165" s="124">
        <v>2538350</v>
      </c>
      <c r="BJ165" s="124">
        <v>12871283</v>
      </c>
      <c r="BK165" s="125">
        <v>0</v>
      </c>
      <c r="BL165" s="124">
        <v>2538350</v>
      </c>
      <c r="BM165" s="125">
        <v>0</v>
      </c>
      <c r="BN165" s="125">
        <v>0</v>
      </c>
      <c r="BO165" s="125">
        <v>0</v>
      </c>
    </row>
    <row r="166" spans="1:67" s="121" customFormat="1" x14ac:dyDescent="0.25">
      <c r="A166" s="121" t="str">
        <f t="shared" si="25"/>
        <v>C-2502-1000-1-0-2-6-10</v>
      </c>
      <c r="B166" s="122" t="str">
        <f t="shared" si="18"/>
        <v>C</v>
      </c>
      <c r="C166" s="122" t="str">
        <f t="shared" si="19"/>
        <v>2502</v>
      </c>
      <c r="D166" s="122" t="str">
        <f t="shared" si="20"/>
        <v>1000</v>
      </c>
      <c r="E166" s="122" t="str">
        <f t="shared" si="21"/>
        <v>1</v>
      </c>
      <c r="F166" s="122" t="str">
        <f t="shared" si="22"/>
        <v>0</v>
      </c>
      <c r="G166" s="122" t="str">
        <f t="shared" si="23"/>
        <v>2</v>
      </c>
      <c r="H166" s="122" t="str">
        <f t="shared" si="24"/>
        <v>6</v>
      </c>
      <c r="I166" s="122"/>
      <c r="J166" s="122"/>
      <c r="K166" s="122"/>
      <c r="M166" s="135"/>
      <c r="N166" s="1137" t="s">
        <v>99</v>
      </c>
      <c r="O166" s="1136"/>
      <c r="P166" s="1137" t="s">
        <v>322</v>
      </c>
      <c r="Q166" s="1136"/>
      <c r="R166" s="1137" t="s">
        <v>324</v>
      </c>
      <c r="S166" s="1136"/>
      <c r="T166" s="1137" t="s">
        <v>279</v>
      </c>
      <c r="U166" s="1136"/>
      <c r="V166" s="1137" t="s">
        <v>280</v>
      </c>
      <c r="W166" s="1136"/>
      <c r="X166" s="1136"/>
      <c r="Y166" s="1137" t="s">
        <v>282</v>
      </c>
      <c r="Z166" s="1136"/>
      <c r="AA166" s="1136"/>
      <c r="AB166" s="1137" t="s">
        <v>292</v>
      </c>
      <c r="AC166" s="1136"/>
      <c r="AD166" s="1137"/>
      <c r="AE166" s="1136"/>
      <c r="AF166" s="1138" t="s">
        <v>329</v>
      </c>
      <c r="AG166" s="1136"/>
      <c r="AH166" s="1136"/>
      <c r="AI166" s="1136"/>
      <c r="AJ166" s="1136"/>
      <c r="AK166" s="1136"/>
      <c r="AL166" s="1136"/>
      <c r="AM166" s="1136"/>
      <c r="AN166" s="1137" t="s">
        <v>273</v>
      </c>
      <c r="AO166" s="1136"/>
      <c r="AP166" s="1136"/>
      <c r="AQ166" s="1136"/>
      <c r="AR166" s="1136"/>
      <c r="AS166" s="1137" t="s">
        <v>274</v>
      </c>
      <c r="AT166" s="1136"/>
      <c r="AU166" s="1136"/>
      <c r="AV166" s="123" t="s">
        <v>65</v>
      </c>
      <c r="AW166" s="1135" t="s">
        <v>275</v>
      </c>
      <c r="AX166" s="1136"/>
      <c r="AY166" s="1136"/>
      <c r="AZ166" s="1136"/>
      <c r="BA166" s="1136"/>
      <c r="BB166" s="1136"/>
      <c r="BC166" s="124">
        <v>230000000</v>
      </c>
      <c r="BD166" s="125">
        <v>0</v>
      </c>
      <c r="BE166" s="124">
        <v>60000000</v>
      </c>
      <c r="BF166" s="125">
        <v>0</v>
      </c>
      <c r="BG166" s="125">
        <v>0</v>
      </c>
      <c r="BH166" s="125">
        <v>0</v>
      </c>
      <c r="BI166" s="125">
        <v>0</v>
      </c>
      <c r="BJ166" s="125">
        <v>0</v>
      </c>
      <c r="BK166" s="125">
        <v>0</v>
      </c>
      <c r="BL166" s="125">
        <v>0</v>
      </c>
      <c r="BM166" s="125">
        <v>0</v>
      </c>
      <c r="BN166" s="125">
        <v>0</v>
      </c>
      <c r="BO166" s="125">
        <v>0</v>
      </c>
    </row>
    <row r="167" spans="1:67" s="121" customFormat="1" x14ac:dyDescent="0.25">
      <c r="A167" s="121" t="str">
        <f t="shared" si="25"/>
        <v>C-2502-1000-1-0-2-11-10</v>
      </c>
      <c r="B167" s="122" t="str">
        <f t="shared" si="18"/>
        <v>C</v>
      </c>
      <c r="C167" s="122" t="str">
        <f t="shared" si="19"/>
        <v>2502</v>
      </c>
      <c r="D167" s="122" t="str">
        <f t="shared" si="20"/>
        <v>1000</v>
      </c>
      <c r="E167" s="122" t="str">
        <f t="shared" si="21"/>
        <v>1</v>
      </c>
      <c r="F167" s="122" t="str">
        <f t="shared" si="22"/>
        <v>0</v>
      </c>
      <c r="G167" s="122" t="str">
        <f t="shared" si="23"/>
        <v>2</v>
      </c>
      <c r="H167" s="122" t="str">
        <f t="shared" si="24"/>
        <v>11</v>
      </c>
      <c r="I167" s="122"/>
      <c r="J167" s="122"/>
      <c r="K167" s="122"/>
      <c r="M167" s="135"/>
      <c r="N167" s="1137" t="s">
        <v>99</v>
      </c>
      <c r="O167" s="1136"/>
      <c r="P167" s="1137" t="s">
        <v>322</v>
      </c>
      <c r="Q167" s="1136"/>
      <c r="R167" s="1137" t="s">
        <v>324</v>
      </c>
      <c r="S167" s="1136"/>
      <c r="T167" s="1137" t="s">
        <v>279</v>
      </c>
      <c r="U167" s="1136"/>
      <c r="V167" s="1137" t="s">
        <v>280</v>
      </c>
      <c r="W167" s="1136"/>
      <c r="X167" s="1136"/>
      <c r="Y167" s="1137" t="s">
        <v>282</v>
      </c>
      <c r="Z167" s="1136"/>
      <c r="AA167" s="1136"/>
      <c r="AB167" s="1137" t="s">
        <v>80</v>
      </c>
      <c r="AC167" s="1136"/>
      <c r="AD167" s="1137"/>
      <c r="AE167" s="1136"/>
      <c r="AF167" s="1138" t="s">
        <v>330</v>
      </c>
      <c r="AG167" s="1136"/>
      <c r="AH167" s="1136"/>
      <c r="AI167" s="1136"/>
      <c r="AJ167" s="1136"/>
      <c r="AK167" s="1136"/>
      <c r="AL167" s="1136"/>
      <c r="AM167" s="1136"/>
      <c r="AN167" s="1137" t="s">
        <v>273</v>
      </c>
      <c r="AO167" s="1136"/>
      <c r="AP167" s="1136"/>
      <c r="AQ167" s="1136"/>
      <c r="AR167" s="1136"/>
      <c r="AS167" s="1137" t="s">
        <v>274</v>
      </c>
      <c r="AT167" s="1136"/>
      <c r="AU167" s="1136"/>
      <c r="AV167" s="123" t="s">
        <v>65</v>
      </c>
      <c r="AW167" s="1135" t="s">
        <v>275</v>
      </c>
      <c r="AX167" s="1136"/>
      <c r="AY167" s="1136"/>
      <c r="AZ167" s="1136"/>
      <c r="BA167" s="1136"/>
      <c r="BB167" s="1136"/>
      <c r="BC167" s="124">
        <v>1200000</v>
      </c>
      <c r="BD167" s="125">
        <v>0</v>
      </c>
      <c r="BE167" s="124">
        <v>1200000</v>
      </c>
      <c r="BF167" s="125">
        <v>0</v>
      </c>
      <c r="BG167" s="125">
        <v>0</v>
      </c>
      <c r="BH167" s="125">
        <v>0</v>
      </c>
      <c r="BI167" s="125">
        <v>0</v>
      </c>
      <c r="BJ167" s="125">
        <v>0</v>
      </c>
      <c r="BK167" s="125">
        <v>0</v>
      </c>
      <c r="BL167" s="125">
        <v>0</v>
      </c>
      <c r="BM167" s="125">
        <v>0</v>
      </c>
      <c r="BN167" s="125">
        <v>0</v>
      </c>
      <c r="BO167" s="125">
        <v>0</v>
      </c>
    </row>
    <row r="168" spans="1:67" x14ac:dyDescent="0.25">
      <c r="B168" s="115" t="str">
        <f t="shared" si="18"/>
        <v>C</v>
      </c>
      <c r="C168" s="115" t="str">
        <f t="shared" si="19"/>
        <v>2502</v>
      </c>
      <c r="D168" s="115" t="str">
        <f t="shared" si="20"/>
        <v>1000</v>
      </c>
      <c r="E168" s="115" t="str">
        <f t="shared" si="21"/>
        <v>1</v>
      </c>
      <c r="F168" s="115" t="str">
        <f t="shared" si="22"/>
        <v>0</v>
      </c>
      <c r="G168" s="115" t="str">
        <f t="shared" si="23"/>
        <v>3</v>
      </c>
      <c r="H168" s="115">
        <f t="shared" si="24"/>
        <v>0</v>
      </c>
      <c r="N168" s="918" t="s">
        <v>99</v>
      </c>
      <c r="O168" s="1032"/>
      <c r="P168" s="918" t="s">
        <v>322</v>
      </c>
      <c r="Q168" s="1032"/>
      <c r="R168" s="918" t="s">
        <v>324</v>
      </c>
      <c r="S168" s="1032"/>
      <c r="T168" s="918" t="s">
        <v>279</v>
      </c>
      <c r="U168" s="1032"/>
      <c r="V168" s="918" t="s">
        <v>280</v>
      </c>
      <c r="W168" s="1032"/>
      <c r="X168" s="1032"/>
      <c r="Y168" s="918" t="s">
        <v>289</v>
      </c>
      <c r="Z168" s="1032"/>
      <c r="AA168" s="1032"/>
      <c r="AB168" s="918"/>
      <c r="AC168" s="1032"/>
      <c r="AD168" s="918"/>
      <c r="AE168" s="1032"/>
      <c r="AF168" s="917" t="s">
        <v>422</v>
      </c>
      <c r="AG168" s="1032"/>
      <c r="AH168" s="1032"/>
      <c r="AI168" s="1032"/>
      <c r="AJ168" s="1032"/>
      <c r="AK168" s="1032"/>
      <c r="AL168" s="1032"/>
      <c r="AM168" s="1032"/>
      <c r="AN168" s="918" t="s">
        <v>273</v>
      </c>
      <c r="AO168" s="1032"/>
      <c r="AP168" s="1032"/>
      <c r="AQ168" s="1032"/>
      <c r="AR168" s="1032"/>
      <c r="AS168" s="918" t="s">
        <v>274</v>
      </c>
      <c r="AT168" s="1032"/>
      <c r="AU168" s="1032"/>
      <c r="AV168" s="105" t="s">
        <v>286</v>
      </c>
      <c r="AW168" s="919" t="s">
        <v>421</v>
      </c>
      <c r="AX168" s="1032"/>
      <c r="AY168" s="1032"/>
      <c r="AZ168" s="1032"/>
      <c r="BA168" s="1032"/>
      <c r="BB168" s="1032"/>
      <c r="BC168" s="106">
        <v>2815325822</v>
      </c>
      <c r="BD168" s="106">
        <v>306000000</v>
      </c>
      <c r="BE168" s="106">
        <v>2509325822</v>
      </c>
      <c r="BF168" s="107">
        <v>0</v>
      </c>
      <c r="BG168" s="107">
        <v>0</v>
      </c>
      <c r="BH168" s="106">
        <v>306000000</v>
      </c>
      <c r="BI168" s="107">
        <v>0</v>
      </c>
      <c r="BJ168" s="107">
        <v>0</v>
      </c>
      <c r="BK168" s="107">
        <v>0</v>
      </c>
      <c r="BL168" s="107">
        <v>0</v>
      </c>
      <c r="BM168" s="107">
        <v>0</v>
      </c>
      <c r="BN168" s="107">
        <v>0</v>
      </c>
      <c r="BO168" s="107">
        <v>0</v>
      </c>
    </row>
    <row r="169" spans="1:67" s="121" customFormat="1" x14ac:dyDescent="0.25">
      <c r="A169" s="121" t="str">
        <f t="shared" si="25"/>
        <v>C-2502-1000-1-0-3-1-15</v>
      </c>
      <c r="B169" s="122" t="str">
        <f t="shared" si="18"/>
        <v>C</v>
      </c>
      <c r="C169" s="122" t="str">
        <f t="shared" si="19"/>
        <v>2502</v>
      </c>
      <c r="D169" s="122" t="str">
        <f t="shared" si="20"/>
        <v>1000</v>
      </c>
      <c r="E169" s="122" t="str">
        <f t="shared" si="21"/>
        <v>1</v>
      </c>
      <c r="F169" s="122" t="str">
        <f t="shared" si="22"/>
        <v>0</v>
      </c>
      <c r="G169" s="122" t="str">
        <f t="shared" si="23"/>
        <v>3</v>
      </c>
      <c r="H169" s="122" t="str">
        <f t="shared" si="24"/>
        <v>1</v>
      </c>
      <c r="I169" s="122"/>
      <c r="J169" s="122"/>
      <c r="K169" s="122"/>
      <c r="M169" s="135"/>
      <c r="N169" s="1137" t="s">
        <v>99</v>
      </c>
      <c r="O169" s="1136"/>
      <c r="P169" s="1137" t="s">
        <v>322</v>
      </c>
      <c r="Q169" s="1136"/>
      <c r="R169" s="1137" t="s">
        <v>324</v>
      </c>
      <c r="S169" s="1136"/>
      <c r="T169" s="1137" t="s">
        <v>279</v>
      </c>
      <c r="U169" s="1136"/>
      <c r="V169" s="1137" t="s">
        <v>280</v>
      </c>
      <c r="W169" s="1136"/>
      <c r="X169" s="1136"/>
      <c r="Y169" s="1137" t="s">
        <v>289</v>
      </c>
      <c r="Z169" s="1136"/>
      <c r="AA169" s="1136"/>
      <c r="AB169" s="1137" t="s">
        <v>279</v>
      </c>
      <c r="AC169" s="1136"/>
      <c r="AD169" s="1137"/>
      <c r="AE169" s="1136"/>
      <c r="AF169" s="1138" t="s">
        <v>332</v>
      </c>
      <c r="AG169" s="1136"/>
      <c r="AH169" s="1136"/>
      <c r="AI169" s="1136"/>
      <c r="AJ169" s="1136"/>
      <c r="AK169" s="1136"/>
      <c r="AL169" s="1136"/>
      <c r="AM169" s="1136"/>
      <c r="AN169" s="1137" t="s">
        <v>273</v>
      </c>
      <c r="AO169" s="1136"/>
      <c r="AP169" s="1136"/>
      <c r="AQ169" s="1136"/>
      <c r="AR169" s="1136"/>
      <c r="AS169" s="1137" t="s">
        <v>274</v>
      </c>
      <c r="AT169" s="1136"/>
      <c r="AU169" s="1136"/>
      <c r="AV169" s="123" t="s">
        <v>286</v>
      </c>
      <c r="AW169" s="1135" t="s">
        <v>421</v>
      </c>
      <c r="AX169" s="1136"/>
      <c r="AY169" s="1136"/>
      <c r="AZ169" s="1136"/>
      <c r="BA169" s="1136"/>
      <c r="BB169" s="1136"/>
      <c r="BC169" s="124">
        <v>1217200000</v>
      </c>
      <c r="BD169" s="124">
        <v>306000000</v>
      </c>
      <c r="BE169" s="124">
        <v>911200000</v>
      </c>
      <c r="BF169" s="125">
        <v>0</v>
      </c>
      <c r="BG169" s="125">
        <v>0</v>
      </c>
      <c r="BH169" s="124">
        <v>306000000</v>
      </c>
      <c r="BI169" s="125">
        <v>0</v>
      </c>
      <c r="BJ169" s="125">
        <v>0</v>
      </c>
      <c r="BK169" s="125">
        <v>0</v>
      </c>
      <c r="BL169" s="125">
        <v>0</v>
      </c>
      <c r="BM169" s="125">
        <v>0</v>
      </c>
      <c r="BN169" s="125">
        <v>0</v>
      </c>
      <c r="BO169" s="125">
        <v>0</v>
      </c>
    </row>
    <row r="170" spans="1:67" s="121" customFormat="1" x14ac:dyDescent="0.25">
      <c r="A170" s="121" t="str">
        <f t="shared" si="25"/>
        <v>C-2502-1000-1-0-3-2-15</v>
      </c>
      <c r="B170" s="122" t="str">
        <f t="shared" si="18"/>
        <v>C</v>
      </c>
      <c r="C170" s="122" t="str">
        <f t="shared" si="19"/>
        <v>2502</v>
      </c>
      <c r="D170" s="122" t="str">
        <f t="shared" si="20"/>
        <v>1000</v>
      </c>
      <c r="E170" s="122" t="str">
        <f t="shared" si="21"/>
        <v>1</v>
      </c>
      <c r="F170" s="122" t="str">
        <f t="shared" si="22"/>
        <v>0</v>
      </c>
      <c r="G170" s="122" t="str">
        <f t="shared" si="23"/>
        <v>3</v>
      </c>
      <c r="H170" s="122" t="str">
        <f t="shared" si="24"/>
        <v>2</v>
      </c>
      <c r="I170" s="122"/>
      <c r="J170" s="122"/>
      <c r="K170" s="122"/>
      <c r="M170" s="135"/>
      <c r="N170" s="1137" t="s">
        <v>99</v>
      </c>
      <c r="O170" s="1136"/>
      <c r="P170" s="1137" t="s">
        <v>322</v>
      </c>
      <c r="Q170" s="1136"/>
      <c r="R170" s="1137" t="s">
        <v>324</v>
      </c>
      <c r="S170" s="1136"/>
      <c r="T170" s="1137" t="s">
        <v>279</v>
      </c>
      <c r="U170" s="1136"/>
      <c r="V170" s="1137" t="s">
        <v>280</v>
      </c>
      <c r="W170" s="1136"/>
      <c r="X170" s="1136"/>
      <c r="Y170" s="1137" t="s">
        <v>289</v>
      </c>
      <c r="Z170" s="1136"/>
      <c r="AA170" s="1136"/>
      <c r="AB170" s="1137" t="s">
        <v>282</v>
      </c>
      <c r="AC170" s="1136"/>
      <c r="AD170" s="1137"/>
      <c r="AE170" s="1136"/>
      <c r="AF170" s="1138" t="s">
        <v>327</v>
      </c>
      <c r="AG170" s="1136"/>
      <c r="AH170" s="1136"/>
      <c r="AI170" s="1136"/>
      <c r="AJ170" s="1136"/>
      <c r="AK170" s="1136"/>
      <c r="AL170" s="1136"/>
      <c r="AM170" s="1136"/>
      <c r="AN170" s="1137" t="s">
        <v>273</v>
      </c>
      <c r="AO170" s="1136"/>
      <c r="AP170" s="1136"/>
      <c r="AQ170" s="1136"/>
      <c r="AR170" s="1136"/>
      <c r="AS170" s="1137" t="s">
        <v>274</v>
      </c>
      <c r="AT170" s="1136"/>
      <c r="AU170" s="1136"/>
      <c r="AV170" s="123" t="s">
        <v>286</v>
      </c>
      <c r="AW170" s="1135" t="s">
        <v>421</v>
      </c>
      <c r="AX170" s="1136"/>
      <c r="AY170" s="1136"/>
      <c r="AZ170" s="1136"/>
      <c r="BA170" s="1136"/>
      <c r="BB170" s="1136"/>
      <c r="BC170" s="124">
        <v>228000000</v>
      </c>
      <c r="BD170" s="125">
        <v>0</v>
      </c>
      <c r="BE170" s="124">
        <v>228000000</v>
      </c>
      <c r="BF170" s="125">
        <v>0</v>
      </c>
      <c r="BG170" s="125">
        <v>0</v>
      </c>
      <c r="BH170" s="125">
        <v>0</v>
      </c>
      <c r="BI170" s="125">
        <v>0</v>
      </c>
      <c r="BJ170" s="125">
        <v>0</v>
      </c>
      <c r="BK170" s="125">
        <v>0</v>
      </c>
      <c r="BL170" s="125">
        <v>0</v>
      </c>
      <c r="BM170" s="125">
        <v>0</v>
      </c>
      <c r="BN170" s="125">
        <v>0</v>
      </c>
      <c r="BO170" s="125">
        <v>0</v>
      </c>
    </row>
    <row r="171" spans="1:67" s="121" customFormat="1" x14ac:dyDescent="0.25">
      <c r="A171" s="121" t="str">
        <f t="shared" si="25"/>
        <v>C-2502-1000-1-0-3-3-15</v>
      </c>
      <c r="B171" s="122" t="str">
        <f t="shared" ref="B171:B234" si="26">+N171</f>
        <v>C</v>
      </c>
      <c r="C171" s="122" t="str">
        <f t="shared" ref="C171:C234" si="27">+P171</f>
        <v>2502</v>
      </c>
      <c r="D171" s="122" t="str">
        <f t="shared" ref="D171:D233" si="28">+R171</f>
        <v>1000</v>
      </c>
      <c r="E171" s="122" t="str">
        <f t="shared" ref="E171:E233" si="29">+T171</f>
        <v>1</v>
      </c>
      <c r="F171" s="122" t="str">
        <f t="shared" si="22"/>
        <v>0</v>
      </c>
      <c r="G171" s="122" t="str">
        <f t="shared" si="23"/>
        <v>3</v>
      </c>
      <c r="H171" s="122" t="str">
        <f t="shared" si="24"/>
        <v>3</v>
      </c>
      <c r="I171" s="122"/>
      <c r="J171" s="122"/>
      <c r="K171" s="122"/>
      <c r="M171" s="135"/>
      <c r="N171" s="1137" t="s">
        <v>99</v>
      </c>
      <c r="O171" s="1136"/>
      <c r="P171" s="1137" t="s">
        <v>322</v>
      </c>
      <c r="Q171" s="1136"/>
      <c r="R171" s="1137" t="s">
        <v>324</v>
      </c>
      <c r="S171" s="1136"/>
      <c r="T171" s="1137" t="s">
        <v>279</v>
      </c>
      <c r="U171" s="1136"/>
      <c r="V171" s="1137" t="s">
        <v>280</v>
      </c>
      <c r="W171" s="1136"/>
      <c r="X171" s="1136"/>
      <c r="Y171" s="1137" t="s">
        <v>289</v>
      </c>
      <c r="Z171" s="1136"/>
      <c r="AA171" s="1136"/>
      <c r="AB171" s="1137" t="s">
        <v>289</v>
      </c>
      <c r="AC171" s="1136"/>
      <c r="AD171" s="1137"/>
      <c r="AE171" s="1136"/>
      <c r="AF171" s="1138" t="s">
        <v>328</v>
      </c>
      <c r="AG171" s="1136"/>
      <c r="AH171" s="1136"/>
      <c r="AI171" s="1136"/>
      <c r="AJ171" s="1136"/>
      <c r="AK171" s="1136"/>
      <c r="AL171" s="1136"/>
      <c r="AM171" s="1136"/>
      <c r="AN171" s="1137" t="s">
        <v>273</v>
      </c>
      <c r="AO171" s="1136"/>
      <c r="AP171" s="1136"/>
      <c r="AQ171" s="1136"/>
      <c r="AR171" s="1136"/>
      <c r="AS171" s="1137" t="s">
        <v>274</v>
      </c>
      <c r="AT171" s="1136"/>
      <c r="AU171" s="1136"/>
      <c r="AV171" s="123" t="s">
        <v>286</v>
      </c>
      <c r="AW171" s="1135" t="s">
        <v>421</v>
      </c>
      <c r="AX171" s="1136"/>
      <c r="AY171" s="1136"/>
      <c r="AZ171" s="1136"/>
      <c r="BA171" s="1136"/>
      <c r="BB171" s="1136"/>
      <c r="BC171" s="124">
        <v>164000000</v>
      </c>
      <c r="BD171" s="125">
        <v>0</v>
      </c>
      <c r="BE171" s="124">
        <v>164000000</v>
      </c>
      <c r="BF171" s="125">
        <v>0</v>
      </c>
      <c r="BG171" s="125">
        <v>0</v>
      </c>
      <c r="BH171" s="125">
        <v>0</v>
      </c>
      <c r="BI171" s="125">
        <v>0</v>
      </c>
      <c r="BJ171" s="125">
        <v>0</v>
      </c>
      <c r="BK171" s="125">
        <v>0</v>
      </c>
      <c r="BL171" s="125">
        <v>0</v>
      </c>
      <c r="BM171" s="125">
        <v>0</v>
      </c>
      <c r="BN171" s="125">
        <v>0</v>
      </c>
      <c r="BO171" s="125">
        <v>0</v>
      </c>
    </row>
    <row r="172" spans="1:67" s="121" customFormat="1" x14ac:dyDescent="0.25">
      <c r="A172" s="121" t="str">
        <f t="shared" si="25"/>
        <v>C-2502-1000-1-0-3-4-15</v>
      </c>
      <c r="B172" s="122" t="str">
        <f t="shared" si="26"/>
        <v>C</v>
      </c>
      <c r="C172" s="122" t="str">
        <f t="shared" si="27"/>
        <v>2502</v>
      </c>
      <c r="D172" s="122" t="str">
        <f t="shared" si="28"/>
        <v>1000</v>
      </c>
      <c r="E172" s="122" t="str">
        <f t="shared" si="29"/>
        <v>1</v>
      </c>
      <c r="F172" s="122" t="str">
        <f t="shared" si="22"/>
        <v>0</v>
      </c>
      <c r="G172" s="122" t="str">
        <f t="shared" si="23"/>
        <v>3</v>
      </c>
      <c r="H172" s="122" t="str">
        <f t="shared" si="24"/>
        <v>4</v>
      </c>
      <c r="I172" s="122"/>
      <c r="J172" s="122"/>
      <c r="K172" s="122"/>
      <c r="M172" s="135"/>
      <c r="N172" s="1137" t="s">
        <v>99</v>
      </c>
      <c r="O172" s="1136"/>
      <c r="P172" s="1137" t="s">
        <v>322</v>
      </c>
      <c r="Q172" s="1136"/>
      <c r="R172" s="1137" t="s">
        <v>324</v>
      </c>
      <c r="S172" s="1136"/>
      <c r="T172" s="1137" t="s">
        <v>279</v>
      </c>
      <c r="U172" s="1136"/>
      <c r="V172" s="1137" t="s">
        <v>280</v>
      </c>
      <c r="W172" s="1136"/>
      <c r="X172" s="1136"/>
      <c r="Y172" s="1137" t="s">
        <v>289</v>
      </c>
      <c r="Z172" s="1136"/>
      <c r="AA172" s="1136"/>
      <c r="AB172" s="1137" t="s">
        <v>283</v>
      </c>
      <c r="AC172" s="1136"/>
      <c r="AD172" s="1137"/>
      <c r="AE172" s="1136"/>
      <c r="AF172" s="1138" t="s">
        <v>84</v>
      </c>
      <c r="AG172" s="1136"/>
      <c r="AH172" s="1136"/>
      <c r="AI172" s="1136"/>
      <c r="AJ172" s="1136"/>
      <c r="AK172" s="1136"/>
      <c r="AL172" s="1136"/>
      <c r="AM172" s="1136"/>
      <c r="AN172" s="1137" t="s">
        <v>273</v>
      </c>
      <c r="AO172" s="1136"/>
      <c r="AP172" s="1136"/>
      <c r="AQ172" s="1136"/>
      <c r="AR172" s="1136"/>
      <c r="AS172" s="1137" t="s">
        <v>274</v>
      </c>
      <c r="AT172" s="1136"/>
      <c r="AU172" s="1136"/>
      <c r="AV172" s="123" t="s">
        <v>286</v>
      </c>
      <c r="AW172" s="1135" t="s">
        <v>421</v>
      </c>
      <c r="AX172" s="1136"/>
      <c r="AY172" s="1136"/>
      <c r="AZ172" s="1136"/>
      <c r="BA172" s="1136"/>
      <c r="BB172" s="1136"/>
      <c r="BC172" s="124">
        <v>361540000</v>
      </c>
      <c r="BD172" s="125">
        <v>0</v>
      </c>
      <c r="BE172" s="124">
        <v>361540000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</row>
    <row r="173" spans="1:67" s="121" customFormat="1" x14ac:dyDescent="0.25">
      <c r="A173" s="121" t="str">
        <f t="shared" si="25"/>
        <v>C-2502-1000-1-0-3-11-15</v>
      </c>
      <c r="B173" s="122" t="str">
        <f t="shared" si="26"/>
        <v>C</v>
      </c>
      <c r="C173" s="122" t="str">
        <f t="shared" si="27"/>
        <v>2502</v>
      </c>
      <c r="D173" s="122" t="str">
        <f t="shared" si="28"/>
        <v>1000</v>
      </c>
      <c r="E173" s="122" t="str">
        <f t="shared" si="29"/>
        <v>1</v>
      </c>
      <c r="F173" s="122" t="str">
        <f t="shared" si="22"/>
        <v>0</v>
      </c>
      <c r="G173" s="122" t="str">
        <f t="shared" si="23"/>
        <v>3</v>
      </c>
      <c r="H173" s="122" t="str">
        <f t="shared" si="24"/>
        <v>11</v>
      </c>
      <c r="I173" s="122"/>
      <c r="J173" s="122"/>
      <c r="K173" s="122"/>
      <c r="M173" s="135"/>
      <c r="N173" s="1137" t="s">
        <v>99</v>
      </c>
      <c r="O173" s="1136"/>
      <c r="P173" s="1137" t="s">
        <v>322</v>
      </c>
      <c r="Q173" s="1136"/>
      <c r="R173" s="1137" t="s">
        <v>324</v>
      </c>
      <c r="S173" s="1136"/>
      <c r="T173" s="1137" t="s">
        <v>279</v>
      </c>
      <c r="U173" s="1136"/>
      <c r="V173" s="1137" t="s">
        <v>280</v>
      </c>
      <c r="W173" s="1136"/>
      <c r="X173" s="1136"/>
      <c r="Y173" s="1137" t="s">
        <v>289</v>
      </c>
      <c r="Z173" s="1136"/>
      <c r="AA173" s="1136"/>
      <c r="AB173" s="1137" t="s">
        <v>80</v>
      </c>
      <c r="AC173" s="1136"/>
      <c r="AD173" s="1137"/>
      <c r="AE173" s="1136"/>
      <c r="AF173" s="1138" t="s">
        <v>330</v>
      </c>
      <c r="AG173" s="1136"/>
      <c r="AH173" s="1136"/>
      <c r="AI173" s="1136"/>
      <c r="AJ173" s="1136"/>
      <c r="AK173" s="1136"/>
      <c r="AL173" s="1136"/>
      <c r="AM173" s="1136"/>
      <c r="AN173" s="1137" t="s">
        <v>273</v>
      </c>
      <c r="AO173" s="1136"/>
      <c r="AP173" s="1136"/>
      <c r="AQ173" s="1136"/>
      <c r="AR173" s="1136"/>
      <c r="AS173" s="1137" t="s">
        <v>274</v>
      </c>
      <c r="AT173" s="1136"/>
      <c r="AU173" s="1136"/>
      <c r="AV173" s="123" t="s">
        <v>286</v>
      </c>
      <c r="AW173" s="1135" t="s">
        <v>421</v>
      </c>
      <c r="AX173" s="1136"/>
      <c r="AY173" s="1136"/>
      <c r="AZ173" s="1136"/>
      <c r="BA173" s="1136"/>
      <c r="BB173" s="1136"/>
      <c r="BC173" s="124">
        <v>844585822</v>
      </c>
      <c r="BD173" s="125">
        <v>0</v>
      </c>
      <c r="BE173" s="124">
        <v>844585822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</row>
    <row r="174" spans="1:67" x14ac:dyDescent="0.25">
      <c r="B174" s="115" t="str">
        <f t="shared" si="26"/>
        <v>C</v>
      </c>
      <c r="C174" s="115" t="str">
        <f t="shared" si="27"/>
        <v>2502</v>
      </c>
      <c r="D174" s="115" t="str">
        <f t="shared" si="28"/>
        <v>1000</v>
      </c>
      <c r="E174" s="115" t="str">
        <f t="shared" si="29"/>
        <v>2</v>
      </c>
      <c r="F174" s="115">
        <f t="shared" si="22"/>
        <v>0</v>
      </c>
      <c r="G174" s="115">
        <f t="shared" si="23"/>
        <v>0</v>
      </c>
      <c r="H174" s="115">
        <f t="shared" si="24"/>
        <v>0</v>
      </c>
      <c r="N174" s="925" t="s">
        <v>99</v>
      </c>
      <c r="O174" s="1032"/>
      <c r="P174" s="925" t="s">
        <v>322</v>
      </c>
      <c r="Q174" s="1032"/>
      <c r="R174" s="925" t="s">
        <v>324</v>
      </c>
      <c r="S174" s="1032"/>
      <c r="T174" s="925" t="s">
        <v>282</v>
      </c>
      <c r="U174" s="1032"/>
      <c r="V174" s="925"/>
      <c r="W174" s="1032"/>
      <c r="X174" s="1032"/>
      <c r="Y174" s="925"/>
      <c r="Z174" s="1032"/>
      <c r="AA174" s="1032"/>
      <c r="AB174" s="925"/>
      <c r="AC174" s="1032"/>
      <c r="AD174" s="925"/>
      <c r="AE174" s="1032"/>
      <c r="AF174" s="924" t="s">
        <v>318</v>
      </c>
      <c r="AG174" s="1032"/>
      <c r="AH174" s="1032"/>
      <c r="AI174" s="1032"/>
      <c r="AJ174" s="1032"/>
      <c r="AK174" s="1032"/>
      <c r="AL174" s="1032"/>
      <c r="AM174" s="1032"/>
      <c r="AN174" s="925" t="s">
        <v>273</v>
      </c>
      <c r="AO174" s="1032"/>
      <c r="AP174" s="1032"/>
      <c r="AQ174" s="1032"/>
      <c r="AR174" s="1032"/>
      <c r="AS174" s="925" t="s">
        <v>274</v>
      </c>
      <c r="AT174" s="1032"/>
      <c r="AU174" s="1032"/>
      <c r="AV174" s="108" t="s">
        <v>65</v>
      </c>
      <c r="AW174" s="926" t="s">
        <v>275</v>
      </c>
      <c r="AX174" s="1032"/>
      <c r="AY174" s="1032"/>
      <c r="AZ174" s="1032"/>
      <c r="BA174" s="1032"/>
      <c r="BB174" s="1032"/>
      <c r="BC174" s="109">
        <v>1923920000</v>
      </c>
      <c r="BD174" s="110">
        <v>0</v>
      </c>
      <c r="BE174" s="109">
        <v>326140540</v>
      </c>
      <c r="BF174" s="110">
        <v>0</v>
      </c>
      <c r="BG174" s="109">
        <v>31960207</v>
      </c>
      <c r="BH174" s="109">
        <v>-31960207</v>
      </c>
      <c r="BI174" s="109">
        <v>189203882</v>
      </c>
      <c r="BJ174" s="109">
        <v>-157243675</v>
      </c>
      <c r="BK174" s="109">
        <v>187971505</v>
      </c>
      <c r="BL174" s="109">
        <v>1232377</v>
      </c>
      <c r="BM174" s="109">
        <v>187971505</v>
      </c>
      <c r="BN174" s="110">
        <v>0</v>
      </c>
      <c r="BO174" s="109">
        <v>183673</v>
      </c>
    </row>
    <row r="175" spans="1:67" ht="14.45" customHeight="1" x14ac:dyDescent="0.25">
      <c r="B175" s="115" t="str">
        <f t="shared" si="26"/>
        <v>C</v>
      </c>
      <c r="C175" s="115" t="str">
        <f t="shared" si="27"/>
        <v>2502</v>
      </c>
      <c r="D175" s="115" t="str">
        <f t="shared" si="28"/>
        <v>1000</v>
      </c>
      <c r="E175" s="115" t="str">
        <f t="shared" si="29"/>
        <v>2</v>
      </c>
      <c r="F175" s="115" t="str">
        <f t="shared" si="22"/>
        <v>0</v>
      </c>
      <c r="G175" s="115">
        <f t="shared" si="23"/>
        <v>0</v>
      </c>
      <c r="H175" s="115">
        <f t="shared" si="24"/>
        <v>0</v>
      </c>
      <c r="N175" s="918" t="s">
        <v>99</v>
      </c>
      <c r="O175" s="1032"/>
      <c r="P175" s="918" t="s">
        <v>322</v>
      </c>
      <c r="Q175" s="1032"/>
      <c r="R175" s="918" t="s">
        <v>324</v>
      </c>
      <c r="S175" s="1032"/>
      <c r="T175" s="918" t="s">
        <v>282</v>
      </c>
      <c r="U175" s="1032"/>
      <c r="V175" s="918" t="s">
        <v>280</v>
      </c>
      <c r="W175" s="1032"/>
      <c r="X175" s="1032"/>
      <c r="Y175" s="918"/>
      <c r="Z175" s="1032"/>
      <c r="AA175" s="1032"/>
      <c r="AB175" s="918"/>
      <c r="AC175" s="1032"/>
      <c r="AD175" s="918"/>
      <c r="AE175" s="1032"/>
      <c r="AF175" s="917" t="s">
        <v>318</v>
      </c>
      <c r="AG175" s="1032"/>
      <c r="AH175" s="1032"/>
      <c r="AI175" s="1032"/>
      <c r="AJ175" s="1032"/>
      <c r="AK175" s="1032"/>
      <c r="AL175" s="1032"/>
      <c r="AM175" s="1032"/>
      <c r="AN175" s="918" t="s">
        <v>273</v>
      </c>
      <c r="AO175" s="1032"/>
      <c r="AP175" s="1032"/>
      <c r="AQ175" s="1032"/>
      <c r="AR175" s="1032"/>
      <c r="AS175" s="918" t="s">
        <v>274</v>
      </c>
      <c r="AT175" s="1032"/>
      <c r="AU175" s="1032"/>
      <c r="AV175" s="105" t="s">
        <v>65</v>
      </c>
      <c r="AW175" s="919" t="s">
        <v>275</v>
      </c>
      <c r="AX175" s="1032"/>
      <c r="AY175" s="1032"/>
      <c r="AZ175" s="1032"/>
      <c r="BA175" s="1032"/>
      <c r="BB175" s="1032"/>
      <c r="BC175" s="106">
        <v>1600000000</v>
      </c>
      <c r="BD175" s="107">
        <v>0</v>
      </c>
      <c r="BE175" s="106">
        <v>326140540</v>
      </c>
      <c r="BF175" s="107">
        <v>0</v>
      </c>
      <c r="BG175" s="106">
        <v>31960207</v>
      </c>
      <c r="BH175" s="106">
        <v>-31960207</v>
      </c>
      <c r="BI175" s="106">
        <v>189203882</v>
      </c>
      <c r="BJ175" s="106">
        <v>-157243675</v>
      </c>
      <c r="BK175" s="106">
        <v>187971505</v>
      </c>
      <c r="BL175" s="106">
        <v>1232377</v>
      </c>
      <c r="BM175" s="106">
        <v>187971505</v>
      </c>
      <c r="BN175" s="107">
        <v>0</v>
      </c>
      <c r="BO175" s="106">
        <v>183673</v>
      </c>
    </row>
    <row r="176" spans="1:67" s="119" customFormat="1" x14ac:dyDescent="0.25">
      <c r="B176" s="120" t="str">
        <f t="shared" si="26"/>
        <v>C</v>
      </c>
      <c r="C176" s="120" t="str">
        <f t="shared" si="27"/>
        <v>2502</v>
      </c>
      <c r="D176" s="120" t="str">
        <f t="shared" si="28"/>
        <v>1000</v>
      </c>
      <c r="E176" s="120" t="str">
        <f t="shared" si="29"/>
        <v>2</v>
      </c>
      <c r="F176" s="120" t="str">
        <f t="shared" si="22"/>
        <v>0</v>
      </c>
      <c r="G176" s="120" t="str">
        <f t="shared" si="23"/>
        <v>1</v>
      </c>
      <c r="H176" s="120">
        <f t="shared" si="24"/>
        <v>0</v>
      </c>
      <c r="I176" s="120"/>
      <c r="J176" s="120"/>
      <c r="K176" s="120"/>
      <c r="M176" s="137"/>
      <c r="N176" s="1143" t="s">
        <v>99</v>
      </c>
      <c r="O176" s="829"/>
      <c r="P176" s="1143" t="s">
        <v>322</v>
      </c>
      <c r="Q176" s="829"/>
      <c r="R176" s="1143" t="s">
        <v>324</v>
      </c>
      <c r="S176" s="829"/>
      <c r="T176" s="1143" t="s">
        <v>282</v>
      </c>
      <c r="U176" s="829"/>
      <c r="V176" s="1143" t="s">
        <v>280</v>
      </c>
      <c r="W176" s="829"/>
      <c r="X176" s="829"/>
      <c r="Y176" s="1143" t="s">
        <v>279</v>
      </c>
      <c r="Z176" s="829"/>
      <c r="AA176" s="829"/>
      <c r="AB176" s="1143"/>
      <c r="AC176" s="829"/>
      <c r="AD176" s="1143"/>
      <c r="AE176" s="829"/>
      <c r="AF176" s="1144" t="s">
        <v>331</v>
      </c>
      <c r="AG176" s="829"/>
      <c r="AH176" s="829"/>
      <c r="AI176" s="829"/>
      <c r="AJ176" s="829"/>
      <c r="AK176" s="829"/>
      <c r="AL176" s="829"/>
      <c r="AM176" s="829"/>
      <c r="AN176" s="1143" t="s">
        <v>273</v>
      </c>
      <c r="AO176" s="829"/>
      <c r="AP176" s="829"/>
      <c r="AQ176" s="829"/>
      <c r="AR176" s="829"/>
      <c r="AS176" s="1143" t="s">
        <v>274</v>
      </c>
      <c r="AT176" s="829"/>
      <c r="AU176" s="829"/>
      <c r="AV176" s="131" t="s">
        <v>65</v>
      </c>
      <c r="AW176" s="1145" t="s">
        <v>275</v>
      </c>
      <c r="AX176" s="829"/>
      <c r="AY176" s="829"/>
      <c r="AZ176" s="829"/>
      <c r="BA176" s="829"/>
      <c r="BB176" s="829"/>
      <c r="BC176" s="132">
        <v>382300000</v>
      </c>
      <c r="BD176" s="133">
        <v>0</v>
      </c>
      <c r="BE176" s="132">
        <v>177300000</v>
      </c>
      <c r="BF176" s="133">
        <v>0</v>
      </c>
      <c r="BG176" s="132">
        <v>615294</v>
      </c>
      <c r="BH176" s="132">
        <v>-615294</v>
      </c>
      <c r="BI176" s="132">
        <v>38383982</v>
      </c>
      <c r="BJ176" s="132">
        <v>-37768688</v>
      </c>
      <c r="BK176" s="132">
        <v>41020784</v>
      </c>
      <c r="BL176" s="132">
        <v>-2636802</v>
      </c>
      <c r="BM176" s="132">
        <v>41020784</v>
      </c>
      <c r="BN176" s="133">
        <v>0</v>
      </c>
      <c r="BO176" s="132">
        <v>183673</v>
      </c>
    </row>
    <row r="177" spans="1:67" s="121" customFormat="1" x14ac:dyDescent="0.25">
      <c r="A177" s="121" t="str">
        <f t="shared" ref="A177:A187" si="30">+B177&amp;"-"&amp;C177&amp;"-"&amp;D177&amp;"-"&amp;E177&amp;"-"&amp;F177&amp;"-"&amp;G177&amp;"-"&amp;H177&amp;"-"&amp;AV177</f>
        <v>C-2502-1000-2-0-1-1-10</v>
      </c>
      <c r="B177" s="122" t="str">
        <f t="shared" si="26"/>
        <v>C</v>
      </c>
      <c r="C177" s="122" t="str">
        <f t="shared" si="27"/>
        <v>2502</v>
      </c>
      <c r="D177" s="122" t="str">
        <f t="shared" si="28"/>
        <v>1000</v>
      </c>
      <c r="E177" s="122" t="str">
        <f t="shared" si="29"/>
        <v>2</v>
      </c>
      <c r="F177" s="122" t="str">
        <f t="shared" si="22"/>
        <v>0</v>
      </c>
      <c r="G177" s="122" t="str">
        <f t="shared" si="23"/>
        <v>1</v>
      </c>
      <c r="H177" s="122" t="str">
        <f t="shared" si="24"/>
        <v>1</v>
      </c>
      <c r="I177" s="122"/>
      <c r="J177" s="122"/>
      <c r="K177" s="122"/>
      <c r="M177" s="135"/>
      <c r="N177" s="1137" t="s">
        <v>99</v>
      </c>
      <c r="O177" s="1136"/>
      <c r="P177" s="1137" t="s">
        <v>322</v>
      </c>
      <c r="Q177" s="1136"/>
      <c r="R177" s="1137" t="s">
        <v>324</v>
      </c>
      <c r="S177" s="1136"/>
      <c r="T177" s="1137" t="s">
        <v>282</v>
      </c>
      <c r="U177" s="1136"/>
      <c r="V177" s="1137" t="s">
        <v>280</v>
      </c>
      <c r="W177" s="1136"/>
      <c r="X177" s="1136"/>
      <c r="Y177" s="1137" t="s">
        <v>279</v>
      </c>
      <c r="Z177" s="1136"/>
      <c r="AA177" s="1136"/>
      <c r="AB177" s="1137" t="s">
        <v>279</v>
      </c>
      <c r="AC177" s="1136"/>
      <c r="AD177" s="1137"/>
      <c r="AE177" s="1136"/>
      <c r="AF177" s="1138" t="s">
        <v>332</v>
      </c>
      <c r="AG177" s="1136"/>
      <c r="AH177" s="1136"/>
      <c r="AI177" s="1136"/>
      <c r="AJ177" s="1136"/>
      <c r="AK177" s="1136"/>
      <c r="AL177" s="1136"/>
      <c r="AM177" s="1136"/>
      <c r="AN177" s="1137" t="s">
        <v>273</v>
      </c>
      <c r="AO177" s="1136"/>
      <c r="AP177" s="1136"/>
      <c r="AQ177" s="1136"/>
      <c r="AR177" s="1136"/>
      <c r="AS177" s="1137" t="s">
        <v>274</v>
      </c>
      <c r="AT177" s="1136"/>
      <c r="AU177" s="1136"/>
      <c r="AV177" s="123" t="s">
        <v>65</v>
      </c>
      <c r="AW177" s="1135" t="s">
        <v>275</v>
      </c>
      <c r="AX177" s="1136"/>
      <c r="AY177" s="1136"/>
      <c r="AZ177" s="1136"/>
      <c r="BA177" s="1136"/>
      <c r="BB177" s="1136"/>
      <c r="BC177" s="124">
        <v>177300000</v>
      </c>
      <c r="BD177" s="125">
        <v>0</v>
      </c>
      <c r="BE177" s="124">
        <v>177300000</v>
      </c>
      <c r="BF177" s="125">
        <v>0</v>
      </c>
      <c r="BG177" s="125">
        <v>0</v>
      </c>
      <c r="BH177" s="125">
        <v>0</v>
      </c>
      <c r="BI177" s="125">
        <v>0</v>
      </c>
      <c r="BJ177" s="125">
        <v>0</v>
      </c>
      <c r="BK177" s="125">
        <v>0</v>
      </c>
      <c r="BL177" s="125">
        <v>0</v>
      </c>
      <c r="BM177" s="125">
        <v>0</v>
      </c>
      <c r="BN177" s="125">
        <v>0</v>
      </c>
      <c r="BO177" s="125">
        <v>0</v>
      </c>
    </row>
    <row r="178" spans="1:67" s="121" customFormat="1" x14ac:dyDescent="0.25">
      <c r="A178" s="121" t="str">
        <f t="shared" si="30"/>
        <v>C-2502-1000-2-0-1-2-10</v>
      </c>
      <c r="B178" s="122" t="str">
        <f t="shared" si="26"/>
        <v>C</v>
      </c>
      <c r="C178" s="122" t="str">
        <f t="shared" si="27"/>
        <v>2502</v>
      </c>
      <c r="D178" s="122" t="str">
        <f t="shared" si="28"/>
        <v>1000</v>
      </c>
      <c r="E178" s="122" t="str">
        <f t="shared" si="29"/>
        <v>2</v>
      </c>
      <c r="F178" s="122" t="str">
        <f t="shared" si="22"/>
        <v>0</v>
      </c>
      <c r="G178" s="122" t="str">
        <f t="shared" si="23"/>
        <v>1</v>
      </c>
      <c r="H178" s="122" t="str">
        <f t="shared" si="24"/>
        <v>2</v>
      </c>
      <c r="I178" s="122"/>
      <c r="J178" s="122"/>
      <c r="K178" s="122"/>
      <c r="M178" s="135"/>
      <c r="N178" s="1137" t="s">
        <v>99</v>
      </c>
      <c r="O178" s="1136"/>
      <c r="P178" s="1137" t="s">
        <v>322</v>
      </c>
      <c r="Q178" s="1136"/>
      <c r="R178" s="1137" t="s">
        <v>324</v>
      </c>
      <c r="S178" s="1136"/>
      <c r="T178" s="1137" t="s">
        <v>282</v>
      </c>
      <c r="U178" s="1136"/>
      <c r="V178" s="1137" t="s">
        <v>280</v>
      </c>
      <c r="W178" s="1136"/>
      <c r="X178" s="1136"/>
      <c r="Y178" s="1137" t="s">
        <v>279</v>
      </c>
      <c r="Z178" s="1136"/>
      <c r="AA178" s="1136"/>
      <c r="AB178" s="1137" t="s">
        <v>282</v>
      </c>
      <c r="AC178" s="1136"/>
      <c r="AD178" s="1137"/>
      <c r="AE178" s="1136"/>
      <c r="AF178" s="1138" t="s">
        <v>327</v>
      </c>
      <c r="AG178" s="1136"/>
      <c r="AH178" s="1136"/>
      <c r="AI178" s="1136"/>
      <c r="AJ178" s="1136"/>
      <c r="AK178" s="1136"/>
      <c r="AL178" s="1136"/>
      <c r="AM178" s="1136"/>
      <c r="AN178" s="1137" t="s">
        <v>273</v>
      </c>
      <c r="AO178" s="1136"/>
      <c r="AP178" s="1136"/>
      <c r="AQ178" s="1136"/>
      <c r="AR178" s="1136"/>
      <c r="AS178" s="1137" t="s">
        <v>274</v>
      </c>
      <c r="AT178" s="1136"/>
      <c r="AU178" s="1136"/>
      <c r="AV178" s="123" t="s">
        <v>65</v>
      </c>
      <c r="AW178" s="1135" t="s">
        <v>275</v>
      </c>
      <c r="AX178" s="1136"/>
      <c r="AY178" s="1136"/>
      <c r="AZ178" s="1136"/>
      <c r="BA178" s="1136"/>
      <c r="BB178" s="1136"/>
      <c r="BC178" s="124">
        <v>175000000</v>
      </c>
      <c r="BD178" s="125">
        <v>0</v>
      </c>
      <c r="BE178" s="125">
        <v>0</v>
      </c>
      <c r="BF178" s="125">
        <v>0</v>
      </c>
      <c r="BG178" s="125">
        <v>0</v>
      </c>
      <c r="BH178" s="125">
        <v>0</v>
      </c>
      <c r="BI178" s="124">
        <v>35000000</v>
      </c>
      <c r="BJ178" s="124">
        <v>-35000000</v>
      </c>
      <c r="BK178" s="124">
        <v>35000000</v>
      </c>
      <c r="BL178" s="125">
        <v>0</v>
      </c>
      <c r="BM178" s="124">
        <v>35000000</v>
      </c>
      <c r="BN178" s="125">
        <v>0</v>
      </c>
      <c r="BO178" s="125">
        <v>0</v>
      </c>
    </row>
    <row r="179" spans="1:67" s="121" customFormat="1" x14ac:dyDescent="0.25">
      <c r="A179" s="121" t="str">
        <f t="shared" si="30"/>
        <v>C-2502-1000-2-0-1-3-10</v>
      </c>
      <c r="B179" s="122" t="str">
        <f t="shared" si="26"/>
        <v>C</v>
      </c>
      <c r="C179" s="122" t="str">
        <f t="shared" si="27"/>
        <v>2502</v>
      </c>
      <c r="D179" s="122" t="str">
        <f t="shared" si="28"/>
        <v>1000</v>
      </c>
      <c r="E179" s="122" t="str">
        <f t="shared" si="29"/>
        <v>2</v>
      </c>
      <c r="F179" s="122" t="str">
        <f t="shared" si="22"/>
        <v>0</v>
      </c>
      <c r="G179" s="122" t="str">
        <f t="shared" si="23"/>
        <v>1</v>
      </c>
      <c r="H179" s="122" t="str">
        <f t="shared" si="24"/>
        <v>3</v>
      </c>
      <c r="I179" s="122"/>
      <c r="J179" s="122"/>
      <c r="K179" s="122"/>
      <c r="M179" s="135"/>
      <c r="N179" s="1137" t="s">
        <v>99</v>
      </c>
      <c r="O179" s="1136"/>
      <c r="P179" s="1137" t="s">
        <v>322</v>
      </c>
      <c r="Q179" s="1136"/>
      <c r="R179" s="1137" t="s">
        <v>324</v>
      </c>
      <c r="S179" s="1136"/>
      <c r="T179" s="1137" t="s">
        <v>282</v>
      </c>
      <c r="U179" s="1136"/>
      <c r="V179" s="1137" t="s">
        <v>280</v>
      </c>
      <c r="W179" s="1136"/>
      <c r="X179" s="1136"/>
      <c r="Y179" s="1137" t="s">
        <v>279</v>
      </c>
      <c r="Z179" s="1136"/>
      <c r="AA179" s="1136"/>
      <c r="AB179" s="1137" t="s">
        <v>289</v>
      </c>
      <c r="AC179" s="1136"/>
      <c r="AD179" s="1137"/>
      <c r="AE179" s="1136"/>
      <c r="AF179" s="1138" t="s">
        <v>328</v>
      </c>
      <c r="AG179" s="1136"/>
      <c r="AH179" s="1136"/>
      <c r="AI179" s="1136"/>
      <c r="AJ179" s="1136"/>
      <c r="AK179" s="1136"/>
      <c r="AL179" s="1136"/>
      <c r="AM179" s="1136"/>
      <c r="AN179" s="1137" t="s">
        <v>273</v>
      </c>
      <c r="AO179" s="1136"/>
      <c r="AP179" s="1136"/>
      <c r="AQ179" s="1136"/>
      <c r="AR179" s="1136"/>
      <c r="AS179" s="1137" t="s">
        <v>274</v>
      </c>
      <c r="AT179" s="1136"/>
      <c r="AU179" s="1136"/>
      <c r="AV179" s="123" t="s">
        <v>65</v>
      </c>
      <c r="AW179" s="1135" t="s">
        <v>275</v>
      </c>
      <c r="AX179" s="1136"/>
      <c r="AY179" s="1136"/>
      <c r="AZ179" s="1136"/>
      <c r="BA179" s="1136"/>
      <c r="BB179" s="1136"/>
      <c r="BC179" s="124">
        <v>5000000</v>
      </c>
      <c r="BD179" s="125">
        <v>0</v>
      </c>
      <c r="BE179" s="125">
        <v>0</v>
      </c>
      <c r="BF179" s="125">
        <v>0</v>
      </c>
      <c r="BG179" s="125">
        <v>0</v>
      </c>
      <c r="BH179" s="125">
        <v>0</v>
      </c>
      <c r="BI179" s="125">
        <v>0</v>
      </c>
      <c r="BJ179" s="125">
        <v>0</v>
      </c>
      <c r="BK179" s="124">
        <v>504590</v>
      </c>
      <c r="BL179" s="124">
        <v>-504590</v>
      </c>
      <c r="BM179" s="124">
        <v>504590</v>
      </c>
      <c r="BN179" s="125">
        <v>0</v>
      </c>
      <c r="BO179" s="124">
        <v>183673</v>
      </c>
    </row>
    <row r="180" spans="1:67" s="121" customFormat="1" ht="14.45" customHeight="1" x14ac:dyDescent="0.25">
      <c r="A180" s="121" t="str">
        <f t="shared" si="30"/>
        <v>C-2502-1000-2-0-1-4-10</v>
      </c>
      <c r="B180" s="122" t="str">
        <f t="shared" si="26"/>
        <v>C</v>
      </c>
      <c r="C180" s="122" t="str">
        <f t="shared" si="27"/>
        <v>2502</v>
      </c>
      <c r="D180" s="122" t="str">
        <f t="shared" si="28"/>
        <v>1000</v>
      </c>
      <c r="E180" s="122" t="str">
        <f t="shared" si="29"/>
        <v>2</v>
      </c>
      <c r="F180" s="122" t="str">
        <f t="shared" si="22"/>
        <v>0</v>
      </c>
      <c r="G180" s="122" t="str">
        <f t="shared" si="23"/>
        <v>1</v>
      </c>
      <c r="H180" s="122" t="str">
        <f t="shared" si="24"/>
        <v>4</v>
      </c>
      <c r="I180" s="122"/>
      <c r="J180" s="122"/>
      <c r="K180" s="122"/>
      <c r="M180" s="135"/>
      <c r="N180" s="1137" t="s">
        <v>99</v>
      </c>
      <c r="O180" s="1136"/>
      <c r="P180" s="1137" t="s">
        <v>322</v>
      </c>
      <c r="Q180" s="1136"/>
      <c r="R180" s="1137" t="s">
        <v>324</v>
      </c>
      <c r="S180" s="1136"/>
      <c r="T180" s="1137" t="s">
        <v>282</v>
      </c>
      <c r="U180" s="1136"/>
      <c r="V180" s="1137" t="s">
        <v>280</v>
      </c>
      <c r="W180" s="1136"/>
      <c r="X180" s="1136"/>
      <c r="Y180" s="1137" t="s">
        <v>279</v>
      </c>
      <c r="Z180" s="1136"/>
      <c r="AA180" s="1136"/>
      <c r="AB180" s="1137" t="s">
        <v>283</v>
      </c>
      <c r="AC180" s="1136"/>
      <c r="AD180" s="1137"/>
      <c r="AE180" s="1136"/>
      <c r="AF180" s="1138" t="s">
        <v>84</v>
      </c>
      <c r="AG180" s="1136"/>
      <c r="AH180" s="1136"/>
      <c r="AI180" s="1136"/>
      <c r="AJ180" s="1136"/>
      <c r="AK180" s="1136"/>
      <c r="AL180" s="1136"/>
      <c r="AM180" s="1136"/>
      <c r="AN180" s="1137" t="s">
        <v>273</v>
      </c>
      <c r="AO180" s="1136"/>
      <c r="AP180" s="1136"/>
      <c r="AQ180" s="1136"/>
      <c r="AR180" s="1136"/>
      <c r="AS180" s="1137" t="s">
        <v>274</v>
      </c>
      <c r="AT180" s="1136"/>
      <c r="AU180" s="1136"/>
      <c r="AV180" s="123" t="s">
        <v>65</v>
      </c>
      <c r="AW180" s="1135" t="s">
        <v>275</v>
      </c>
      <c r="AX180" s="1136"/>
      <c r="AY180" s="1136"/>
      <c r="AZ180" s="1136"/>
      <c r="BA180" s="1136"/>
      <c r="BB180" s="1136"/>
      <c r="BC180" s="124">
        <v>25000000</v>
      </c>
      <c r="BD180" s="125">
        <v>0</v>
      </c>
      <c r="BE180" s="125">
        <v>0</v>
      </c>
      <c r="BF180" s="125">
        <v>0</v>
      </c>
      <c r="BG180" s="124">
        <v>615294</v>
      </c>
      <c r="BH180" s="124">
        <v>-615294</v>
      </c>
      <c r="BI180" s="124">
        <v>3383982</v>
      </c>
      <c r="BJ180" s="124">
        <v>-2768688</v>
      </c>
      <c r="BK180" s="124">
        <v>5516194</v>
      </c>
      <c r="BL180" s="124">
        <v>-2132212</v>
      </c>
      <c r="BM180" s="124">
        <v>5516194</v>
      </c>
      <c r="BN180" s="125">
        <v>0</v>
      </c>
      <c r="BO180" s="125">
        <v>0</v>
      </c>
    </row>
    <row r="181" spans="1:67" ht="14.45" customHeight="1" x14ac:dyDescent="0.25">
      <c r="B181" s="115" t="str">
        <f t="shared" si="26"/>
        <v>C</v>
      </c>
      <c r="C181" s="115" t="str">
        <f t="shared" si="27"/>
        <v>2502</v>
      </c>
      <c r="D181" s="115" t="str">
        <f t="shared" si="28"/>
        <v>1000</v>
      </c>
      <c r="E181" s="115" t="str">
        <f t="shared" si="29"/>
        <v>2</v>
      </c>
      <c r="F181" s="115" t="str">
        <f t="shared" si="22"/>
        <v>0</v>
      </c>
      <c r="G181" s="115" t="str">
        <f t="shared" si="23"/>
        <v>2</v>
      </c>
      <c r="H181" s="115">
        <f t="shared" si="24"/>
        <v>0</v>
      </c>
      <c r="N181" s="918" t="s">
        <v>99</v>
      </c>
      <c r="O181" s="1032"/>
      <c r="P181" s="918" t="s">
        <v>322</v>
      </c>
      <c r="Q181" s="1032"/>
      <c r="R181" s="918" t="s">
        <v>324</v>
      </c>
      <c r="S181" s="1032"/>
      <c r="T181" s="918" t="s">
        <v>282</v>
      </c>
      <c r="U181" s="1032"/>
      <c r="V181" s="918" t="s">
        <v>280</v>
      </c>
      <c r="W181" s="1032"/>
      <c r="X181" s="1032"/>
      <c r="Y181" s="918" t="s">
        <v>282</v>
      </c>
      <c r="Z181" s="1032"/>
      <c r="AA181" s="1032"/>
      <c r="AB181" s="918"/>
      <c r="AC181" s="1032"/>
      <c r="AD181" s="918"/>
      <c r="AE181" s="1032"/>
      <c r="AF181" s="917" t="s">
        <v>326</v>
      </c>
      <c r="AG181" s="1032"/>
      <c r="AH181" s="1032"/>
      <c r="AI181" s="1032"/>
      <c r="AJ181" s="1032"/>
      <c r="AK181" s="1032"/>
      <c r="AL181" s="1032"/>
      <c r="AM181" s="1032"/>
      <c r="AN181" s="918" t="s">
        <v>273</v>
      </c>
      <c r="AO181" s="1032"/>
      <c r="AP181" s="1032"/>
      <c r="AQ181" s="1032"/>
      <c r="AR181" s="1032"/>
      <c r="AS181" s="918" t="s">
        <v>274</v>
      </c>
      <c r="AT181" s="1032"/>
      <c r="AU181" s="1032"/>
      <c r="AV181" s="105" t="s">
        <v>65</v>
      </c>
      <c r="AW181" s="919" t="s">
        <v>275</v>
      </c>
      <c r="AX181" s="1032"/>
      <c r="AY181" s="1032"/>
      <c r="AZ181" s="1032"/>
      <c r="BA181" s="1032"/>
      <c r="BB181" s="1032"/>
      <c r="BC181" s="106">
        <v>1217700000</v>
      </c>
      <c r="BD181" s="107">
        <v>0</v>
      </c>
      <c r="BE181" s="106">
        <v>148840540</v>
      </c>
      <c r="BF181" s="107">
        <v>0</v>
      </c>
      <c r="BG181" s="106">
        <v>31344913</v>
      </c>
      <c r="BH181" s="106">
        <v>-31344913</v>
      </c>
      <c r="BI181" s="106">
        <v>150819900</v>
      </c>
      <c r="BJ181" s="106">
        <v>-119474987</v>
      </c>
      <c r="BK181" s="106">
        <v>146950721</v>
      </c>
      <c r="BL181" s="106">
        <v>3869179</v>
      </c>
      <c r="BM181" s="106">
        <v>146950721</v>
      </c>
      <c r="BN181" s="107">
        <v>0</v>
      </c>
      <c r="BO181" s="107">
        <v>0</v>
      </c>
    </row>
    <row r="182" spans="1:67" s="121" customFormat="1" x14ac:dyDescent="0.25">
      <c r="A182" s="121" t="str">
        <f t="shared" si="30"/>
        <v>C-2502-1000-2-0-2-1-10</v>
      </c>
      <c r="B182" s="122" t="str">
        <f t="shared" si="26"/>
        <v>C</v>
      </c>
      <c r="C182" s="122" t="str">
        <f t="shared" si="27"/>
        <v>2502</v>
      </c>
      <c r="D182" s="122" t="str">
        <f t="shared" si="28"/>
        <v>1000</v>
      </c>
      <c r="E182" s="122" t="str">
        <f t="shared" si="29"/>
        <v>2</v>
      </c>
      <c r="F182" s="122" t="str">
        <f t="shared" si="22"/>
        <v>0</v>
      </c>
      <c r="G182" s="122" t="str">
        <f t="shared" si="23"/>
        <v>2</v>
      </c>
      <c r="H182" s="122" t="str">
        <f t="shared" si="24"/>
        <v>1</v>
      </c>
      <c r="I182" s="122"/>
      <c r="J182" s="122"/>
      <c r="K182" s="122"/>
      <c r="M182" s="135"/>
      <c r="N182" s="1137" t="s">
        <v>99</v>
      </c>
      <c r="O182" s="1136"/>
      <c r="P182" s="1137" t="s">
        <v>322</v>
      </c>
      <c r="Q182" s="1136"/>
      <c r="R182" s="1137" t="s">
        <v>324</v>
      </c>
      <c r="S182" s="1136"/>
      <c r="T182" s="1137" t="s">
        <v>282</v>
      </c>
      <c r="U182" s="1136"/>
      <c r="V182" s="1137" t="s">
        <v>280</v>
      </c>
      <c r="W182" s="1136"/>
      <c r="X182" s="1136"/>
      <c r="Y182" s="1137" t="s">
        <v>282</v>
      </c>
      <c r="Z182" s="1136"/>
      <c r="AA182" s="1136"/>
      <c r="AB182" s="1137" t="s">
        <v>279</v>
      </c>
      <c r="AC182" s="1136"/>
      <c r="AD182" s="1137"/>
      <c r="AE182" s="1136"/>
      <c r="AF182" s="1138" t="s">
        <v>332</v>
      </c>
      <c r="AG182" s="1136"/>
      <c r="AH182" s="1136"/>
      <c r="AI182" s="1136"/>
      <c r="AJ182" s="1136"/>
      <c r="AK182" s="1136"/>
      <c r="AL182" s="1136"/>
      <c r="AM182" s="1136"/>
      <c r="AN182" s="1137" t="s">
        <v>273</v>
      </c>
      <c r="AO182" s="1136"/>
      <c r="AP182" s="1136"/>
      <c r="AQ182" s="1136"/>
      <c r="AR182" s="1136"/>
      <c r="AS182" s="1137" t="s">
        <v>274</v>
      </c>
      <c r="AT182" s="1136"/>
      <c r="AU182" s="1136"/>
      <c r="AV182" s="123" t="s">
        <v>65</v>
      </c>
      <c r="AW182" s="1135" t="s">
        <v>275</v>
      </c>
      <c r="AX182" s="1136"/>
      <c r="AY182" s="1136"/>
      <c r="AZ182" s="1136"/>
      <c r="BA182" s="1136"/>
      <c r="BB182" s="1136"/>
      <c r="BC182" s="124">
        <v>172000000</v>
      </c>
      <c r="BD182" s="125">
        <v>0</v>
      </c>
      <c r="BE182" s="124">
        <v>400000</v>
      </c>
      <c r="BF182" s="125">
        <v>0</v>
      </c>
      <c r="BG182" s="125">
        <v>0</v>
      </c>
      <c r="BH182" s="125">
        <v>0</v>
      </c>
      <c r="BI182" s="124">
        <v>11440000</v>
      </c>
      <c r="BJ182" s="124">
        <v>-11440000</v>
      </c>
      <c r="BK182" s="124">
        <v>11440000</v>
      </c>
      <c r="BL182" s="125">
        <v>0</v>
      </c>
      <c r="BM182" s="124">
        <v>11440000</v>
      </c>
      <c r="BN182" s="125">
        <v>0</v>
      </c>
      <c r="BO182" s="125">
        <v>0</v>
      </c>
    </row>
    <row r="183" spans="1:67" s="121" customFormat="1" x14ac:dyDescent="0.25">
      <c r="A183" s="121" t="str">
        <f t="shared" si="30"/>
        <v>C-2502-1000-2-0-2-2-10</v>
      </c>
      <c r="B183" s="122" t="str">
        <f t="shared" si="26"/>
        <v>C</v>
      </c>
      <c r="C183" s="122" t="str">
        <f t="shared" si="27"/>
        <v>2502</v>
      </c>
      <c r="D183" s="122" t="str">
        <f t="shared" si="28"/>
        <v>1000</v>
      </c>
      <c r="E183" s="122" t="str">
        <f t="shared" si="29"/>
        <v>2</v>
      </c>
      <c r="F183" s="122" t="str">
        <f t="shared" si="22"/>
        <v>0</v>
      </c>
      <c r="G183" s="122" t="str">
        <f t="shared" si="23"/>
        <v>2</v>
      </c>
      <c r="H183" s="122" t="str">
        <f t="shared" si="24"/>
        <v>2</v>
      </c>
      <c r="I183" s="122"/>
      <c r="J183" s="122"/>
      <c r="K183" s="122"/>
      <c r="M183" s="135"/>
      <c r="N183" s="1137" t="s">
        <v>99</v>
      </c>
      <c r="O183" s="1136"/>
      <c r="P183" s="1137" t="s">
        <v>322</v>
      </c>
      <c r="Q183" s="1136"/>
      <c r="R183" s="1137" t="s">
        <v>324</v>
      </c>
      <c r="S183" s="1136"/>
      <c r="T183" s="1137" t="s">
        <v>282</v>
      </c>
      <c r="U183" s="1136"/>
      <c r="V183" s="1137" t="s">
        <v>280</v>
      </c>
      <c r="W183" s="1136"/>
      <c r="X183" s="1136"/>
      <c r="Y183" s="1137" t="s">
        <v>282</v>
      </c>
      <c r="Z183" s="1136"/>
      <c r="AA183" s="1136"/>
      <c r="AB183" s="1137" t="s">
        <v>282</v>
      </c>
      <c r="AC183" s="1136"/>
      <c r="AD183" s="1137"/>
      <c r="AE183" s="1136"/>
      <c r="AF183" s="1138" t="s">
        <v>327</v>
      </c>
      <c r="AG183" s="1136"/>
      <c r="AH183" s="1136"/>
      <c r="AI183" s="1136"/>
      <c r="AJ183" s="1136"/>
      <c r="AK183" s="1136"/>
      <c r="AL183" s="1136"/>
      <c r="AM183" s="1136"/>
      <c r="AN183" s="1137" t="s">
        <v>273</v>
      </c>
      <c r="AO183" s="1136"/>
      <c r="AP183" s="1136"/>
      <c r="AQ183" s="1136"/>
      <c r="AR183" s="1136"/>
      <c r="AS183" s="1137" t="s">
        <v>274</v>
      </c>
      <c r="AT183" s="1136"/>
      <c r="AU183" s="1136"/>
      <c r="AV183" s="123" t="s">
        <v>65</v>
      </c>
      <c r="AW183" s="1135" t="s">
        <v>275</v>
      </c>
      <c r="AX183" s="1136"/>
      <c r="AY183" s="1136"/>
      <c r="AZ183" s="1136"/>
      <c r="BA183" s="1136"/>
      <c r="BB183" s="1136"/>
      <c r="BC183" s="124">
        <v>633400000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4">
        <v>126680000</v>
      </c>
      <c r="BJ183" s="124">
        <v>-126680000</v>
      </c>
      <c r="BK183" s="124">
        <v>126680000</v>
      </c>
      <c r="BL183" s="125">
        <v>0</v>
      </c>
      <c r="BM183" s="124">
        <v>126680000</v>
      </c>
      <c r="BN183" s="125">
        <v>0</v>
      </c>
      <c r="BO183" s="125">
        <v>0</v>
      </c>
    </row>
    <row r="184" spans="1:67" s="121" customFormat="1" x14ac:dyDescent="0.25">
      <c r="A184" s="121" t="str">
        <f t="shared" si="30"/>
        <v>C-2502-1000-2-0-2-3-10</v>
      </c>
      <c r="B184" s="122" t="str">
        <f t="shared" si="26"/>
        <v>C</v>
      </c>
      <c r="C184" s="122" t="str">
        <f t="shared" si="27"/>
        <v>2502</v>
      </c>
      <c r="D184" s="122" t="str">
        <f t="shared" si="28"/>
        <v>1000</v>
      </c>
      <c r="E184" s="122" t="str">
        <f t="shared" si="29"/>
        <v>2</v>
      </c>
      <c r="F184" s="122" t="str">
        <f t="shared" si="22"/>
        <v>0</v>
      </c>
      <c r="G184" s="122" t="str">
        <f t="shared" si="23"/>
        <v>2</v>
      </c>
      <c r="H184" s="122" t="str">
        <f t="shared" si="24"/>
        <v>3</v>
      </c>
      <c r="I184" s="122"/>
      <c r="J184" s="122"/>
      <c r="K184" s="122"/>
      <c r="M184" s="135"/>
      <c r="N184" s="1137" t="s">
        <v>99</v>
      </c>
      <c r="O184" s="1136"/>
      <c r="P184" s="1137" t="s">
        <v>322</v>
      </c>
      <c r="Q184" s="1136"/>
      <c r="R184" s="1137" t="s">
        <v>324</v>
      </c>
      <c r="S184" s="1136"/>
      <c r="T184" s="1137" t="s">
        <v>282</v>
      </c>
      <c r="U184" s="1136"/>
      <c r="V184" s="1137" t="s">
        <v>280</v>
      </c>
      <c r="W184" s="1136"/>
      <c r="X184" s="1136"/>
      <c r="Y184" s="1137" t="s">
        <v>282</v>
      </c>
      <c r="Z184" s="1136"/>
      <c r="AA184" s="1136"/>
      <c r="AB184" s="1137" t="s">
        <v>289</v>
      </c>
      <c r="AC184" s="1136"/>
      <c r="AD184" s="1137"/>
      <c r="AE184" s="1136"/>
      <c r="AF184" s="1138" t="s">
        <v>328</v>
      </c>
      <c r="AG184" s="1136"/>
      <c r="AH184" s="1136"/>
      <c r="AI184" s="1136"/>
      <c r="AJ184" s="1136"/>
      <c r="AK184" s="1136"/>
      <c r="AL184" s="1136"/>
      <c r="AM184" s="1136"/>
      <c r="AN184" s="1137" t="s">
        <v>273</v>
      </c>
      <c r="AO184" s="1136"/>
      <c r="AP184" s="1136"/>
      <c r="AQ184" s="1136"/>
      <c r="AR184" s="1136"/>
      <c r="AS184" s="1137" t="s">
        <v>274</v>
      </c>
      <c r="AT184" s="1136"/>
      <c r="AU184" s="1136"/>
      <c r="AV184" s="123" t="s">
        <v>65</v>
      </c>
      <c r="AW184" s="1135" t="s">
        <v>275</v>
      </c>
      <c r="AX184" s="1136"/>
      <c r="AY184" s="1136"/>
      <c r="AZ184" s="1136"/>
      <c r="BA184" s="1136"/>
      <c r="BB184" s="1136"/>
      <c r="BC184" s="124">
        <v>120000000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4">
        <v>2201129</v>
      </c>
      <c r="BL184" s="124">
        <v>-2201129</v>
      </c>
      <c r="BM184" s="124">
        <v>2201129</v>
      </c>
      <c r="BN184" s="125">
        <v>0</v>
      </c>
      <c r="BO184" s="125">
        <v>0</v>
      </c>
    </row>
    <row r="185" spans="1:67" s="121" customFormat="1" ht="14.45" customHeight="1" x14ac:dyDescent="0.25">
      <c r="A185" s="121" t="str">
        <f t="shared" si="30"/>
        <v>C-2502-1000-2-0-2-4-10</v>
      </c>
      <c r="B185" s="122" t="str">
        <f t="shared" si="26"/>
        <v>C</v>
      </c>
      <c r="C185" s="122" t="str">
        <f t="shared" si="27"/>
        <v>2502</v>
      </c>
      <c r="D185" s="122" t="str">
        <f t="shared" si="28"/>
        <v>1000</v>
      </c>
      <c r="E185" s="122" t="str">
        <f t="shared" si="29"/>
        <v>2</v>
      </c>
      <c r="F185" s="122" t="str">
        <f t="shared" si="22"/>
        <v>0</v>
      </c>
      <c r="G185" s="122" t="str">
        <f t="shared" si="23"/>
        <v>2</v>
      </c>
      <c r="H185" s="122" t="str">
        <f t="shared" si="24"/>
        <v>4</v>
      </c>
      <c r="I185" s="122"/>
      <c r="J185" s="122"/>
      <c r="K185" s="122"/>
      <c r="M185" s="135"/>
      <c r="N185" s="1137" t="s">
        <v>99</v>
      </c>
      <c r="O185" s="1136"/>
      <c r="P185" s="1137" t="s">
        <v>322</v>
      </c>
      <c r="Q185" s="1136"/>
      <c r="R185" s="1137" t="s">
        <v>324</v>
      </c>
      <c r="S185" s="1136"/>
      <c r="T185" s="1137" t="s">
        <v>282</v>
      </c>
      <c r="U185" s="1136"/>
      <c r="V185" s="1137" t="s">
        <v>280</v>
      </c>
      <c r="W185" s="1136"/>
      <c r="X185" s="1136"/>
      <c r="Y185" s="1137" t="s">
        <v>282</v>
      </c>
      <c r="Z185" s="1136"/>
      <c r="AA185" s="1136"/>
      <c r="AB185" s="1137" t="s">
        <v>283</v>
      </c>
      <c r="AC185" s="1136"/>
      <c r="AD185" s="1137"/>
      <c r="AE185" s="1136"/>
      <c r="AF185" s="1138" t="s">
        <v>84</v>
      </c>
      <c r="AG185" s="1136"/>
      <c r="AH185" s="1136"/>
      <c r="AI185" s="1136"/>
      <c r="AJ185" s="1136"/>
      <c r="AK185" s="1136"/>
      <c r="AL185" s="1136"/>
      <c r="AM185" s="1136"/>
      <c r="AN185" s="1137" t="s">
        <v>273</v>
      </c>
      <c r="AO185" s="1136"/>
      <c r="AP185" s="1136"/>
      <c r="AQ185" s="1136"/>
      <c r="AR185" s="1136"/>
      <c r="AS185" s="1137" t="s">
        <v>274</v>
      </c>
      <c r="AT185" s="1136"/>
      <c r="AU185" s="1136"/>
      <c r="AV185" s="123" t="s">
        <v>65</v>
      </c>
      <c r="AW185" s="1135" t="s">
        <v>275</v>
      </c>
      <c r="AX185" s="1136"/>
      <c r="AY185" s="1136"/>
      <c r="AZ185" s="1136"/>
      <c r="BA185" s="1136"/>
      <c r="BB185" s="1136"/>
      <c r="BC185" s="124">
        <v>140000000</v>
      </c>
      <c r="BD185" s="125">
        <v>0</v>
      </c>
      <c r="BE185" s="125">
        <v>0</v>
      </c>
      <c r="BF185" s="125">
        <v>0</v>
      </c>
      <c r="BG185" s="124">
        <v>31344913</v>
      </c>
      <c r="BH185" s="124">
        <v>-31344913</v>
      </c>
      <c r="BI185" s="124">
        <v>12699900</v>
      </c>
      <c r="BJ185" s="124">
        <v>18645013</v>
      </c>
      <c r="BK185" s="124">
        <v>2770132</v>
      </c>
      <c r="BL185" s="124">
        <v>9929768</v>
      </c>
      <c r="BM185" s="124">
        <v>2770132</v>
      </c>
      <c r="BN185" s="125">
        <v>0</v>
      </c>
      <c r="BO185" s="125">
        <v>0</v>
      </c>
    </row>
    <row r="186" spans="1:67" s="121" customFormat="1" x14ac:dyDescent="0.25">
      <c r="A186" s="121" t="str">
        <f t="shared" si="30"/>
        <v>C-2502-1000-2-0-2-6-10</v>
      </c>
      <c r="B186" s="122" t="str">
        <f t="shared" si="26"/>
        <v>C</v>
      </c>
      <c r="C186" s="122" t="str">
        <f t="shared" si="27"/>
        <v>2502</v>
      </c>
      <c r="D186" s="122" t="str">
        <f t="shared" si="28"/>
        <v>1000</v>
      </c>
      <c r="E186" s="122" t="str">
        <f t="shared" si="29"/>
        <v>2</v>
      </c>
      <c r="F186" s="122" t="str">
        <f t="shared" si="22"/>
        <v>0</v>
      </c>
      <c r="G186" s="122" t="str">
        <f t="shared" si="23"/>
        <v>2</v>
      </c>
      <c r="H186" s="122" t="str">
        <f t="shared" si="24"/>
        <v>6</v>
      </c>
      <c r="I186" s="122"/>
      <c r="J186" s="122"/>
      <c r="K186" s="122"/>
      <c r="M186" s="135"/>
      <c r="N186" s="1137" t="s">
        <v>99</v>
      </c>
      <c r="O186" s="1136"/>
      <c r="P186" s="1137" t="s">
        <v>322</v>
      </c>
      <c r="Q186" s="1136"/>
      <c r="R186" s="1137" t="s">
        <v>324</v>
      </c>
      <c r="S186" s="1136"/>
      <c r="T186" s="1137" t="s">
        <v>282</v>
      </c>
      <c r="U186" s="1136"/>
      <c r="V186" s="1137" t="s">
        <v>280</v>
      </c>
      <c r="W186" s="1136"/>
      <c r="X186" s="1136"/>
      <c r="Y186" s="1137" t="s">
        <v>282</v>
      </c>
      <c r="Z186" s="1136"/>
      <c r="AA186" s="1136"/>
      <c r="AB186" s="1137" t="s">
        <v>292</v>
      </c>
      <c r="AC186" s="1136"/>
      <c r="AD186" s="1137"/>
      <c r="AE186" s="1136"/>
      <c r="AF186" s="1138" t="s">
        <v>329</v>
      </c>
      <c r="AG186" s="1136"/>
      <c r="AH186" s="1136"/>
      <c r="AI186" s="1136"/>
      <c r="AJ186" s="1136"/>
      <c r="AK186" s="1136"/>
      <c r="AL186" s="1136"/>
      <c r="AM186" s="1136"/>
      <c r="AN186" s="1137" t="s">
        <v>273</v>
      </c>
      <c r="AO186" s="1136"/>
      <c r="AP186" s="1136"/>
      <c r="AQ186" s="1136"/>
      <c r="AR186" s="1136"/>
      <c r="AS186" s="1137" t="s">
        <v>274</v>
      </c>
      <c r="AT186" s="1136"/>
      <c r="AU186" s="1136"/>
      <c r="AV186" s="123" t="s">
        <v>65</v>
      </c>
      <c r="AW186" s="1135" t="s">
        <v>275</v>
      </c>
      <c r="AX186" s="1136"/>
      <c r="AY186" s="1136"/>
      <c r="AZ186" s="1136"/>
      <c r="BA186" s="1136"/>
      <c r="BB186" s="1136"/>
      <c r="BC186" s="124">
        <v>70000000</v>
      </c>
      <c r="BD186" s="125">
        <v>0</v>
      </c>
      <c r="BE186" s="124">
        <v>70000000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0</v>
      </c>
      <c r="BL186" s="125">
        <v>0</v>
      </c>
      <c r="BM186" s="125">
        <v>0</v>
      </c>
      <c r="BN186" s="125">
        <v>0</v>
      </c>
      <c r="BO186" s="125">
        <v>0</v>
      </c>
    </row>
    <row r="187" spans="1:67" s="121" customFormat="1" x14ac:dyDescent="0.25">
      <c r="A187" s="121" t="str">
        <f t="shared" si="30"/>
        <v>C-2502-1000-2-0-2-11-10</v>
      </c>
      <c r="B187" s="122" t="str">
        <f t="shared" si="26"/>
        <v>C</v>
      </c>
      <c r="C187" s="122" t="str">
        <f t="shared" si="27"/>
        <v>2502</v>
      </c>
      <c r="D187" s="122" t="str">
        <f t="shared" si="28"/>
        <v>1000</v>
      </c>
      <c r="E187" s="122" t="str">
        <f t="shared" si="29"/>
        <v>2</v>
      </c>
      <c r="F187" s="122" t="str">
        <f t="shared" si="22"/>
        <v>0</v>
      </c>
      <c r="G187" s="122" t="str">
        <f t="shared" si="23"/>
        <v>2</v>
      </c>
      <c r="H187" s="122" t="str">
        <f t="shared" si="24"/>
        <v>11</v>
      </c>
      <c r="I187" s="122"/>
      <c r="J187" s="122"/>
      <c r="K187" s="122"/>
      <c r="M187" s="135"/>
      <c r="N187" s="1137" t="s">
        <v>99</v>
      </c>
      <c r="O187" s="1136"/>
      <c r="P187" s="1137" t="s">
        <v>322</v>
      </c>
      <c r="Q187" s="1136"/>
      <c r="R187" s="1137" t="s">
        <v>324</v>
      </c>
      <c r="S187" s="1136"/>
      <c r="T187" s="1137" t="s">
        <v>282</v>
      </c>
      <c r="U187" s="1136"/>
      <c r="V187" s="1137" t="s">
        <v>280</v>
      </c>
      <c r="W187" s="1136"/>
      <c r="X187" s="1136"/>
      <c r="Y187" s="1137" t="s">
        <v>282</v>
      </c>
      <c r="Z187" s="1136"/>
      <c r="AA187" s="1136"/>
      <c r="AB187" s="1137" t="s">
        <v>80</v>
      </c>
      <c r="AC187" s="1136"/>
      <c r="AD187" s="1137"/>
      <c r="AE187" s="1136"/>
      <c r="AF187" s="1138" t="s">
        <v>330</v>
      </c>
      <c r="AG187" s="1136"/>
      <c r="AH187" s="1136"/>
      <c r="AI187" s="1136"/>
      <c r="AJ187" s="1136"/>
      <c r="AK187" s="1136"/>
      <c r="AL187" s="1136"/>
      <c r="AM187" s="1136"/>
      <c r="AN187" s="1137" t="s">
        <v>273</v>
      </c>
      <c r="AO187" s="1136"/>
      <c r="AP187" s="1136"/>
      <c r="AQ187" s="1136"/>
      <c r="AR187" s="1136"/>
      <c r="AS187" s="1137" t="s">
        <v>274</v>
      </c>
      <c r="AT187" s="1136"/>
      <c r="AU187" s="1136"/>
      <c r="AV187" s="123" t="s">
        <v>65</v>
      </c>
      <c r="AW187" s="1135" t="s">
        <v>275</v>
      </c>
      <c r="AX187" s="1136"/>
      <c r="AY187" s="1136"/>
      <c r="AZ187" s="1136"/>
      <c r="BA187" s="1136"/>
      <c r="BB187" s="1136"/>
      <c r="BC187" s="124">
        <v>82300000</v>
      </c>
      <c r="BD187" s="125">
        <v>0</v>
      </c>
      <c r="BE187" s="124">
        <v>78440540</v>
      </c>
      <c r="BF187" s="125">
        <v>0</v>
      </c>
      <c r="BG187" s="125">
        <v>0</v>
      </c>
      <c r="BH187" s="125">
        <v>0</v>
      </c>
      <c r="BI187" s="125">
        <v>0</v>
      </c>
      <c r="BJ187" s="125">
        <v>0</v>
      </c>
      <c r="BK187" s="124">
        <v>3859460</v>
      </c>
      <c r="BL187" s="124">
        <v>-3859460</v>
      </c>
      <c r="BM187" s="124">
        <v>3859460</v>
      </c>
      <c r="BN187" s="125">
        <v>0</v>
      </c>
      <c r="BO187" s="125">
        <v>0</v>
      </c>
    </row>
    <row r="188" spans="1:67" x14ac:dyDescent="0.25">
      <c r="B188" s="115" t="str">
        <f t="shared" si="26"/>
        <v>C</v>
      </c>
      <c r="C188" s="115" t="str">
        <f t="shared" si="27"/>
        <v>2502</v>
      </c>
      <c r="D188" s="115" t="str">
        <f t="shared" si="28"/>
        <v>1000</v>
      </c>
      <c r="E188" s="115" t="str">
        <f t="shared" si="29"/>
        <v>3</v>
      </c>
      <c r="F188" s="115">
        <f t="shared" si="22"/>
        <v>0</v>
      </c>
      <c r="G188" s="115">
        <f t="shared" si="23"/>
        <v>0</v>
      </c>
      <c r="H188" s="115">
        <f t="shared" si="24"/>
        <v>0</v>
      </c>
      <c r="N188" s="925" t="s">
        <v>99</v>
      </c>
      <c r="O188" s="1032"/>
      <c r="P188" s="925" t="s">
        <v>322</v>
      </c>
      <c r="Q188" s="1032"/>
      <c r="R188" s="925" t="s">
        <v>324</v>
      </c>
      <c r="S188" s="1032"/>
      <c r="T188" s="925" t="s">
        <v>289</v>
      </c>
      <c r="U188" s="1032"/>
      <c r="V188" s="925"/>
      <c r="W188" s="1032"/>
      <c r="X188" s="1032"/>
      <c r="Y188" s="925"/>
      <c r="Z188" s="1032"/>
      <c r="AA188" s="1032"/>
      <c r="AB188" s="925"/>
      <c r="AC188" s="1032"/>
      <c r="AD188" s="925"/>
      <c r="AE188" s="1032"/>
      <c r="AF188" s="924" t="s">
        <v>320</v>
      </c>
      <c r="AG188" s="1032"/>
      <c r="AH188" s="1032"/>
      <c r="AI188" s="1032"/>
      <c r="AJ188" s="1032"/>
      <c r="AK188" s="1032"/>
      <c r="AL188" s="1032"/>
      <c r="AM188" s="1032"/>
      <c r="AN188" s="925" t="s">
        <v>273</v>
      </c>
      <c r="AO188" s="1032"/>
      <c r="AP188" s="1032"/>
      <c r="AQ188" s="1032"/>
      <c r="AR188" s="1032"/>
      <c r="AS188" s="925" t="s">
        <v>274</v>
      </c>
      <c r="AT188" s="1032"/>
      <c r="AU188" s="1032"/>
      <c r="AV188" s="108" t="s">
        <v>65</v>
      </c>
      <c r="AW188" s="926" t="s">
        <v>275</v>
      </c>
      <c r="AX188" s="1032"/>
      <c r="AY188" s="1032"/>
      <c r="AZ188" s="1032"/>
      <c r="BA188" s="1032"/>
      <c r="BB188" s="1032"/>
      <c r="BC188" s="109">
        <v>3500000000</v>
      </c>
      <c r="BD188" s="110">
        <v>0</v>
      </c>
      <c r="BE188" s="109">
        <v>635633119</v>
      </c>
      <c r="BF188" s="110">
        <v>0</v>
      </c>
      <c r="BG188" s="109">
        <v>125463622</v>
      </c>
      <c r="BH188" s="109">
        <v>-125463622</v>
      </c>
      <c r="BI188" s="109">
        <v>183730664</v>
      </c>
      <c r="BJ188" s="109">
        <v>-58267042</v>
      </c>
      <c r="BK188" s="109">
        <v>176193107</v>
      </c>
      <c r="BL188" s="109">
        <v>7537557</v>
      </c>
      <c r="BM188" s="109">
        <v>176193107</v>
      </c>
      <c r="BN188" s="110">
        <v>0</v>
      </c>
      <c r="BO188" s="110">
        <v>0</v>
      </c>
    </row>
    <row r="189" spans="1:67" ht="14.45" customHeight="1" x14ac:dyDescent="0.25">
      <c r="B189" s="115" t="str">
        <f t="shared" si="26"/>
        <v>C</v>
      </c>
      <c r="C189" s="115" t="str">
        <f t="shared" si="27"/>
        <v>2502</v>
      </c>
      <c r="D189" s="115" t="str">
        <f t="shared" si="28"/>
        <v>1000</v>
      </c>
      <c r="E189" s="115" t="str">
        <f t="shared" si="29"/>
        <v>3</v>
      </c>
      <c r="F189" s="115" t="str">
        <f t="shared" si="22"/>
        <v>0</v>
      </c>
      <c r="G189" s="115">
        <f t="shared" si="23"/>
        <v>0</v>
      </c>
      <c r="H189" s="115">
        <f t="shared" si="24"/>
        <v>0</v>
      </c>
      <c r="N189" s="918" t="s">
        <v>99</v>
      </c>
      <c r="O189" s="1032"/>
      <c r="P189" s="918" t="s">
        <v>322</v>
      </c>
      <c r="Q189" s="1032"/>
      <c r="R189" s="918" t="s">
        <v>324</v>
      </c>
      <c r="S189" s="1032"/>
      <c r="T189" s="918" t="s">
        <v>289</v>
      </c>
      <c r="U189" s="1032"/>
      <c r="V189" s="918" t="s">
        <v>280</v>
      </c>
      <c r="W189" s="1032"/>
      <c r="X189" s="1032"/>
      <c r="Y189" s="918"/>
      <c r="Z189" s="1032"/>
      <c r="AA189" s="1032"/>
      <c r="AB189" s="918"/>
      <c r="AC189" s="1032"/>
      <c r="AD189" s="918"/>
      <c r="AE189" s="1032"/>
      <c r="AF189" s="917" t="s">
        <v>320</v>
      </c>
      <c r="AG189" s="1032"/>
      <c r="AH189" s="1032"/>
      <c r="AI189" s="1032"/>
      <c r="AJ189" s="1032"/>
      <c r="AK189" s="1032"/>
      <c r="AL189" s="1032"/>
      <c r="AM189" s="1032"/>
      <c r="AN189" s="918" t="s">
        <v>273</v>
      </c>
      <c r="AO189" s="1032"/>
      <c r="AP189" s="1032"/>
      <c r="AQ189" s="1032"/>
      <c r="AR189" s="1032"/>
      <c r="AS189" s="918" t="s">
        <v>274</v>
      </c>
      <c r="AT189" s="1032"/>
      <c r="AU189" s="1032"/>
      <c r="AV189" s="105" t="s">
        <v>65</v>
      </c>
      <c r="AW189" s="919" t="s">
        <v>275</v>
      </c>
      <c r="AX189" s="1032"/>
      <c r="AY189" s="1032"/>
      <c r="AZ189" s="1032"/>
      <c r="BA189" s="1032"/>
      <c r="BB189" s="1032"/>
      <c r="BC189" s="106">
        <v>2500000000</v>
      </c>
      <c r="BD189" s="107">
        <v>0</v>
      </c>
      <c r="BE189" s="106">
        <v>635633119</v>
      </c>
      <c r="BF189" s="107">
        <v>0</v>
      </c>
      <c r="BG189" s="106">
        <v>125463622</v>
      </c>
      <c r="BH189" s="106">
        <v>-125463622</v>
      </c>
      <c r="BI189" s="106">
        <v>183730664</v>
      </c>
      <c r="BJ189" s="106">
        <v>-58267042</v>
      </c>
      <c r="BK189" s="106">
        <v>176193107</v>
      </c>
      <c r="BL189" s="106">
        <v>7537557</v>
      </c>
      <c r="BM189" s="106">
        <v>176193107</v>
      </c>
      <c r="BN189" s="107">
        <v>0</v>
      </c>
      <c r="BO189" s="107">
        <v>0</v>
      </c>
    </row>
    <row r="190" spans="1:67" x14ac:dyDescent="0.25">
      <c r="B190" s="115" t="str">
        <f t="shared" si="26"/>
        <v>C</v>
      </c>
      <c r="C190" s="115" t="str">
        <f t="shared" si="27"/>
        <v>2502</v>
      </c>
      <c r="D190" s="115" t="str">
        <f t="shared" si="28"/>
        <v>1000</v>
      </c>
      <c r="E190" s="115" t="str">
        <f t="shared" si="29"/>
        <v>3</v>
      </c>
      <c r="F190" s="115" t="str">
        <f t="shared" si="22"/>
        <v>0</v>
      </c>
      <c r="G190" s="115" t="str">
        <f t="shared" si="23"/>
        <v>1</v>
      </c>
      <c r="H190" s="115">
        <f t="shared" si="24"/>
        <v>0</v>
      </c>
      <c r="N190" s="918" t="s">
        <v>99</v>
      </c>
      <c r="O190" s="1032"/>
      <c r="P190" s="918" t="s">
        <v>322</v>
      </c>
      <c r="Q190" s="1032"/>
      <c r="R190" s="918" t="s">
        <v>324</v>
      </c>
      <c r="S190" s="1032"/>
      <c r="T190" s="918" t="s">
        <v>289</v>
      </c>
      <c r="U190" s="1032"/>
      <c r="V190" s="918" t="s">
        <v>280</v>
      </c>
      <c r="W190" s="1032"/>
      <c r="X190" s="1032"/>
      <c r="Y190" s="918" t="s">
        <v>279</v>
      </c>
      <c r="Z190" s="1032"/>
      <c r="AA190" s="1032"/>
      <c r="AB190" s="918"/>
      <c r="AC190" s="1032"/>
      <c r="AD190" s="918"/>
      <c r="AE190" s="1032"/>
      <c r="AF190" s="917" t="s">
        <v>331</v>
      </c>
      <c r="AG190" s="1032"/>
      <c r="AH190" s="1032"/>
      <c r="AI190" s="1032"/>
      <c r="AJ190" s="1032"/>
      <c r="AK190" s="1032"/>
      <c r="AL190" s="1032"/>
      <c r="AM190" s="1032"/>
      <c r="AN190" s="918" t="s">
        <v>273</v>
      </c>
      <c r="AO190" s="1032"/>
      <c r="AP190" s="1032"/>
      <c r="AQ190" s="1032"/>
      <c r="AR190" s="1032"/>
      <c r="AS190" s="918" t="s">
        <v>274</v>
      </c>
      <c r="AT190" s="1032"/>
      <c r="AU190" s="1032"/>
      <c r="AV190" s="105" t="s">
        <v>65</v>
      </c>
      <c r="AW190" s="919" t="s">
        <v>275</v>
      </c>
      <c r="AX190" s="1032"/>
      <c r="AY190" s="1032"/>
      <c r="AZ190" s="1032"/>
      <c r="BA190" s="1032"/>
      <c r="BB190" s="1032"/>
      <c r="BC190" s="107">
        <v>0</v>
      </c>
      <c r="BD190" s="107">
        <v>0</v>
      </c>
      <c r="BE190" s="107">
        <v>0</v>
      </c>
      <c r="BF190" s="107">
        <v>0</v>
      </c>
      <c r="BG190" s="107">
        <v>0</v>
      </c>
      <c r="BH190" s="107">
        <v>0</v>
      </c>
      <c r="BI190" s="107">
        <v>0</v>
      </c>
      <c r="BJ190" s="107">
        <v>0</v>
      </c>
      <c r="BK190" s="107">
        <v>0</v>
      </c>
      <c r="BL190" s="107">
        <v>0</v>
      </c>
      <c r="BM190" s="107">
        <v>0</v>
      </c>
      <c r="BN190" s="107">
        <v>0</v>
      </c>
      <c r="BO190" s="107">
        <v>0</v>
      </c>
    </row>
    <row r="191" spans="1:67" s="121" customFormat="1" x14ac:dyDescent="0.25">
      <c r="A191" s="121" t="str">
        <f>+B191&amp;"-"&amp;C191&amp;"-"&amp;D191&amp;"-"&amp;E191&amp;"-"&amp;F191&amp;"-"&amp;G191&amp;"-"&amp;H191&amp;"-"&amp;AV191</f>
        <v>C-2502-1000-3-0-1-4-10</v>
      </c>
      <c r="B191" s="122" t="str">
        <f t="shared" si="26"/>
        <v>C</v>
      </c>
      <c r="C191" s="122" t="str">
        <f t="shared" si="27"/>
        <v>2502</v>
      </c>
      <c r="D191" s="122" t="str">
        <f t="shared" si="28"/>
        <v>1000</v>
      </c>
      <c r="E191" s="122" t="str">
        <f t="shared" si="29"/>
        <v>3</v>
      </c>
      <c r="F191" s="122" t="str">
        <f t="shared" si="22"/>
        <v>0</v>
      </c>
      <c r="G191" s="122" t="str">
        <f t="shared" si="23"/>
        <v>1</v>
      </c>
      <c r="H191" s="122" t="str">
        <f t="shared" si="24"/>
        <v>4</v>
      </c>
      <c r="I191" s="122"/>
      <c r="J191" s="122"/>
      <c r="K191" s="122"/>
      <c r="M191" s="135"/>
      <c r="N191" s="1137" t="s">
        <v>99</v>
      </c>
      <c r="O191" s="1136"/>
      <c r="P191" s="1137" t="s">
        <v>322</v>
      </c>
      <c r="Q191" s="1136"/>
      <c r="R191" s="1137" t="s">
        <v>324</v>
      </c>
      <c r="S191" s="1136"/>
      <c r="T191" s="1137" t="s">
        <v>289</v>
      </c>
      <c r="U191" s="1136"/>
      <c r="V191" s="1137" t="s">
        <v>280</v>
      </c>
      <c r="W191" s="1136"/>
      <c r="X191" s="1136"/>
      <c r="Y191" s="1137" t="s">
        <v>279</v>
      </c>
      <c r="Z191" s="1136"/>
      <c r="AA191" s="1136"/>
      <c r="AB191" s="1137" t="s">
        <v>283</v>
      </c>
      <c r="AC191" s="1136"/>
      <c r="AD191" s="1137"/>
      <c r="AE191" s="1136"/>
      <c r="AF191" s="1138" t="s">
        <v>84</v>
      </c>
      <c r="AG191" s="1136"/>
      <c r="AH191" s="1136"/>
      <c r="AI191" s="1136"/>
      <c r="AJ191" s="1136"/>
      <c r="AK191" s="1136"/>
      <c r="AL191" s="1136"/>
      <c r="AM191" s="1136"/>
      <c r="AN191" s="1137" t="s">
        <v>273</v>
      </c>
      <c r="AO191" s="1136"/>
      <c r="AP191" s="1136"/>
      <c r="AQ191" s="1136"/>
      <c r="AR191" s="1136"/>
      <c r="AS191" s="1137" t="s">
        <v>274</v>
      </c>
      <c r="AT191" s="1136"/>
      <c r="AU191" s="1136"/>
      <c r="AV191" s="123" t="s">
        <v>65</v>
      </c>
      <c r="AW191" s="1135" t="s">
        <v>275</v>
      </c>
      <c r="AX191" s="1136"/>
      <c r="AY191" s="1136"/>
      <c r="AZ191" s="1136"/>
      <c r="BA191" s="1136"/>
      <c r="BB191" s="1136"/>
      <c r="BC191" s="125">
        <v>0</v>
      </c>
      <c r="BD191" s="125">
        <v>0</v>
      </c>
      <c r="BE191" s="125">
        <v>0</v>
      </c>
      <c r="BF191" s="125">
        <v>0</v>
      </c>
      <c r="BG191" s="125">
        <v>0</v>
      </c>
      <c r="BH191" s="125">
        <v>0</v>
      </c>
      <c r="BI191" s="125">
        <v>0</v>
      </c>
      <c r="BJ191" s="125">
        <v>0</v>
      </c>
      <c r="BK191" s="125">
        <v>0</v>
      </c>
      <c r="BL191" s="125">
        <v>0</v>
      </c>
      <c r="BM191" s="125">
        <v>0</v>
      </c>
      <c r="BN191" s="125">
        <v>0</v>
      </c>
      <c r="BO191" s="125">
        <v>0</v>
      </c>
    </row>
    <row r="192" spans="1:67" ht="14.45" customHeight="1" x14ac:dyDescent="0.25">
      <c r="B192" s="115" t="str">
        <f t="shared" si="26"/>
        <v>C</v>
      </c>
      <c r="C192" s="115" t="str">
        <f t="shared" si="27"/>
        <v>2502</v>
      </c>
      <c r="D192" s="115" t="str">
        <f t="shared" si="28"/>
        <v>1000</v>
      </c>
      <c r="E192" s="115" t="str">
        <f t="shared" si="29"/>
        <v>3</v>
      </c>
      <c r="F192" s="115" t="str">
        <f t="shared" si="22"/>
        <v>0</v>
      </c>
      <c r="G192" s="115" t="str">
        <f t="shared" si="23"/>
        <v>2</v>
      </c>
      <c r="H192" s="115">
        <f t="shared" si="24"/>
        <v>0</v>
      </c>
      <c r="N192" s="918" t="s">
        <v>99</v>
      </c>
      <c r="O192" s="1032"/>
      <c r="P192" s="918" t="s">
        <v>322</v>
      </c>
      <c r="Q192" s="1032"/>
      <c r="R192" s="918" t="s">
        <v>324</v>
      </c>
      <c r="S192" s="1032"/>
      <c r="T192" s="918" t="s">
        <v>289</v>
      </c>
      <c r="U192" s="1032"/>
      <c r="V192" s="918" t="s">
        <v>280</v>
      </c>
      <c r="W192" s="1032"/>
      <c r="X192" s="1032"/>
      <c r="Y192" s="918" t="s">
        <v>282</v>
      </c>
      <c r="Z192" s="1032"/>
      <c r="AA192" s="1032"/>
      <c r="AB192" s="918"/>
      <c r="AC192" s="1032"/>
      <c r="AD192" s="918"/>
      <c r="AE192" s="1032"/>
      <c r="AF192" s="917" t="s">
        <v>326</v>
      </c>
      <c r="AG192" s="1032"/>
      <c r="AH192" s="1032"/>
      <c r="AI192" s="1032"/>
      <c r="AJ192" s="1032"/>
      <c r="AK192" s="1032"/>
      <c r="AL192" s="1032"/>
      <c r="AM192" s="1032"/>
      <c r="AN192" s="918" t="s">
        <v>273</v>
      </c>
      <c r="AO192" s="1032"/>
      <c r="AP192" s="1032"/>
      <c r="AQ192" s="1032"/>
      <c r="AR192" s="1032"/>
      <c r="AS192" s="918" t="s">
        <v>274</v>
      </c>
      <c r="AT192" s="1032"/>
      <c r="AU192" s="1032"/>
      <c r="AV192" s="105" t="s">
        <v>65</v>
      </c>
      <c r="AW192" s="919" t="s">
        <v>275</v>
      </c>
      <c r="AX192" s="1032"/>
      <c r="AY192" s="1032"/>
      <c r="AZ192" s="1032"/>
      <c r="BA192" s="1032"/>
      <c r="BB192" s="1032"/>
      <c r="BC192" s="106">
        <v>2500000000</v>
      </c>
      <c r="BD192" s="107">
        <v>0</v>
      </c>
      <c r="BE192" s="106">
        <v>635633119</v>
      </c>
      <c r="BF192" s="107">
        <v>0</v>
      </c>
      <c r="BG192" s="106">
        <v>125463622</v>
      </c>
      <c r="BH192" s="106">
        <v>-125463622</v>
      </c>
      <c r="BI192" s="106">
        <v>183730664</v>
      </c>
      <c r="BJ192" s="106">
        <v>-58267042</v>
      </c>
      <c r="BK192" s="106">
        <v>176193107</v>
      </c>
      <c r="BL192" s="106">
        <v>7537557</v>
      </c>
      <c r="BM192" s="106">
        <v>176193107</v>
      </c>
      <c r="BN192" s="107">
        <v>0</v>
      </c>
      <c r="BO192" s="107">
        <v>0</v>
      </c>
    </row>
    <row r="193" spans="1:67" s="121" customFormat="1" x14ac:dyDescent="0.25">
      <c r="A193" s="121" t="str">
        <f t="shared" ref="A193:A198" si="31">+B193&amp;"-"&amp;C193&amp;"-"&amp;D193&amp;"-"&amp;E193&amp;"-"&amp;F193&amp;"-"&amp;G193&amp;"-"&amp;H193&amp;"-"&amp;AV193</f>
        <v>C-2502-1000-3-0-2-1-10</v>
      </c>
      <c r="B193" s="122" t="str">
        <f t="shared" si="26"/>
        <v>C</v>
      </c>
      <c r="C193" s="122" t="str">
        <f t="shared" si="27"/>
        <v>2502</v>
      </c>
      <c r="D193" s="122" t="str">
        <f t="shared" si="28"/>
        <v>1000</v>
      </c>
      <c r="E193" s="122" t="str">
        <f t="shared" si="29"/>
        <v>3</v>
      </c>
      <c r="F193" s="122" t="str">
        <f t="shared" si="22"/>
        <v>0</v>
      </c>
      <c r="G193" s="122" t="str">
        <f t="shared" si="23"/>
        <v>2</v>
      </c>
      <c r="H193" s="122" t="str">
        <f t="shared" si="24"/>
        <v>1</v>
      </c>
      <c r="I193" s="122"/>
      <c r="J193" s="122"/>
      <c r="K193" s="122"/>
      <c r="M193" s="135"/>
      <c r="N193" s="1137" t="s">
        <v>99</v>
      </c>
      <c r="O193" s="1136"/>
      <c r="P193" s="1137" t="s">
        <v>322</v>
      </c>
      <c r="Q193" s="1136"/>
      <c r="R193" s="1137" t="s">
        <v>324</v>
      </c>
      <c r="S193" s="1136"/>
      <c r="T193" s="1137" t="s">
        <v>289</v>
      </c>
      <c r="U193" s="1136"/>
      <c r="V193" s="1137" t="s">
        <v>280</v>
      </c>
      <c r="W193" s="1136"/>
      <c r="X193" s="1136"/>
      <c r="Y193" s="1137" t="s">
        <v>282</v>
      </c>
      <c r="Z193" s="1136"/>
      <c r="AA193" s="1136"/>
      <c r="AB193" s="1137" t="s">
        <v>279</v>
      </c>
      <c r="AC193" s="1136"/>
      <c r="AD193" s="1137"/>
      <c r="AE193" s="1136"/>
      <c r="AF193" s="1138" t="s">
        <v>332</v>
      </c>
      <c r="AG193" s="1136"/>
      <c r="AH193" s="1136"/>
      <c r="AI193" s="1136"/>
      <c r="AJ193" s="1136"/>
      <c r="AK193" s="1136"/>
      <c r="AL193" s="1136"/>
      <c r="AM193" s="1136"/>
      <c r="AN193" s="1137" t="s">
        <v>273</v>
      </c>
      <c r="AO193" s="1136"/>
      <c r="AP193" s="1136"/>
      <c r="AQ193" s="1136"/>
      <c r="AR193" s="1136"/>
      <c r="AS193" s="1137" t="s">
        <v>274</v>
      </c>
      <c r="AT193" s="1136"/>
      <c r="AU193" s="1136"/>
      <c r="AV193" s="123" t="s">
        <v>65</v>
      </c>
      <c r="AW193" s="1135" t="s">
        <v>275</v>
      </c>
      <c r="AX193" s="1136"/>
      <c r="AY193" s="1136"/>
      <c r="AZ193" s="1136"/>
      <c r="BA193" s="1136"/>
      <c r="BB193" s="1136"/>
      <c r="BC193" s="124">
        <v>1000000000</v>
      </c>
      <c r="BD193" s="125">
        <v>0</v>
      </c>
      <c r="BE193" s="124">
        <v>205633119</v>
      </c>
      <c r="BF193" s="125">
        <v>0</v>
      </c>
      <c r="BG193" s="124">
        <v>72343200</v>
      </c>
      <c r="BH193" s="124">
        <v>-72343200</v>
      </c>
      <c r="BI193" s="124">
        <v>49267080</v>
      </c>
      <c r="BJ193" s="124">
        <v>23076120</v>
      </c>
      <c r="BK193" s="124">
        <v>49267080</v>
      </c>
      <c r="BL193" s="125">
        <v>0</v>
      </c>
      <c r="BM193" s="124">
        <v>49267080</v>
      </c>
      <c r="BN193" s="125">
        <v>0</v>
      </c>
      <c r="BO193" s="125">
        <v>0</v>
      </c>
    </row>
    <row r="194" spans="1:67" s="121" customFormat="1" x14ac:dyDescent="0.25">
      <c r="A194" s="121" t="str">
        <f t="shared" si="31"/>
        <v>C-2502-1000-3-0-2-2-10</v>
      </c>
      <c r="B194" s="122" t="str">
        <f t="shared" si="26"/>
        <v>C</v>
      </c>
      <c r="C194" s="122" t="str">
        <f t="shared" si="27"/>
        <v>2502</v>
      </c>
      <c r="D194" s="122" t="str">
        <f t="shared" si="28"/>
        <v>1000</v>
      </c>
      <c r="E194" s="122" t="str">
        <f t="shared" si="29"/>
        <v>3</v>
      </c>
      <c r="F194" s="122" t="str">
        <f t="shared" si="22"/>
        <v>0</v>
      </c>
      <c r="G194" s="122" t="str">
        <f t="shared" si="23"/>
        <v>2</v>
      </c>
      <c r="H194" s="122" t="str">
        <f t="shared" si="24"/>
        <v>2</v>
      </c>
      <c r="I194" s="122"/>
      <c r="J194" s="122"/>
      <c r="K194" s="122"/>
      <c r="M194" s="135"/>
      <c r="N194" s="1137" t="s">
        <v>99</v>
      </c>
      <c r="O194" s="1136"/>
      <c r="P194" s="1137" t="s">
        <v>322</v>
      </c>
      <c r="Q194" s="1136"/>
      <c r="R194" s="1137" t="s">
        <v>324</v>
      </c>
      <c r="S194" s="1136"/>
      <c r="T194" s="1137" t="s">
        <v>289</v>
      </c>
      <c r="U194" s="1136"/>
      <c r="V194" s="1137" t="s">
        <v>280</v>
      </c>
      <c r="W194" s="1136"/>
      <c r="X194" s="1136"/>
      <c r="Y194" s="1137" t="s">
        <v>282</v>
      </c>
      <c r="Z194" s="1136"/>
      <c r="AA194" s="1136"/>
      <c r="AB194" s="1137" t="s">
        <v>282</v>
      </c>
      <c r="AC194" s="1136"/>
      <c r="AD194" s="1137"/>
      <c r="AE194" s="1136"/>
      <c r="AF194" s="1138" t="s">
        <v>327</v>
      </c>
      <c r="AG194" s="1136"/>
      <c r="AH194" s="1136"/>
      <c r="AI194" s="1136"/>
      <c r="AJ194" s="1136"/>
      <c r="AK194" s="1136"/>
      <c r="AL194" s="1136"/>
      <c r="AM194" s="1136"/>
      <c r="AN194" s="1137" t="s">
        <v>273</v>
      </c>
      <c r="AO194" s="1136"/>
      <c r="AP194" s="1136"/>
      <c r="AQ194" s="1136"/>
      <c r="AR194" s="1136"/>
      <c r="AS194" s="1137" t="s">
        <v>274</v>
      </c>
      <c r="AT194" s="1136"/>
      <c r="AU194" s="1136"/>
      <c r="AV194" s="123" t="s">
        <v>65</v>
      </c>
      <c r="AW194" s="1135" t="s">
        <v>275</v>
      </c>
      <c r="AX194" s="1136"/>
      <c r="AY194" s="1136"/>
      <c r="AZ194" s="1136"/>
      <c r="BA194" s="1136"/>
      <c r="BB194" s="1136"/>
      <c r="BC194" s="124">
        <v>550000000</v>
      </c>
      <c r="BD194" s="125">
        <v>0</v>
      </c>
      <c r="BE194" s="124">
        <v>130000000</v>
      </c>
      <c r="BF194" s="125">
        <v>0</v>
      </c>
      <c r="BG194" s="125">
        <v>0</v>
      </c>
      <c r="BH194" s="125">
        <v>0</v>
      </c>
      <c r="BI194" s="124">
        <v>84000000</v>
      </c>
      <c r="BJ194" s="124">
        <v>-84000000</v>
      </c>
      <c r="BK194" s="124">
        <v>84000000</v>
      </c>
      <c r="BL194" s="125">
        <v>0</v>
      </c>
      <c r="BM194" s="124">
        <v>84000000</v>
      </c>
      <c r="BN194" s="125">
        <v>0</v>
      </c>
      <c r="BO194" s="125">
        <v>0</v>
      </c>
    </row>
    <row r="195" spans="1:67" s="121" customFormat="1" x14ac:dyDescent="0.25">
      <c r="A195" s="121" t="str">
        <f t="shared" si="31"/>
        <v>C-2502-1000-3-0-2-3-10</v>
      </c>
      <c r="B195" s="122" t="str">
        <f t="shared" si="26"/>
        <v>C</v>
      </c>
      <c r="C195" s="122" t="str">
        <f t="shared" si="27"/>
        <v>2502</v>
      </c>
      <c r="D195" s="122" t="str">
        <f t="shared" si="28"/>
        <v>1000</v>
      </c>
      <c r="E195" s="122" t="str">
        <f t="shared" si="29"/>
        <v>3</v>
      </c>
      <c r="F195" s="122" t="str">
        <f t="shared" si="22"/>
        <v>0</v>
      </c>
      <c r="G195" s="122" t="str">
        <f t="shared" si="23"/>
        <v>2</v>
      </c>
      <c r="H195" s="122" t="str">
        <f t="shared" si="24"/>
        <v>3</v>
      </c>
      <c r="I195" s="122"/>
      <c r="J195" s="122"/>
      <c r="K195" s="122"/>
      <c r="M195" s="135"/>
      <c r="N195" s="1137" t="s">
        <v>99</v>
      </c>
      <c r="O195" s="1136"/>
      <c r="P195" s="1137" t="s">
        <v>322</v>
      </c>
      <c r="Q195" s="1136"/>
      <c r="R195" s="1137" t="s">
        <v>324</v>
      </c>
      <c r="S195" s="1136"/>
      <c r="T195" s="1137" t="s">
        <v>289</v>
      </c>
      <c r="U195" s="1136"/>
      <c r="V195" s="1137" t="s">
        <v>280</v>
      </c>
      <c r="W195" s="1136"/>
      <c r="X195" s="1136"/>
      <c r="Y195" s="1137" t="s">
        <v>282</v>
      </c>
      <c r="Z195" s="1136"/>
      <c r="AA195" s="1136"/>
      <c r="AB195" s="1137" t="s">
        <v>289</v>
      </c>
      <c r="AC195" s="1136"/>
      <c r="AD195" s="1137"/>
      <c r="AE195" s="1136"/>
      <c r="AF195" s="1138" t="s">
        <v>328</v>
      </c>
      <c r="AG195" s="1136"/>
      <c r="AH195" s="1136"/>
      <c r="AI195" s="1136"/>
      <c r="AJ195" s="1136"/>
      <c r="AK195" s="1136"/>
      <c r="AL195" s="1136"/>
      <c r="AM195" s="1136"/>
      <c r="AN195" s="1137" t="s">
        <v>273</v>
      </c>
      <c r="AO195" s="1136"/>
      <c r="AP195" s="1136"/>
      <c r="AQ195" s="1136"/>
      <c r="AR195" s="1136"/>
      <c r="AS195" s="1137" t="s">
        <v>274</v>
      </c>
      <c r="AT195" s="1136"/>
      <c r="AU195" s="1136"/>
      <c r="AV195" s="123" t="s">
        <v>65</v>
      </c>
      <c r="AW195" s="1135" t="s">
        <v>275</v>
      </c>
      <c r="AX195" s="1136"/>
      <c r="AY195" s="1136"/>
      <c r="AZ195" s="1136"/>
      <c r="BA195" s="1136"/>
      <c r="BB195" s="1136"/>
      <c r="BC195" s="124">
        <v>250000000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4">
        <v>4965325</v>
      </c>
      <c r="BL195" s="124">
        <v>-4965325</v>
      </c>
      <c r="BM195" s="124">
        <v>4965325</v>
      </c>
      <c r="BN195" s="125">
        <v>0</v>
      </c>
      <c r="BO195" s="125">
        <v>0</v>
      </c>
    </row>
    <row r="196" spans="1:67" s="121" customFormat="1" ht="14.45" customHeight="1" x14ac:dyDescent="0.25">
      <c r="A196" s="121" t="str">
        <f t="shared" si="31"/>
        <v>C-2502-1000-3-0-2-4-10</v>
      </c>
      <c r="B196" s="122" t="str">
        <f t="shared" si="26"/>
        <v>C</v>
      </c>
      <c r="C196" s="122" t="str">
        <f t="shared" si="27"/>
        <v>2502</v>
      </c>
      <c r="D196" s="122" t="str">
        <f t="shared" si="28"/>
        <v>1000</v>
      </c>
      <c r="E196" s="122" t="str">
        <f t="shared" si="29"/>
        <v>3</v>
      </c>
      <c r="F196" s="122" t="str">
        <f t="shared" si="22"/>
        <v>0</v>
      </c>
      <c r="G196" s="122" t="str">
        <f t="shared" si="23"/>
        <v>2</v>
      </c>
      <c r="H196" s="122" t="str">
        <f t="shared" si="24"/>
        <v>4</v>
      </c>
      <c r="I196" s="122"/>
      <c r="J196" s="122"/>
      <c r="K196" s="122"/>
      <c r="M196" s="135"/>
      <c r="N196" s="1137" t="s">
        <v>99</v>
      </c>
      <c r="O196" s="1136"/>
      <c r="P196" s="1137" t="s">
        <v>322</v>
      </c>
      <c r="Q196" s="1136"/>
      <c r="R196" s="1137" t="s">
        <v>324</v>
      </c>
      <c r="S196" s="1136"/>
      <c r="T196" s="1137" t="s">
        <v>289</v>
      </c>
      <c r="U196" s="1136"/>
      <c r="V196" s="1137" t="s">
        <v>280</v>
      </c>
      <c r="W196" s="1136"/>
      <c r="X196" s="1136"/>
      <c r="Y196" s="1137" t="s">
        <v>282</v>
      </c>
      <c r="Z196" s="1136"/>
      <c r="AA196" s="1136"/>
      <c r="AB196" s="1137" t="s">
        <v>283</v>
      </c>
      <c r="AC196" s="1136"/>
      <c r="AD196" s="1137"/>
      <c r="AE196" s="1136"/>
      <c r="AF196" s="1138" t="s">
        <v>84</v>
      </c>
      <c r="AG196" s="1136"/>
      <c r="AH196" s="1136"/>
      <c r="AI196" s="1136"/>
      <c r="AJ196" s="1136"/>
      <c r="AK196" s="1136"/>
      <c r="AL196" s="1136"/>
      <c r="AM196" s="1136"/>
      <c r="AN196" s="1137" t="s">
        <v>273</v>
      </c>
      <c r="AO196" s="1136"/>
      <c r="AP196" s="1136"/>
      <c r="AQ196" s="1136"/>
      <c r="AR196" s="1136"/>
      <c r="AS196" s="1137" t="s">
        <v>274</v>
      </c>
      <c r="AT196" s="1136"/>
      <c r="AU196" s="1136"/>
      <c r="AV196" s="123" t="s">
        <v>65</v>
      </c>
      <c r="AW196" s="1135" t="s">
        <v>275</v>
      </c>
      <c r="AX196" s="1136"/>
      <c r="AY196" s="1136"/>
      <c r="AZ196" s="1136"/>
      <c r="BA196" s="1136"/>
      <c r="BB196" s="1136"/>
      <c r="BC196" s="124">
        <v>400000000</v>
      </c>
      <c r="BD196" s="125">
        <v>0</v>
      </c>
      <c r="BE196" s="125">
        <v>0</v>
      </c>
      <c r="BF196" s="125">
        <v>0</v>
      </c>
      <c r="BG196" s="124">
        <v>53120422</v>
      </c>
      <c r="BH196" s="124">
        <v>-53120422</v>
      </c>
      <c r="BI196" s="124">
        <v>50463584</v>
      </c>
      <c r="BJ196" s="124">
        <v>2656838</v>
      </c>
      <c r="BK196" s="124">
        <v>37960702</v>
      </c>
      <c r="BL196" s="124">
        <v>12502882</v>
      </c>
      <c r="BM196" s="124">
        <v>37960702</v>
      </c>
      <c r="BN196" s="125">
        <v>0</v>
      </c>
      <c r="BO196" s="125">
        <v>0</v>
      </c>
    </row>
    <row r="197" spans="1:67" s="121" customFormat="1" x14ac:dyDescent="0.25">
      <c r="A197" s="121" t="str">
        <f t="shared" si="31"/>
        <v>C-2502-1000-3-0-2-6-10</v>
      </c>
      <c r="B197" s="122" t="str">
        <f t="shared" si="26"/>
        <v>C</v>
      </c>
      <c r="C197" s="122" t="str">
        <f t="shared" si="27"/>
        <v>2502</v>
      </c>
      <c r="D197" s="122" t="str">
        <f t="shared" si="28"/>
        <v>1000</v>
      </c>
      <c r="E197" s="122" t="str">
        <f t="shared" si="29"/>
        <v>3</v>
      </c>
      <c r="F197" s="122" t="str">
        <f t="shared" si="22"/>
        <v>0</v>
      </c>
      <c r="G197" s="122" t="str">
        <f t="shared" si="23"/>
        <v>2</v>
      </c>
      <c r="H197" s="122" t="str">
        <f t="shared" si="24"/>
        <v>6</v>
      </c>
      <c r="I197" s="122"/>
      <c r="J197" s="122"/>
      <c r="K197" s="122"/>
      <c r="M197" s="135"/>
      <c r="N197" s="1137" t="s">
        <v>99</v>
      </c>
      <c r="O197" s="1136"/>
      <c r="P197" s="1137" t="s">
        <v>322</v>
      </c>
      <c r="Q197" s="1136"/>
      <c r="R197" s="1137" t="s">
        <v>324</v>
      </c>
      <c r="S197" s="1136"/>
      <c r="T197" s="1137" t="s">
        <v>289</v>
      </c>
      <c r="U197" s="1136"/>
      <c r="V197" s="1137" t="s">
        <v>280</v>
      </c>
      <c r="W197" s="1136"/>
      <c r="X197" s="1136"/>
      <c r="Y197" s="1137" t="s">
        <v>282</v>
      </c>
      <c r="Z197" s="1136"/>
      <c r="AA197" s="1136"/>
      <c r="AB197" s="1137" t="s">
        <v>292</v>
      </c>
      <c r="AC197" s="1136"/>
      <c r="AD197" s="1137"/>
      <c r="AE197" s="1136"/>
      <c r="AF197" s="1138" t="s">
        <v>329</v>
      </c>
      <c r="AG197" s="1136"/>
      <c r="AH197" s="1136"/>
      <c r="AI197" s="1136"/>
      <c r="AJ197" s="1136"/>
      <c r="AK197" s="1136"/>
      <c r="AL197" s="1136"/>
      <c r="AM197" s="1136"/>
      <c r="AN197" s="1137" t="s">
        <v>273</v>
      </c>
      <c r="AO197" s="1136"/>
      <c r="AP197" s="1136"/>
      <c r="AQ197" s="1136"/>
      <c r="AR197" s="1136"/>
      <c r="AS197" s="1137" t="s">
        <v>274</v>
      </c>
      <c r="AT197" s="1136"/>
      <c r="AU197" s="1136"/>
      <c r="AV197" s="123" t="s">
        <v>65</v>
      </c>
      <c r="AW197" s="1135" t="s">
        <v>275</v>
      </c>
      <c r="AX197" s="1136"/>
      <c r="AY197" s="1136"/>
      <c r="AZ197" s="1136"/>
      <c r="BA197" s="1136"/>
      <c r="BB197" s="1136"/>
      <c r="BC197" s="124">
        <v>200000000</v>
      </c>
      <c r="BD197" s="125">
        <v>0</v>
      </c>
      <c r="BE197" s="124">
        <v>200000000</v>
      </c>
      <c r="BF197" s="125">
        <v>0</v>
      </c>
      <c r="BG197" s="125">
        <v>0</v>
      </c>
      <c r="BH197" s="125">
        <v>0</v>
      </c>
      <c r="BI197" s="125">
        <v>0</v>
      </c>
      <c r="BJ197" s="125">
        <v>0</v>
      </c>
      <c r="BK197" s="125">
        <v>0</v>
      </c>
      <c r="BL197" s="125">
        <v>0</v>
      </c>
      <c r="BM197" s="125">
        <v>0</v>
      </c>
      <c r="BN197" s="125">
        <v>0</v>
      </c>
      <c r="BO197" s="125">
        <v>0</v>
      </c>
    </row>
    <row r="198" spans="1:67" s="121" customFormat="1" x14ac:dyDescent="0.25">
      <c r="A198" s="121" t="str">
        <f t="shared" si="31"/>
        <v>C-2502-1000-3-0-2-11-10</v>
      </c>
      <c r="B198" s="122" t="str">
        <f t="shared" si="26"/>
        <v>C</v>
      </c>
      <c r="C198" s="122" t="str">
        <f t="shared" si="27"/>
        <v>2502</v>
      </c>
      <c r="D198" s="122" t="str">
        <f t="shared" si="28"/>
        <v>1000</v>
      </c>
      <c r="E198" s="122" t="str">
        <f t="shared" si="29"/>
        <v>3</v>
      </c>
      <c r="F198" s="122" t="str">
        <f t="shared" si="22"/>
        <v>0</v>
      </c>
      <c r="G198" s="122" t="str">
        <f t="shared" si="23"/>
        <v>2</v>
      </c>
      <c r="H198" s="122" t="str">
        <f t="shared" si="24"/>
        <v>11</v>
      </c>
      <c r="I198" s="122"/>
      <c r="J198" s="122"/>
      <c r="K198" s="122"/>
      <c r="M198" s="135"/>
      <c r="N198" s="1137" t="s">
        <v>99</v>
      </c>
      <c r="O198" s="1136"/>
      <c r="P198" s="1137" t="s">
        <v>322</v>
      </c>
      <c r="Q198" s="1136"/>
      <c r="R198" s="1137" t="s">
        <v>324</v>
      </c>
      <c r="S198" s="1136"/>
      <c r="T198" s="1137" t="s">
        <v>289</v>
      </c>
      <c r="U198" s="1136"/>
      <c r="V198" s="1137" t="s">
        <v>280</v>
      </c>
      <c r="W198" s="1136"/>
      <c r="X198" s="1136"/>
      <c r="Y198" s="1137" t="s">
        <v>282</v>
      </c>
      <c r="Z198" s="1136"/>
      <c r="AA198" s="1136"/>
      <c r="AB198" s="1137" t="s">
        <v>80</v>
      </c>
      <c r="AC198" s="1136"/>
      <c r="AD198" s="1137"/>
      <c r="AE198" s="1136"/>
      <c r="AF198" s="1138" t="s">
        <v>330</v>
      </c>
      <c r="AG198" s="1136"/>
      <c r="AH198" s="1136"/>
      <c r="AI198" s="1136"/>
      <c r="AJ198" s="1136"/>
      <c r="AK198" s="1136"/>
      <c r="AL198" s="1136"/>
      <c r="AM198" s="1136"/>
      <c r="AN198" s="1137" t="s">
        <v>273</v>
      </c>
      <c r="AO198" s="1136"/>
      <c r="AP198" s="1136"/>
      <c r="AQ198" s="1136"/>
      <c r="AR198" s="1136"/>
      <c r="AS198" s="1137" t="s">
        <v>274</v>
      </c>
      <c r="AT198" s="1136"/>
      <c r="AU198" s="1136"/>
      <c r="AV198" s="123" t="s">
        <v>65</v>
      </c>
      <c r="AW198" s="1135" t="s">
        <v>275</v>
      </c>
      <c r="AX198" s="1136"/>
      <c r="AY198" s="1136"/>
      <c r="AZ198" s="1136"/>
      <c r="BA198" s="1136"/>
      <c r="BB198" s="1136"/>
      <c r="BC198" s="124">
        <v>100000000</v>
      </c>
      <c r="BD198" s="125">
        <v>0</v>
      </c>
      <c r="BE198" s="124">
        <v>100000000</v>
      </c>
      <c r="BF198" s="125">
        <v>0</v>
      </c>
      <c r="BG198" s="125">
        <v>0</v>
      </c>
      <c r="BH198" s="125">
        <v>0</v>
      </c>
      <c r="BI198" s="125">
        <v>0</v>
      </c>
      <c r="BJ198" s="125">
        <v>0</v>
      </c>
      <c r="BK198" s="125">
        <v>0</v>
      </c>
      <c r="BL198" s="125">
        <v>0</v>
      </c>
      <c r="BM198" s="125">
        <v>0</v>
      </c>
      <c r="BN198" s="125">
        <v>0</v>
      </c>
      <c r="BO198" s="125">
        <v>0</v>
      </c>
    </row>
    <row r="199" spans="1:67" ht="14.45" customHeight="1" x14ac:dyDescent="0.25">
      <c r="B199" s="115" t="str">
        <f t="shared" si="26"/>
        <v>C</v>
      </c>
      <c r="C199" s="115" t="str">
        <f t="shared" si="27"/>
        <v>2502</v>
      </c>
      <c r="D199" s="115" t="str">
        <f t="shared" si="28"/>
        <v>1000</v>
      </c>
      <c r="E199" s="115" t="str">
        <f t="shared" si="29"/>
        <v>4</v>
      </c>
      <c r="F199" s="115">
        <f t="shared" si="22"/>
        <v>0</v>
      </c>
      <c r="G199" s="115">
        <f t="shared" si="23"/>
        <v>0</v>
      </c>
      <c r="H199" s="115">
        <f t="shared" si="24"/>
        <v>0</v>
      </c>
      <c r="N199" s="925" t="s">
        <v>99</v>
      </c>
      <c r="O199" s="1032"/>
      <c r="P199" s="925" t="s">
        <v>322</v>
      </c>
      <c r="Q199" s="1032"/>
      <c r="R199" s="925" t="s">
        <v>324</v>
      </c>
      <c r="S199" s="1032"/>
      <c r="T199" s="925" t="s">
        <v>283</v>
      </c>
      <c r="U199" s="1032"/>
      <c r="V199" s="925"/>
      <c r="W199" s="1032"/>
      <c r="X199" s="1032"/>
      <c r="Y199" s="925"/>
      <c r="Z199" s="1032"/>
      <c r="AA199" s="1032"/>
      <c r="AB199" s="925"/>
      <c r="AC199" s="1032"/>
      <c r="AD199" s="925"/>
      <c r="AE199" s="1032"/>
      <c r="AF199" s="924" t="s">
        <v>319</v>
      </c>
      <c r="AG199" s="1032"/>
      <c r="AH199" s="1032"/>
      <c r="AI199" s="1032"/>
      <c r="AJ199" s="1032"/>
      <c r="AK199" s="1032"/>
      <c r="AL199" s="1032"/>
      <c r="AM199" s="1032"/>
      <c r="AN199" s="925" t="s">
        <v>273</v>
      </c>
      <c r="AO199" s="1032"/>
      <c r="AP199" s="1032"/>
      <c r="AQ199" s="1032"/>
      <c r="AR199" s="1032"/>
      <c r="AS199" s="925" t="s">
        <v>274</v>
      </c>
      <c r="AT199" s="1032"/>
      <c r="AU199" s="1032"/>
      <c r="AV199" s="108" t="s">
        <v>65</v>
      </c>
      <c r="AW199" s="926" t="s">
        <v>275</v>
      </c>
      <c r="AX199" s="1032"/>
      <c r="AY199" s="1032"/>
      <c r="AZ199" s="1032"/>
      <c r="BA199" s="1032"/>
      <c r="BB199" s="1032"/>
      <c r="BC199" s="109">
        <v>900000000</v>
      </c>
      <c r="BD199" s="109">
        <v>20000000</v>
      </c>
      <c r="BE199" s="109">
        <v>109841417</v>
      </c>
      <c r="BF199" s="110">
        <v>0</v>
      </c>
      <c r="BG199" s="109">
        <v>51680173</v>
      </c>
      <c r="BH199" s="109">
        <v>-31680173</v>
      </c>
      <c r="BI199" s="109">
        <v>26703548</v>
      </c>
      <c r="BJ199" s="109">
        <v>24976625</v>
      </c>
      <c r="BK199" s="109">
        <v>23253498</v>
      </c>
      <c r="BL199" s="109">
        <v>3450050</v>
      </c>
      <c r="BM199" s="109">
        <v>23253498</v>
      </c>
      <c r="BN199" s="110">
        <v>0</v>
      </c>
      <c r="BO199" s="110">
        <v>0</v>
      </c>
    </row>
    <row r="200" spans="1:67" ht="14.45" customHeight="1" x14ac:dyDescent="0.25">
      <c r="B200" s="115" t="str">
        <f t="shared" si="26"/>
        <v>C</v>
      </c>
      <c r="C200" s="115" t="str">
        <f t="shared" si="27"/>
        <v>2502</v>
      </c>
      <c r="D200" s="115" t="str">
        <f t="shared" si="28"/>
        <v>1000</v>
      </c>
      <c r="E200" s="115" t="str">
        <f t="shared" si="29"/>
        <v>4</v>
      </c>
      <c r="F200" s="115" t="str">
        <f t="shared" si="22"/>
        <v>0</v>
      </c>
      <c r="G200" s="115">
        <f t="shared" si="23"/>
        <v>0</v>
      </c>
      <c r="H200" s="115">
        <f t="shared" si="24"/>
        <v>0</v>
      </c>
      <c r="N200" s="918" t="s">
        <v>99</v>
      </c>
      <c r="O200" s="1032"/>
      <c r="P200" s="918" t="s">
        <v>322</v>
      </c>
      <c r="Q200" s="1032"/>
      <c r="R200" s="918" t="s">
        <v>324</v>
      </c>
      <c r="S200" s="1032"/>
      <c r="T200" s="918" t="s">
        <v>283</v>
      </c>
      <c r="U200" s="1032"/>
      <c r="V200" s="918" t="s">
        <v>280</v>
      </c>
      <c r="W200" s="1032"/>
      <c r="X200" s="1032"/>
      <c r="Y200" s="918"/>
      <c r="Z200" s="1032"/>
      <c r="AA200" s="1032"/>
      <c r="AB200" s="918"/>
      <c r="AC200" s="1032"/>
      <c r="AD200" s="918"/>
      <c r="AE200" s="1032"/>
      <c r="AF200" s="917" t="s">
        <v>319</v>
      </c>
      <c r="AG200" s="1032"/>
      <c r="AH200" s="1032"/>
      <c r="AI200" s="1032"/>
      <c r="AJ200" s="1032"/>
      <c r="AK200" s="1032"/>
      <c r="AL200" s="1032"/>
      <c r="AM200" s="1032"/>
      <c r="AN200" s="918" t="s">
        <v>273</v>
      </c>
      <c r="AO200" s="1032"/>
      <c r="AP200" s="1032"/>
      <c r="AQ200" s="1032"/>
      <c r="AR200" s="1032"/>
      <c r="AS200" s="918" t="s">
        <v>274</v>
      </c>
      <c r="AT200" s="1032"/>
      <c r="AU200" s="1032"/>
      <c r="AV200" s="105" t="s">
        <v>65</v>
      </c>
      <c r="AW200" s="919" t="s">
        <v>275</v>
      </c>
      <c r="AX200" s="1032"/>
      <c r="AY200" s="1032"/>
      <c r="AZ200" s="1032"/>
      <c r="BA200" s="1032"/>
      <c r="BB200" s="1032"/>
      <c r="BC200" s="106">
        <v>600000000</v>
      </c>
      <c r="BD200" s="106">
        <v>20000000</v>
      </c>
      <c r="BE200" s="106">
        <v>109841417</v>
      </c>
      <c r="BF200" s="107">
        <v>0</v>
      </c>
      <c r="BG200" s="106">
        <v>51680173</v>
      </c>
      <c r="BH200" s="106">
        <v>-31680173</v>
      </c>
      <c r="BI200" s="106">
        <v>26703548</v>
      </c>
      <c r="BJ200" s="106">
        <v>24976625</v>
      </c>
      <c r="BK200" s="106">
        <v>23253498</v>
      </c>
      <c r="BL200" s="106">
        <v>3450050</v>
      </c>
      <c r="BM200" s="106">
        <v>23253498</v>
      </c>
      <c r="BN200" s="107">
        <v>0</v>
      </c>
      <c r="BO200" s="107">
        <v>0</v>
      </c>
    </row>
    <row r="201" spans="1:67" ht="14.45" customHeight="1" x14ac:dyDescent="0.25">
      <c r="B201" s="115" t="str">
        <f t="shared" si="26"/>
        <v>C</v>
      </c>
      <c r="C201" s="115" t="str">
        <f t="shared" si="27"/>
        <v>2502</v>
      </c>
      <c r="D201" s="115" t="str">
        <f t="shared" si="28"/>
        <v>1000</v>
      </c>
      <c r="E201" s="115" t="str">
        <f t="shared" si="29"/>
        <v>4</v>
      </c>
      <c r="F201" s="115" t="str">
        <f t="shared" si="22"/>
        <v>0</v>
      </c>
      <c r="G201" s="115" t="str">
        <f t="shared" si="23"/>
        <v>2</v>
      </c>
      <c r="H201" s="115">
        <f t="shared" si="24"/>
        <v>0</v>
      </c>
      <c r="N201" s="918" t="s">
        <v>99</v>
      </c>
      <c r="O201" s="1032"/>
      <c r="P201" s="918" t="s">
        <v>322</v>
      </c>
      <c r="Q201" s="1032"/>
      <c r="R201" s="918" t="s">
        <v>324</v>
      </c>
      <c r="S201" s="1032"/>
      <c r="T201" s="918" t="s">
        <v>283</v>
      </c>
      <c r="U201" s="1032"/>
      <c r="V201" s="918" t="s">
        <v>280</v>
      </c>
      <c r="W201" s="1032"/>
      <c r="X201" s="1032"/>
      <c r="Y201" s="918" t="s">
        <v>282</v>
      </c>
      <c r="Z201" s="1032"/>
      <c r="AA201" s="1032"/>
      <c r="AB201" s="918"/>
      <c r="AC201" s="1032"/>
      <c r="AD201" s="918"/>
      <c r="AE201" s="1032"/>
      <c r="AF201" s="917" t="s">
        <v>326</v>
      </c>
      <c r="AG201" s="1032"/>
      <c r="AH201" s="1032"/>
      <c r="AI201" s="1032"/>
      <c r="AJ201" s="1032"/>
      <c r="AK201" s="1032"/>
      <c r="AL201" s="1032"/>
      <c r="AM201" s="1032"/>
      <c r="AN201" s="918" t="s">
        <v>273</v>
      </c>
      <c r="AO201" s="1032"/>
      <c r="AP201" s="1032"/>
      <c r="AQ201" s="1032"/>
      <c r="AR201" s="1032"/>
      <c r="AS201" s="918" t="s">
        <v>274</v>
      </c>
      <c r="AT201" s="1032"/>
      <c r="AU201" s="1032"/>
      <c r="AV201" s="105" t="s">
        <v>65</v>
      </c>
      <c r="AW201" s="919" t="s">
        <v>275</v>
      </c>
      <c r="AX201" s="1032"/>
      <c r="AY201" s="1032"/>
      <c r="AZ201" s="1032"/>
      <c r="BA201" s="1032"/>
      <c r="BB201" s="1032"/>
      <c r="BC201" s="106">
        <v>600000000</v>
      </c>
      <c r="BD201" s="106">
        <v>20000000</v>
      </c>
      <c r="BE201" s="106">
        <v>109841417</v>
      </c>
      <c r="BF201" s="107">
        <v>0</v>
      </c>
      <c r="BG201" s="106">
        <v>51680173</v>
      </c>
      <c r="BH201" s="106">
        <v>-31680173</v>
      </c>
      <c r="BI201" s="106">
        <v>26703548</v>
      </c>
      <c r="BJ201" s="106">
        <v>24976625</v>
      </c>
      <c r="BK201" s="106">
        <v>23253498</v>
      </c>
      <c r="BL201" s="106">
        <v>3450050</v>
      </c>
      <c r="BM201" s="106">
        <v>23253498</v>
      </c>
      <c r="BN201" s="107">
        <v>0</v>
      </c>
      <c r="BO201" s="107">
        <v>0</v>
      </c>
    </row>
    <row r="202" spans="1:67" s="121" customFormat="1" ht="14.45" customHeight="1" x14ac:dyDescent="0.25">
      <c r="A202" s="121" t="str">
        <f t="shared" ref="A202:A207" si="32">+B202&amp;"-"&amp;C202&amp;"-"&amp;D202&amp;"-"&amp;E202&amp;"-"&amp;F202&amp;"-"&amp;G202&amp;"-"&amp;H202&amp;"-"&amp;AV202</f>
        <v>C-2502-1000-4-0-2-1-10</v>
      </c>
      <c r="B202" s="122" t="str">
        <f t="shared" si="26"/>
        <v>C</v>
      </c>
      <c r="C202" s="122" t="str">
        <f t="shared" si="27"/>
        <v>2502</v>
      </c>
      <c r="D202" s="122" t="str">
        <f t="shared" si="28"/>
        <v>1000</v>
      </c>
      <c r="E202" s="122" t="str">
        <f t="shared" si="29"/>
        <v>4</v>
      </c>
      <c r="F202" s="122" t="str">
        <f t="shared" si="22"/>
        <v>0</v>
      </c>
      <c r="G202" s="122" t="str">
        <f t="shared" si="23"/>
        <v>2</v>
      </c>
      <c r="H202" s="122" t="str">
        <f t="shared" si="24"/>
        <v>1</v>
      </c>
      <c r="I202" s="122"/>
      <c r="J202" s="122"/>
      <c r="K202" s="122"/>
      <c r="M202" s="135"/>
      <c r="N202" s="1137" t="s">
        <v>99</v>
      </c>
      <c r="O202" s="1136"/>
      <c r="P202" s="1137" t="s">
        <v>322</v>
      </c>
      <c r="Q202" s="1136"/>
      <c r="R202" s="1137" t="s">
        <v>324</v>
      </c>
      <c r="S202" s="1136"/>
      <c r="T202" s="1137" t="s">
        <v>283</v>
      </c>
      <c r="U202" s="1136"/>
      <c r="V202" s="1137" t="s">
        <v>280</v>
      </c>
      <c r="W202" s="1136"/>
      <c r="X202" s="1136"/>
      <c r="Y202" s="1137" t="s">
        <v>282</v>
      </c>
      <c r="Z202" s="1136"/>
      <c r="AA202" s="1136"/>
      <c r="AB202" s="1137" t="s">
        <v>279</v>
      </c>
      <c r="AC202" s="1136"/>
      <c r="AD202" s="1137"/>
      <c r="AE202" s="1136"/>
      <c r="AF202" s="1138" t="s">
        <v>332</v>
      </c>
      <c r="AG202" s="1136"/>
      <c r="AH202" s="1136"/>
      <c r="AI202" s="1136"/>
      <c r="AJ202" s="1136"/>
      <c r="AK202" s="1136"/>
      <c r="AL202" s="1136"/>
      <c r="AM202" s="1136"/>
      <c r="AN202" s="1137" t="s">
        <v>273</v>
      </c>
      <c r="AO202" s="1136"/>
      <c r="AP202" s="1136"/>
      <c r="AQ202" s="1136"/>
      <c r="AR202" s="1136"/>
      <c r="AS202" s="1137" t="s">
        <v>274</v>
      </c>
      <c r="AT202" s="1136"/>
      <c r="AU202" s="1136"/>
      <c r="AV202" s="123" t="s">
        <v>65</v>
      </c>
      <c r="AW202" s="1135" t="s">
        <v>275</v>
      </c>
      <c r="AX202" s="1136"/>
      <c r="AY202" s="1136"/>
      <c r="AZ202" s="1136"/>
      <c r="BA202" s="1136"/>
      <c r="BB202" s="1136"/>
      <c r="BC202" s="124">
        <v>335914298</v>
      </c>
      <c r="BD202" s="125">
        <v>0</v>
      </c>
      <c r="BE202" s="124">
        <v>85476715</v>
      </c>
      <c r="BF202" s="125">
        <v>0</v>
      </c>
      <c r="BG202" s="124">
        <v>37600000</v>
      </c>
      <c r="BH202" s="124">
        <v>-37600000</v>
      </c>
      <c r="BI202" s="124">
        <v>17207434</v>
      </c>
      <c r="BJ202" s="124">
        <v>20392566</v>
      </c>
      <c r="BK202" s="124">
        <v>17207434</v>
      </c>
      <c r="BL202" s="125">
        <v>0</v>
      </c>
      <c r="BM202" s="124">
        <v>17207434</v>
      </c>
      <c r="BN202" s="125">
        <v>0</v>
      </c>
      <c r="BO202" s="125">
        <v>0</v>
      </c>
    </row>
    <row r="203" spans="1:67" s="121" customFormat="1" x14ac:dyDescent="0.25">
      <c r="A203" s="121" t="str">
        <f t="shared" si="32"/>
        <v>C-2502-1000-4-0-2-2-10</v>
      </c>
      <c r="B203" s="122" t="str">
        <f t="shared" si="26"/>
        <v>C</v>
      </c>
      <c r="C203" s="122" t="str">
        <f t="shared" si="27"/>
        <v>2502</v>
      </c>
      <c r="D203" s="122" t="str">
        <f t="shared" si="28"/>
        <v>1000</v>
      </c>
      <c r="E203" s="122" t="str">
        <f t="shared" si="29"/>
        <v>4</v>
      </c>
      <c r="F203" s="122" t="str">
        <f t="shared" si="22"/>
        <v>0</v>
      </c>
      <c r="G203" s="122" t="str">
        <f t="shared" si="23"/>
        <v>2</v>
      </c>
      <c r="H203" s="122" t="str">
        <f t="shared" si="24"/>
        <v>2</v>
      </c>
      <c r="I203" s="122"/>
      <c r="J203" s="122"/>
      <c r="K203" s="122"/>
      <c r="M203" s="135"/>
      <c r="N203" s="1137" t="s">
        <v>99</v>
      </c>
      <c r="O203" s="1136"/>
      <c r="P203" s="1137" t="s">
        <v>322</v>
      </c>
      <c r="Q203" s="1136"/>
      <c r="R203" s="1137" t="s">
        <v>324</v>
      </c>
      <c r="S203" s="1136"/>
      <c r="T203" s="1137" t="s">
        <v>283</v>
      </c>
      <c r="U203" s="1136"/>
      <c r="V203" s="1137" t="s">
        <v>280</v>
      </c>
      <c r="W203" s="1136"/>
      <c r="X203" s="1136"/>
      <c r="Y203" s="1137" t="s">
        <v>282</v>
      </c>
      <c r="Z203" s="1136"/>
      <c r="AA203" s="1136"/>
      <c r="AB203" s="1137" t="s">
        <v>282</v>
      </c>
      <c r="AC203" s="1136"/>
      <c r="AD203" s="1137"/>
      <c r="AE203" s="1136"/>
      <c r="AF203" s="1138" t="s">
        <v>327</v>
      </c>
      <c r="AG203" s="1136"/>
      <c r="AH203" s="1136"/>
      <c r="AI203" s="1136"/>
      <c r="AJ203" s="1136"/>
      <c r="AK203" s="1136"/>
      <c r="AL203" s="1136"/>
      <c r="AM203" s="1136"/>
      <c r="AN203" s="1137" t="s">
        <v>273</v>
      </c>
      <c r="AO203" s="1136"/>
      <c r="AP203" s="1136"/>
      <c r="AQ203" s="1136"/>
      <c r="AR203" s="1136"/>
      <c r="AS203" s="1137" t="s">
        <v>274</v>
      </c>
      <c r="AT203" s="1136"/>
      <c r="AU203" s="1136"/>
      <c r="AV203" s="123" t="s">
        <v>65</v>
      </c>
      <c r="AW203" s="1135" t="s">
        <v>275</v>
      </c>
      <c r="AX203" s="1136"/>
      <c r="AY203" s="1136"/>
      <c r="AZ203" s="1136"/>
      <c r="BA203" s="1136"/>
      <c r="BB203" s="1136"/>
      <c r="BC203" s="124">
        <v>40000000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</row>
    <row r="204" spans="1:67" s="121" customFormat="1" x14ac:dyDescent="0.25">
      <c r="A204" s="121" t="str">
        <f t="shared" si="32"/>
        <v>C-2502-1000-4-0-2-3-10</v>
      </c>
      <c r="B204" s="122" t="str">
        <f t="shared" si="26"/>
        <v>C</v>
      </c>
      <c r="C204" s="122" t="str">
        <f t="shared" si="27"/>
        <v>2502</v>
      </c>
      <c r="D204" s="122" t="str">
        <f t="shared" si="28"/>
        <v>1000</v>
      </c>
      <c r="E204" s="122" t="str">
        <f t="shared" si="29"/>
        <v>4</v>
      </c>
      <c r="F204" s="122" t="str">
        <f t="shared" si="22"/>
        <v>0</v>
      </c>
      <c r="G204" s="122" t="str">
        <f t="shared" si="23"/>
        <v>2</v>
      </c>
      <c r="H204" s="122" t="str">
        <f t="shared" si="24"/>
        <v>3</v>
      </c>
      <c r="I204" s="122"/>
      <c r="J204" s="122"/>
      <c r="K204" s="122"/>
      <c r="M204" s="135"/>
      <c r="N204" s="1137" t="s">
        <v>99</v>
      </c>
      <c r="O204" s="1136"/>
      <c r="P204" s="1137" t="s">
        <v>322</v>
      </c>
      <c r="Q204" s="1136"/>
      <c r="R204" s="1137" t="s">
        <v>324</v>
      </c>
      <c r="S204" s="1136"/>
      <c r="T204" s="1137" t="s">
        <v>283</v>
      </c>
      <c r="U204" s="1136"/>
      <c r="V204" s="1137" t="s">
        <v>280</v>
      </c>
      <c r="W204" s="1136"/>
      <c r="X204" s="1136"/>
      <c r="Y204" s="1137" t="s">
        <v>282</v>
      </c>
      <c r="Z204" s="1136"/>
      <c r="AA204" s="1136"/>
      <c r="AB204" s="1137" t="s">
        <v>289</v>
      </c>
      <c r="AC204" s="1136"/>
      <c r="AD204" s="1137"/>
      <c r="AE204" s="1136"/>
      <c r="AF204" s="1138" t="s">
        <v>328</v>
      </c>
      <c r="AG204" s="1136"/>
      <c r="AH204" s="1136"/>
      <c r="AI204" s="1136"/>
      <c r="AJ204" s="1136"/>
      <c r="AK204" s="1136"/>
      <c r="AL204" s="1136"/>
      <c r="AM204" s="1136"/>
      <c r="AN204" s="1137" t="s">
        <v>273</v>
      </c>
      <c r="AO204" s="1136"/>
      <c r="AP204" s="1136"/>
      <c r="AQ204" s="1136"/>
      <c r="AR204" s="1136"/>
      <c r="AS204" s="1137" t="s">
        <v>274</v>
      </c>
      <c r="AT204" s="1136"/>
      <c r="AU204" s="1136"/>
      <c r="AV204" s="123" t="s">
        <v>65</v>
      </c>
      <c r="AW204" s="1135" t="s">
        <v>275</v>
      </c>
      <c r="AX204" s="1136"/>
      <c r="AY204" s="1136"/>
      <c r="AZ204" s="1136"/>
      <c r="BA204" s="1136"/>
      <c r="BB204" s="1136"/>
      <c r="BC204" s="124">
        <v>45000000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4">
        <v>1095303</v>
      </c>
      <c r="BL204" s="124">
        <v>-1095303</v>
      </c>
      <c r="BM204" s="124">
        <v>1095303</v>
      </c>
      <c r="BN204" s="125">
        <v>0</v>
      </c>
      <c r="BO204" s="125">
        <v>0</v>
      </c>
    </row>
    <row r="205" spans="1:67" s="121" customFormat="1" ht="14.45" customHeight="1" x14ac:dyDescent="0.25">
      <c r="A205" s="121" t="str">
        <f t="shared" si="32"/>
        <v>C-2502-1000-4-0-2-4-10</v>
      </c>
      <c r="B205" s="122" t="str">
        <f t="shared" si="26"/>
        <v>C</v>
      </c>
      <c r="C205" s="122" t="str">
        <f t="shared" si="27"/>
        <v>2502</v>
      </c>
      <c r="D205" s="122" t="str">
        <f t="shared" si="28"/>
        <v>1000</v>
      </c>
      <c r="E205" s="122" t="str">
        <f t="shared" si="29"/>
        <v>4</v>
      </c>
      <c r="F205" s="122" t="str">
        <f t="shared" si="22"/>
        <v>0</v>
      </c>
      <c r="G205" s="122" t="str">
        <f t="shared" si="23"/>
        <v>2</v>
      </c>
      <c r="H205" s="122" t="str">
        <f t="shared" si="24"/>
        <v>4</v>
      </c>
      <c r="I205" s="122"/>
      <c r="J205" s="122"/>
      <c r="K205" s="122"/>
      <c r="M205" s="135"/>
      <c r="N205" s="1137" t="s">
        <v>99</v>
      </c>
      <c r="O205" s="1136"/>
      <c r="P205" s="1137" t="s">
        <v>322</v>
      </c>
      <c r="Q205" s="1136"/>
      <c r="R205" s="1137" t="s">
        <v>324</v>
      </c>
      <c r="S205" s="1136"/>
      <c r="T205" s="1137" t="s">
        <v>283</v>
      </c>
      <c r="U205" s="1136"/>
      <c r="V205" s="1137" t="s">
        <v>280</v>
      </c>
      <c r="W205" s="1136"/>
      <c r="X205" s="1136"/>
      <c r="Y205" s="1137" t="s">
        <v>282</v>
      </c>
      <c r="Z205" s="1136"/>
      <c r="AA205" s="1136"/>
      <c r="AB205" s="1137" t="s">
        <v>283</v>
      </c>
      <c r="AC205" s="1136"/>
      <c r="AD205" s="1137"/>
      <c r="AE205" s="1136"/>
      <c r="AF205" s="1138" t="s">
        <v>84</v>
      </c>
      <c r="AG205" s="1136"/>
      <c r="AH205" s="1136"/>
      <c r="AI205" s="1136"/>
      <c r="AJ205" s="1136"/>
      <c r="AK205" s="1136"/>
      <c r="AL205" s="1136"/>
      <c r="AM205" s="1136"/>
      <c r="AN205" s="1137" t="s">
        <v>273</v>
      </c>
      <c r="AO205" s="1136"/>
      <c r="AP205" s="1136"/>
      <c r="AQ205" s="1136"/>
      <c r="AR205" s="1136"/>
      <c r="AS205" s="1137" t="s">
        <v>274</v>
      </c>
      <c r="AT205" s="1136"/>
      <c r="AU205" s="1136"/>
      <c r="AV205" s="123" t="s">
        <v>65</v>
      </c>
      <c r="AW205" s="1135" t="s">
        <v>275</v>
      </c>
      <c r="AX205" s="1136"/>
      <c r="AY205" s="1136"/>
      <c r="AZ205" s="1136"/>
      <c r="BA205" s="1136"/>
      <c r="BB205" s="1136"/>
      <c r="BC205" s="124">
        <v>159085702</v>
      </c>
      <c r="BD205" s="125">
        <v>0</v>
      </c>
      <c r="BE205" s="124">
        <v>24364702</v>
      </c>
      <c r="BF205" s="125">
        <v>0</v>
      </c>
      <c r="BG205" s="124">
        <v>14080173</v>
      </c>
      <c r="BH205" s="124">
        <v>-14080173</v>
      </c>
      <c r="BI205" s="124">
        <v>9496114</v>
      </c>
      <c r="BJ205" s="124">
        <v>4584059</v>
      </c>
      <c r="BK205" s="124">
        <v>4950761</v>
      </c>
      <c r="BL205" s="124">
        <v>4545353</v>
      </c>
      <c r="BM205" s="124">
        <v>4950761</v>
      </c>
      <c r="BN205" s="125">
        <v>0</v>
      </c>
      <c r="BO205" s="125">
        <v>0</v>
      </c>
    </row>
    <row r="206" spans="1:67" s="121" customFormat="1" x14ac:dyDescent="0.25">
      <c r="A206" s="121" t="str">
        <f t="shared" si="32"/>
        <v>C-2502-1000-4-0-2-6-10</v>
      </c>
      <c r="B206" s="122" t="str">
        <f t="shared" si="26"/>
        <v>C</v>
      </c>
      <c r="C206" s="122" t="str">
        <f t="shared" si="27"/>
        <v>2502</v>
      </c>
      <c r="D206" s="122" t="str">
        <f t="shared" si="28"/>
        <v>1000</v>
      </c>
      <c r="E206" s="122" t="str">
        <f t="shared" si="29"/>
        <v>4</v>
      </c>
      <c r="F206" s="122" t="str">
        <f t="shared" si="22"/>
        <v>0</v>
      </c>
      <c r="G206" s="122" t="str">
        <f t="shared" si="23"/>
        <v>2</v>
      </c>
      <c r="H206" s="122" t="str">
        <f t="shared" si="24"/>
        <v>6</v>
      </c>
      <c r="I206" s="122"/>
      <c r="J206" s="122"/>
      <c r="K206" s="122"/>
      <c r="M206" s="135"/>
      <c r="N206" s="1137" t="s">
        <v>99</v>
      </c>
      <c r="O206" s="1136"/>
      <c r="P206" s="1137" t="s">
        <v>322</v>
      </c>
      <c r="Q206" s="1136"/>
      <c r="R206" s="1137" t="s">
        <v>324</v>
      </c>
      <c r="S206" s="1136"/>
      <c r="T206" s="1137" t="s">
        <v>283</v>
      </c>
      <c r="U206" s="1136"/>
      <c r="V206" s="1137" t="s">
        <v>280</v>
      </c>
      <c r="W206" s="1136"/>
      <c r="X206" s="1136"/>
      <c r="Y206" s="1137" t="s">
        <v>282</v>
      </c>
      <c r="Z206" s="1136"/>
      <c r="AA206" s="1136"/>
      <c r="AB206" s="1137" t="s">
        <v>292</v>
      </c>
      <c r="AC206" s="1136"/>
      <c r="AD206" s="1137"/>
      <c r="AE206" s="1136"/>
      <c r="AF206" s="1138" t="s">
        <v>329</v>
      </c>
      <c r="AG206" s="1136"/>
      <c r="AH206" s="1136"/>
      <c r="AI206" s="1136"/>
      <c r="AJ206" s="1136"/>
      <c r="AK206" s="1136"/>
      <c r="AL206" s="1136"/>
      <c r="AM206" s="1136"/>
      <c r="AN206" s="1137" t="s">
        <v>273</v>
      </c>
      <c r="AO206" s="1136"/>
      <c r="AP206" s="1136"/>
      <c r="AQ206" s="1136"/>
      <c r="AR206" s="1136"/>
      <c r="AS206" s="1137" t="s">
        <v>274</v>
      </c>
      <c r="AT206" s="1136"/>
      <c r="AU206" s="1136"/>
      <c r="AV206" s="123" t="s">
        <v>65</v>
      </c>
      <c r="AW206" s="1135" t="s">
        <v>275</v>
      </c>
      <c r="AX206" s="1136"/>
      <c r="AY206" s="1136"/>
      <c r="AZ206" s="1136"/>
      <c r="BA206" s="1136"/>
      <c r="BB206" s="1136"/>
      <c r="BC206" s="124">
        <v>20000000</v>
      </c>
      <c r="BD206" s="124">
        <v>20000000</v>
      </c>
      <c r="BE206" s="125">
        <v>0</v>
      </c>
      <c r="BF206" s="125">
        <v>0</v>
      </c>
      <c r="BG206" s="125">
        <v>0</v>
      </c>
      <c r="BH206" s="124">
        <v>20000000</v>
      </c>
      <c r="BI206" s="125">
        <v>0</v>
      </c>
      <c r="BJ206" s="125">
        <v>0</v>
      </c>
      <c r="BK206" s="125">
        <v>0</v>
      </c>
      <c r="BL206" s="125">
        <v>0</v>
      </c>
      <c r="BM206" s="125">
        <v>0</v>
      </c>
      <c r="BN206" s="125">
        <v>0</v>
      </c>
      <c r="BO206" s="125">
        <v>0</v>
      </c>
    </row>
    <row r="207" spans="1:67" s="121" customFormat="1" x14ac:dyDescent="0.25">
      <c r="A207" s="121" t="str">
        <f t="shared" si="32"/>
        <v>C-2502-1000-4-0-2-11-10</v>
      </c>
      <c r="B207" s="122" t="str">
        <f t="shared" si="26"/>
        <v>C</v>
      </c>
      <c r="C207" s="122" t="str">
        <f t="shared" si="27"/>
        <v>2502</v>
      </c>
      <c r="D207" s="122" t="str">
        <f t="shared" si="28"/>
        <v>1000</v>
      </c>
      <c r="E207" s="122" t="str">
        <f t="shared" si="29"/>
        <v>4</v>
      </c>
      <c r="F207" s="122" t="str">
        <f t="shared" si="22"/>
        <v>0</v>
      </c>
      <c r="G207" s="122" t="str">
        <f t="shared" si="23"/>
        <v>2</v>
      </c>
      <c r="H207" s="122" t="str">
        <f t="shared" si="24"/>
        <v>11</v>
      </c>
      <c r="I207" s="122"/>
      <c r="J207" s="122"/>
      <c r="K207" s="122"/>
      <c r="M207" s="135"/>
      <c r="N207" s="1137" t="s">
        <v>99</v>
      </c>
      <c r="O207" s="1136"/>
      <c r="P207" s="1137" t="s">
        <v>322</v>
      </c>
      <c r="Q207" s="1136"/>
      <c r="R207" s="1137" t="s">
        <v>324</v>
      </c>
      <c r="S207" s="1136"/>
      <c r="T207" s="1137" t="s">
        <v>283</v>
      </c>
      <c r="U207" s="1136"/>
      <c r="V207" s="1137" t="s">
        <v>280</v>
      </c>
      <c r="W207" s="1136"/>
      <c r="X207" s="1136"/>
      <c r="Y207" s="1137" t="s">
        <v>282</v>
      </c>
      <c r="Z207" s="1136"/>
      <c r="AA207" s="1136"/>
      <c r="AB207" s="1137" t="s">
        <v>80</v>
      </c>
      <c r="AC207" s="1136"/>
      <c r="AD207" s="1137"/>
      <c r="AE207" s="1136"/>
      <c r="AF207" s="1138" t="s">
        <v>330</v>
      </c>
      <c r="AG207" s="1136"/>
      <c r="AH207" s="1136"/>
      <c r="AI207" s="1136"/>
      <c r="AJ207" s="1136"/>
      <c r="AK207" s="1136"/>
      <c r="AL207" s="1136"/>
      <c r="AM207" s="1136"/>
      <c r="AN207" s="1137" t="s">
        <v>273</v>
      </c>
      <c r="AO207" s="1136"/>
      <c r="AP207" s="1136"/>
      <c r="AQ207" s="1136"/>
      <c r="AR207" s="1136"/>
      <c r="AS207" s="1137" t="s">
        <v>274</v>
      </c>
      <c r="AT207" s="1136"/>
      <c r="AU207" s="1136"/>
      <c r="AV207" s="123" t="s">
        <v>65</v>
      </c>
      <c r="AW207" s="1135" t="s">
        <v>275</v>
      </c>
      <c r="AX207" s="1136"/>
      <c r="AY207" s="1136"/>
      <c r="AZ207" s="1136"/>
      <c r="BA207" s="1136"/>
      <c r="BB207" s="1136"/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  <c r="BI207" s="125">
        <v>0</v>
      </c>
      <c r="BJ207" s="125">
        <v>0</v>
      </c>
      <c r="BK207" s="125">
        <v>0</v>
      </c>
      <c r="BL207" s="125">
        <v>0</v>
      </c>
      <c r="BM207" s="125">
        <v>0</v>
      </c>
      <c r="BN207" s="125">
        <v>0</v>
      </c>
      <c r="BO207" s="125">
        <v>0</v>
      </c>
    </row>
    <row r="208" spans="1:67" x14ac:dyDescent="0.25">
      <c r="B208" s="115" t="str">
        <f t="shared" si="26"/>
        <v>C</v>
      </c>
      <c r="C208" s="115" t="str">
        <f t="shared" si="27"/>
        <v>2502</v>
      </c>
      <c r="D208" s="115" t="str">
        <f t="shared" si="28"/>
        <v>1000</v>
      </c>
      <c r="E208" s="115" t="str">
        <f t="shared" si="29"/>
        <v>5</v>
      </c>
      <c r="F208" s="115">
        <f t="shared" si="22"/>
        <v>0</v>
      </c>
      <c r="G208" s="115">
        <f t="shared" si="23"/>
        <v>0</v>
      </c>
      <c r="H208" s="115">
        <f t="shared" si="24"/>
        <v>0</v>
      </c>
      <c r="N208" s="925" t="s">
        <v>99</v>
      </c>
      <c r="O208" s="1032"/>
      <c r="P208" s="925" t="s">
        <v>322</v>
      </c>
      <c r="Q208" s="1032"/>
      <c r="R208" s="925" t="s">
        <v>324</v>
      </c>
      <c r="S208" s="1032"/>
      <c r="T208" s="925" t="s">
        <v>284</v>
      </c>
      <c r="U208" s="1032"/>
      <c r="V208" s="925"/>
      <c r="W208" s="1032"/>
      <c r="X208" s="1032"/>
      <c r="Y208" s="925"/>
      <c r="Z208" s="1032"/>
      <c r="AA208" s="1032"/>
      <c r="AB208" s="925"/>
      <c r="AC208" s="1032"/>
      <c r="AD208" s="925"/>
      <c r="AE208" s="1032"/>
      <c r="AF208" s="924" t="s">
        <v>333</v>
      </c>
      <c r="AG208" s="1032"/>
      <c r="AH208" s="1032"/>
      <c r="AI208" s="1032"/>
      <c r="AJ208" s="1032"/>
      <c r="AK208" s="1032"/>
      <c r="AL208" s="1032"/>
      <c r="AM208" s="1032"/>
      <c r="AN208" s="925" t="s">
        <v>273</v>
      </c>
      <c r="AO208" s="1032"/>
      <c r="AP208" s="1032"/>
      <c r="AQ208" s="1032"/>
      <c r="AR208" s="1032"/>
      <c r="AS208" s="925" t="s">
        <v>274</v>
      </c>
      <c r="AT208" s="1032"/>
      <c r="AU208" s="1032"/>
      <c r="AV208" s="108" t="s">
        <v>65</v>
      </c>
      <c r="AW208" s="926" t="s">
        <v>275</v>
      </c>
      <c r="AX208" s="1032"/>
      <c r="AY208" s="1032"/>
      <c r="AZ208" s="1032"/>
      <c r="BA208" s="1032"/>
      <c r="BB208" s="1032"/>
      <c r="BC208" s="109">
        <v>1200000000</v>
      </c>
      <c r="BD208" s="110">
        <v>0</v>
      </c>
      <c r="BE208" s="109">
        <v>21000000</v>
      </c>
      <c r="BF208" s="110">
        <v>0</v>
      </c>
      <c r="BG208" s="109">
        <v>39730524</v>
      </c>
      <c r="BH208" s="109">
        <v>-39730524</v>
      </c>
      <c r="BI208" s="109">
        <v>99815420</v>
      </c>
      <c r="BJ208" s="109">
        <v>-60084896</v>
      </c>
      <c r="BK208" s="109">
        <v>86752609</v>
      </c>
      <c r="BL208" s="109">
        <v>13062811</v>
      </c>
      <c r="BM208" s="109">
        <v>86752609</v>
      </c>
      <c r="BN208" s="110">
        <v>0</v>
      </c>
      <c r="BO208" s="110">
        <v>0</v>
      </c>
    </row>
    <row r="209" spans="1:67" ht="14.45" customHeight="1" x14ac:dyDescent="0.25">
      <c r="B209" s="115" t="str">
        <f t="shared" si="26"/>
        <v>C</v>
      </c>
      <c r="C209" s="115" t="str">
        <f t="shared" si="27"/>
        <v>2502</v>
      </c>
      <c r="D209" s="115" t="str">
        <f t="shared" si="28"/>
        <v>1000</v>
      </c>
      <c r="E209" s="115" t="str">
        <f t="shared" si="29"/>
        <v>5</v>
      </c>
      <c r="F209" s="115" t="str">
        <f t="shared" si="22"/>
        <v>0</v>
      </c>
      <c r="G209" s="115">
        <f t="shared" si="23"/>
        <v>0</v>
      </c>
      <c r="H209" s="115">
        <f t="shared" si="24"/>
        <v>0</v>
      </c>
      <c r="N209" s="918" t="s">
        <v>99</v>
      </c>
      <c r="O209" s="1032"/>
      <c r="P209" s="918" t="s">
        <v>322</v>
      </c>
      <c r="Q209" s="1032"/>
      <c r="R209" s="918" t="s">
        <v>324</v>
      </c>
      <c r="S209" s="1032"/>
      <c r="T209" s="918" t="s">
        <v>284</v>
      </c>
      <c r="U209" s="1032"/>
      <c r="V209" s="918" t="s">
        <v>280</v>
      </c>
      <c r="W209" s="1032"/>
      <c r="X209" s="1032"/>
      <c r="Y209" s="918"/>
      <c r="Z209" s="1032"/>
      <c r="AA209" s="1032"/>
      <c r="AB209" s="918"/>
      <c r="AC209" s="1032"/>
      <c r="AD209" s="918"/>
      <c r="AE209" s="1032"/>
      <c r="AF209" s="917" t="s">
        <v>333</v>
      </c>
      <c r="AG209" s="1032"/>
      <c r="AH209" s="1032"/>
      <c r="AI209" s="1032"/>
      <c r="AJ209" s="1032"/>
      <c r="AK209" s="1032"/>
      <c r="AL209" s="1032"/>
      <c r="AM209" s="1032"/>
      <c r="AN209" s="918" t="s">
        <v>273</v>
      </c>
      <c r="AO209" s="1032"/>
      <c r="AP209" s="1032"/>
      <c r="AQ209" s="1032"/>
      <c r="AR209" s="1032"/>
      <c r="AS209" s="918" t="s">
        <v>274</v>
      </c>
      <c r="AT209" s="1032"/>
      <c r="AU209" s="1032"/>
      <c r="AV209" s="105" t="s">
        <v>65</v>
      </c>
      <c r="AW209" s="919" t="s">
        <v>275</v>
      </c>
      <c r="AX209" s="1032"/>
      <c r="AY209" s="1032"/>
      <c r="AZ209" s="1032"/>
      <c r="BA209" s="1032"/>
      <c r="BB209" s="1032"/>
      <c r="BC209" s="106">
        <v>900000000</v>
      </c>
      <c r="BD209" s="107">
        <v>0</v>
      </c>
      <c r="BE209" s="106">
        <v>21000000</v>
      </c>
      <c r="BF209" s="107">
        <v>0</v>
      </c>
      <c r="BG209" s="106">
        <v>39730524</v>
      </c>
      <c r="BH209" s="106">
        <v>-39730524</v>
      </c>
      <c r="BI209" s="106">
        <v>99815420</v>
      </c>
      <c r="BJ209" s="106">
        <v>-60084896</v>
      </c>
      <c r="BK209" s="106">
        <v>86752609</v>
      </c>
      <c r="BL209" s="106">
        <v>13062811</v>
      </c>
      <c r="BM209" s="106">
        <v>86752609</v>
      </c>
      <c r="BN209" s="107">
        <v>0</v>
      </c>
      <c r="BO209" s="107">
        <v>0</v>
      </c>
    </row>
    <row r="210" spans="1:67" ht="14.45" customHeight="1" x14ac:dyDescent="0.25">
      <c r="B210" s="115" t="str">
        <f t="shared" si="26"/>
        <v>C</v>
      </c>
      <c r="C210" s="115" t="str">
        <f t="shared" si="27"/>
        <v>2502</v>
      </c>
      <c r="D210" s="115" t="str">
        <f t="shared" si="28"/>
        <v>1000</v>
      </c>
      <c r="E210" s="115" t="str">
        <f t="shared" si="29"/>
        <v>5</v>
      </c>
      <c r="F210" s="115" t="str">
        <f t="shared" si="22"/>
        <v>0</v>
      </c>
      <c r="G210" s="115" t="str">
        <f t="shared" si="23"/>
        <v>2</v>
      </c>
      <c r="H210" s="115">
        <f t="shared" ref="H210:H232" si="33">+AB210</f>
        <v>0</v>
      </c>
      <c r="N210" s="918" t="s">
        <v>99</v>
      </c>
      <c r="O210" s="1032"/>
      <c r="P210" s="918" t="s">
        <v>322</v>
      </c>
      <c r="Q210" s="1032"/>
      <c r="R210" s="918" t="s">
        <v>324</v>
      </c>
      <c r="S210" s="1032"/>
      <c r="T210" s="918" t="s">
        <v>284</v>
      </c>
      <c r="U210" s="1032"/>
      <c r="V210" s="918" t="s">
        <v>280</v>
      </c>
      <c r="W210" s="1032"/>
      <c r="X210" s="1032"/>
      <c r="Y210" s="918" t="s">
        <v>282</v>
      </c>
      <c r="Z210" s="1032"/>
      <c r="AA210" s="1032"/>
      <c r="AB210" s="918"/>
      <c r="AC210" s="1032"/>
      <c r="AD210" s="918"/>
      <c r="AE210" s="1032"/>
      <c r="AF210" s="917" t="s">
        <v>326</v>
      </c>
      <c r="AG210" s="1032"/>
      <c r="AH210" s="1032"/>
      <c r="AI210" s="1032"/>
      <c r="AJ210" s="1032"/>
      <c r="AK210" s="1032"/>
      <c r="AL210" s="1032"/>
      <c r="AM210" s="1032"/>
      <c r="AN210" s="918" t="s">
        <v>273</v>
      </c>
      <c r="AO210" s="1032"/>
      <c r="AP210" s="1032"/>
      <c r="AQ210" s="1032"/>
      <c r="AR210" s="1032"/>
      <c r="AS210" s="918" t="s">
        <v>274</v>
      </c>
      <c r="AT210" s="1032"/>
      <c r="AU210" s="1032"/>
      <c r="AV210" s="105" t="s">
        <v>65</v>
      </c>
      <c r="AW210" s="919" t="s">
        <v>275</v>
      </c>
      <c r="AX210" s="1032"/>
      <c r="AY210" s="1032"/>
      <c r="AZ210" s="1032"/>
      <c r="BA210" s="1032"/>
      <c r="BB210" s="1032"/>
      <c r="BC210" s="106">
        <v>900000000</v>
      </c>
      <c r="BD210" s="107">
        <v>0</v>
      </c>
      <c r="BE210" s="106">
        <v>21000000</v>
      </c>
      <c r="BF210" s="107">
        <v>0</v>
      </c>
      <c r="BG210" s="106">
        <v>39730524</v>
      </c>
      <c r="BH210" s="106">
        <v>-39730524</v>
      </c>
      <c r="BI210" s="106">
        <v>99815420</v>
      </c>
      <c r="BJ210" s="106">
        <v>-60084896</v>
      </c>
      <c r="BK210" s="106">
        <v>86752609</v>
      </c>
      <c r="BL210" s="106">
        <v>13062811</v>
      </c>
      <c r="BM210" s="106">
        <v>86752609</v>
      </c>
      <c r="BN210" s="107">
        <v>0</v>
      </c>
      <c r="BO210" s="107">
        <v>0</v>
      </c>
    </row>
    <row r="211" spans="1:67" s="121" customFormat="1" x14ac:dyDescent="0.25">
      <c r="A211" s="121" t="str">
        <f t="shared" ref="A211:A216" si="34">+B211&amp;"-"&amp;C211&amp;"-"&amp;D211&amp;"-"&amp;E211&amp;"-"&amp;F211&amp;"-"&amp;G211&amp;"-"&amp;H211&amp;"-"&amp;AV211</f>
        <v>C-2502-1000-5-0-2-1-10</v>
      </c>
      <c r="B211" s="122" t="str">
        <f t="shared" si="26"/>
        <v>C</v>
      </c>
      <c r="C211" s="122" t="str">
        <f t="shared" si="27"/>
        <v>2502</v>
      </c>
      <c r="D211" s="122" t="str">
        <f t="shared" si="28"/>
        <v>1000</v>
      </c>
      <c r="E211" s="122" t="str">
        <f t="shared" si="29"/>
        <v>5</v>
      </c>
      <c r="F211" s="122" t="str">
        <f t="shared" ref="F211:F233" si="35">+V211</f>
        <v>0</v>
      </c>
      <c r="G211" s="122" t="str">
        <f t="shared" ref="G211:G233" si="36">+Y211</f>
        <v>2</v>
      </c>
      <c r="H211" s="122" t="str">
        <f t="shared" si="33"/>
        <v>1</v>
      </c>
      <c r="I211" s="122"/>
      <c r="J211" s="122"/>
      <c r="K211" s="122"/>
      <c r="M211" s="135"/>
      <c r="N211" s="1137" t="s">
        <v>99</v>
      </c>
      <c r="O211" s="1136"/>
      <c r="P211" s="1137" t="s">
        <v>322</v>
      </c>
      <c r="Q211" s="1136"/>
      <c r="R211" s="1137" t="s">
        <v>324</v>
      </c>
      <c r="S211" s="1136"/>
      <c r="T211" s="1137" t="s">
        <v>284</v>
      </c>
      <c r="U211" s="1136"/>
      <c r="V211" s="1137" t="s">
        <v>280</v>
      </c>
      <c r="W211" s="1136"/>
      <c r="X211" s="1136"/>
      <c r="Y211" s="1137" t="s">
        <v>282</v>
      </c>
      <c r="Z211" s="1136"/>
      <c r="AA211" s="1136"/>
      <c r="AB211" s="1137" t="s">
        <v>279</v>
      </c>
      <c r="AC211" s="1136"/>
      <c r="AD211" s="1137"/>
      <c r="AE211" s="1136"/>
      <c r="AF211" s="1138" t="s">
        <v>332</v>
      </c>
      <c r="AG211" s="1136"/>
      <c r="AH211" s="1136"/>
      <c r="AI211" s="1136"/>
      <c r="AJ211" s="1136"/>
      <c r="AK211" s="1136"/>
      <c r="AL211" s="1136"/>
      <c r="AM211" s="1136"/>
      <c r="AN211" s="1137" t="s">
        <v>273</v>
      </c>
      <c r="AO211" s="1136"/>
      <c r="AP211" s="1136"/>
      <c r="AQ211" s="1136"/>
      <c r="AR211" s="1136"/>
      <c r="AS211" s="1137" t="s">
        <v>274</v>
      </c>
      <c r="AT211" s="1136"/>
      <c r="AU211" s="1136"/>
      <c r="AV211" s="123" t="s">
        <v>65</v>
      </c>
      <c r="AW211" s="1135" t="s">
        <v>275</v>
      </c>
      <c r="AX211" s="1136"/>
      <c r="AY211" s="1136"/>
      <c r="AZ211" s="1136"/>
      <c r="BA211" s="1136"/>
      <c r="BB211" s="1136"/>
      <c r="BC211" s="124">
        <v>550000000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  <c r="BI211" s="124">
        <v>36400000</v>
      </c>
      <c r="BJ211" s="124">
        <v>-36400000</v>
      </c>
      <c r="BK211" s="124">
        <v>36400000</v>
      </c>
      <c r="BL211" s="125">
        <v>0</v>
      </c>
      <c r="BM211" s="124">
        <v>36400000</v>
      </c>
      <c r="BN211" s="125">
        <v>0</v>
      </c>
      <c r="BO211" s="125">
        <v>0</v>
      </c>
    </row>
    <row r="212" spans="1:67" s="121" customFormat="1" x14ac:dyDescent="0.25">
      <c r="A212" s="121" t="str">
        <f t="shared" si="34"/>
        <v>C-2502-1000-5-0-2-2-10</v>
      </c>
      <c r="B212" s="122" t="str">
        <f t="shared" si="26"/>
        <v>C</v>
      </c>
      <c r="C212" s="122" t="str">
        <f t="shared" si="27"/>
        <v>2502</v>
      </c>
      <c r="D212" s="122" t="str">
        <f t="shared" si="28"/>
        <v>1000</v>
      </c>
      <c r="E212" s="122" t="str">
        <f t="shared" si="29"/>
        <v>5</v>
      </c>
      <c r="F212" s="122" t="str">
        <f t="shared" si="35"/>
        <v>0</v>
      </c>
      <c r="G212" s="122" t="str">
        <f t="shared" si="36"/>
        <v>2</v>
      </c>
      <c r="H212" s="122" t="str">
        <f t="shared" si="33"/>
        <v>2</v>
      </c>
      <c r="I212" s="122"/>
      <c r="J212" s="122"/>
      <c r="K212" s="122"/>
      <c r="M212" s="135"/>
      <c r="N212" s="1137" t="s">
        <v>99</v>
      </c>
      <c r="O212" s="1136"/>
      <c r="P212" s="1137" t="s">
        <v>322</v>
      </c>
      <c r="Q212" s="1136"/>
      <c r="R212" s="1137" t="s">
        <v>324</v>
      </c>
      <c r="S212" s="1136"/>
      <c r="T212" s="1137" t="s">
        <v>284</v>
      </c>
      <c r="U212" s="1136"/>
      <c r="V212" s="1137" t="s">
        <v>280</v>
      </c>
      <c r="W212" s="1136"/>
      <c r="X212" s="1136"/>
      <c r="Y212" s="1137" t="s">
        <v>282</v>
      </c>
      <c r="Z212" s="1136"/>
      <c r="AA212" s="1136"/>
      <c r="AB212" s="1137" t="s">
        <v>282</v>
      </c>
      <c r="AC212" s="1136"/>
      <c r="AD212" s="1137"/>
      <c r="AE212" s="1136"/>
      <c r="AF212" s="1138" t="s">
        <v>327</v>
      </c>
      <c r="AG212" s="1136"/>
      <c r="AH212" s="1136"/>
      <c r="AI212" s="1136"/>
      <c r="AJ212" s="1136"/>
      <c r="AK212" s="1136"/>
      <c r="AL212" s="1136"/>
      <c r="AM212" s="1136"/>
      <c r="AN212" s="1137" t="s">
        <v>273</v>
      </c>
      <c r="AO212" s="1136"/>
      <c r="AP212" s="1136"/>
      <c r="AQ212" s="1136"/>
      <c r="AR212" s="1136"/>
      <c r="AS212" s="1137" t="s">
        <v>274</v>
      </c>
      <c r="AT212" s="1136"/>
      <c r="AU212" s="1136"/>
      <c r="AV212" s="123" t="s">
        <v>65</v>
      </c>
      <c r="AW212" s="1135" t="s">
        <v>275</v>
      </c>
      <c r="AX212" s="1136"/>
      <c r="AY212" s="1136"/>
      <c r="AZ212" s="1136"/>
      <c r="BA212" s="1136"/>
      <c r="BB212" s="1136"/>
      <c r="BC212" s="124">
        <v>120000000</v>
      </c>
      <c r="BD212" s="125">
        <v>0</v>
      </c>
      <c r="BE212" s="125">
        <v>0</v>
      </c>
      <c r="BF212" s="125">
        <v>0</v>
      </c>
      <c r="BG212" s="125">
        <v>0</v>
      </c>
      <c r="BH212" s="125">
        <v>0</v>
      </c>
      <c r="BI212" s="124">
        <v>24000000</v>
      </c>
      <c r="BJ212" s="124">
        <v>-24000000</v>
      </c>
      <c r="BK212" s="124">
        <v>24000000</v>
      </c>
      <c r="BL212" s="125">
        <v>0</v>
      </c>
      <c r="BM212" s="124">
        <v>24000000</v>
      </c>
      <c r="BN212" s="125">
        <v>0</v>
      </c>
      <c r="BO212" s="125">
        <v>0</v>
      </c>
    </row>
    <row r="213" spans="1:67" s="121" customFormat="1" x14ac:dyDescent="0.25">
      <c r="A213" s="121" t="str">
        <f t="shared" si="34"/>
        <v>C-2502-1000-5-0-2-3-10</v>
      </c>
      <c r="B213" s="122" t="str">
        <f t="shared" si="26"/>
        <v>C</v>
      </c>
      <c r="C213" s="122" t="str">
        <f t="shared" si="27"/>
        <v>2502</v>
      </c>
      <c r="D213" s="122" t="str">
        <f t="shared" si="28"/>
        <v>1000</v>
      </c>
      <c r="E213" s="122" t="str">
        <f t="shared" si="29"/>
        <v>5</v>
      </c>
      <c r="F213" s="122" t="str">
        <f t="shared" si="35"/>
        <v>0</v>
      </c>
      <c r="G213" s="122" t="str">
        <f t="shared" si="36"/>
        <v>2</v>
      </c>
      <c r="H213" s="122" t="str">
        <f t="shared" si="33"/>
        <v>3</v>
      </c>
      <c r="I213" s="122"/>
      <c r="J213" s="122"/>
      <c r="K213" s="122"/>
      <c r="M213" s="135"/>
      <c r="N213" s="1137" t="s">
        <v>99</v>
      </c>
      <c r="O213" s="1136"/>
      <c r="P213" s="1137" t="s">
        <v>322</v>
      </c>
      <c r="Q213" s="1136"/>
      <c r="R213" s="1137" t="s">
        <v>324</v>
      </c>
      <c r="S213" s="1136"/>
      <c r="T213" s="1137" t="s">
        <v>284</v>
      </c>
      <c r="U213" s="1136"/>
      <c r="V213" s="1137" t="s">
        <v>280</v>
      </c>
      <c r="W213" s="1136"/>
      <c r="X213" s="1136"/>
      <c r="Y213" s="1137" t="s">
        <v>282</v>
      </c>
      <c r="Z213" s="1136"/>
      <c r="AA213" s="1136"/>
      <c r="AB213" s="1137" t="s">
        <v>289</v>
      </c>
      <c r="AC213" s="1136"/>
      <c r="AD213" s="1137"/>
      <c r="AE213" s="1136"/>
      <c r="AF213" s="1138" t="s">
        <v>328</v>
      </c>
      <c r="AG213" s="1136"/>
      <c r="AH213" s="1136"/>
      <c r="AI213" s="1136"/>
      <c r="AJ213" s="1136"/>
      <c r="AK213" s="1136"/>
      <c r="AL213" s="1136"/>
      <c r="AM213" s="1136"/>
      <c r="AN213" s="1137" t="s">
        <v>273</v>
      </c>
      <c r="AO213" s="1136"/>
      <c r="AP213" s="1136"/>
      <c r="AQ213" s="1136"/>
      <c r="AR213" s="1136"/>
      <c r="AS213" s="1137" t="s">
        <v>274</v>
      </c>
      <c r="AT213" s="1136"/>
      <c r="AU213" s="1136"/>
      <c r="AV213" s="123" t="s">
        <v>65</v>
      </c>
      <c r="AW213" s="1135" t="s">
        <v>275</v>
      </c>
      <c r="AX213" s="1136"/>
      <c r="AY213" s="1136"/>
      <c r="AZ213" s="1136"/>
      <c r="BA213" s="1136"/>
      <c r="BB213" s="1136"/>
      <c r="BC213" s="124">
        <v>55000000</v>
      </c>
      <c r="BD213" s="125">
        <v>0</v>
      </c>
      <c r="BE213" s="125">
        <v>0</v>
      </c>
      <c r="BF213" s="125">
        <v>0</v>
      </c>
      <c r="BG213" s="125">
        <v>0</v>
      </c>
      <c r="BH213" s="125">
        <v>0</v>
      </c>
      <c r="BI213" s="125">
        <v>0</v>
      </c>
      <c r="BJ213" s="125">
        <v>0</v>
      </c>
      <c r="BK213" s="124">
        <v>2215386</v>
      </c>
      <c r="BL213" s="124">
        <v>-2215386</v>
      </c>
      <c r="BM213" s="124">
        <v>2215386</v>
      </c>
      <c r="BN213" s="125">
        <v>0</v>
      </c>
      <c r="BO213" s="125">
        <v>0</v>
      </c>
    </row>
    <row r="214" spans="1:67" s="121" customFormat="1" ht="14.45" customHeight="1" x14ac:dyDescent="0.25">
      <c r="A214" s="121" t="str">
        <f t="shared" si="34"/>
        <v>C-2502-1000-5-0-2-4-10</v>
      </c>
      <c r="B214" s="122" t="str">
        <f t="shared" si="26"/>
        <v>C</v>
      </c>
      <c r="C214" s="122" t="str">
        <f t="shared" si="27"/>
        <v>2502</v>
      </c>
      <c r="D214" s="122" t="str">
        <f t="shared" si="28"/>
        <v>1000</v>
      </c>
      <c r="E214" s="122" t="str">
        <f t="shared" si="29"/>
        <v>5</v>
      </c>
      <c r="F214" s="122" t="str">
        <f t="shared" si="35"/>
        <v>0</v>
      </c>
      <c r="G214" s="122" t="str">
        <f t="shared" si="36"/>
        <v>2</v>
      </c>
      <c r="H214" s="122" t="str">
        <f t="shared" si="33"/>
        <v>4</v>
      </c>
      <c r="I214" s="122"/>
      <c r="J214" s="122"/>
      <c r="K214" s="122"/>
      <c r="M214" s="135"/>
      <c r="N214" s="1137" t="s">
        <v>99</v>
      </c>
      <c r="O214" s="1136"/>
      <c r="P214" s="1137" t="s">
        <v>322</v>
      </c>
      <c r="Q214" s="1136"/>
      <c r="R214" s="1137" t="s">
        <v>324</v>
      </c>
      <c r="S214" s="1136"/>
      <c r="T214" s="1137" t="s">
        <v>284</v>
      </c>
      <c r="U214" s="1136"/>
      <c r="V214" s="1137" t="s">
        <v>280</v>
      </c>
      <c r="W214" s="1136"/>
      <c r="X214" s="1136"/>
      <c r="Y214" s="1137" t="s">
        <v>282</v>
      </c>
      <c r="Z214" s="1136"/>
      <c r="AA214" s="1136"/>
      <c r="AB214" s="1137" t="s">
        <v>283</v>
      </c>
      <c r="AC214" s="1136"/>
      <c r="AD214" s="1137"/>
      <c r="AE214" s="1136"/>
      <c r="AF214" s="1138" t="s">
        <v>84</v>
      </c>
      <c r="AG214" s="1136"/>
      <c r="AH214" s="1136"/>
      <c r="AI214" s="1136"/>
      <c r="AJ214" s="1136"/>
      <c r="AK214" s="1136"/>
      <c r="AL214" s="1136"/>
      <c r="AM214" s="1136"/>
      <c r="AN214" s="1137" t="s">
        <v>273</v>
      </c>
      <c r="AO214" s="1136"/>
      <c r="AP214" s="1136"/>
      <c r="AQ214" s="1136"/>
      <c r="AR214" s="1136"/>
      <c r="AS214" s="1137" t="s">
        <v>274</v>
      </c>
      <c r="AT214" s="1136"/>
      <c r="AU214" s="1136"/>
      <c r="AV214" s="123" t="s">
        <v>65</v>
      </c>
      <c r="AW214" s="1135" t="s">
        <v>275</v>
      </c>
      <c r="AX214" s="1136"/>
      <c r="AY214" s="1136"/>
      <c r="AZ214" s="1136"/>
      <c r="BA214" s="1136"/>
      <c r="BB214" s="1136"/>
      <c r="BC214" s="124">
        <v>154000000</v>
      </c>
      <c r="BD214" s="125">
        <v>0</v>
      </c>
      <c r="BE214" s="125">
        <v>0</v>
      </c>
      <c r="BF214" s="125">
        <v>0</v>
      </c>
      <c r="BG214" s="124">
        <v>39730524</v>
      </c>
      <c r="BH214" s="124">
        <v>-39730524</v>
      </c>
      <c r="BI214" s="124">
        <v>39415420</v>
      </c>
      <c r="BJ214" s="124">
        <v>315104</v>
      </c>
      <c r="BK214" s="124">
        <v>24137223</v>
      </c>
      <c r="BL214" s="124">
        <v>15278197</v>
      </c>
      <c r="BM214" s="124">
        <v>24137223</v>
      </c>
      <c r="BN214" s="125">
        <v>0</v>
      </c>
      <c r="BO214" s="125">
        <v>0</v>
      </c>
    </row>
    <row r="215" spans="1:67" s="121" customFormat="1" x14ac:dyDescent="0.25">
      <c r="A215" s="121" t="str">
        <f t="shared" si="34"/>
        <v>C-2502-1000-5-0-2-6-10</v>
      </c>
      <c r="B215" s="122" t="str">
        <f t="shared" si="26"/>
        <v>C</v>
      </c>
      <c r="C215" s="122" t="str">
        <f t="shared" si="27"/>
        <v>2502</v>
      </c>
      <c r="D215" s="122" t="str">
        <f t="shared" si="28"/>
        <v>1000</v>
      </c>
      <c r="E215" s="122" t="str">
        <f t="shared" si="29"/>
        <v>5</v>
      </c>
      <c r="F215" s="122" t="str">
        <f t="shared" si="35"/>
        <v>0</v>
      </c>
      <c r="G215" s="122" t="str">
        <f t="shared" si="36"/>
        <v>2</v>
      </c>
      <c r="H215" s="122" t="str">
        <f t="shared" si="33"/>
        <v>6</v>
      </c>
      <c r="I215" s="122"/>
      <c r="J215" s="122"/>
      <c r="K215" s="122"/>
      <c r="M215" s="135"/>
      <c r="N215" s="1137" t="s">
        <v>99</v>
      </c>
      <c r="O215" s="1136"/>
      <c r="P215" s="1137" t="s">
        <v>322</v>
      </c>
      <c r="Q215" s="1136"/>
      <c r="R215" s="1137" t="s">
        <v>324</v>
      </c>
      <c r="S215" s="1136"/>
      <c r="T215" s="1137" t="s">
        <v>284</v>
      </c>
      <c r="U215" s="1136"/>
      <c r="V215" s="1137" t="s">
        <v>280</v>
      </c>
      <c r="W215" s="1136"/>
      <c r="X215" s="1136"/>
      <c r="Y215" s="1137" t="s">
        <v>282</v>
      </c>
      <c r="Z215" s="1136"/>
      <c r="AA215" s="1136"/>
      <c r="AB215" s="1137" t="s">
        <v>292</v>
      </c>
      <c r="AC215" s="1136"/>
      <c r="AD215" s="1137"/>
      <c r="AE215" s="1136"/>
      <c r="AF215" s="1138" t="s">
        <v>329</v>
      </c>
      <c r="AG215" s="1136"/>
      <c r="AH215" s="1136"/>
      <c r="AI215" s="1136"/>
      <c r="AJ215" s="1136"/>
      <c r="AK215" s="1136"/>
      <c r="AL215" s="1136"/>
      <c r="AM215" s="1136"/>
      <c r="AN215" s="1137" t="s">
        <v>273</v>
      </c>
      <c r="AO215" s="1136"/>
      <c r="AP215" s="1136"/>
      <c r="AQ215" s="1136"/>
      <c r="AR215" s="1136"/>
      <c r="AS215" s="1137" t="s">
        <v>274</v>
      </c>
      <c r="AT215" s="1136"/>
      <c r="AU215" s="1136"/>
      <c r="AV215" s="123" t="s">
        <v>65</v>
      </c>
      <c r="AW215" s="1135" t="s">
        <v>275</v>
      </c>
      <c r="AX215" s="1136"/>
      <c r="AY215" s="1136"/>
      <c r="AZ215" s="1136"/>
      <c r="BA215" s="1136"/>
      <c r="BB215" s="1136"/>
      <c r="BC215" s="124">
        <v>21000000</v>
      </c>
      <c r="BD215" s="125">
        <v>0</v>
      </c>
      <c r="BE215" s="124">
        <v>21000000</v>
      </c>
      <c r="BF215" s="125">
        <v>0</v>
      </c>
      <c r="BG215" s="125">
        <v>0</v>
      </c>
      <c r="BH215" s="125">
        <v>0</v>
      </c>
      <c r="BI215" s="125">
        <v>0</v>
      </c>
      <c r="BJ215" s="125">
        <v>0</v>
      </c>
      <c r="BK215" s="125">
        <v>0</v>
      </c>
      <c r="BL215" s="125">
        <v>0</v>
      </c>
      <c r="BM215" s="125">
        <v>0</v>
      </c>
      <c r="BN215" s="125">
        <v>0</v>
      </c>
      <c r="BO215" s="125">
        <v>0</v>
      </c>
    </row>
    <row r="216" spans="1:67" s="121" customFormat="1" x14ac:dyDescent="0.25">
      <c r="A216" s="121" t="str">
        <f t="shared" si="34"/>
        <v>C-2502-1000-5-0-2-11-10</v>
      </c>
      <c r="B216" s="122" t="str">
        <f t="shared" si="26"/>
        <v>C</v>
      </c>
      <c r="C216" s="122" t="str">
        <f t="shared" si="27"/>
        <v>2502</v>
      </c>
      <c r="D216" s="122" t="str">
        <f t="shared" si="28"/>
        <v>1000</v>
      </c>
      <c r="E216" s="122" t="str">
        <f t="shared" si="29"/>
        <v>5</v>
      </c>
      <c r="F216" s="122" t="str">
        <f t="shared" si="35"/>
        <v>0</v>
      </c>
      <c r="G216" s="122" t="str">
        <f t="shared" si="36"/>
        <v>2</v>
      </c>
      <c r="H216" s="122" t="str">
        <f t="shared" si="33"/>
        <v>11</v>
      </c>
      <c r="I216" s="122"/>
      <c r="J216" s="122"/>
      <c r="K216" s="122"/>
      <c r="M216" s="135"/>
      <c r="N216" s="1137" t="s">
        <v>99</v>
      </c>
      <c r="O216" s="1136"/>
      <c r="P216" s="1137" t="s">
        <v>322</v>
      </c>
      <c r="Q216" s="1136"/>
      <c r="R216" s="1137" t="s">
        <v>324</v>
      </c>
      <c r="S216" s="1136"/>
      <c r="T216" s="1137" t="s">
        <v>284</v>
      </c>
      <c r="U216" s="1136"/>
      <c r="V216" s="1137" t="s">
        <v>280</v>
      </c>
      <c r="W216" s="1136"/>
      <c r="X216" s="1136"/>
      <c r="Y216" s="1137" t="s">
        <v>282</v>
      </c>
      <c r="Z216" s="1136"/>
      <c r="AA216" s="1136"/>
      <c r="AB216" s="1137" t="s">
        <v>80</v>
      </c>
      <c r="AC216" s="1136"/>
      <c r="AD216" s="1137"/>
      <c r="AE216" s="1136"/>
      <c r="AF216" s="1138" t="s">
        <v>330</v>
      </c>
      <c r="AG216" s="1136"/>
      <c r="AH216" s="1136"/>
      <c r="AI216" s="1136"/>
      <c r="AJ216" s="1136"/>
      <c r="AK216" s="1136"/>
      <c r="AL216" s="1136"/>
      <c r="AM216" s="1136"/>
      <c r="AN216" s="1137" t="s">
        <v>273</v>
      </c>
      <c r="AO216" s="1136"/>
      <c r="AP216" s="1136"/>
      <c r="AQ216" s="1136"/>
      <c r="AR216" s="1136"/>
      <c r="AS216" s="1137" t="s">
        <v>274</v>
      </c>
      <c r="AT216" s="1136"/>
      <c r="AU216" s="1136"/>
      <c r="AV216" s="123" t="s">
        <v>65</v>
      </c>
      <c r="AW216" s="1135" t="s">
        <v>275</v>
      </c>
      <c r="AX216" s="1136"/>
      <c r="AY216" s="1136"/>
      <c r="AZ216" s="1136"/>
      <c r="BA216" s="1136"/>
      <c r="BB216" s="1136"/>
      <c r="BC216" s="125">
        <v>0</v>
      </c>
      <c r="BD216" s="125">
        <v>0</v>
      </c>
      <c r="BE216" s="125">
        <v>0</v>
      </c>
      <c r="BF216" s="125">
        <v>0</v>
      </c>
      <c r="BG216" s="125">
        <v>0</v>
      </c>
      <c r="BH216" s="125">
        <v>0</v>
      </c>
      <c r="BI216" s="125">
        <v>0</v>
      </c>
      <c r="BJ216" s="125">
        <v>0</v>
      </c>
      <c r="BK216" s="125">
        <v>0</v>
      </c>
      <c r="BL216" s="125">
        <v>0</v>
      </c>
      <c r="BM216" s="125">
        <v>0</v>
      </c>
      <c r="BN216" s="125">
        <v>0</v>
      </c>
      <c r="BO216" s="125">
        <v>0</v>
      </c>
    </row>
    <row r="217" spans="1:67" x14ac:dyDescent="0.25">
      <c r="B217" s="115" t="str">
        <f t="shared" si="26"/>
        <v>C</v>
      </c>
      <c r="C217" s="115" t="str">
        <f t="shared" si="27"/>
        <v>2502</v>
      </c>
      <c r="D217" s="115" t="str">
        <f t="shared" si="28"/>
        <v>1000</v>
      </c>
      <c r="E217" s="115" t="str">
        <f t="shared" si="29"/>
        <v>6</v>
      </c>
      <c r="F217" s="115">
        <f t="shared" si="35"/>
        <v>0</v>
      </c>
      <c r="G217" s="115">
        <f t="shared" si="36"/>
        <v>0</v>
      </c>
      <c r="H217" s="115">
        <f t="shared" si="33"/>
        <v>0</v>
      </c>
      <c r="N217" s="925" t="s">
        <v>99</v>
      </c>
      <c r="O217" s="1032"/>
      <c r="P217" s="925" t="s">
        <v>322</v>
      </c>
      <c r="Q217" s="1032"/>
      <c r="R217" s="925" t="s">
        <v>324</v>
      </c>
      <c r="S217" s="1032"/>
      <c r="T217" s="925" t="s">
        <v>292</v>
      </c>
      <c r="U217" s="1032"/>
      <c r="V217" s="925"/>
      <c r="W217" s="1032"/>
      <c r="X217" s="1032"/>
      <c r="Y217" s="925"/>
      <c r="Z217" s="1032"/>
      <c r="AA217" s="1032"/>
      <c r="AB217" s="925"/>
      <c r="AC217" s="1032"/>
      <c r="AD217" s="925"/>
      <c r="AE217" s="1032"/>
      <c r="AF217" s="924" t="s">
        <v>334</v>
      </c>
      <c r="AG217" s="1032"/>
      <c r="AH217" s="1032"/>
      <c r="AI217" s="1032"/>
      <c r="AJ217" s="1032"/>
      <c r="AK217" s="1032"/>
      <c r="AL217" s="1032"/>
      <c r="AM217" s="1032"/>
      <c r="AN217" s="925" t="s">
        <v>273</v>
      </c>
      <c r="AO217" s="1032"/>
      <c r="AP217" s="1032"/>
      <c r="AQ217" s="1032"/>
      <c r="AR217" s="1032"/>
      <c r="AS217" s="925" t="s">
        <v>274</v>
      </c>
      <c r="AT217" s="1032"/>
      <c r="AU217" s="1032"/>
      <c r="AV217" s="108" t="s">
        <v>65</v>
      </c>
      <c r="AW217" s="926" t="s">
        <v>275</v>
      </c>
      <c r="AX217" s="1032"/>
      <c r="AY217" s="1032"/>
      <c r="AZ217" s="1032"/>
      <c r="BA217" s="1032"/>
      <c r="BB217" s="1032"/>
      <c r="BC217" s="109">
        <v>4000000000</v>
      </c>
      <c r="BD217" s="110">
        <v>0</v>
      </c>
      <c r="BE217" s="109">
        <v>800000000</v>
      </c>
      <c r="BF217" s="110">
        <v>0</v>
      </c>
      <c r="BG217" s="109">
        <v>222797721</v>
      </c>
      <c r="BH217" s="109">
        <v>-222797721</v>
      </c>
      <c r="BI217" s="109">
        <v>303616922</v>
      </c>
      <c r="BJ217" s="109">
        <v>-80819201</v>
      </c>
      <c r="BK217" s="109">
        <v>264885239</v>
      </c>
      <c r="BL217" s="109">
        <v>38731683</v>
      </c>
      <c r="BM217" s="109">
        <v>259914239</v>
      </c>
      <c r="BN217" s="109">
        <v>4971000</v>
      </c>
      <c r="BO217" s="109">
        <v>38587</v>
      </c>
    </row>
    <row r="218" spans="1:67" ht="14.45" customHeight="1" x14ac:dyDescent="0.25">
      <c r="B218" s="115" t="str">
        <f t="shared" si="26"/>
        <v>C</v>
      </c>
      <c r="C218" s="115" t="str">
        <f t="shared" si="27"/>
        <v>2502</v>
      </c>
      <c r="D218" s="115" t="str">
        <f t="shared" si="28"/>
        <v>1000</v>
      </c>
      <c r="E218" s="115" t="str">
        <f t="shared" si="29"/>
        <v>6</v>
      </c>
      <c r="F218" s="115" t="str">
        <f t="shared" si="35"/>
        <v>0</v>
      </c>
      <c r="G218" s="115">
        <f t="shared" si="36"/>
        <v>0</v>
      </c>
      <c r="H218" s="115">
        <f t="shared" si="33"/>
        <v>0</v>
      </c>
      <c r="N218" s="918" t="s">
        <v>99</v>
      </c>
      <c r="O218" s="1032"/>
      <c r="P218" s="918" t="s">
        <v>322</v>
      </c>
      <c r="Q218" s="1032"/>
      <c r="R218" s="918" t="s">
        <v>324</v>
      </c>
      <c r="S218" s="1032"/>
      <c r="T218" s="918" t="s">
        <v>292</v>
      </c>
      <c r="U218" s="1032"/>
      <c r="V218" s="918" t="s">
        <v>280</v>
      </c>
      <c r="W218" s="1032"/>
      <c r="X218" s="1032"/>
      <c r="Y218" s="918"/>
      <c r="Z218" s="1032"/>
      <c r="AA218" s="1032"/>
      <c r="AB218" s="918"/>
      <c r="AC218" s="1032"/>
      <c r="AD218" s="918"/>
      <c r="AE218" s="1032"/>
      <c r="AF218" s="917" t="s">
        <v>334</v>
      </c>
      <c r="AG218" s="1032"/>
      <c r="AH218" s="1032"/>
      <c r="AI218" s="1032"/>
      <c r="AJ218" s="1032"/>
      <c r="AK218" s="1032"/>
      <c r="AL218" s="1032"/>
      <c r="AM218" s="1032"/>
      <c r="AN218" s="918" t="s">
        <v>273</v>
      </c>
      <c r="AO218" s="1032"/>
      <c r="AP218" s="1032"/>
      <c r="AQ218" s="1032"/>
      <c r="AR218" s="1032"/>
      <c r="AS218" s="918" t="s">
        <v>274</v>
      </c>
      <c r="AT218" s="1032"/>
      <c r="AU218" s="1032"/>
      <c r="AV218" s="105" t="s">
        <v>65</v>
      </c>
      <c r="AW218" s="919" t="s">
        <v>275</v>
      </c>
      <c r="AX218" s="1032"/>
      <c r="AY218" s="1032"/>
      <c r="AZ218" s="1032"/>
      <c r="BA218" s="1032"/>
      <c r="BB218" s="1032"/>
      <c r="BC218" s="106">
        <v>2900000000</v>
      </c>
      <c r="BD218" s="107">
        <v>0</v>
      </c>
      <c r="BE218" s="106">
        <v>100000000</v>
      </c>
      <c r="BF218" s="107">
        <v>0</v>
      </c>
      <c r="BG218" s="106">
        <v>222797721</v>
      </c>
      <c r="BH218" s="106">
        <v>-222797721</v>
      </c>
      <c r="BI218" s="106">
        <v>303616922</v>
      </c>
      <c r="BJ218" s="106">
        <v>-80819201</v>
      </c>
      <c r="BK218" s="106">
        <v>264885239</v>
      </c>
      <c r="BL218" s="106">
        <v>38731683</v>
      </c>
      <c r="BM218" s="106">
        <v>259914239</v>
      </c>
      <c r="BN218" s="106">
        <v>4971000</v>
      </c>
      <c r="BO218" s="106">
        <v>38587</v>
      </c>
    </row>
    <row r="219" spans="1:67" ht="14.45" customHeight="1" x14ac:dyDescent="0.25">
      <c r="B219" s="115" t="str">
        <f t="shared" si="26"/>
        <v>C</v>
      </c>
      <c r="C219" s="115" t="str">
        <f t="shared" si="27"/>
        <v>2502</v>
      </c>
      <c r="D219" s="115" t="str">
        <f t="shared" si="28"/>
        <v>1000</v>
      </c>
      <c r="E219" s="115" t="str">
        <f t="shared" si="29"/>
        <v>6</v>
      </c>
      <c r="F219" s="115" t="str">
        <f t="shared" si="35"/>
        <v>0</v>
      </c>
      <c r="G219" s="115" t="str">
        <f t="shared" si="36"/>
        <v>1</v>
      </c>
      <c r="H219" s="115">
        <f t="shared" si="33"/>
        <v>0</v>
      </c>
      <c r="N219" s="918" t="s">
        <v>99</v>
      </c>
      <c r="O219" s="1032"/>
      <c r="P219" s="918" t="s">
        <v>322</v>
      </c>
      <c r="Q219" s="1032"/>
      <c r="R219" s="918" t="s">
        <v>324</v>
      </c>
      <c r="S219" s="1032"/>
      <c r="T219" s="918" t="s">
        <v>292</v>
      </c>
      <c r="U219" s="1032"/>
      <c r="V219" s="918" t="s">
        <v>280</v>
      </c>
      <c r="W219" s="1032"/>
      <c r="X219" s="1032"/>
      <c r="Y219" s="918" t="s">
        <v>279</v>
      </c>
      <c r="Z219" s="1032"/>
      <c r="AA219" s="1032"/>
      <c r="AB219" s="918"/>
      <c r="AC219" s="1032"/>
      <c r="AD219" s="918"/>
      <c r="AE219" s="1032"/>
      <c r="AF219" s="917" t="s">
        <v>331</v>
      </c>
      <c r="AG219" s="1032"/>
      <c r="AH219" s="1032"/>
      <c r="AI219" s="1032"/>
      <c r="AJ219" s="1032"/>
      <c r="AK219" s="1032"/>
      <c r="AL219" s="1032"/>
      <c r="AM219" s="1032"/>
      <c r="AN219" s="918" t="s">
        <v>273</v>
      </c>
      <c r="AO219" s="1032"/>
      <c r="AP219" s="1032"/>
      <c r="AQ219" s="1032"/>
      <c r="AR219" s="1032"/>
      <c r="AS219" s="918" t="s">
        <v>274</v>
      </c>
      <c r="AT219" s="1032"/>
      <c r="AU219" s="1032"/>
      <c r="AV219" s="105" t="s">
        <v>65</v>
      </c>
      <c r="AW219" s="919" t="s">
        <v>275</v>
      </c>
      <c r="AX219" s="1032"/>
      <c r="AY219" s="1032"/>
      <c r="AZ219" s="1032"/>
      <c r="BA219" s="1032"/>
      <c r="BB219" s="1032"/>
      <c r="BC219" s="106">
        <v>2900000000</v>
      </c>
      <c r="BD219" s="107">
        <v>0</v>
      </c>
      <c r="BE219" s="106">
        <v>100000000</v>
      </c>
      <c r="BF219" s="107">
        <v>0</v>
      </c>
      <c r="BG219" s="106">
        <v>222797721</v>
      </c>
      <c r="BH219" s="106">
        <v>-222797721</v>
      </c>
      <c r="BI219" s="106">
        <v>303616922</v>
      </c>
      <c r="BJ219" s="106">
        <v>-80819201</v>
      </c>
      <c r="BK219" s="106">
        <v>264885239</v>
      </c>
      <c r="BL219" s="106">
        <v>38731683</v>
      </c>
      <c r="BM219" s="106">
        <v>259914239</v>
      </c>
      <c r="BN219" s="106">
        <v>4971000</v>
      </c>
      <c r="BO219" s="106">
        <v>38587</v>
      </c>
    </row>
    <row r="220" spans="1:67" s="121" customFormat="1" ht="14.45" customHeight="1" x14ac:dyDescent="0.25">
      <c r="A220" s="121" t="str">
        <f>+B220&amp;"-"&amp;C220&amp;"-"&amp;D220&amp;"-"&amp;E220&amp;"-"&amp;F220&amp;"-"&amp;G220&amp;"-"&amp;H220&amp;"-"&amp;AV220</f>
        <v>C-2502-1000-6-0-1-1-10</v>
      </c>
      <c r="B220" s="122" t="str">
        <f t="shared" si="26"/>
        <v>C</v>
      </c>
      <c r="C220" s="122" t="str">
        <f t="shared" si="27"/>
        <v>2502</v>
      </c>
      <c r="D220" s="122" t="str">
        <f t="shared" si="28"/>
        <v>1000</v>
      </c>
      <c r="E220" s="122" t="str">
        <f t="shared" si="29"/>
        <v>6</v>
      </c>
      <c r="F220" s="122" t="str">
        <f t="shared" si="35"/>
        <v>0</v>
      </c>
      <c r="G220" s="122" t="str">
        <f t="shared" si="36"/>
        <v>1</v>
      </c>
      <c r="H220" s="122" t="str">
        <f t="shared" si="33"/>
        <v>1</v>
      </c>
      <c r="I220" s="122"/>
      <c r="J220" s="122"/>
      <c r="K220" s="122"/>
      <c r="M220" s="135"/>
      <c r="N220" s="1137" t="s">
        <v>99</v>
      </c>
      <c r="O220" s="1136"/>
      <c r="P220" s="1137" t="s">
        <v>322</v>
      </c>
      <c r="Q220" s="1136"/>
      <c r="R220" s="1137" t="s">
        <v>324</v>
      </c>
      <c r="S220" s="1136"/>
      <c r="T220" s="1137" t="s">
        <v>292</v>
      </c>
      <c r="U220" s="1136"/>
      <c r="V220" s="1137" t="s">
        <v>280</v>
      </c>
      <c r="W220" s="1136"/>
      <c r="X220" s="1136"/>
      <c r="Y220" s="1137" t="s">
        <v>279</v>
      </c>
      <c r="Z220" s="1136"/>
      <c r="AA220" s="1136"/>
      <c r="AB220" s="1137" t="s">
        <v>279</v>
      </c>
      <c r="AC220" s="1136"/>
      <c r="AD220" s="1137"/>
      <c r="AE220" s="1136"/>
      <c r="AF220" s="1138" t="s">
        <v>332</v>
      </c>
      <c r="AG220" s="1136"/>
      <c r="AH220" s="1136"/>
      <c r="AI220" s="1136"/>
      <c r="AJ220" s="1136"/>
      <c r="AK220" s="1136"/>
      <c r="AL220" s="1136"/>
      <c r="AM220" s="1136"/>
      <c r="AN220" s="1137" t="s">
        <v>273</v>
      </c>
      <c r="AO220" s="1136"/>
      <c r="AP220" s="1136"/>
      <c r="AQ220" s="1136"/>
      <c r="AR220" s="1136"/>
      <c r="AS220" s="1137" t="s">
        <v>274</v>
      </c>
      <c r="AT220" s="1136"/>
      <c r="AU220" s="1136"/>
      <c r="AV220" s="123" t="s">
        <v>65</v>
      </c>
      <c r="AW220" s="1135" t="s">
        <v>275</v>
      </c>
      <c r="AX220" s="1136"/>
      <c r="AY220" s="1136"/>
      <c r="AZ220" s="1136"/>
      <c r="BA220" s="1136"/>
      <c r="BB220" s="1136"/>
      <c r="BC220" s="124">
        <v>868452358</v>
      </c>
      <c r="BD220" s="125">
        <v>0</v>
      </c>
      <c r="BE220" s="125">
        <v>0</v>
      </c>
      <c r="BF220" s="125">
        <v>0</v>
      </c>
      <c r="BG220" s="124">
        <v>68032500</v>
      </c>
      <c r="BH220" s="124">
        <v>-68032500</v>
      </c>
      <c r="BI220" s="124">
        <v>64589000</v>
      </c>
      <c r="BJ220" s="124">
        <v>3443500</v>
      </c>
      <c r="BK220" s="124">
        <v>64589000</v>
      </c>
      <c r="BL220" s="125">
        <v>0</v>
      </c>
      <c r="BM220" s="124">
        <v>59618000</v>
      </c>
      <c r="BN220" s="124">
        <v>4971000</v>
      </c>
      <c r="BO220" s="125">
        <v>0</v>
      </c>
    </row>
    <row r="221" spans="1:67" s="121" customFormat="1" x14ac:dyDescent="0.25">
      <c r="A221" s="121" t="str">
        <f>+B221&amp;"-"&amp;C221&amp;"-"&amp;D221&amp;"-"&amp;E221&amp;"-"&amp;F221&amp;"-"&amp;G221&amp;"-"&amp;H221&amp;"-"&amp;AV221</f>
        <v>C-2502-1000-6-0-1-2-10</v>
      </c>
      <c r="B221" s="122" t="str">
        <f t="shared" si="26"/>
        <v>C</v>
      </c>
      <c r="C221" s="122" t="str">
        <f t="shared" si="27"/>
        <v>2502</v>
      </c>
      <c r="D221" s="122" t="str">
        <f t="shared" si="28"/>
        <v>1000</v>
      </c>
      <c r="E221" s="122" t="str">
        <f t="shared" si="29"/>
        <v>6</v>
      </c>
      <c r="F221" s="122" t="str">
        <f t="shared" si="35"/>
        <v>0</v>
      </c>
      <c r="G221" s="122" t="str">
        <f t="shared" si="36"/>
        <v>1</v>
      </c>
      <c r="H221" s="122" t="str">
        <f t="shared" si="33"/>
        <v>2</v>
      </c>
      <c r="I221" s="122"/>
      <c r="J221" s="122"/>
      <c r="K221" s="122"/>
      <c r="M221" s="135"/>
      <c r="N221" s="1137" t="s">
        <v>99</v>
      </c>
      <c r="O221" s="1136"/>
      <c r="P221" s="1137" t="s">
        <v>322</v>
      </c>
      <c r="Q221" s="1136"/>
      <c r="R221" s="1137" t="s">
        <v>324</v>
      </c>
      <c r="S221" s="1136"/>
      <c r="T221" s="1137" t="s">
        <v>292</v>
      </c>
      <c r="U221" s="1136"/>
      <c r="V221" s="1137" t="s">
        <v>280</v>
      </c>
      <c r="W221" s="1136"/>
      <c r="X221" s="1136"/>
      <c r="Y221" s="1137" t="s">
        <v>279</v>
      </c>
      <c r="Z221" s="1136"/>
      <c r="AA221" s="1136"/>
      <c r="AB221" s="1137" t="s">
        <v>282</v>
      </c>
      <c r="AC221" s="1136"/>
      <c r="AD221" s="1137"/>
      <c r="AE221" s="1136"/>
      <c r="AF221" s="1138" t="s">
        <v>327</v>
      </c>
      <c r="AG221" s="1136"/>
      <c r="AH221" s="1136"/>
      <c r="AI221" s="1136"/>
      <c r="AJ221" s="1136"/>
      <c r="AK221" s="1136"/>
      <c r="AL221" s="1136"/>
      <c r="AM221" s="1136"/>
      <c r="AN221" s="1137" t="s">
        <v>273</v>
      </c>
      <c r="AO221" s="1136"/>
      <c r="AP221" s="1136"/>
      <c r="AQ221" s="1136"/>
      <c r="AR221" s="1136"/>
      <c r="AS221" s="1137" t="s">
        <v>274</v>
      </c>
      <c r="AT221" s="1136"/>
      <c r="AU221" s="1136"/>
      <c r="AV221" s="123" t="s">
        <v>65</v>
      </c>
      <c r="AW221" s="1135" t="s">
        <v>275</v>
      </c>
      <c r="AX221" s="1136"/>
      <c r="AY221" s="1136"/>
      <c r="AZ221" s="1136"/>
      <c r="BA221" s="1136"/>
      <c r="BB221" s="1136"/>
      <c r="BC221" s="124">
        <v>370000000</v>
      </c>
      <c r="BD221" s="125">
        <v>0</v>
      </c>
      <c r="BE221" s="125">
        <v>0</v>
      </c>
      <c r="BF221" s="125">
        <v>0</v>
      </c>
      <c r="BG221" s="125">
        <v>0</v>
      </c>
      <c r="BH221" s="125">
        <v>0</v>
      </c>
      <c r="BI221" s="124">
        <v>74000000</v>
      </c>
      <c r="BJ221" s="124">
        <v>-74000000</v>
      </c>
      <c r="BK221" s="124">
        <v>74000000</v>
      </c>
      <c r="BL221" s="125">
        <v>0</v>
      </c>
      <c r="BM221" s="124">
        <v>74000000</v>
      </c>
      <c r="BN221" s="125">
        <v>0</v>
      </c>
      <c r="BO221" s="125">
        <v>0</v>
      </c>
    </row>
    <row r="222" spans="1:67" s="121" customFormat="1" x14ac:dyDescent="0.25">
      <c r="A222" s="121" t="str">
        <f>+B222&amp;"-"&amp;C222&amp;"-"&amp;D222&amp;"-"&amp;E222&amp;"-"&amp;F222&amp;"-"&amp;G222&amp;"-"&amp;H222&amp;"-"&amp;AV222</f>
        <v>C-2502-1000-6-0-1-3-10</v>
      </c>
      <c r="B222" s="122" t="str">
        <f t="shared" si="26"/>
        <v>C</v>
      </c>
      <c r="C222" s="122" t="str">
        <f t="shared" si="27"/>
        <v>2502</v>
      </c>
      <c r="D222" s="122" t="str">
        <f t="shared" si="28"/>
        <v>1000</v>
      </c>
      <c r="E222" s="122" t="str">
        <f t="shared" si="29"/>
        <v>6</v>
      </c>
      <c r="F222" s="122" t="str">
        <f t="shared" si="35"/>
        <v>0</v>
      </c>
      <c r="G222" s="122" t="str">
        <f t="shared" si="36"/>
        <v>1</v>
      </c>
      <c r="H222" s="122" t="str">
        <f t="shared" si="33"/>
        <v>3</v>
      </c>
      <c r="I222" s="122"/>
      <c r="J222" s="122"/>
      <c r="K222" s="122"/>
      <c r="M222" s="135"/>
      <c r="N222" s="1137" t="s">
        <v>99</v>
      </c>
      <c r="O222" s="1136"/>
      <c r="P222" s="1137" t="s">
        <v>322</v>
      </c>
      <c r="Q222" s="1136"/>
      <c r="R222" s="1137" t="s">
        <v>324</v>
      </c>
      <c r="S222" s="1136"/>
      <c r="T222" s="1137" t="s">
        <v>292</v>
      </c>
      <c r="U222" s="1136"/>
      <c r="V222" s="1137" t="s">
        <v>280</v>
      </c>
      <c r="W222" s="1136"/>
      <c r="X222" s="1136"/>
      <c r="Y222" s="1137" t="s">
        <v>279</v>
      </c>
      <c r="Z222" s="1136"/>
      <c r="AA222" s="1136"/>
      <c r="AB222" s="1137" t="s">
        <v>289</v>
      </c>
      <c r="AC222" s="1136"/>
      <c r="AD222" s="1137"/>
      <c r="AE222" s="1136"/>
      <c r="AF222" s="1138" t="s">
        <v>328</v>
      </c>
      <c r="AG222" s="1136"/>
      <c r="AH222" s="1136"/>
      <c r="AI222" s="1136"/>
      <c r="AJ222" s="1136"/>
      <c r="AK222" s="1136"/>
      <c r="AL222" s="1136"/>
      <c r="AM222" s="1136"/>
      <c r="AN222" s="1137" t="s">
        <v>273</v>
      </c>
      <c r="AO222" s="1136"/>
      <c r="AP222" s="1136"/>
      <c r="AQ222" s="1136"/>
      <c r="AR222" s="1136"/>
      <c r="AS222" s="1137" t="s">
        <v>274</v>
      </c>
      <c r="AT222" s="1136"/>
      <c r="AU222" s="1136"/>
      <c r="AV222" s="123" t="s">
        <v>65</v>
      </c>
      <c r="AW222" s="1135" t="s">
        <v>275</v>
      </c>
      <c r="AX222" s="1136"/>
      <c r="AY222" s="1136"/>
      <c r="AZ222" s="1136"/>
      <c r="BA222" s="1136"/>
      <c r="BB222" s="1136"/>
      <c r="BC222" s="124">
        <v>390000000</v>
      </c>
      <c r="BD222" s="125">
        <v>0</v>
      </c>
      <c r="BE222" s="125">
        <v>0</v>
      </c>
      <c r="BF222" s="125">
        <v>0</v>
      </c>
      <c r="BG222" s="125">
        <v>0</v>
      </c>
      <c r="BH222" s="125">
        <v>0</v>
      </c>
      <c r="BI222" s="125">
        <v>0</v>
      </c>
      <c r="BJ222" s="125">
        <v>0</v>
      </c>
      <c r="BK222" s="124">
        <v>8212614</v>
      </c>
      <c r="BL222" s="124">
        <v>-8212614</v>
      </c>
      <c r="BM222" s="124">
        <v>8212614</v>
      </c>
      <c r="BN222" s="125">
        <v>0</v>
      </c>
      <c r="BO222" s="125">
        <v>0</v>
      </c>
    </row>
    <row r="223" spans="1:67" s="121" customFormat="1" x14ac:dyDescent="0.25">
      <c r="A223" s="121" t="str">
        <f>+B223&amp;"-"&amp;C223&amp;"-"&amp;D223&amp;"-"&amp;E223&amp;"-"&amp;F223&amp;"-"&amp;G223&amp;"-"&amp;H223&amp;"-"&amp;AV223</f>
        <v>C-2502-1000-6-0-1-4-10</v>
      </c>
      <c r="B223" s="122" t="str">
        <f t="shared" si="26"/>
        <v>C</v>
      </c>
      <c r="C223" s="122" t="str">
        <f t="shared" si="27"/>
        <v>2502</v>
      </c>
      <c r="D223" s="122" t="str">
        <f t="shared" si="28"/>
        <v>1000</v>
      </c>
      <c r="E223" s="122" t="str">
        <f t="shared" si="29"/>
        <v>6</v>
      </c>
      <c r="F223" s="122" t="str">
        <f t="shared" si="35"/>
        <v>0</v>
      </c>
      <c r="G223" s="122" t="str">
        <f t="shared" si="36"/>
        <v>1</v>
      </c>
      <c r="H223" s="122" t="str">
        <f t="shared" si="33"/>
        <v>4</v>
      </c>
      <c r="I223" s="122"/>
      <c r="J223" s="122"/>
      <c r="K223" s="122"/>
      <c r="M223" s="135"/>
      <c r="N223" s="1137" t="s">
        <v>99</v>
      </c>
      <c r="O223" s="1136"/>
      <c r="P223" s="1137" t="s">
        <v>322</v>
      </c>
      <c r="Q223" s="1136"/>
      <c r="R223" s="1137" t="s">
        <v>324</v>
      </c>
      <c r="S223" s="1136"/>
      <c r="T223" s="1137" t="s">
        <v>292</v>
      </c>
      <c r="U223" s="1136"/>
      <c r="V223" s="1137" t="s">
        <v>280</v>
      </c>
      <c r="W223" s="1136"/>
      <c r="X223" s="1136"/>
      <c r="Y223" s="1137" t="s">
        <v>279</v>
      </c>
      <c r="Z223" s="1136"/>
      <c r="AA223" s="1136"/>
      <c r="AB223" s="1137" t="s">
        <v>283</v>
      </c>
      <c r="AC223" s="1136"/>
      <c r="AD223" s="1137"/>
      <c r="AE223" s="1136"/>
      <c r="AF223" s="1138" t="s">
        <v>84</v>
      </c>
      <c r="AG223" s="1136"/>
      <c r="AH223" s="1136"/>
      <c r="AI223" s="1136"/>
      <c r="AJ223" s="1136"/>
      <c r="AK223" s="1136"/>
      <c r="AL223" s="1136"/>
      <c r="AM223" s="1136"/>
      <c r="AN223" s="1137" t="s">
        <v>273</v>
      </c>
      <c r="AO223" s="1136"/>
      <c r="AP223" s="1136"/>
      <c r="AQ223" s="1136"/>
      <c r="AR223" s="1136"/>
      <c r="AS223" s="1137" t="s">
        <v>274</v>
      </c>
      <c r="AT223" s="1136"/>
      <c r="AU223" s="1136"/>
      <c r="AV223" s="123" t="s">
        <v>65</v>
      </c>
      <c r="AW223" s="1135" t="s">
        <v>275</v>
      </c>
      <c r="AX223" s="1136"/>
      <c r="AY223" s="1136"/>
      <c r="AZ223" s="1136"/>
      <c r="BA223" s="1136"/>
      <c r="BB223" s="1136"/>
      <c r="BC223" s="124">
        <v>1171547642</v>
      </c>
      <c r="BD223" s="125">
        <v>0</v>
      </c>
      <c r="BE223" s="125">
        <v>0</v>
      </c>
      <c r="BF223" s="125">
        <v>0</v>
      </c>
      <c r="BG223" s="124">
        <v>154765221</v>
      </c>
      <c r="BH223" s="124">
        <v>-154765221</v>
      </c>
      <c r="BI223" s="124">
        <v>165027922</v>
      </c>
      <c r="BJ223" s="124">
        <v>-10262701</v>
      </c>
      <c r="BK223" s="124">
        <v>118083625</v>
      </c>
      <c r="BL223" s="124">
        <v>46944297</v>
      </c>
      <c r="BM223" s="124">
        <v>118083625</v>
      </c>
      <c r="BN223" s="125">
        <v>0</v>
      </c>
      <c r="BO223" s="124">
        <v>38587</v>
      </c>
    </row>
    <row r="224" spans="1:67" s="121" customFormat="1" x14ac:dyDescent="0.25">
      <c r="A224" s="121" t="str">
        <f>+B224&amp;"-"&amp;C224&amp;"-"&amp;D224&amp;"-"&amp;E224&amp;"-"&amp;F224&amp;"-"&amp;G224&amp;"-"&amp;H224&amp;"-"&amp;AV224</f>
        <v>C-2502-1000-6-0-1-7-10</v>
      </c>
      <c r="B224" s="122" t="str">
        <f t="shared" si="26"/>
        <v>C</v>
      </c>
      <c r="C224" s="122" t="str">
        <f t="shared" si="27"/>
        <v>2502</v>
      </c>
      <c r="D224" s="122" t="str">
        <f t="shared" si="28"/>
        <v>1000</v>
      </c>
      <c r="E224" s="122" t="str">
        <f t="shared" si="29"/>
        <v>6</v>
      </c>
      <c r="F224" s="122" t="str">
        <f t="shared" si="35"/>
        <v>0</v>
      </c>
      <c r="G224" s="122" t="str">
        <f t="shared" si="36"/>
        <v>1</v>
      </c>
      <c r="H224" s="122" t="str">
        <f t="shared" si="33"/>
        <v>7</v>
      </c>
      <c r="I224" s="122"/>
      <c r="J224" s="122"/>
      <c r="K224" s="122"/>
      <c r="M224" s="135"/>
      <c r="N224" s="1137" t="s">
        <v>99</v>
      </c>
      <c r="O224" s="1136"/>
      <c r="P224" s="1137" t="s">
        <v>322</v>
      </c>
      <c r="Q224" s="1136"/>
      <c r="R224" s="1137" t="s">
        <v>324</v>
      </c>
      <c r="S224" s="1136"/>
      <c r="T224" s="1137" t="s">
        <v>292</v>
      </c>
      <c r="U224" s="1136"/>
      <c r="V224" s="1137" t="s">
        <v>280</v>
      </c>
      <c r="W224" s="1136"/>
      <c r="X224" s="1136"/>
      <c r="Y224" s="1137" t="s">
        <v>279</v>
      </c>
      <c r="Z224" s="1136"/>
      <c r="AA224" s="1136"/>
      <c r="AB224" s="1137" t="s">
        <v>293</v>
      </c>
      <c r="AC224" s="1136"/>
      <c r="AD224" s="1137"/>
      <c r="AE224" s="1136"/>
      <c r="AF224" s="1138" t="s">
        <v>335</v>
      </c>
      <c r="AG224" s="1136"/>
      <c r="AH224" s="1136"/>
      <c r="AI224" s="1136"/>
      <c r="AJ224" s="1136"/>
      <c r="AK224" s="1136"/>
      <c r="AL224" s="1136"/>
      <c r="AM224" s="1136"/>
      <c r="AN224" s="1137" t="s">
        <v>273</v>
      </c>
      <c r="AO224" s="1136"/>
      <c r="AP224" s="1136"/>
      <c r="AQ224" s="1136"/>
      <c r="AR224" s="1136"/>
      <c r="AS224" s="1137" t="s">
        <v>274</v>
      </c>
      <c r="AT224" s="1136"/>
      <c r="AU224" s="1136"/>
      <c r="AV224" s="123" t="s">
        <v>65</v>
      </c>
      <c r="AW224" s="1135" t="s">
        <v>275</v>
      </c>
      <c r="AX224" s="1136"/>
      <c r="AY224" s="1136"/>
      <c r="AZ224" s="1136"/>
      <c r="BA224" s="1136"/>
      <c r="BB224" s="1136"/>
      <c r="BC224" s="124">
        <v>100000000</v>
      </c>
      <c r="BD224" s="125">
        <v>0</v>
      </c>
      <c r="BE224" s="124">
        <v>100000000</v>
      </c>
      <c r="BF224" s="125">
        <v>0</v>
      </c>
      <c r="BG224" s="125">
        <v>0</v>
      </c>
      <c r="BH224" s="125">
        <v>0</v>
      </c>
      <c r="BI224" s="125">
        <v>0</v>
      </c>
      <c r="BJ224" s="125">
        <v>0</v>
      </c>
      <c r="BK224" s="125">
        <v>0</v>
      </c>
      <c r="BL224" s="125">
        <v>0</v>
      </c>
      <c r="BM224" s="125">
        <v>0</v>
      </c>
      <c r="BN224" s="125">
        <v>0</v>
      </c>
      <c r="BO224" s="125">
        <v>0</v>
      </c>
    </row>
    <row r="225" spans="1:67" x14ac:dyDescent="0.25">
      <c r="B225" s="115" t="str">
        <f t="shared" si="26"/>
        <v>C</v>
      </c>
      <c r="C225" s="115" t="str">
        <f t="shared" si="27"/>
        <v>2502</v>
      </c>
      <c r="D225" s="115" t="str">
        <f t="shared" si="28"/>
        <v>1000</v>
      </c>
      <c r="E225" s="115" t="str">
        <f t="shared" si="29"/>
        <v>7</v>
      </c>
      <c r="F225" s="115">
        <f t="shared" si="35"/>
        <v>0</v>
      </c>
      <c r="G225" s="115">
        <f t="shared" si="36"/>
        <v>0</v>
      </c>
      <c r="H225" s="115">
        <f t="shared" si="33"/>
        <v>0</v>
      </c>
      <c r="N225" s="925" t="s">
        <v>99</v>
      </c>
      <c r="O225" s="1032"/>
      <c r="P225" s="925" t="s">
        <v>322</v>
      </c>
      <c r="Q225" s="1032"/>
      <c r="R225" s="925" t="s">
        <v>324</v>
      </c>
      <c r="S225" s="1032"/>
      <c r="T225" s="925" t="s">
        <v>293</v>
      </c>
      <c r="U225" s="1032"/>
      <c r="V225" s="925"/>
      <c r="W225" s="1032"/>
      <c r="X225" s="1032"/>
      <c r="Y225" s="925"/>
      <c r="Z225" s="1032"/>
      <c r="AA225" s="1032"/>
      <c r="AB225" s="925"/>
      <c r="AC225" s="1032"/>
      <c r="AD225" s="925"/>
      <c r="AE225" s="1032"/>
      <c r="AF225" s="924" t="s">
        <v>336</v>
      </c>
      <c r="AG225" s="1032"/>
      <c r="AH225" s="1032"/>
      <c r="AI225" s="1032"/>
      <c r="AJ225" s="1032"/>
      <c r="AK225" s="1032"/>
      <c r="AL225" s="1032"/>
      <c r="AM225" s="1032"/>
      <c r="AN225" s="925" t="s">
        <v>273</v>
      </c>
      <c r="AO225" s="1032"/>
      <c r="AP225" s="1032"/>
      <c r="AQ225" s="1032"/>
      <c r="AR225" s="1032"/>
      <c r="AS225" s="925" t="s">
        <v>274</v>
      </c>
      <c r="AT225" s="1032"/>
      <c r="AU225" s="1032"/>
      <c r="AV225" s="108" t="s">
        <v>65</v>
      </c>
      <c r="AW225" s="926" t="s">
        <v>275</v>
      </c>
      <c r="AX225" s="1032"/>
      <c r="AY225" s="1032"/>
      <c r="AZ225" s="1032"/>
      <c r="BA225" s="1032"/>
      <c r="BB225" s="1032"/>
      <c r="BC225" s="109">
        <v>5000000000</v>
      </c>
      <c r="BD225" s="110">
        <v>0</v>
      </c>
      <c r="BE225" s="109">
        <v>132780000</v>
      </c>
      <c r="BF225" s="110">
        <v>0</v>
      </c>
      <c r="BG225" s="109">
        <v>168289759</v>
      </c>
      <c r="BH225" s="109">
        <v>-168289759</v>
      </c>
      <c r="BI225" s="109">
        <v>293418791</v>
      </c>
      <c r="BJ225" s="109">
        <v>-125129032</v>
      </c>
      <c r="BK225" s="109">
        <v>288106434</v>
      </c>
      <c r="BL225" s="109">
        <v>5312357</v>
      </c>
      <c r="BM225" s="109">
        <v>288106434</v>
      </c>
      <c r="BN225" s="110">
        <v>0</v>
      </c>
      <c r="BO225" s="110">
        <v>0</v>
      </c>
    </row>
    <row r="226" spans="1:67" ht="14.45" customHeight="1" x14ac:dyDescent="0.25">
      <c r="B226" s="115" t="str">
        <f t="shared" si="26"/>
        <v>C</v>
      </c>
      <c r="C226" s="115" t="str">
        <f t="shared" si="27"/>
        <v>2502</v>
      </c>
      <c r="D226" s="115" t="str">
        <f t="shared" si="28"/>
        <v>1000</v>
      </c>
      <c r="E226" s="115" t="str">
        <f t="shared" si="29"/>
        <v>7</v>
      </c>
      <c r="F226" s="115" t="str">
        <f t="shared" si="35"/>
        <v>0</v>
      </c>
      <c r="G226" s="115">
        <f t="shared" si="36"/>
        <v>0</v>
      </c>
      <c r="H226" s="115">
        <f t="shared" si="33"/>
        <v>0</v>
      </c>
      <c r="N226" s="918" t="s">
        <v>99</v>
      </c>
      <c r="O226" s="1032"/>
      <c r="P226" s="918" t="s">
        <v>322</v>
      </c>
      <c r="Q226" s="1032"/>
      <c r="R226" s="918" t="s">
        <v>324</v>
      </c>
      <c r="S226" s="1032"/>
      <c r="T226" s="918" t="s">
        <v>293</v>
      </c>
      <c r="U226" s="1032"/>
      <c r="V226" s="918" t="s">
        <v>280</v>
      </c>
      <c r="W226" s="1032"/>
      <c r="X226" s="1032"/>
      <c r="Y226" s="918"/>
      <c r="Z226" s="1032"/>
      <c r="AA226" s="1032"/>
      <c r="AB226" s="918"/>
      <c r="AC226" s="1032"/>
      <c r="AD226" s="918"/>
      <c r="AE226" s="1032"/>
      <c r="AF226" s="917" t="s">
        <v>336</v>
      </c>
      <c r="AG226" s="1032"/>
      <c r="AH226" s="1032"/>
      <c r="AI226" s="1032"/>
      <c r="AJ226" s="1032"/>
      <c r="AK226" s="1032"/>
      <c r="AL226" s="1032"/>
      <c r="AM226" s="1032"/>
      <c r="AN226" s="918" t="s">
        <v>273</v>
      </c>
      <c r="AO226" s="1032"/>
      <c r="AP226" s="1032"/>
      <c r="AQ226" s="1032"/>
      <c r="AR226" s="1032"/>
      <c r="AS226" s="918" t="s">
        <v>274</v>
      </c>
      <c r="AT226" s="1032"/>
      <c r="AU226" s="1032"/>
      <c r="AV226" s="105" t="s">
        <v>65</v>
      </c>
      <c r="AW226" s="919" t="s">
        <v>275</v>
      </c>
      <c r="AX226" s="1032"/>
      <c r="AY226" s="1032"/>
      <c r="AZ226" s="1032"/>
      <c r="BA226" s="1032"/>
      <c r="BB226" s="1032"/>
      <c r="BC226" s="106">
        <v>3500000000</v>
      </c>
      <c r="BD226" s="107">
        <v>0</v>
      </c>
      <c r="BE226" s="106">
        <v>132780000</v>
      </c>
      <c r="BF226" s="107">
        <v>0</v>
      </c>
      <c r="BG226" s="106">
        <v>168289759</v>
      </c>
      <c r="BH226" s="106">
        <v>-168289759</v>
      </c>
      <c r="BI226" s="106">
        <v>293418791</v>
      </c>
      <c r="BJ226" s="106">
        <v>-125129032</v>
      </c>
      <c r="BK226" s="106">
        <v>288106434</v>
      </c>
      <c r="BL226" s="106">
        <v>5312357</v>
      </c>
      <c r="BM226" s="106">
        <v>288106434</v>
      </c>
      <c r="BN226" s="107">
        <v>0</v>
      </c>
      <c r="BO226" s="107">
        <v>0</v>
      </c>
    </row>
    <row r="227" spans="1:67" ht="14.45" customHeight="1" x14ac:dyDescent="0.25">
      <c r="B227" s="115" t="str">
        <f t="shared" si="26"/>
        <v>C</v>
      </c>
      <c r="C227" s="115" t="str">
        <f t="shared" si="27"/>
        <v>2502</v>
      </c>
      <c r="D227" s="115" t="str">
        <f t="shared" si="28"/>
        <v>1000</v>
      </c>
      <c r="E227" s="115" t="str">
        <f t="shared" si="29"/>
        <v>7</v>
      </c>
      <c r="F227" s="115" t="str">
        <f t="shared" si="35"/>
        <v>0</v>
      </c>
      <c r="G227" s="115" t="str">
        <f t="shared" si="36"/>
        <v>2</v>
      </c>
      <c r="H227" s="115">
        <f t="shared" si="33"/>
        <v>0</v>
      </c>
      <c r="N227" s="918" t="s">
        <v>99</v>
      </c>
      <c r="O227" s="1032"/>
      <c r="P227" s="918" t="s">
        <v>322</v>
      </c>
      <c r="Q227" s="1032"/>
      <c r="R227" s="918" t="s">
        <v>324</v>
      </c>
      <c r="S227" s="1032"/>
      <c r="T227" s="918" t="s">
        <v>293</v>
      </c>
      <c r="U227" s="1032"/>
      <c r="V227" s="918" t="s">
        <v>280</v>
      </c>
      <c r="W227" s="1032"/>
      <c r="X227" s="1032"/>
      <c r="Y227" s="918" t="s">
        <v>282</v>
      </c>
      <c r="Z227" s="1032"/>
      <c r="AA227" s="1032"/>
      <c r="AB227" s="918"/>
      <c r="AC227" s="1032"/>
      <c r="AD227" s="918"/>
      <c r="AE227" s="1032"/>
      <c r="AF227" s="917" t="s">
        <v>326</v>
      </c>
      <c r="AG227" s="1032"/>
      <c r="AH227" s="1032"/>
      <c r="AI227" s="1032"/>
      <c r="AJ227" s="1032"/>
      <c r="AK227" s="1032"/>
      <c r="AL227" s="1032"/>
      <c r="AM227" s="1032"/>
      <c r="AN227" s="918" t="s">
        <v>273</v>
      </c>
      <c r="AO227" s="1032"/>
      <c r="AP227" s="1032"/>
      <c r="AQ227" s="1032"/>
      <c r="AR227" s="1032"/>
      <c r="AS227" s="918" t="s">
        <v>274</v>
      </c>
      <c r="AT227" s="1032"/>
      <c r="AU227" s="1032"/>
      <c r="AV227" s="105" t="s">
        <v>65</v>
      </c>
      <c r="AW227" s="919" t="s">
        <v>275</v>
      </c>
      <c r="AX227" s="1032"/>
      <c r="AY227" s="1032"/>
      <c r="AZ227" s="1032"/>
      <c r="BA227" s="1032"/>
      <c r="BB227" s="1032"/>
      <c r="BC227" s="106">
        <v>3500000000</v>
      </c>
      <c r="BD227" s="107">
        <v>0</v>
      </c>
      <c r="BE227" s="106">
        <v>132780000</v>
      </c>
      <c r="BF227" s="107">
        <v>0</v>
      </c>
      <c r="BG227" s="106">
        <v>168289759</v>
      </c>
      <c r="BH227" s="106">
        <v>-168289759</v>
      </c>
      <c r="BI227" s="106">
        <v>293418791</v>
      </c>
      <c r="BJ227" s="106">
        <v>-125129032</v>
      </c>
      <c r="BK227" s="106">
        <v>288106434</v>
      </c>
      <c r="BL227" s="106">
        <v>5312357</v>
      </c>
      <c r="BM227" s="106">
        <v>288106434</v>
      </c>
      <c r="BN227" s="107">
        <v>0</v>
      </c>
      <c r="BO227" s="107">
        <v>0</v>
      </c>
    </row>
    <row r="228" spans="1:67" s="121" customFormat="1" x14ac:dyDescent="0.25">
      <c r="A228" s="121" t="str">
        <f t="shared" ref="A228:A233" si="37">+B228&amp;"-"&amp;C228&amp;"-"&amp;D228&amp;"-"&amp;E228&amp;"-"&amp;F228&amp;"-"&amp;G228&amp;"-"&amp;H228&amp;"-"&amp;AV228</f>
        <v>C-2502-1000-7-0-2-1-10</v>
      </c>
      <c r="B228" s="122" t="str">
        <f t="shared" si="26"/>
        <v>C</v>
      </c>
      <c r="C228" s="122" t="str">
        <f t="shared" si="27"/>
        <v>2502</v>
      </c>
      <c r="D228" s="122" t="str">
        <f t="shared" si="28"/>
        <v>1000</v>
      </c>
      <c r="E228" s="122" t="str">
        <f t="shared" si="29"/>
        <v>7</v>
      </c>
      <c r="F228" s="122" t="str">
        <f t="shared" si="35"/>
        <v>0</v>
      </c>
      <c r="G228" s="122" t="str">
        <f t="shared" si="36"/>
        <v>2</v>
      </c>
      <c r="H228" s="122" t="str">
        <f t="shared" si="33"/>
        <v>1</v>
      </c>
      <c r="I228" s="122"/>
      <c r="J228" s="122"/>
      <c r="K228" s="122"/>
      <c r="M228" s="135"/>
      <c r="N228" s="1137" t="s">
        <v>99</v>
      </c>
      <c r="O228" s="1136"/>
      <c r="P228" s="1137" t="s">
        <v>322</v>
      </c>
      <c r="Q228" s="1136"/>
      <c r="R228" s="1137" t="s">
        <v>324</v>
      </c>
      <c r="S228" s="1136"/>
      <c r="T228" s="1137" t="s">
        <v>293</v>
      </c>
      <c r="U228" s="1136"/>
      <c r="V228" s="1137" t="s">
        <v>280</v>
      </c>
      <c r="W228" s="1136"/>
      <c r="X228" s="1136"/>
      <c r="Y228" s="1137" t="s">
        <v>282</v>
      </c>
      <c r="Z228" s="1136"/>
      <c r="AA228" s="1136"/>
      <c r="AB228" s="1137" t="s">
        <v>279</v>
      </c>
      <c r="AC228" s="1136"/>
      <c r="AD228" s="1137"/>
      <c r="AE228" s="1136"/>
      <c r="AF228" s="1138" t="s">
        <v>332</v>
      </c>
      <c r="AG228" s="1136"/>
      <c r="AH228" s="1136"/>
      <c r="AI228" s="1136"/>
      <c r="AJ228" s="1136"/>
      <c r="AK228" s="1136"/>
      <c r="AL228" s="1136"/>
      <c r="AM228" s="1136"/>
      <c r="AN228" s="1137" t="s">
        <v>273</v>
      </c>
      <c r="AO228" s="1136"/>
      <c r="AP228" s="1136"/>
      <c r="AQ228" s="1136"/>
      <c r="AR228" s="1136"/>
      <c r="AS228" s="1137" t="s">
        <v>274</v>
      </c>
      <c r="AT228" s="1136"/>
      <c r="AU228" s="1136"/>
      <c r="AV228" s="123" t="s">
        <v>65</v>
      </c>
      <c r="AW228" s="1135" t="s">
        <v>275</v>
      </c>
      <c r="AX228" s="1136"/>
      <c r="AY228" s="1136"/>
      <c r="AZ228" s="1136"/>
      <c r="BA228" s="1136"/>
      <c r="BB228" s="1136"/>
      <c r="BC228" s="124">
        <v>2400000000</v>
      </c>
      <c r="BD228" s="125">
        <v>0</v>
      </c>
      <c r="BE228" s="124">
        <v>57780000</v>
      </c>
      <c r="BF228" s="125">
        <v>0</v>
      </c>
      <c r="BG228" s="124">
        <v>97100000</v>
      </c>
      <c r="BH228" s="124">
        <v>-97100000</v>
      </c>
      <c r="BI228" s="124">
        <v>163616662</v>
      </c>
      <c r="BJ228" s="124">
        <v>-66516662</v>
      </c>
      <c r="BK228" s="124">
        <v>165345662</v>
      </c>
      <c r="BL228" s="124">
        <v>-1729000</v>
      </c>
      <c r="BM228" s="124">
        <v>165345662</v>
      </c>
      <c r="BN228" s="125">
        <v>0</v>
      </c>
      <c r="BO228" s="125">
        <v>0</v>
      </c>
    </row>
    <row r="229" spans="1:67" s="121" customFormat="1" x14ac:dyDescent="0.25">
      <c r="A229" s="121" t="str">
        <f t="shared" si="37"/>
        <v>C-2502-1000-7-0-2-2-10</v>
      </c>
      <c r="B229" s="122" t="str">
        <f t="shared" si="26"/>
        <v>C</v>
      </c>
      <c r="C229" s="122" t="str">
        <f t="shared" si="27"/>
        <v>2502</v>
      </c>
      <c r="D229" s="122" t="str">
        <f t="shared" si="28"/>
        <v>1000</v>
      </c>
      <c r="E229" s="122" t="str">
        <f t="shared" si="29"/>
        <v>7</v>
      </c>
      <c r="F229" s="122" t="str">
        <f t="shared" si="35"/>
        <v>0</v>
      </c>
      <c r="G229" s="122" t="str">
        <f t="shared" si="36"/>
        <v>2</v>
      </c>
      <c r="H229" s="122" t="str">
        <f t="shared" si="33"/>
        <v>2</v>
      </c>
      <c r="I229" s="122"/>
      <c r="J229" s="122"/>
      <c r="K229" s="122"/>
      <c r="M229" s="135"/>
      <c r="N229" s="1137" t="s">
        <v>99</v>
      </c>
      <c r="O229" s="1136"/>
      <c r="P229" s="1137" t="s">
        <v>322</v>
      </c>
      <c r="Q229" s="1136"/>
      <c r="R229" s="1137" t="s">
        <v>324</v>
      </c>
      <c r="S229" s="1136"/>
      <c r="T229" s="1137" t="s">
        <v>293</v>
      </c>
      <c r="U229" s="1136"/>
      <c r="V229" s="1137" t="s">
        <v>280</v>
      </c>
      <c r="W229" s="1136"/>
      <c r="X229" s="1136"/>
      <c r="Y229" s="1137" t="s">
        <v>282</v>
      </c>
      <c r="Z229" s="1136"/>
      <c r="AA229" s="1136"/>
      <c r="AB229" s="1137" t="s">
        <v>282</v>
      </c>
      <c r="AC229" s="1136"/>
      <c r="AD229" s="1137"/>
      <c r="AE229" s="1136"/>
      <c r="AF229" s="1138" t="s">
        <v>327</v>
      </c>
      <c r="AG229" s="1136"/>
      <c r="AH229" s="1136"/>
      <c r="AI229" s="1136"/>
      <c r="AJ229" s="1136"/>
      <c r="AK229" s="1136"/>
      <c r="AL229" s="1136"/>
      <c r="AM229" s="1136"/>
      <c r="AN229" s="1137" t="s">
        <v>273</v>
      </c>
      <c r="AO229" s="1136"/>
      <c r="AP229" s="1136"/>
      <c r="AQ229" s="1136"/>
      <c r="AR229" s="1136"/>
      <c r="AS229" s="1137" t="s">
        <v>274</v>
      </c>
      <c r="AT229" s="1136"/>
      <c r="AU229" s="1136"/>
      <c r="AV229" s="123" t="s">
        <v>65</v>
      </c>
      <c r="AW229" s="1135" t="s">
        <v>275</v>
      </c>
      <c r="AX229" s="1136"/>
      <c r="AY229" s="1136"/>
      <c r="AZ229" s="1136"/>
      <c r="BA229" s="1136"/>
      <c r="BB229" s="1136"/>
      <c r="BC229" s="124">
        <v>375000000</v>
      </c>
      <c r="BD229" s="125">
        <v>0</v>
      </c>
      <c r="BE229" s="125">
        <v>0</v>
      </c>
      <c r="BF229" s="125">
        <v>0</v>
      </c>
      <c r="BG229" s="125">
        <v>0</v>
      </c>
      <c r="BH229" s="125">
        <v>0</v>
      </c>
      <c r="BI229" s="124">
        <v>75000000</v>
      </c>
      <c r="BJ229" s="124">
        <v>-75000000</v>
      </c>
      <c r="BK229" s="124">
        <v>75000000</v>
      </c>
      <c r="BL229" s="125">
        <v>0</v>
      </c>
      <c r="BM229" s="124">
        <v>75000000</v>
      </c>
      <c r="BN229" s="125">
        <v>0</v>
      </c>
      <c r="BO229" s="125">
        <v>0</v>
      </c>
    </row>
    <row r="230" spans="1:67" s="121" customFormat="1" x14ac:dyDescent="0.25">
      <c r="A230" s="121" t="str">
        <f t="shared" si="37"/>
        <v>C-2502-1000-7-0-2-3-10</v>
      </c>
      <c r="B230" s="122" t="str">
        <f t="shared" si="26"/>
        <v>C</v>
      </c>
      <c r="C230" s="122" t="str">
        <f t="shared" si="27"/>
        <v>2502</v>
      </c>
      <c r="D230" s="122" t="str">
        <f t="shared" si="28"/>
        <v>1000</v>
      </c>
      <c r="E230" s="122" t="str">
        <f t="shared" si="29"/>
        <v>7</v>
      </c>
      <c r="F230" s="122" t="str">
        <f t="shared" si="35"/>
        <v>0</v>
      </c>
      <c r="G230" s="122" t="str">
        <f t="shared" si="36"/>
        <v>2</v>
      </c>
      <c r="H230" s="122" t="str">
        <f t="shared" si="33"/>
        <v>3</v>
      </c>
      <c r="I230" s="122"/>
      <c r="J230" s="122"/>
      <c r="K230" s="122"/>
      <c r="M230" s="135"/>
      <c r="N230" s="1137" t="s">
        <v>99</v>
      </c>
      <c r="O230" s="1136"/>
      <c r="P230" s="1137" t="s">
        <v>322</v>
      </c>
      <c r="Q230" s="1136"/>
      <c r="R230" s="1137" t="s">
        <v>324</v>
      </c>
      <c r="S230" s="1136"/>
      <c r="T230" s="1137" t="s">
        <v>293</v>
      </c>
      <c r="U230" s="1136"/>
      <c r="V230" s="1137" t="s">
        <v>280</v>
      </c>
      <c r="W230" s="1136"/>
      <c r="X230" s="1136"/>
      <c r="Y230" s="1137" t="s">
        <v>282</v>
      </c>
      <c r="Z230" s="1136"/>
      <c r="AA230" s="1136"/>
      <c r="AB230" s="1137" t="s">
        <v>289</v>
      </c>
      <c r="AC230" s="1136"/>
      <c r="AD230" s="1137"/>
      <c r="AE230" s="1136"/>
      <c r="AF230" s="1138" t="s">
        <v>328</v>
      </c>
      <c r="AG230" s="1136"/>
      <c r="AH230" s="1136"/>
      <c r="AI230" s="1136"/>
      <c r="AJ230" s="1136"/>
      <c r="AK230" s="1136"/>
      <c r="AL230" s="1136"/>
      <c r="AM230" s="1136"/>
      <c r="AN230" s="1137" t="s">
        <v>273</v>
      </c>
      <c r="AO230" s="1136"/>
      <c r="AP230" s="1136"/>
      <c r="AQ230" s="1136"/>
      <c r="AR230" s="1136"/>
      <c r="AS230" s="1137" t="s">
        <v>274</v>
      </c>
      <c r="AT230" s="1136"/>
      <c r="AU230" s="1136"/>
      <c r="AV230" s="123" t="s">
        <v>65</v>
      </c>
      <c r="AW230" s="1135" t="s">
        <v>275</v>
      </c>
      <c r="AX230" s="1136"/>
      <c r="AY230" s="1136"/>
      <c r="AZ230" s="1136"/>
      <c r="BA230" s="1136"/>
      <c r="BB230" s="1136"/>
      <c r="BC230" s="124">
        <v>150000000</v>
      </c>
      <c r="BD230" s="125">
        <v>0</v>
      </c>
      <c r="BE230" s="125">
        <v>0</v>
      </c>
      <c r="BF230" s="125">
        <v>0</v>
      </c>
      <c r="BG230" s="125">
        <v>0</v>
      </c>
      <c r="BH230" s="125">
        <v>0</v>
      </c>
      <c r="BI230" s="125">
        <v>0</v>
      </c>
      <c r="BJ230" s="125">
        <v>0</v>
      </c>
      <c r="BK230" s="124">
        <v>4981746</v>
      </c>
      <c r="BL230" s="124">
        <v>-4981746</v>
      </c>
      <c r="BM230" s="124">
        <v>4981746</v>
      </c>
      <c r="BN230" s="125">
        <v>0</v>
      </c>
      <c r="BO230" s="125">
        <v>0</v>
      </c>
    </row>
    <row r="231" spans="1:67" s="121" customFormat="1" ht="14.45" customHeight="1" x14ac:dyDescent="0.25">
      <c r="A231" s="121" t="str">
        <f t="shared" si="37"/>
        <v>C-2502-1000-7-0-2-4-10</v>
      </c>
      <c r="B231" s="122" t="str">
        <f t="shared" si="26"/>
        <v>C</v>
      </c>
      <c r="C231" s="122" t="str">
        <f t="shared" si="27"/>
        <v>2502</v>
      </c>
      <c r="D231" s="122" t="str">
        <f t="shared" si="28"/>
        <v>1000</v>
      </c>
      <c r="E231" s="122" t="str">
        <f t="shared" si="29"/>
        <v>7</v>
      </c>
      <c r="F231" s="122" t="str">
        <f t="shared" si="35"/>
        <v>0</v>
      </c>
      <c r="G231" s="122" t="str">
        <f t="shared" si="36"/>
        <v>2</v>
      </c>
      <c r="H231" s="122" t="str">
        <f t="shared" si="33"/>
        <v>4</v>
      </c>
      <c r="I231" s="122"/>
      <c r="J231" s="122"/>
      <c r="K231" s="122"/>
      <c r="M231" s="135"/>
      <c r="N231" s="1137" t="s">
        <v>99</v>
      </c>
      <c r="O231" s="1136"/>
      <c r="P231" s="1137" t="s">
        <v>322</v>
      </c>
      <c r="Q231" s="1136"/>
      <c r="R231" s="1137" t="s">
        <v>324</v>
      </c>
      <c r="S231" s="1136"/>
      <c r="T231" s="1137" t="s">
        <v>293</v>
      </c>
      <c r="U231" s="1136"/>
      <c r="V231" s="1137" t="s">
        <v>280</v>
      </c>
      <c r="W231" s="1136"/>
      <c r="X231" s="1136"/>
      <c r="Y231" s="1137" t="s">
        <v>282</v>
      </c>
      <c r="Z231" s="1136"/>
      <c r="AA231" s="1136"/>
      <c r="AB231" s="1137" t="s">
        <v>283</v>
      </c>
      <c r="AC231" s="1136"/>
      <c r="AD231" s="1137"/>
      <c r="AE231" s="1136"/>
      <c r="AF231" s="1138" t="s">
        <v>84</v>
      </c>
      <c r="AG231" s="1136"/>
      <c r="AH231" s="1136"/>
      <c r="AI231" s="1136"/>
      <c r="AJ231" s="1136"/>
      <c r="AK231" s="1136"/>
      <c r="AL231" s="1136"/>
      <c r="AM231" s="1136"/>
      <c r="AN231" s="1137" t="s">
        <v>273</v>
      </c>
      <c r="AO231" s="1136"/>
      <c r="AP231" s="1136"/>
      <c r="AQ231" s="1136"/>
      <c r="AR231" s="1136"/>
      <c r="AS231" s="1137" t="s">
        <v>274</v>
      </c>
      <c r="AT231" s="1136"/>
      <c r="AU231" s="1136"/>
      <c r="AV231" s="123" t="s">
        <v>65</v>
      </c>
      <c r="AW231" s="1135" t="s">
        <v>275</v>
      </c>
      <c r="AX231" s="1136"/>
      <c r="AY231" s="1136"/>
      <c r="AZ231" s="1136"/>
      <c r="BA231" s="1136"/>
      <c r="BB231" s="1136"/>
      <c r="BC231" s="124">
        <v>500000000</v>
      </c>
      <c r="BD231" s="125">
        <v>0</v>
      </c>
      <c r="BE231" s="125">
        <v>0</v>
      </c>
      <c r="BF231" s="125">
        <v>0</v>
      </c>
      <c r="BG231" s="124">
        <v>71189759</v>
      </c>
      <c r="BH231" s="124">
        <v>-71189759</v>
      </c>
      <c r="BI231" s="124">
        <v>54802129</v>
      </c>
      <c r="BJ231" s="124">
        <v>16387630</v>
      </c>
      <c r="BK231" s="124">
        <v>42779026</v>
      </c>
      <c r="BL231" s="124">
        <v>12023103</v>
      </c>
      <c r="BM231" s="124">
        <v>42779026</v>
      </c>
      <c r="BN231" s="125">
        <v>0</v>
      </c>
      <c r="BO231" s="125">
        <v>0</v>
      </c>
    </row>
    <row r="232" spans="1:67" s="121" customFormat="1" x14ac:dyDescent="0.25">
      <c r="A232" s="121" t="str">
        <f t="shared" si="37"/>
        <v>C-2502-1000-7-0-2-6-10</v>
      </c>
      <c r="B232" s="122" t="str">
        <f t="shared" si="26"/>
        <v>C</v>
      </c>
      <c r="C232" s="122" t="str">
        <f t="shared" si="27"/>
        <v>2502</v>
      </c>
      <c r="D232" s="122" t="str">
        <f t="shared" si="28"/>
        <v>1000</v>
      </c>
      <c r="E232" s="122" t="str">
        <f t="shared" si="29"/>
        <v>7</v>
      </c>
      <c r="F232" s="122" t="str">
        <f t="shared" si="35"/>
        <v>0</v>
      </c>
      <c r="G232" s="122" t="str">
        <f t="shared" si="36"/>
        <v>2</v>
      </c>
      <c r="H232" s="122" t="str">
        <f t="shared" si="33"/>
        <v>6</v>
      </c>
      <c r="I232" s="122"/>
      <c r="J232" s="122"/>
      <c r="K232" s="122"/>
      <c r="M232" s="135"/>
      <c r="N232" s="1137" t="s">
        <v>99</v>
      </c>
      <c r="O232" s="1136"/>
      <c r="P232" s="1137" t="s">
        <v>322</v>
      </c>
      <c r="Q232" s="1136"/>
      <c r="R232" s="1137" t="s">
        <v>324</v>
      </c>
      <c r="S232" s="1136"/>
      <c r="T232" s="1137" t="s">
        <v>293</v>
      </c>
      <c r="U232" s="1136"/>
      <c r="V232" s="1137" t="s">
        <v>280</v>
      </c>
      <c r="W232" s="1136"/>
      <c r="X232" s="1136"/>
      <c r="Y232" s="1137" t="s">
        <v>282</v>
      </c>
      <c r="Z232" s="1136"/>
      <c r="AA232" s="1136"/>
      <c r="AB232" s="1137" t="s">
        <v>292</v>
      </c>
      <c r="AC232" s="1136"/>
      <c r="AD232" s="1137"/>
      <c r="AE232" s="1136"/>
      <c r="AF232" s="1138" t="s">
        <v>329</v>
      </c>
      <c r="AG232" s="1136"/>
      <c r="AH232" s="1136"/>
      <c r="AI232" s="1136"/>
      <c r="AJ232" s="1136"/>
      <c r="AK232" s="1136"/>
      <c r="AL232" s="1136"/>
      <c r="AM232" s="1136"/>
      <c r="AN232" s="1137" t="s">
        <v>273</v>
      </c>
      <c r="AO232" s="1136"/>
      <c r="AP232" s="1136"/>
      <c r="AQ232" s="1136"/>
      <c r="AR232" s="1136"/>
      <c r="AS232" s="1137" t="s">
        <v>274</v>
      </c>
      <c r="AT232" s="1136"/>
      <c r="AU232" s="1136"/>
      <c r="AV232" s="123" t="s">
        <v>65</v>
      </c>
      <c r="AW232" s="1135" t="s">
        <v>275</v>
      </c>
      <c r="AX232" s="1136"/>
      <c r="AY232" s="1136"/>
      <c r="AZ232" s="1136"/>
      <c r="BA232" s="1136"/>
      <c r="BB232" s="1136"/>
      <c r="BC232" s="124">
        <v>75000000</v>
      </c>
      <c r="BD232" s="125">
        <v>0</v>
      </c>
      <c r="BE232" s="124">
        <v>75000000</v>
      </c>
      <c r="BF232" s="125">
        <v>0</v>
      </c>
      <c r="BG232" s="125">
        <v>0</v>
      </c>
      <c r="BH232" s="125">
        <v>0</v>
      </c>
      <c r="BI232" s="125">
        <v>0</v>
      </c>
      <c r="BJ232" s="125">
        <v>0</v>
      </c>
      <c r="BK232" s="125">
        <v>0</v>
      </c>
      <c r="BL232" s="125">
        <v>0</v>
      </c>
      <c r="BM232" s="125">
        <v>0</v>
      </c>
      <c r="BN232" s="125">
        <v>0</v>
      </c>
      <c r="BO232" s="125">
        <v>0</v>
      </c>
    </row>
    <row r="233" spans="1:67" s="121" customFormat="1" x14ac:dyDescent="0.25">
      <c r="A233" s="121" t="str">
        <f t="shared" si="37"/>
        <v>C-2502-1000-7-0-2-11-10</v>
      </c>
      <c r="B233" s="122" t="str">
        <f t="shared" si="26"/>
        <v>C</v>
      </c>
      <c r="C233" s="122" t="str">
        <f t="shared" si="27"/>
        <v>2502</v>
      </c>
      <c r="D233" s="122" t="str">
        <f t="shared" si="28"/>
        <v>1000</v>
      </c>
      <c r="E233" s="122" t="str">
        <f t="shared" si="29"/>
        <v>7</v>
      </c>
      <c r="F233" s="122" t="str">
        <f t="shared" si="35"/>
        <v>0</v>
      </c>
      <c r="G233" s="122" t="str">
        <f t="shared" si="36"/>
        <v>2</v>
      </c>
      <c r="H233" s="122" t="str">
        <f>+AB233</f>
        <v>11</v>
      </c>
      <c r="I233" s="122"/>
      <c r="J233" s="122"/>
      <c r="K233" s="122"/>
      <c r="M233" s="135"/>
      <c r="N233" s="1137" t="s">
        <v>99</v>
      </c>
      <c r="O233" s="1136"/>
      <c r="P233" s="1137" t="s">
        <v>322</v>
      </c>
      <c r="Q233" s="1136"/>
      <c r="R233" s="1137" t="s">
        <v>324</v>
      </c>
      <c r="S233" s="1136"/>
      <c r="T233" s="1137" t="s">
        <v>293</v>
      </c>
      <c r="U233" s="1136"/>
      <c r="V233" s="1137" t="s">
        <v>280</v>
      </c>
      <c r="W233" s="1136"/>
      <c r="X233" s="1136"/>
      <c r="Y233" s="1137" t="s">
        <v>282</v>
      </c>
      <c r="Z233" s="1136"/>
      <c r="AA233" s="1136"/>
      <c r="AB233" s="1137" t="s">
        <v>80</v>
      </c>
      <c r="AC233" s="1136"/>
      <c r="AD233" s="1137"/>
      <c r="AE233" s="1136"/>
      <c r="AF233" s="1138" t="s">
        <v>330</v>
      </c>
      <c r="AG233" s="1136"/>
      <c r="AH233" s="1136"/>
      <c r="AI233" s="1136"/>
      <c r="AJ233" s="1136"/>
      <c r="AK233" s="1136"/>
      <c r="AL233" s="1136"/>
      <c r="AM233" s="1136"/>
      <c r="AN233" s="1137" t="s">
        <v>273</v>
      </c>
      <c r="AO233" s="1136"/>
      <c r="AP233" s="1136"/>
      <c r="AQ233" s="1136"/>
      <c r="AR233" s="1136"/>
      <c r="AS233" s="1137" t="s">
        <v>274</v>
      </c>
      <c r="AT233" s="1136"/>
      <c r="AU233" s="1136"/>
      <c r="AV233" s="123" t="s">
        <v>65</v>
      </c>
      <c r="AW233" s="1135" t="s">
        <v>275</v>
      </c>
      <c r="AX233" s="1136"/>
      <c r="AY233" s="1136"/>
      <c r="AZ233" s="1136"/>
      <c r="BA233" s="1136"/>
      <c r="BB233" s="1136"/>
      <c r="BC233" s="125">
        <v>0</v>
      </c>
      <c r="BD233" s="125">
        <v>0</v>
      </c>
      <c r="BE233" s="125">
        <v>0</v>
      </c>
      <c r="BF233" s="125">
        <v>0</v>
      </c>
      <c r="BG233" s="125">
        <v>0</v>
      </c>
      <c r="BH233" s="125">
        <v>0</v>
      </c>
      <c r="BI233" s="125">
        <v>0</v>
      </c>
      <c r="BJ233" s="125">
        <v>0</v>
      </c>
      <c r="BK233" s="125">
        <v>0</v>
      </c>
      <c r="BL233" s="125">
        <v>0</v>
      </c>
      <c r="BM233" s="125">
        <v>0</v>
      </c>
      <c r="BN233" s="125">
        <v>0</v>
      </c>
      <c r="BO233" s="125">
        <v>0</v>
      </c>
    </row>
    <row r="234" spans="1:67" x14ac:dyDescent="0.25">
      <c r="B234" s="115" t="str">
        <f t="shared" si="26"/>
        <v>C</v>
      </c>
      <c r="C234" s="115" t="str">
        <f t="shared" si="27"/>
        <v>2599</v>
      </c>
      <c r="N234" s="918" t="s">
        <v>99</v>
      </c>
      <c r="O234" s="1032"/>
      <c r="P234" s="918" t="s">
        <v>337</v>
      </c>
      <c r="Q234" s="1032"/>
      <c r="R234" s="918"/>
      <c r="S234" s="1032"/>
      <c r="T234" s="918"/>
      <c r="U234" s="1032"/>
      <c r="V234" s="918"/>
      <c r="W234" s="1032"/>
      <c r="X234" s="1032"/>
      <c r="Y234" s="918"/>
      <c r="Z234" s="1032"/>
      <c r="AA234" s="1032"/>
      <c r="AB234" s="918"/>
      <c r="AC234" s="1032"/>
      <c r="AD234" s="918"/>
      <c r="AE234" s="1032"/>
      <c r="AF234" s="917" t="s">
        <v>338</v>
      </c>
      <c r="AG234" s="1032"/>
      <c r="AH234" s="1032"/>
      <c r="AI234" s="1032"/>
      <c r="AJ234" s="1032"/>
      <c r="AK234" s="1032"/>
      <c r="AL234" s="1032"/>
      <c r="AM234" s="1032"/>
      <c r="AN234" s="918" t="s">
        <v>273</v>
      </c>
      <c r="AO234" s="1032"/>
      <c r="AP234" s="1032"/>
      <c r="AQ234" s="1032"/>
      <c r="AR234" s="1032"/>
      <c r="AS234" s="918" t="s">
        <v>274</v>
      </c>
      <c r="AT234" s="1032"/>
      <c r="AU234" s="1032"/>
      <c r="AV234" s="105" t="s">
        <v>65</v>
      </c>
      <c r="AW234" s="919" t="s">
        <v>275</v>
      </c>
      <c r="AX234" s="1032"/>
      <c r="AY234" s="1032"/>
      <c r="AZ234" s="1032"/>
      <c r="BA234" s="1032"/>
      <c r="BB234" s="1032"/>
      <c r="BC234" s="106">
        <v>10875414179</v>
      </c>
      <c r="BD234" s="107">
        <v>0</v>
      </c>
      <c r="BE234" s="107">
        <v>0</v>
      </c>
      <c r="BF234" s="107">
        <v>0</v>
      </c>
      <c r="BG234" s="107">
        <v>0</v>
      </c>
      <c r="BH234" s="107">
        <v>0</v>
      </c>
      <c r="BI234" s="107">
        <v>0</v>
      </c>
      <c r="BJ234" s="107">
        <v>0</v>
      </c>
      <c r="BK234" s="107">
        <v>0</v>
      </c>
      <c r="BL234" s="107">
        <v>0</v>
      </c>
      <c r="BM234" s="107">
        <v>0</v>
      </c>
      <c r="BN234" s="107">
        <v>0</v>
      </c>
      <c r="BO234" s="107">
        <v>0</v>
      </c>
    </row>
    <row r="235" spans="1:67" x14ac:dyDescent="0.25">
      <c r="B235" s="115" t="str">
        <f t="shared" ref="B235:B240" si="38">+N235</f>
        <v>C</v>
      </c>
      <c r="C235" s="115" t="str">
        <f t="shared" ref="C235:C240" si="39">+P235</f>
        <v>2599</v>
      </c>
      <c r="N235" s="918" t="s">
        <v>99</v>
      </c>
      <c r="O235" s="1032"/>
      <c r="P235" s="918" t="s">
        <v>337</v>
      </c>
      <c r="Q235" s="1032"/>
      <c r="R235" s="918"/>
      <c r="S235" s="1032"/>
      <c r="T235" s="918"/>
      <c r="U235" s="1032"/>
      <c r="V235" s="918"/>
      <c r="W235" s="1032"/>
      <c r="X235" s="1032"/>
      <c r="Y235" s="918"/>
      <c r="Z235" s="1032"/>
      <c r="AA235" s="1032"/>
      <c r="AB235" s="918"/>
      <c r="AC235" s="1032"/>
      <c r="AD235" s="918"/>
      <c r="AE235" s="1032"/>
      <c r="AF235" s="917" t="s">
        <v>338</v>
      </c>
      <c r="AG235" s="1032"/>
      <c r="AH235" s="1032"/>
      <c r="AI235" s="1032"/>
      <c r="AJ235" s="1032"/>
      <c r="AK235" s="1032"/>
      <c r="AL235" s="1032"/>
      <c r="AM235" s="1032"/>
      <c r="AN235" s="918" t="s">
        <v>273</v>
      </c>
      <c r="AO235" s="1032"/>
      <c r="AP235" s="1032"/>
      <c r="AQ235" s="1032"/>
      <c r="AR235" s="1032"/>
      <c r="AS235" s="918" t="s">
        <v>274</v>
      </c>
      <c r="AT235" s="1032"/>
      <c r="AU235" s="1032"/>
      <c r="AV235" s="105" t="s">
        <v>303</v>
      </c>
      <c r="AW235" s="919" t="s">
        <v>321</v>
      </c>
      <c r="AX235" s="1032"/>
      <c r="AY235" s="1032"/>
      <c r="AZ235" s="1032"/>
      <c r="BA235" s="1032"/>
      <c r="BB235" s="1032"/>
      <c r="BC235" s="106">
        <v>9021085821</v>
      </c>
      <c r="BD235" s="107">
        <v>0</v>
      </c>
      <c r="BE235" s="107">
        <v>0</v>
      </c>
      <c r="BF235" s="107">
        <v>0</v>
      </c>
      <c r="BG235" s="107">
        <v>0</v>
      </c>
      <c r="BH235" s="107">
        <v>0</v>
      </c>
      <c r="BI235" s="107">
        <v>0</v>
      </c>
      <c r="BJ235" s="107">
        <v>0</v>
      </c>
      <c r="BK235" s="107">
        <v>0</v>
      </c>
      <c r="BL235" s="107">
        <v>0</v>
      </c>
      <c r="BM235" s="107">
        <v>0</v>
      </c>
      <c r="BN235" s="107">
        <v>0</v>
      </c>
      <c r="BO235" s="107">
        <v>0</v>
      </c>
    </row>
    <row r="236" spans="1:67" x14ac:dyDescent="0.25">
      <c r="B236" s="115" t="str">
        <f t="shared" si="38"/>
        <v>C</v>
      </c>
      <c r="C236" s="115" t="str">
        <f t="shared" si="39"/>
        <v>2599</v>
      </c>
      <c r="D236" s="115" t="str">
        <f>+R236</f>
        <v>1000</v>
      </c>
      <c r="E236" s="115">
        <f>+T236</f>
        <v>0</v>
      </c>
      <c r="N236" s="918" t="s">
        <v>99</v>
      </c>
      <c r="O236" s="1032"/>
      <c r="P236" s="918" t="s">
        <v>337</v>
      </c>
      <c r="Q236" s="1032"/>
      <c r="R236" s="918" t="s">
        <v>324</v>
      </c>
      <c r="S236" s="1032"/>
      <c r="T236" s="918"/>
      <c r="U236" s="1032"/>
      <c r="V236" s="918"/>
      <c r="W236" s="1032"/>
      <c r="X236" s="1032"/>
      <c r="Y236" s="918"/>
      <c r="Z236" s="1032"/>
      <c r="AA236" s="1032"/>
      <c r="AB236" s="918"/>
      <c r="AC236" s="1032"/>
      <c r="AD236" s="918"/>
      <c r="AE236" s="1032"/>
      <c r="AF236" s="917" t="s">
        <v>325</v>
      </c>
      <c r="AG236" s="1032"/>
      <c r="AH236" s="1032"/>
      <c r="AI236" s="1032"/>
      <c r="AJ236" s="1032"/>
      <c r="AK236" s="1032"/>
      <c r="AL236" s="1032"/>
      <c r="AM236" s="1032"/>
      <c r="AN236" s="918" t="s">
        <v>273</v>
      </c>
      <c r="AO236" s="1032"/>
      <c r="AP236" s="1032"/>
      <c r="AQ236" s="1032"/>
      <c r="AR236" s="1032"/>
      <c r="AS236" s="918" t="s">
        <v>274</v>
      </c>
      <c r="AT236" s="1032"/>
      <c r="AU236" s="1032"/>
      <c r="AV236" s="105" t="s">
        <v>65</v>
      </c>
      <c r="AW236" s="919" t="s">
        <v>275</v>
      </c>
      <c r="AX236" s="1032"/>
      <c r="AY236" s="1032"/>
      <c r="AZ236" s="1032"/>
      <c r="BA236" s="1032"/>
      <c r="BB236" s="1032"/>
      <c r="BC236" s="106">
        <v>10875414179</v>
      </c>
      <c r="BD236" s="107">
        <v>0</v>
      </c>
      <c r="BE236" s="107">
        <v>0</v>
      </c>
      <c r="BF236" s="107">
        <v>0</v>
      </c>
      <c r="BG236" s="107">
        <v>0</v>
      </c>
      <c r="BH236" s="107">
        <v>0</v>
      </c>
      <c r="BI236" s="107">
        <v>0</v>
      </c>
      <c r="BJ236" s="107">
        <v>0</v>
      </c>
      <c r="BK236" s="107">
        <v>0</v>
      </c>
      <c r="BL236" s="107">
        <v>0</v>
      </c>
      <c r="BM236" s="107">
        <v>0</v>
      </c>
      <c r="BN236" s="107">
        <v>0</v>
      </c>
      <c r="BO236" s="107">
        <v>0</v>
      </c>
    </row>
    <row r="237" spans="1:67" x14ac:dyDescent="0.25">
      <c r="B237" s="115" t="str">
        <f t="shared" si="38"/>
        <v>C</v>
      </c>
      <c r="C237" s="115" t="str">
        <f t="shared" si="39"/>
        <v>2599</v>
      </c>
      <c r="D237" s="115" t="str">
        <f>+R237</f>
        <v>1000</v>
      </c>
      <c r="E237" s="115">
        <f>+T237</f>
        <v>0</v>
      </c>
      <c r="N237" s="918" t="s">
        <v>99</v>
      </c>
      <c r="O237" s="1032"/>
      <c r="P237" s="918" t="s">
        <v>337</v>
      </c>
      <c r="Q237" s="1032"/>
      <c r="R237" s="918" t="s">
        <v>324</v>
      </c>
      <c r="S237" s="1032"/>
      <c r="T237" s="918"/>
      <c r="U237" s="1032"/>
      <c r="V237" s="918"/>
      <c r="W237" s="1032"/>
      <c r="X237" s="1032"/>
      <c r="Y237" s="918"/>
      <c r="Z237" s="1032"/>
      <c r="AA237" s="1032"/>
      <c r="AB237" s="918"/>
      <c r="AC237" s="1032"/>
      <c r="AD237" s="918"/>
      <c r="AE237" s="1032"/>
      <c r="AF237" s="917" t="s">
        <v>325</v>
      </c>
      <c r="AG237" s="1032"/>
      <c r="AH237" s="1032"/>
      <c r="AI237" s="1032"/>
      <c r="AJ237" s="1032"/>
      <c r="AK237" s="1032"/>
      <c r="AL237" s="1032"/>
      <c r="AM237" s="1032"/>
      <c r="AN237" s="918" t="s">
        <v>273</v>
      </c>
      <c r="AO237" s="1032"/>
      <c r="AP237" s="1032"/>
      <c r="AQ237" s="1032"/>
      <c r="AR237" s="1032"/>
      <c r="AS237" s="918" t="s">
        <v>274</v>
      </c>
      <c r="AT237" s="1032"/>
      <c r="AU237" s="1032"/>
      <c r="AV237" s="105" t="s">
        <v>303</v>
      </c>
      <c r="AW237" s="919" t="s">
        <v>321</v>
      </c>
      <c r="AX237" s="1032"/>
      <c r="AY237" s="1032"/>
      <c r="AZ237" s="1032"/>
      <c r="BA237" s="1032"/>
      <c r="BB237" s="1032"/>
      <c r="BC237" s="106">
        <v>9021085821</v>
      </c>
      <c r="BD237" s="107">
        <v>0</v>
      </c>
      <c r="BE237" s="107">
        <v>0</v>
      </c>
      <c r="BF237" s="107">
        <v>0</v>
      </c>
      <c r="BG237" s="107">
        <v>0</v>
      </c>
      <c r="BH237" s="107">
        <v>0</v>
      </c>
      <c r="BI237" s="107">
        <v>0</v>
      </c>
      <c r="BJ237" s="107">
        <v>0</v>
      </c>
      <c r="BK237" s="107">
        <v>0</v>
      </c>
      <c r="BL237" s="107">
        <v>0</v>
      </c>
      <c r="BM237" s="107">
        <v>0</v>
      </c>
      <c r="BN237" s="107">
        <v>0</v>
      </c>
      <c r="BO237" s="107">
        <v>0</v>
      </c>
    </row>
    <row r="238" spans="1:67" s="121" customFormat="1" x14ac:dyDescent="0.25">
      <c r="A238" s="121" t="str">
        <f>+B238&amp;"-"&amp;C238&amp;"-"&amp;D238&amp;"-"&amp;E238&amp;"-"&amp;F238&amp;"-"&amp;G238&amp;"-"&amp;H238&amp;"-"&amp;AV238</f>
        <v>C-2599-1000-1----10</v>
      </c>
      <c r="B238" s="122" t="str">
        <f t="shared" si="38"/>
        <v>C</v>
      </c>
      <c r="C238" s="122" t="str">
        <f t="shared" si="39"/>
        <v>2599</v>
      </c>
      <c r="D238" s="122" t="str">
        <f>+R238</f>
        <v>1000</v>
      </c>
      <c r="E238" s="122" t="str">
        <f>+T238</f>
        <v>1</v>
      </c>
      <c r="F238" s="122"/>
      <c r="G238" s="122"/>
      <c r="H238" s="122"/>
      <c r="I238" s="122"/>
      <c r="J238" s="122"/>
      <c r="K238" s="122"/>
      <c r="M238" s="135"/>
      <c r="N238" s="1137" t="s">
        <v>99</v>
      </c>
      <c r="O238" s="1136"/>
      <c r="P238" s="1137" t="s">
        <v>337</v>
      </c>
      <c r="Q238" s="1136"/>
      <c r="R238" s="1137" t="s">
        <v>324</v>
      </c>
      <c r="S238" s="1136"/>
      <c r="T238" s="1137" t="s">
        <v>279</v>
      </c>
      <c r="U238" s="1136"/>
      <c r="V238" s="1137"/>
      <c r="W238" s="1136"/>
      <c r="X238" s="1136"/>
      <c r="Y238" s="1137"/>
      <c r="Z238" s="1136"/>
      <c r="AA238" s="1136"/>
      <c r="AB238" s="1137"/>
      <c r="AC238" s="1136"/>
      <c r="AD238" s="1137"/>
      <c r="AE238" s="1136"/>
      <c r="AF238" s="1138" t="s">
        <v>184</v>
      </c>
      <c r="AG238" s="1136"/>
      <c r="AH238" s="1136"/>
      <c r="AI238" s="1136"/>
      <c r="AJ238" s="1136"/>
      <c r="AK238" s="1136"/>
      <c r="AL238" s="1136"/>
      <c r="AM238" s="1136"/>
      <c r="AN238" s="1137" t="s">
        <v>273</v>
      </c>
      <c r="AO238" s="1136"/>
      <c r="AP238" s="1136"/>
      <c r="AQ238" s="1136"/>
      <c r="AR238" s="1136"/>
      <c r="AS238" s="1137" t="s">
        <v>274</v>
      </c>
      <c r="AT238" s="1136"/>
      <c r="AU238" s="1136"/>
      <c r="AV238" s="123" t="s">
        <v>65</v>
      </c>
      <c r="AW238" s="1135" t="s">
        <v>275</v>
      </c>
      <c r="AX238" s="1136"/>
      <c r="AY238" s="1136"/>
      <c r="AZ238" s="1136"/>
      <c r="BA238" s="1136"/>
      <c r="BB238" s="1136"/>
      <c r="BC238" s="124">
        <v>10875414179</v>
      </c>
      <c r="BD238" s="125">
        <v>0</v>
      </c>
      <c r="BE238" s="125">
        <v>0</v>
      </c>
      <c r="BF238" s="125">
        <v>0</v>
      </c>
      <c r="BG238" s="125">
        <v>0</v>
      </c>
      <c r="BH238" s="125">
        <v>0</v>
      </c>
      <c r="BI238" s="125">
        <v>0</v>
      </c>
      <c r="BJ238" s="125">
        <v>0</v>
      </c>
      <c r="BK238" s="125">
        <v>0</v>
      </c>
      <c r="BL238" s="125">
        <v>0</v>
      </c>
      <c r="BM238" s="125">
        <v>0</v>
      </c>
      <c r="BN238" s="125">
        <v>0</v>
      </c>
      <c r="BO238" s="125">
        <v>0</v>
      </c>
    </row>
    <row r="239" spans="1:67" s="121" customFormat="1" x14ac:dyDescent="0.25">
      <c r="A239" s="121" t="str">
        <f>+B239&amp;"-"&amp;C239&amp;"-"&amp;D239&amp;"-"&amp;E239&amp;"-"&amp;F239&amp;"-"&amp;G239&amp;"-"&amp;H239&amp;"-"&amp;AV239</f>
        <v>C-2599-1000-1----13</v>
      </c>
      <c r="B239" s="122" t="str">
        <f t="shared" si="38"/>
        <v>C</v>
      </c>
      <c r="C239" s="122" t="str">
        <f t="shared" si="39"/>
        <v>2599</v>
      </c>
      <c r="D239" s="122" t="str">
        <f>+R239</f>
        <v>1000</v>
      </c>
      <c r="E239" s="122" t="str">
        <f>+T239</f>
        <v>1</v>
      </c>
      <c r="F239" s="122"/>
      <c r="G239" s="122"/>
      <c r="H239" s="122"/>
      <c r="I239" s="122"/>
      <c r="J239" s="122"/>
      <c r="K239" s="122"/>
      <c r="M239" s="135"/>
      <c r="N239" s="1137" t="s">
        <v>99</v>
      </c>
      <c r="O239" s="1136"/>
      <c r="P239" s="1137" t="s">
        <v>337</v>
      </c>
      <c r="Q239" s="1136"/>
      <c r="R239" s="1137" t="s">
        <v>324</v>
      </c>
      <c r="S239" s="1136"/>
      <c r="T239" s="1137" t="s">
        <v>279</v>
      </c>
      <c r="U239" s="1136"/>
      <c r="V239" s="1137"/>
      <c r="W239" s="1136"/>
      <c r="X239" s="1136"/>
      <c r="Y239" s="1137"/>
      <c r="Z239" s="1136"/>
      <c r="AA239" s="1136"/>
      <c r="AB239" s="1137"/>
      <c r="AC239" s="1136"/>
      <c r="AD239" s="1137"/>
      <c r="AE239" s="1136"/>
      <c r="AF239" s="1138" t="s">
        <v>184</v>
      </c>
      <c r="AG239" s="1136"/>
      <c r="AH239" s="1136"/>
      <c r="AI239" s="1136"/>
      <c r="AJ239" s="1136"/>
      <c r="AK239" s="1136"/>
      <c r="AL239" s="1136"/>
      <c r="AM239" s="1136"/>
      <c r="AN239" s="1137" t="s">
        <v>273</v>
      </c>
      <c r="AO239" s="1136"/>
      <c r="AP239" s="1136"/>
      <c r="AQ239" s="1136"/>
      <c r="AR239" s="1136"/>
      <c r="AS239" s="1137" t="s">
        <v>274</v>
      </c>
      <c r="AT239" s="1136"/>
      <c r="AU239" s="1136"/>
      <c r="AV239" s="123" t="s">
        <v>303</v>
      </c>
      <c r="AW239" s="1135" t="s">
        <v>321</v>
      </c>
      <c r="AX239" s="1136"/>
      <c r="AY239" s="1136"/>
      <c r="AZ239" s="1136"/>
      <c r="BA239" s="1136"/>
      <c r="BB239" s="1136"/>
      <c r="BC239" s="124">
        <v>9021085821</v>
      </c>
      <c r="BD239" s="125">
        <v>0</v>
      </c>
      <c r="BE239" s="125">
        <v>0</v>
      </c>
      <c r="BF239" s="125">
        <v>0</v>
      </c>
      <c r="BG239" s="125">
        <v>0</v>
      </c>
      <c r="BH239" s="125">
        <v>0</v>
      </c>
      <c r="BI239" s="125">
        <v>0</v>
      </c>
      <c r="BJ239" s="125">
        <v>0</v>
      </c>
      <c r="BK239" s="125">
        <v>0</v>
      </c>
      <c r="BL239" s="125">
        <v>0</v>
      </c>
      <c r="BM239" s="125">
        <v>0</v>
      </c>
      <c r="BN239" s="125">
        <v>0</v>
      </c>
      <c r="BO239" s="125">
        <v>0</v>
      </c>
    </row>
    <row r="240" spans="1:67" x14ac:dyDescent="0.25">
      <c r="B240" s="115" t="str">
        <f t="shared" si="38"/>
        <v/>
      </c>
      <c r="C240" s="115" t="str">
        <f t="shared" si="39"/>
        <v/>
      </c>
      <c r="D240" s="115" t="str">
        <f>+R240</f>
        <v/>
      </c>
      <c r="E240" s="115" t="str">
        <f>+T240</f>
        <v/>
      </c>
      <c r="F240" s="116" t="s">
        <v>236</v>
      </c>
      <c r="G240" s="116" t="s">
        <v>236</v>
      </c>
      <c r="H240" s="115" t="str">
        <f>+AB240</f>
        <v/>
      </c>
      <c r="I240" s="116" t="s">
        <v>236</v>
      </c>
      <c r="J240" s="116" t="s">
        <v>236</v>
      </c>
      <c r="K240" s="116" t="s">
        <v>236</v>
      </c>
      <c r="L240" s="111" t="s">
        <v>236</v>
      </c>
      <c r="M240" s="138" t="s">
        <v>236</v>
      </c>
      <c r="N240" s="111" t="s">
        <v>236</v>
      </c>
      <c r="O240" s="111" t="s">
        <v>236</v>
      </c>
      <c r="P240" s="111" t="s">
        <v>236</v>
      </c>
      <c r="Q240" s="111" t="s">
        <v>236</v>
      </c>
      <c r="R240" s="111" t="s">
        <v>236</v>
      </c>
      <c r="S240" s="111" t="s">
        <v>236</v>
      </c>
      <c r="T240" s="111" t="s">
        <v>236</v>
      </c>
      <c r="U240" s="111" t="s">
        <v>236</v>
      </c>
      <c r="V240" s="111" t="s">
        <v>236</v>
      </c>
      <c r="W240" s="1049" t="s">
        <v>236</v>
      </c>
      <c r="X240" s="1032"/>
      <c r="Y240" s="1049" t="s">
        <v>236</v>
      </c>
      <c r="Z240" s="1032"/>
      <c r="AA240" s="111" t="s">
        <v>236</v>
      </c>
      <c r="AB240" s="111" t="s">
        <v>236</v>
      </c>
      <c r="AC240" s="111" t="s">
        <v>236</v>
      </c>
      <c r="AD240" s="111" t="s">
        <v>236</v>
      </c>
      <c r="AE240" s="111" t="s">
        <v>236</v>
      </c>
      <c r="AF240" s="111" t="s">
        <v>236</v>
      </c>
      <c r="AG240" s="111" t="s">
        <v>236</v>
      </c>
      <c r="AH240" s="111" t="s">
        <v>236</v>
      </c>
      <c r="AI240" s="111" t="s">
        <v>236</v>
      </c>
      <c r="AJ240" s="111" t="s">
        <v>236</v>
      </c>
      <c r="AK240" s="111" t="s">
        <v>236</v>
      </c>
      <c r="AL240" s="111" t="s">
        <v>236</v>
      </c>
      <c r="AM240" s="111" t="s">
        <v>236</v>
      </c>
      <c r="AN240" s="1049" t="s">
        <v>236</v>
      </c>
      <c r="AO240" s="1032"/>
      <c r="AP240" s="1049" t="s">
        <v>236</v>
      </c>
      <c r="AQ240" s="1032"/>
      <c r="AR240" s="111" t="s">
        <v>236</v>
      </c>
      <c r="AS240" s="111" t="s">
        <v>236</v>
      </c>
      <c r="AT240" s="111" t="s">
        <v>236</v>
      </c>
      <c r="AU240" s="111" t="s">
        <v>236</v>
      </c>
      <c r="AV240" s="111" t="s">
        <v>236</v>
      </c>
      <c r="AW240" s="111" t="s">
        <v>236</v>
      </c>
      <c r="AX240" s="111" t="s">
        <v>236</v>
      </c>
      <c r="AY240" s="111" t="s">
        <v>236</v>
      </c>
      <c r="AZ240" s="1049" t="s">
        <v>236</v>
      </c>
      <c r="BA240" s="1032"/>
      <c r="BB240" s="1032"/>
      <c r="BC240" s="111" t="s">
        <v>236</v>
      </c>
      <c r="BD240" s="111" t="s">
        <v>236</v>
      </c>
      <c r="BE240" s="111" t="s">
        <v>236</v>
      </c>
      <c r="BF240" s="111" t="s">
        <v>236</v>
      </c>
      <c r="BG240" s="111" t="s">
        <v>236</v>
      </c>
      <c r="BH240" s="111" t="s">
        <v>236</v>
      </c>
      <c r="BI240" s="111" t="s">
        <v>236</v>
      </c>
      <c r="BJ240" s="111" t="s">
        <v>236</v>
      </c>
      <c r="BK240" s="111" t="s">
        <v>236</v>
      </c>
      <c r="BL240" s="111" t="s">
        <v>236</v>
      </c>
      <c r="BM240" s="111" t="s">
        <v>236</v>
      </c>
      <c r="BN240" s="111" t="s">
        <v>236</v>
      </c>
      <c r="BO240" s="111" t="s">
        <v>236</v>
      </c>
    </row>
    <row r="241" spans="2:67" x14ac:dyDescent="0.25">
      <c r="B241" s="116" t="s">
        <v>236</v>
      </c>
      <c r="C241" s="116" t="s">
        <v>236</v>
      </c>
      <c r="D241" s="116" t="s">
        <v>236</v>
      </c>
      <c r="E241" s="116" t="s">
        <v>236</v>
      </c>
      <c r="F241" s="116" t="s">
        <v>236</v>
      </c>
      <c r="G241" s="116" t="s">
        <v>236</v>
      </c>
      <c r="H241" s="115" t="str">
        <f>+AB241</f>
        <v/>
      </c>
      <c r="I241" s="116" t="s">
        <v>236</v>
      </c>
      <c r="J241" s="116" t="s">
        <v>236</v>
      </c>
      <c r="K241" s="116" t="s">
        <v>236</v>
      </c>
      <c r="L241" s="111" t="s">
        <v>236</v>
      </c>
      <c r="M241" s="138" t="s">
        <v>236</v>
      </c>
      <c r="N241" s="111" t="s">
        <v>236</v>
      </c>
      <c r="O241" s="111" t="s">
        <v>236</v>
      </c>
      <c r="P241" s="111" t="s">
        <v>236</v>
      </c>
      <c r="Q241" s="111" t="s">
        <v>236</v>
      </c>
      <c r="R241" s="111" t="s">
        <v>236</v>
      </c>
      <c r="S241" s="111" t="s">
        <v>236</v>
      </c>
      <c r="T241" s="111" t="s">
        <v>236</v>
      </c>
      <c r="U241" s="111" t="s">
        <v>236</v>
      </c>
      <c r="V241" s="111" t="s">
        <v>236</v>
      </c>
      <c r="W241" s="1049" t="s">
        <v>236</v>
      </c>
      <c r="X241" s="1032"/>
      <c r="Y241" s="1049" t="s">
        <v>236</v>
      </c>
      <c r="Z241" s="1032"/>
      <c r="AA241" s="111" t="s">
        <v>236</v>
      </c>
      <c r="AB241" s="111" t="s">
        <v>236</v>
      </c>
      <c r="AC241" s="111" t="s">
        <v>236</v>
      </c>
      <c r="AD241" s="111" t="s">
        <v>236</v>
      </c>
      <c r="AE241" s="111" t="s">
        <v>236</v>
      </c>
      <c r="AF241" s="111" t="s">
        <v>236</v>
      </c>
      <c r="AG241" s="111" t="s">
        <v>236</v>
      </c>
      <c r="AH241" s="111" t="s">
        <v>236</v>
      </c>
      <c r="AI241" s="111" t="s">
        <v>236</v>
      </c>
      <c r="AJ241" s="111" t="s">
        <v>236</v>
      </c>
      <c r="AK241" s="111" t="s">
        <v>236</v>
      </c>
      <c r="AL241" s="111" t="s">
        <v>236</v>
      </c>
      <c r="AM241" s="111" t="s">
        <v>236</v>
      </c>
      <c r="AN241" s="1049" t="s">
        <v>236</v>
      </c>
      <c r="AO241" s="1032"/>
      <c r="AP241" s="1049" t="s">
        <v>236</v>
      </c>
      <c r="AQ241" s="1032"/>
      <c r="AR241" s="111" t="s">
        <v>236</v>
      </c>
      <c r="AS241" s="111" t="s">
        <v>236</v>
      </c>
      <c r="AT241" s="111" t="s">
        <v>236</v>
      </c>
      <c r="AU241" s="111" t="s">
        <v>236</v>
      </c>
      <c r="AV241" s="111" t="s">
        <v>236</v>
      </c>
      <c r="AW241" s="111" t="s">
        <v>236</v>
      </c>
      <c r="AX241" s="111" t="s">
        <v>236</v>
      </c>
      <c r="AY241" s="111" t="s">
        <v>236</v>
      </c>
      <c r="AZ241" s="1049" t="s">
        <v>236</v>
      </c>
      <c r="BA241" s="1032"/>
      <c r="BB241" s="1032"/>
      <c r="BC241" s="111" t="s">
        <v>236</v>
      </c>
      <c r="BD241" s="111" t="s">
        <v>236</v>
      </c>
      <c r="BE241" s="111" t="s">
        <v>236</v>
      </c>
      <c r="BF241" s="111" t="s">
        <v>236</v>
      </c>
      <c r="BG241" s="111" t="s">
        <v>236</v>
      </c>
      <c r="BH241" s="111" t="s">
        <v>236</v>
      </c>
      <c r="BI241" s="111" t="s">
        <v>236</v>
      </c>
      <c r="BJ241" s="111" t="s">
        <v>236</v>
      </c>
      <c r="BK241" s="111" t="s">
        <v>236</v>
      </c>
      <c r="BL241" s="111" t="s">
        <v>236</v>
      </c>
      <c r="BM241" s="111" t="s">
        <v>236</v>
      </c>
      <c r="BN241" s="111" t="s">
        <v>236</v>
      </c>
      <c r="BO241" s="111" t="s">
        <v>236</v>
      </c>
    </row>
  </sheetData>
  <autoFilter ref="A17:BO246">
    <filterColumn colId="13" showButton="0"/>
    <filterColumn colId="15" showButton="0"/>
    <filterColumn colId="17" showButton="0"/>
    <filterColumn colId="19" showButton="0"/>
    <filterColumn colId="21" showButton="0"/>
    <filterColumn colId="22" showButton="0"/>
    <filterColumn colId="24" showButton="0"/>
    <filterColumn colId="25" showButton="0"/>
    <filterColumn colId="27" showButton="0"/>
    <filterColumn colId="29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9" showButton="0"/>
    <filterColumn colId="40" showButton="0"/>
    <filterColumn colId="41" showButton="0"/>
    <filterColumn colId="42" showButton="0"/>
    <filterColumn colId="44" showButton="0"/>
    <filterColumn colId="45" showButton="0"/>
    <filterColumn colId="48" showButton="0"/>
    <filterColumn colId="49" showButton="0"/>
    <filterColumn colId="50" showButton="0"/>
    <filterColumn colId="51" showButton="0"/>
    <filterColumn colId="52" showButton="0"/>
  </autoFilter>
  <mergeCells count="2704">
    <mergeCell ref="W241:X241"/>
    <mergeCell ref="Y241:Z241"/>
    <mergeCell ref="AN241:AO241"/>
    <mergeCell ref="AP241:AQ241"/>
    <mergeCell ref="AZ241:BB241"/>
    <mergeCell ref="AW239:BB239"/>
    <mergeCell ref="W240:X240"/>
    <mergeCell ref="Y240:Z240"/>
    <mergeCell ref="AN240:AO240"/>
    <mergeCell ref="AP240:AQ240"/>
    <mergeCell ref="AZ240:BB240"/>
    <mergeCell ref="Y239:AA239"/>
    <mergeCell ref="AB239:AC239"/>
    <mergeCell ref="AD239:AE239"/>
    <mergeCell ref="AF239:AM239"/>
    <mergeCell ref="AN239:AR239"/>
    <mergeCell ref="AS239:AU239"/>
    <mergeCell ref="AD238:AE238"/>
    <mergeCell ref="AF238:AM238"/>
    <mergeCell ref="AN238:AR238"/>
    <mergeCell ref="AS238:AU238"/>
    <mergeCell ref="AW238:BB238"/>
    <mergeCell ref="N239:O239"/>
    <mergeCell ref="P239:Q239"/>
    <mergeCell ref="R239:S239"/>
    <mergeCell ref="T239:U239"/>
    <mergeCell ref="V239:X239"/>
    <mergeCell ref="AN237:AR237"/>
    <mergeCell ref="AS237:AU237"/>
    <mergeCell ref="AW237:BB237"/>
    <mergeCell ref="N238:O238"/>
    <mergeCell ref="P238:Q238"/>
    <mergeCell ref="R238:S238"/>
    <mergeCell ref="T238:U238"/>
    <mergeCell ref="V238:X238"/>
    <mergeCell ref="Y238:AA238"/>
    <mergeCell ref="AB238:AC238"/>
    <mergeCell ref="AW236:BB236"/>
    <mergeCell ref="N237:O237"/>
    <mergeCell ref="P237:Q237"/>
    <mergeCell ref="R237:S237"/>
    <mergeCell ref="T237:U237"/>
    <mergeCell ref="V237:X237"/>
    <mergeCell ref="Y237:AA237"/>
    <mergeCell ref="AB237:AC237"/>
    <mergeCell ref="AD237:AE237"/>
    <mergeCell ref="AF237:AM237"/>
    <mergeCell ref="Y236:AA236"/>
    <mergeCell ref="AB236:AC236"/>
    <mergeCell ref="AD236:AE236"/>
    <mergeCell ref="AF236:AM236"/>
    <mergeCell ref="AN236:AR236"/>
    <mergeCell ref="AS236:AU236"/>
    <mergeCell ref="AD235:AE235"/>
    <mergeCell ref="AF235:AM235"/>
    <mergeCell ref="AN235:AR235"/>
    <mergeCell ref="AS235:AU235"/>
    <mergeCell ref="AW235:BB235"/>
    <mergeCell ref="N236:O236"/>
    <mergeCell ref="P236:Q236"/>
    <mergeCell ref="R236:S236"/>
    <mergeCell ref="T236:U236"/>
    <mergeCell ref="V236:X236"/>
    <mergeCell ref="AN234:AR234"/>
    <mergeCell ref="AS234:AU234"/>
    <mergeCell ref="AW234:BB234"/>
    <mergeCell ref="N235:O235"/>
    <mergeCell ref="P235:Q235"/>
    <mergeCell ref="R235:S235"/>
    <mergeCell ref="T235:U235"/>
    <mergeCell ref="V235:X235"/>
    <mergeCell ref="Y235:AA235"/>
    <mergeCell ref="AB235:AC235"/>
    <mergeCell ref="AW233:BB233"/>
    <mergeCell ref="N234:O234"/>
    <mergeCell ref="P234:Q234"/>
    <mergeCell ref="R234:S234"/>
    <mergeCell ref="T234:U234"/>
    <mergeCell ref="V234:X234"/>
    <mergeCell ref="Y234:AA234"/>
    <mergeCell ref="AB234:AC234"/>
    <mergeCell ref="AD234:AE234"/>
    <mergeCell ref="AF234:AM234"/>
    <mergeCell ref="Y233:AA233"/>
    <mergeCell ref="AB233:AC233"/>
    <mergeCell ref="AD233:AE233"/>
    <mergeCell ref="AF233:AM233"/>
    <mergeCell ref="AN233:AR233"/>
    <mergeCell ref="AS233:AU233"/>
    <mergeCell ref="AD232:AE232"/>
    <mergeCell ref="AF232:AM232"/>
    <mergeCell ref="AN232:AR232"/>
    <mergeCell ref="AS232:AU232"/>
    <mergeCell ref="AW232:BB232"/>
    <mergeCell ref="N233:O233"/>
    <mergeCell ref="P233:Q233"/>
    <mergeCell ref="R233:S233"/>
    <mergeCell ref="T233:U233"/>
    <mergeCell ref="V233:X233"/>
    <mergeCell ref="AN231:AR231"/>
    <mergeCell ref="AS231:AU231"/>
    <mergeCell ref="AW231:BB231"/>
    <mergeCell ref="N232:O232"/>
    <mergeCell ref="P232:Q232"/>
    <mergeCell ref="R232:S232"/>
    <mergeCell ref="T232:U232"/>
    <mergeCell ref="V232:X232"/>
    <mergeCell ref="Y232:AA232"/>
    <mergeCell ref="AB232:AC232"/>
    <mergeCell ref="AW230:BB230"/>
    <mergeCell ref="N231:O231"/>
    <mergeCell ref="P231:Q231"/>
    <mergeCell ref="R231:S231"/>
    <mergeCell ref="T231:U231"/>
    <mergeCell ref="V231:X231"/>
    <mergeCell ref="Y231:AA231"/>
    <mergeCell ref="AB231:AC231"/>
    <mergeCell ref="AD231:AE231"/>
    <mergeCell ref="AF231:AM231"/>
    <mergeCell ref="Y230:AA230"/>
    <mergeCell ref="AB230:AC230"/>
    <mergeCell ref="AD230:AE230"/>
    <mergeCell ref="AF230:AM230"/>
    <mergeCell ref="AN230:AR230"/>
    <mergeCell ref="AS230:AU230"/>
    <mergeCell ref="AD229:AE229"/>
    <mergeCell ref="AF229:AM229"/>
    <mergeCell ref="AN229:AR229"/>
    <mergeCell ref="AS229:AU229"/>
    <mergeCell ref="AW229:BB229"/>
    <mergeCell ref="N230:O230"/>
    <mergeCell ref="P230:Q230"/>
    <mergeCell ref="R230:S230"/>
    <mergeCell ref="T230:U230"/>
    <mergeCell ref="V230:X230"/>
    <mergeCell ref="AN228:AR228"/>
    <mergeCell ref="AS228:AU228"/>
    <mergeCell ref="AW228:BB228"/>
    <mergeCell ref="N229:O229"/>
    <mergeCell ref="P229:Q229"/>
    <mergeCell ref="R229:S229"/>
    <mergeCell ref="T229:U229"/>
    <mergeCell ref="V229:X229"/>
    <mergeCell ref="Y229:AA229"/>
    <mergeCell ref="AB229:AC229"/>
    <mergeCell ref="AW227:BB227"/>
    <mergeCell ref="N228:O228"/>
    <mergeCell ref="P228:Q228"/>
    <mergeCell ref="R228:S228"/>
    <mergeCell ref="T228:U228"/>
    <mergeCell ref="V228:X228"/>
    <mergeCell ref="Y228:AA228"/>
    <mergeCell ref="AB228:AC228"/>
    <mergeCell ref="AD228:AE228"/>
    <mergeCell ref="AF228:AM228"/>
    <mergeCell ref="Y227:AA227"/>
    <mergeCell ref="AB227:AC227"/>
    <mergeCell ref="AD227:AE227"/>
    <mergeCell ref="AF227:AM227"/>
    <mergeCell ref="AN227:AR227"/>
    <mergeCell ref="AS227:AU227"/>
    <mergeCell ref="AD226:AE226"/>
    <mergeCell ref="AF226:AM226"/>
    <mergeCell ref="AN226:AR226"/>
    <mergeCell ref="AS226:AU226"/>
    <mergeCell ref="AW226:BB226"/>
    <mergeCell ref="N227:O227"/>
    <mergeCell ref="P227:Q227"/>
    <mergeCell ref="R227:S227"/>
    <mergeCell ref="T227:U227"/>
    <mergeCell ref="V227:X227"/>
    <mergeCell ref="AN225:AR225"/>
    <mergeCell ref="AS225:AU225"/>
    <mergeCell ref="AW225:BB225"/>
    <mergeCell ref="N226:O226"/>
    <mergeCell ref="P226:Q226"/>
    <mergeCell ref="R226:S226"/>
    <mergeCell ref="T226:U226"/>
    <mergeCell ref="V226:X226"/>
    <mergeCell ref="Y226:AA226"/>
    <mergeCell ref="AB226:AC226"/>
    <mergeCell ref="AW224:BB224"/>
    <mergeCell ref="N225:O225"/>
    <mergeCell ref="P225:Q225"/>
    <mergeCell ref="R225:S225"/>
    <mergeCell ref="T225:U225"/>
    <mergeCell ref="V225:X225"/>
    <mergeCell ref="Y225:AA225"/>
    <mergeCell ref="AB225:AC225"/>
    <mergeCell ref="AD225:AE225"/>
    <mergeCell ref="AF225:AM225"/>
    <mergeCell ref="Y224:AA224"/>
    <mergeCell ref="AB224:AC224"/>
    <mergeCell ref="AD224:AE224"/>
    <mergeCell ref="AF224:AM224"/>
    <mergeCell ref="AN224:AR224"/>
    <mergeCell ref="AS224:AU224"/>
    <mergeCell ref="AD223:AE223"/>
    <mergeCell ref="AF223:AM223"/>
    <mergeCell ref="AN223:AR223"/>
    <mergeCell ref="AS223:AU223"/>
    <mergeCell ref="AW223:BB223"/>
    <mergeCell ref="N224:O224"/>
    <mergeCell ref="P224:Q224"/>
    <mergeCell ref="R224:S224"/>
    <mergeCell ref="T224:U224"/>
    <mergeCell ref="V224:X224"/>
    <mergeCell ref="AN222:AR222"/>
    <mergeCell ref="AS222:AU222"/>
    <mergeCell ref="AW222:BB222"/>
    <mergeCell ref="N223:O223"/>
    <mergeCell ref="P223:Q223"/>
    <mergeCell ref="R223:S223"/>
    <mergeCell ref="T223:U223"/>
    <mergeCell ref="V223:X223"/>
    <mergeCell ref="Y223:AA223"/>
    <mergeCell ref="AB223:AC223"/>
    <mergeCell ref="AW221:BB221"/>
    <mergeCell ref="N222:O222"/>
    <mergeCell ref="P222:Q222"/>
    <mergeCell ref="R222:S222"/>
    <mergeCell ref="T222:U222"/>
    <mergeCell ref="V222:X222"/>
    <mergeCell ref="Y222:AA222"/>
    <mergeCell ref="AB222:AC222"/>
    <mergeCell ref="AD222:AE222"/>
    <mergeCell ref="AF222:AM222"/>
    <mergeCell ref="Y221:AA221"/>
    <mergeCell ref="AB221:AC221"/>
    <mergeCell ref="AD221:AE221"/>
    <mergeCell ref="AF221:AM221"/>
    <mergeCell ref="AN221:AR221"/>
    <mergeCell ref="AS221:AU221"/>
    <mergeCell ref="AD220:AE220"/>
    <mergeCell ref="AF220:AM220"/>
    <mergeCell ref="AN220:AR220"/>
    <mergeCell ref="AS220:AU220"/>
    <mergeCell ref="AW220:BB220"/>
    <mergeCell ref="N221:O221"/>
    <mergeCell ref="P221:Q221"/>
    <mergeCell ref="R221:S221"/>
    <mergeCell ref="T221:U221"/>
    <mergeCell ref="V221:X221"/>
    <mergeCell ref="AN219:AR219"/>
    <mergeCell ref="AS219:AU219"/>
    <mergeCell ref="AW219:BB219"/>
    <mergeCell ref="N220:O220"/>
    <mergeCell ref="P220:Q220"/>
    <mergeCell ref="R220:S220"/>
    <mergeCell ref="T220:U220"/>
    <mergeCell ref="V220:X220"/>
    <mergeCell ref="Y220:AA220"/>
    <mergeCell ref="AB220:AC220"/>
    <mergeCell ref="AW218:BB218"/>
    <mergeCell ref="N219:O219"/>
    <mergeCell ref="P219:Q219"/>
    <mergeCell ref="R219:S219"/>
    <mergeCell ref="T219:U219"/>
    <mergeCell ref="V219:X219"/>
    <mergeCell ref="Y219:AA219"/>
    <mergeCell ref="AB219:AC219"/>
    <mergeCell ref="AD219:AE219"/>
    <mergeCell ref="AF219:AM219"/>
    <mergeCell ref="Y218:AA218"/>
    <mergeCell ref="AB218:AC218"/>
    <mergeCell ref="AD218:AE218"/>
    <mergeCell ref="AF218:AM218"/>
    <mergeCell ref="AN218:AR218"/>
    <mergeCell ref="AS218:AU218"/>
    <mergeCell ref="AD217:AE217"/>
    <mergeCell ref="AF217:AM217"/>
    <mergeCell ref="AN217:AR217"/>
    <mergeCell ref="AS217:AU217"/>
    <mergeCell ref="AW217:BB217"/>
    <mergeCell ref="N218:O218"/>
    <mergeCell ref="P218:Q218"/>
    <mergeCell ref="R218:S218"/>
    <mergeCell ref="T218:U218"/>
    <mergeCell ref="V218:X218"/>
    <mergeCell ref="AN216:AR216"/>
    <mergeCell ref="AS216:AU216"/>
    <mergeCell ref="AW216:BB216"/>
    <mergeCell ref="N217:O217"/>
    <mergeCell ref="P217:Q217"/>
    <mergeCell ref="R217:S217"/>
    <mergeCell ref="T217:U217"/>
    <mergeCell ref="V217:X217"/>
    <mergeCell ref="Y217:AA217"/>
    <mergeCell ref="AB217:AC217"/>
    <mergeCell ref="AW215:BB215"/>
    <mergeCell ref="N216:O216"/>
    <mergeCell ref="P216:Q216"/>
    <mergeCell ref="R216:S216"/>
    <mergeCell ref="T216:U216"/>
    <mergeCell ref="V216:X216"/>
    <mergeCell ref="Y216:AA216"/>
    <mergeCell ref="AB216:AC216"/>
    <mergeCell ref="AD216:AE216"/>
    <mergeCell ref="AF216:AM216"/>
    <mergeCell ref="Y215:AA215"/>
    <mergeCell ref="AB215:AC215"/>
    <mergeCell ref="AD215:AE215"/>
    <mergeCell ref="AF215:AM215"/>
    <mergeCell ref="AN215:AR215"/>
    <mergeCell ref="AS215:AU215"/>
    <mergeCell ref="AD214:AE214"/>
    <mergeCell ref="AF214:AM214"/>
    <mergeCell ref="AN214:AR214"/>
    <mergeCell ref="AS214:AU214"/>
    <mergeCell ref="AW214:BB214"/>
    <mergeCell ref="N215:O215"/>
    <mergeCell ref="P215:Q215"/>
    <mergeCell ref="R215:S215"/>
    <mergeCell ref="T215:U215"/>
    <mergeCell ref="V215:X215"/>
    <mergeCell ref="AN213:AR213"/>
    <mergeCell ref="AS213:AU213"/>
    <mergeCell ref="AW213:BB213"/>
    <mergeCell ref="N214:O214"/>
    <mergeCell ref="P214:Q214"/>
    <mergeCell ref="R214:S214"/>
    <mergeCell ref="T214:U214"/>
    <mergeCell ref="V214:X214"/>
    <mergeCell ref="Y214:AA214"/>
    <mergeCell ref="AB214:AC214"/>
    <mergeCell ref="AW212:BB212"/>
    <mergeCell ref="N213:O213"/>
    <mergeCell ref="P213:Q213"/>
    <mergeCell ref="R213:S213"/>
    <mergeCell ref="T213:U213"/>
    <mergeCell ref="V213:X213"/>
    <mergeCell ref="Y213:AA213"/>
    <mergeCell ref="AB213:AC213"/>
    <mergeCell ref="AD213:AE213"/>
    <mergeCell ref="AF213:AM213"/>
    <mergeCell ref="Y212:AA212"/>
    <mergeCell ref="AB212:AC212"/>
    <mergeCell ref="AD212:AE212"/>
    <mergeCell ref="AF212:AM212"/>
    <mergeCell ref="AN212:AR212"/>
    <mergeCell ref="AS212:AU212"/>
    <mergeCell ref="AD211:AE211"/>
    <mergeCell ref="AF211:AM211"/>
    <mergeCell ref="AN211:AR211"/>
    <mergeCell ref="AS211:AU211"/>
    <mergeCell ref="AW211:BB211"/>
    <mergeCell ref="N212:O212"/>
    <mergeCell ref="P212:Q212"/>
    <mergeCell ref="R212:S212"/>
    <mergeCell ref="T212:U212"/>
    <mergeCell ref="V212:X212"/>
    <mergeCell ref="AN210:AR210"/>
    <mergeCell ref="AS210:AU210"/>
    <mergeCell ref="AW210:BB210"/>
    <mergeCell ref="N211:O211"/>
    <mergeCell ref="P211:Q211"/>
    <mergeCell ref="R211:S211"/>
    <mergeCell ref="T211:U211"/>
    <mergeCell ref="V211:X211"/>
    <mergeCell ref="Y211:AA211"/>
    <mergeCell ref="AB211:AC211"/>
    <mergeCell ref="AW209:BB209"/>
    <mergeCell ref="N210:O210"/>
    <mergeCell ref="P210:Q210"/>
    <mergeCell ref="R210:S210"/>
    <mergeCell ref="T210:U210"/>
    <mergeCell ref="V210:X210"/>
    <mergeCell ref="Y210:AA210"/>
    <mergeCell ref="AB210:AC210"/>
    <mergeCell ref="AD210:AE210"/>
    <mergeCell ref="AF210:AM210"/>
    <mergeCell ref="Y209:AA209"/>
    <mergeCell ref="AB209:AC209"/>
    <mergeCell ref="AD209:AE209"/>
    <mergeCell ref="AF209:AM209"/>
    <mergeCell ref="AN209:AR209"/>
    <mergeCell ref="AS209:AU209"/>
    <mergeCell ref="AD208:AE208"/>
    <mergeCell ref="AF208:AM208"/>
    <mergeCell ref="AN208:AR208"/>
    <mergeCell ref="AS208:AU208"/>
    <mergeCell ref="AW208:BB208"/>
    <mergeCell ref="N209:O209"/>
    <mergeCell ref="P209:Q209"/>
    <mergeCell ref="R209:S209"/>
    <mergeCell ref="T209:U209"/>
    <mergeCell ref="V209:X209"/>
    <mergeCell ref="AN207:AR207"/>
    <mergeCell ref="AS207:AU207"/>
    <mergeCell ref="AW207:BB207"/>
    <mergeCell ref="N208:O208"/>
    <mergeCell ref="P208:Q208"/>
    <mergeCell ref="R208:S208"/>
    <mergeCell ref="T208:U208"/>
    <mergeCell ref="V208:X208"/>
    <mergeCell ref="Y208:AA208"/>
    <mergeCell ref="AB208:AC208"/>
    <mergeCell ref="AW206:BB206"/>
    <mergeCell ref="N207:O207"/>
    <mergeCell ref="P207:Q207"/>
    <mergeCell ref="R207:S207"/>
    <mergeCell ref="T207:U207"/>
    <mergeCell ref="V207:X207"/>
    <mergeCell ref="Y207:AA207"/>
    <mergeCell ref="AB207:AC207"/>
    <mergeCell ref="AD207:AE207"/>
    <mergeCell ref="AF207:AM207"/>
    <mergeCell ref="Y206:AA206"/>
    <mergeCell ref="AB206:AC206"/>
    <mergeCell ref="AD206:AE206"/>
    <mergeCell ref="AF206:AM206"/>
    <mergeCell ref="AN206:AR206"/>
    <mergeCell ref="AS206:AU206"/>
    <mergeCell ref="AD205:AE205"/>
    <mergeCell ref="AF205:AM205"/>
    <mergeCell ref="AN205:AR205"/>
    <mergeCell ref="AS205:AU205"/>
    <mergeCell ref="AW205:BB205"/>
    <mergeCell ref="N206:O206"/>
    <mergeCell ref="P206:Q206"/>
    <mergeCell ref="R206:S206"/>
    <mergeCell ref="T206:U206"/>
    <mergeCell ref="V206:X206"/>
    <mergeCell ref="AN204:AR204"/>
    <mergeCell ref="AS204:AU204"/>
    <mergeCell ref="AW204:BB204"/>
    <mergeCell ref="N205:O205"/>
    <mergeCell ref="P205:Q205"/>
    <mergeCell ref="R205:S205"/>
    <mergeCell ref="T205:U205"/>
    <mergeCell ref="V205:X205"/>
    <mergeCell ref="Y205:AA205"/>
    <mergeCell ref="AB205:AC205"/>
    <mergeCell ref="AW203:BB203"/>
    <mergeCell ref="N204:O204"/>
    <mergeCell ref="P204:Q204"/>
    <mergeCell ref="R204:S204"/>
    <mergeCell ref="T204:U204"/>
    <mergeCell ref="V204:X204"/>
    <mergeCell ref="Y204:AA204"/>
    <mergeCell ref="AB204:AC204"/>
    <mergeCell ref="AD204:AE204"/>
    <mergeCell ref="AF204:AM204"/>
    <mergeCell ref="Y203:AA203"/>
    <mergeCell ref="AB203:AC203"/>
    <mergeCell ref="AD203:AE203"/>
    <mergeCell ref="AF203:AM203"/>
    <mergeCell ref="AN203:AR203"/>
    <mergeCell ref="AS203:AU203"/>
    <mergeCell ref="AD202:AE202"/>
    <mergeCell ref="AF202:AM202"/>
    <mergeCell ref="AN202:AR202"/>
    <mergeCell ref="AS202:AU202"/>
    <mergeCell ref="AW202:BB202"/>
    <mergeCell ref="N203:O203"/>
    <mergeCell ref="P203:Q203"/>
    <mergeCell ref="R203:S203"/>
    <mergeCell ref="T203:U203"/>
    <mergeCell ref="V203:X203"/>
    <mergeCell ref="AN201:AR201"/>
    <mergeCell ref="AS201:AU201"/>
    <mergeCell ref="AW201:BB201"/>
    <mergeCell ref="N202:O202"/>
    <mergeCell ref="P202:Q202"/>
    <mergeCell ref="R202:S202"/>
    <mergeCell ref="T202:U202"/>
    <mergeCell ref="V202:X202"/>
    <mergeCell ref="Y202:AA202"/>
    <mergeCell ref="AB202:AC202"/>
    <mergeCell ref="AW200:BB200"/>
    <mergeCell ref="N201:O201"/>
    <mergeCell ref="P201:Q201"/>
    <mergeCell ref="R201:S201"/>
    <mergeCell ref="T201:U201"/>
    <mergeCell ref="V201:X201"/>
    <mergeCell ref="Y201:AA201"/>
    <mergeCell ref="AB201:AC201"/>
    <mergeCell ref="AD201:AE201"/>
    <mergeCell ref="AF201:AM201"/>
    <mergeCell ref="Y200:AA200"/>
    <mergeCell ref="AB200:AC200"/>
    <mergeCell ref="AD200:AE200"/>
    <mergeCell ref="AF200:AM200"/>
    <mergeCell ref="AN200:AR200"/>
    <mergeCell ref="AS200:AU200"/>
    <mergeCell ref="AD199:AE199"/>
    <mergeCell ref="AF199:AM199"/>
    <mergeCell ref="AN199:AR199"/>
    <mergeCell ref="AS199:AU199"/>
    <mergeCell ref="AW199:BB199"/>
    <mergeCell ref="N200:O200"/>
    <mergeCell ref="P200:Q200"/>
    <mergeCell ref="R200:S200"/>
    <mergeCell ref="T200:U200"/>
    <mergeCell ref="V200:X200"/>
    <mergeCell ref="AN198:AR198"/>
    <mergeCell ref="AS198:AU198"/>
    <mergeCell ref="AW198:BB198"/>
    <mergeCell ref="N199:O199"/>
    <mergeCell ref="P199:Q199"/>
    <mergeCell ref="R199:S199"/>
    <mergeCell ref="T199:U199"/>
    <mergeCell ref="V199:X199"/>
    <mergeCell ref="Y199:AA199"/>
    <mergeCell ref="AB199:AC199"/>
    <mergeCell ref="AW197:BB197"/>
    <mergeCell ref="N198:O198"/>
    <mergeCell ref="P198:Q198"/>
    <mergeCell ref="R198:S198"/>
    <mergeCell ref="T198:U198"/>
    <mergeCell ref="V198:X198"/>
    <mergeCell ref="Y198:AA198"/>
    <mergeCell ref="AB198:AC198"/>
    <mergeCell ref="AD198:AE198"/>
    <mergeCell ref="AF198:AM198"/>
    <mergeCell ref="Y197:AA197"/>
    <mergeCell ref="AB197:AC197"/>
    <mergeCell ref="AD197:AE197"/>
    <mergeCell ref="AF197:AM197"/>
    <mergeCell ref="AN197:AR197"/>
    <mergeCell ref="AS197:AU197"/>
    <mergeCell ref="AD196:AE196"/>
    <mergeCell ref="AF196:AM196"/>
    <mergeCell ref="AN196:AR196"/>
    <mergeCell ref="AS196:AU196"/>
    <mergeCell ref="AW196:BB196"/>
    <mergeCell ref="N197:O197"/>
    <mergeCell ref="P197:Q197"/>
    <mergeCell ref="R197:S197"/>
    <mergeCell ref="T197:U197"/>
    <mergeCell ref="V197:X197"/>
    <mergeCell ref="AN195:AR195"/>
    <mergeCell ref="AS195:AU195"/>
    <mergeCell ref="AW195:BB195"/>
    <mergeCell ref="N196:O196"/>
    <mergeCell ref="P196:Q196"/>
    <mergeCell ref="R196:S196"/>
    <mergeCell ref="T196:U196"/>
    <mergeCell ref="V196:X196"/>
    <mergeCell ref="Y196:AA196"/>
    <mergeCell ref="AB196:AC196"/>
    <mergeCell ref="AW194:BB194"/>
    <mergeCell ref="N195:O195"/>
    <mergeCell ref="P195:Q195"/>
    <mergeCell ref="R195:S195"/>
    <mergeCell ref="T195:U195"/>
    <mergeCell ref="V195:X195"/>
    <mergeCell ref="Y195:AA195"/>
    <mergeCell ref="AB195:AC195"/>
    <mergeCell ref="AD195:AE195"/>
    <mergeCell ref="AF195:AM195"/>
    <mergeCell ref="Y194:AA194"/>
    <mergeCell ref="AB194:AC194"/>
    <mergeCell ref="AD194:AE194"/>
    <mergeCell ref="AF194:AM194"/>
    <mergeCell ref="AN194:AR194"/>
    <mergeCell ref="AS194:AU194"/>
    <mergeCell ref="AD193:AE193"/>
    <mergeCell ref="AF193:AM193"/>
    <mergeCell ref="AN193:AR193"/>
    <mergeCell ref="AS193:AU193"/>
    <mergeCell ref="AW193:BB193"/>
    <mergeCell ref="N194:O194"/>
    <mergeCell ref="P194:Q194"/>
    <mergeCell ref="R194:S194"/>
    <mergeCell ref="T194:U194"/>
    <mergeCell ref="V194:X194"/>
    <mergeCell ref="AN192:AR192"/>
    <mergeCell ref="AS192:AU192"/>
    <mergeCell ref="AW192:BB192"/>
    <mergeCell ref="N193:O193"/>
    <mergeCell ref="P193:Q193"/>
    <mergeCell ref="R193:S193"/>
    <mergeCell ref="T193:U193"/>
    <mergeCell ref="V193:X193"/>
    <mergeCell ref="Y193:AA193"/>
    <mergeCell ref="AB193:AC193"/>
    <mergeCell ref="AW191:BB191"/>
    <mergeCell ref="N192:O192"/>
    <mergeCell ref="P192:Q192"/>
    <mergeCell ref="R192:S192"/>
    <mergeCell ref="T192:U192"/>
    <mergeCell ref="V192:X192"/>
    <mergeCell ref="Y192:AA192"/>
    <mergeCell ref="AB192:AC192"/>
    <mergeCell ref="AD192:AE192"/>
    <mergeCell ref="AF192:AM192"/>
    <mergeCell ref="Y191:AA191"/>
    <mergeCell ref="AB191:AC191"/>
    <mergeCell ref="AD191:AE191"/>
    <mergeCell ref="AF191:AM191"/>
    <mergeCell ref="AN191:AR191"/>
    <mergeCell ref="AS191:AU191"/>
    <mergeCell ref="AD190:AE190"/>
    <mergeCell ref="AF190:AM190"/>
    <mergeCell ref="AN190:AR190"/>
    <mergeCell ref="AS190:AU190"/>
    <mergeCell ref="AW190:BB190"/>
    <mergeCell ref="N191:O191"/>
    <mergeCell ref="P191:Q191"/>
    <mergeCell ref="R191:S191"/>
    <mergeCell ref="T191:U191"/>
    <mergeCell ref="V191:X191"/>
    <mergeCell ref="AN189:AR189"/>
    <mergeCell ref="AS189:AU189"/>
    <mergeCell ref="AW189:BB189"/>
    <mergeCell ref="N190:O190"/>
    <mergeCell ref="P190:Q190"/>
    <mergeCell ref="R190:S190"/>
    <mergeCell ref="T190:U190"/>
    <mergeCell ref="V190:X190"/>
    <mergeCell ref="Y190:AA190"/>
    <mergeCell ref="AB190:AC190"/>
    <mergeCell ref="AW188:BB188"/>
    <mergeCell ref="N189:O189"/>
    <mergeCell ref="P189:Q189"/>
    <mergeCell ref="R189:S189"/>
    <mergeCell ref="T189:U189"/>
    <mergeCell ref="V189:X189"/>
    <mergeCell ref="Y189:AA189"/>
    <mergeCell ref="AB189:AC189"/>
    <mergeCell ref="AD189:AE189"/>
    <mergeCell ref="AF189:AM189"/>
    <mergeCell ref="Y188:AA188"/>
    <mergeCell ref="AB188:AC188"/>
    <mergeCell ref="AD188:AE188"/>
    <mergeCell ref="AF188:AM188"/>
    <mergeCell ref="AN188:AR188"/>
    <mergeCell ref="AS188:AU188"/>
    <mergeCell ref="AD187:AE187"/>
    <mergeCell ref="AF187:AM187"/>
    <mergeCell ref="AN187:AR187"/>
    <mergeCell ref="AS187:AU187"/>
    <mergeCell ref="AW187:BB187"/>
    <mergeCell ref="N188:O188"/>
    <mergeCell ref="P188:Q188"/>
    <mergeCell ref="R188:S188"/>
    <mergeCell ref="T188:U188"/>
    <mergeCell ref="V188:X188"/>
    <mergeCell ref="AN186:AR186"/>
    <mergeCell ref="AS186:AU186"/>
    <mergeCell ref="AW186:BB186"/>
    <mergeCell ref="N187:O187"/>
    <mergeCell ref="P187:Q187"/>
    <mergeCell ref="R187:S187"/>
    <mergeCell ref="T187:U187"/>
    <mergeCell ref="V187:X187"/>
    <mergeCell ref="Y187:AA187"/>
    <mergeCell ref="AB187:AC187"/>
    <mergeCell ref="AW185:BB185"/>
    <mergeCell ref="N186:O186"/>
    <mergeCell ref="P186:Q186"/>
    <mergeCell ref="R186:S186"/>
    <mergeCell ref="T186:U186"/>
    <mergeCell ref="V186:X186"/>
    <mergeCell ref="Y186:AA186"/>
    <mergeCell ref="AB186:AC186"/>
    <mergeCell ref="AD186:AE186"/>
    <mergeCell ref="AF186:AM186"/>
    <mergeCell ref="Y185:AA185"/>
    <mergeCell ref="AB185:AC185"/>
    <mergeCell ref="AD185:AE185"/>
    <mergeCell ref="AF185:AM185"/>
    <mergeCell ref="AN185:AR185"/>
    <mergeCell ref="AS185:AU185"/>
    <mergeCell ref="AD184:AE184"/>
    <mergeCell ref="AF184:AM184"/>
    <mergeCell ref="AN184:AR184"/>
    <mergeCell ref="AS184:AU184"/>
    <mergeCell ref="AW184:BB184"/>
    <mergeCell ref="N185:O185"/>
    <mergeCell ref="P185:Q185"/>
    <mergeCell ref="R185:S185"/>
    <mergeCell ref="T185:U185"/>
    <mergeCell ref="V185:X185"/>
    <mergeCell ref="AN183:AR183"/>
    <mergeCell ref="AS183:AU183"/>
    <mergeCell ref="AW183:BB183"/>
    <mergeCell ref="N184:O184"/>
    <mergeCell ref="P184:Q184"/>
    <mergeCell ref="R184:S184"/>
    <mergeCell ref="T184:U184"/>
    <mergeCell ref="V184:X184"/>
    <mergeCell ref="Y184:AA184"/>
    <mergeCell ref="AB184:AC184"/>
    <mergeCell ref="AW182:BB182"/>
    <mergeCell ref="N183:O183"/>
    <mergeCell ref="P183:Q183"/>
    <mergeCell ref="R183:S183"/>
    <mergeCell ref="T183:U183"/>
    <mergeCell ref="V183:X183"/>
    <mergeCell ref="Y183:AA183"/>
    <mergeCell ref="AB183:AC183"/>
    <mergeCell ref="AD183:AE183"/>
    <mergeCell ref="AF183:AM183"/>
    <mergeCell ref="Y182:AA182"/>
    <mergeCell ref="AB182:AC182"/>
    <mergeCell ref="AD182:AE182"/>
    <mergeCell ref="AF182:AM182"/>
    <mergeCell ref="AN182:AR182"/>
    <mergeCell ref="AS182:AU182"/>
    <mergeCell ref="AD181:AE181"/>
    <mergeCell ref="AF181:AM181"/>
    <mergeCell ref="AN181:AR181"/>
    <mergeCell ref="AS181:AU181"/>
    <mergeCell ref="AW181:BB181"/>
    <mergeCell ref="N182:O182"/>
    <mergeCell ref="P182:Q182"/>
    <mergeCell ref="R182:S182"/>
    <mergeCell ref="T182:U182"/>
    <mergeCell ref="V182:X182"/>
    <mergeCell ref="AN180:AR180"/>
    <mergeCell ref="AS180:AU180"/>
    <mergeCell ref="AW180:BB180"/>
    <mergeCell ref="N181:O181"/>
    <mergeCell ref="P181:Q181"/>
    <mergeCell ref="R181:S181"/>
    <mergeCell ref="T181:U181"/>
    <mergeCell ref="V181:X181"/>
    <mergeCell ref="Y181:AA181"/>
    <mergeCell ref="AB181:AC181"/>
    <mergeCell ref="AW179:BB179"/>
    <mergeCell ref="N180:O180"/>
    <mergeCell ref="P180:Q180"/>
    <mergeCell ref="R180:S180"/>
    <mergeCell ref="T180:U180"/>
    <mergeCell ref="V180:X180"/>
    <mergeCell ref="Y180:AA180"/>
    <mergeCell ref="AB180:AC180"/>
    <mergeCell ref="AD180:AE180"/>
    <mergeCell ref="AF180:AM180"/>
    <mergeCell ref="Y179:AA179"/>
    <mergeCell ref="AB179:AC179"/>
    <mergeCell ref="AD179:AE179"/>
    <mergeCell ref="AF179:AM179"/>
    <mergeCell ref="AN179:AR179"/>
    <mergeCell ref="AS179:AU179"/>
    <mergeCell ref="AD178:AE178"/>
    <mergeCell ref="AF178:AM178"/>
    <mergeCell ref="AN178:AR178"/>
    <mergeCell ref="AS178:AU178"/>
    <mergeCell ref="AW178:BB178"/>
    <mergeCell ref="N179:O179"/>
    <mergeCell ref="P179:Q179"/>
    <mergeCell ref="R179:S179"/>
    <mergeCell ref="T179:U179"/>
    <mergeCell ref="V179:X179"/>
    <mergeCell ref="AN177:AR177"/>
    <mergeCell ref="AS177:AU177"/>
    <mergeCell ref="AW177:BB177"/>
    <mergeCell ref="N178:O178"/>
    <mergeCell ref="P178:Q178"/>
    <mergeCell ref="R178:S178"/>
    <mergeCell ref="T178:U178"/>
    <mergeCell ref="V178:X178"/>
    <mergeCell ref="Y178:AA178"/>
    <mergeCell ref="AB178:AC178"/>
    <mergeCell ref="AW176:BB176"/>
    <mergeCell ref="N177:O177"/>
    <mergeCell ref="P177:Q177"/>
    <mergeCell ref="R177:S177"/>
    <mergeCell ref="T177:U177"/>
    <mergeCell ref="V177:X177"/>
    <mergeCell ref="Y177:AA177"/>
    <mergeCell ref="AB177:AC177"/>
    <mergeCell ref="AD177:AE177"/>
    <mergeCell ref="AF177:AM177"/>
    <mergeCell ref="Y176:AA176"/>
    <mergeCell ref="AB176:AC176"/>
    <mergeCell ref="AD176:AE176"/>
    <mergeCell ref="AF176:AM176"/>
    <mergeCell ref="AN176:AR176"/>
    <mergeCell ref="AS176:AU176"/>
    <mergeCell ref="AD175:AE175"/>
    <mergeCell ref="AF175:AM175"/>
    <mergeCell ref="AN175:AR175"/>
    <mergeCell ref="AS175:AU175"/>
    <mergeCell ref="AW175:BB175"/>
    <mergeCell ref="N176:O176"/>
    <mergeCell ref="P176:Q176"/>
    <mergeCell ref="R176:S176"/>
    <mergeCell ref="T176:U176"/>
    <mergeCell ref="V176:X176"/>
    <mergeCell ref="AN174:AR174"/>
    <mergeCell ref="AS174:AU174"/>
    <mergeCell ref="AW174:BB174"/>
    <mergeCell ref="N175:O175"/>
    <mergeCell ref="P175:Q175"/>
    <mergeCell ref="R175:S175"/>
    <mergeCell ref="T175:U175"/>
    <mergeCell ref="V175:X175"/>
    <mergeCell ref="Y175:AA175"/>
    <mergeCell ref="AB175:AC175"/>
    <mergeCell ref="AW173:BB173"/>
    <mergeCell ref="N174:O174"/>
    <mergeCell ref="P174:Q174"/>
    <mergeCell ref="R174:S174"/>
    <mergeCell ref="T174:U174"/>
    <mergeCell ref="V174:X174"/>
    <mergeCell ref="Y174:AA174"/>
    <mergeCell ref="AB174:AC174"/>
    <mergeCell ref="AD174:AE174"/>
    <mergeCell ref="AF174:AM174"/>
    <mergeCell ref="Y173:AA173"/>
    <mergeCell ref="AB173:AC173"/>
    <mergeCell ref="AD173:AE173"/>
    <mergeCell ref="AF173:AM173"/>
    <mergeCell ref="AN173:AR173"/>
    <mergeCell ref="AS173:AU173"/>
    <mergeCell ref="AD172:AE172"/>
    <mergeCell ref="AF172:AM172"/>
    <mergeCell ref="AN172:AR172"/>
    <mergeCell ref="AS172:AU172"/>
    <mergeCell ref="AW172:BB172"/>
    <mergeCell ref="N173:O173"/>
    <mergeCell ref="P173:Q173"/>
    <mergeCell ref="R173:S173"/>
    <mergeCell ref="T173:U173"/>
    <mergeCell ref="V173:X173"/>
    <mergeCell ref="AN171:AR171"/>
    <mergeCell ref="AS171:AU171"/>
    <mergeCell ref="AW171:BB171"/>
    <mergeCell ref="N172:O172"/>
    <mergeCell ref="P172:Q172"/>
    <mergeCell ref="R172:S172"/>
    <mergeCell ref="T172:U172"/>
    <mergeCell ref="V172:X172"/>
    <mergeCell ref="Y172:AA172"/>
    <mergeCell ref="AB172:AC172"/>
    <mergeCell ref="AW170:BB170"/>
    <mergeCell ref="N171:O171"/>
    <mergeCell ref="P171:Q171"/>
    <mergeCell ref="R171:S171"/>
    <mergeCell ref="T171:U171"/>
    <mergeCell ref="V171:X171"/>
    <mergeCell ref="Y171:AA171"/>
    <mergeCell ref="AB171:AC171"/>
    <mergeCell ref="AD171:AE171"/>
    <mergeCell ref="AF171:AM171"/>
    <mergeCell ref="Y170:AA170"/>
    <mergeCell ref="AB170:AC170"/>
    <mergeCell ref="AD170:AE170"/>
    <mergeCell ref="AF170:AM170"/>
    <mergeCell ref="AN170:AR170"/>
    <mergeCell ref="AS170:AU170"/>
    <mergeCell ref="AD169:AE169"/>
    <mergeCell ref="AF169:AM169"/>
    <mergeCell ref="AN169:AR169"/>
    <mergeCell ref="AS169:AU169"/>
    <mergeCell ref="AW169:BB169"/>
    <mergeCell ref="N170:O170"/>
    <mergeCell ref="P170:Q170"/>
    <mergeCell ref="R170:S170"/>
    <mergeCell ref="T170:U170"/>
    <mergeCell ref="V170:X170"/>
    <mergeCell ref="AN168:AR168"/>
    <mergeCell ref="AS168:AU168"/>
    <mergeCell ref="AW168:BB168"/>
    <mergeCell ref="N169:O169"/>
    <mergeCell ref="P169:Q169"/>
    <mergeCell ref="R169:S169"/>
    <mergeCell ref="T169:U169"/>
    <mergeCell ref="V169:X169"/>
    <mergeCell ref="Y169:AA169"/>
    <mergeCell ref="AB169:AC169"/>
    <mergeCell ref="AW167:BB167"/>
    <mergeCell ref="N168:O168"/>
    <mergeCell ref="P168:Q168"/>
    <mergeCell ref="R168:S168"/>
    <mergeCell ref="T168:U168"/>
    <mergeCell ref="V168:X168"/>
    <mergeCell ref="Y168:AA168"/>
    <mergeCell ref="AB168:AC168"/>
    <mergeCell ref="AD168:AE168"/>
    <mergeCell ref="AF168:AM168"/>
    <mergeCell ref="Y167:AA167"/>
    <mergeCell ref="AB167:AC167"/>
    <mergeCell ref="AD167:AE167"/>
    <mergeCell ref="AF167:AM167"/>
    <mergeCell ref="AN167:AR167"/>
    <mergeCell ref="AS167:AU167"/>
    <mergeCell ref="AD166:AE166"/>
    <mergeCell ref="AF166:AM166"/>
    <mergeCell ref="AN166:AR166"/>
    <mergeCell ref="AS166:AU166"/>
    <mergeCell ref="AW166:BB166"/>
    <mergeCell ref="N167:O167"/>
    <mergeCell ref="P167:Q167"/>
    <mergeCell ref="R167:S167"/>
    <mergeCell ref="T167:U167"/>
    <mergeCell ref="V167:X167"/>
    <mergeCell ref="AN165:AR165"/>
    <mergeCell ref="AS165:AU165"/>
    <mergeCell ref="AW165:BB165"/>
    <mergeCell ref="N166:O166"/>
    <mergeCell ref="P166:Q166"/>
    <mergeCell ref="R166:S166"/>
    <mergeCell ref="T166:U166"/>
    <mergeCell ref="V166:X166"/>
    <mergeCell ref="Y166:AA166"/>
    <mergeCell ref="AB166:AC166"/>
    <mergeCell ref="AW164:BB164"/>
    <mergeCell ref="N165:O165"/>
    <mergeCell ref="P165:Q165"/>
    <mergeCell ref="R165:S165"/>
    <mergeCell ref="T165:U165"/>
    <mergeCell ref="V165:X165"/>
    <mergeCell ref="Y165:AA165"/>
    <mergeCell ref="AB165:AC165"/>
    <mergeCell ref="AD165:AE165"/>
    <mergeCell ref="AF165:AM165"/>
    <mergeCell ref="Y164:AA164"/>
    <mergeCell ref="AB164:AC164"/>
    <mergeCell ref="AD164:AE164"/>
    <mergeCell ref="AF164:AM164"/>
    <mergeCell ref="AN164:AR164"/>
    <mergeCell ref="AS164:AU164"/>
    <mergeCell ref="AD163:AE163"/>
    <mergeCell ref="AF163:AM163"/>
    <mergeCell ref="AN163:AR163"/>
    <mergeCell ref="AS163:AU163"/>
    <mergeCell ref="AW163:BB163"/>
    <mergeCell ref="N164:O164"/>
    <mergeCell ref="P164:Q164"/>
    <mergeCell ref="R164:S164"/>
    <mergeCell ref="T164:U164"/>
    <mergeCell ref="V164:X164"/>
    <mergeCell ref="AN162:AR162"/>
    <mergeCell ref="AS162:AU162"/>
    <mergeCell ref="AW162:BB162"/>
    <mergeCell ref="N163:O163"/>
    <mergeCell ref="P163:Q163"/>
    <mergeCell ref="R163:S163"/>
    <mergeCell ref="T163:U163"/>
    <mergeCell ref="V163:X163"/>
    <mergeCell ref="Y163:AA163"/>
    <mergeCell ref="AB163:AC163"/>
    <mergeCell ref="AW161:BB161"/>
    <mergeCell ref="N162:O162"/>
    <mergeCell ref="P162:Q162"/>
    <mergeCell ref="R162:S162"/>
    <mergeCell ref="T162:U162"/>
    <mergeCell ref="V162:X162"/>
    <mergeCell ref="Y162:AA162"/>
    <mergeCell ref="AB162:AC162"/>
    <mergeCell ref="AD162:AE162"/>
    <mergeCell ref="AF162:AM162"/>
    <mergeCell ref="Y161:AA161"/>
    <mergeCell ref="AB161:AC161"/>
    <mergeCell ref="AD161:AE161"/>
    <mergeCell ref="AF161:AM161"/>
    <mergeCell ref="AN161:AR161"/>
    <mergeCell ref="AS161:AU161"/>
    <mergeCell ref="AD160:AE160"/>
    <mergeCell ref="AF160:AM160"/>
    <mergeCell ref="AN160:AR160"/>
    <mergeCell ref="AS160:AU160"/>
    <mergeCell ref="AW160:BB160"/>
    <mergeCell ref="N161:O161"/>
    <mergeCell ref="P161:Q161"/>
    <mergeCell ref="R161:S161"/>
    <mergeCell ref="T161:U161"/>
    <mergeCell ref="V161:X161"/>
    <mergeCell ref="AN159:AR159"/>
    <mergeCell ref="AS159:AU159"/>
    <mergeCell ref="AW159:BB159"/>
    <mergeCell ref="N160:O160"/>
    <mergeCell ref="P160:Q160"/>
    <mergeCell ref="R160:S160"/>
    <mergeCell ref="T160:U160"/>
    <mergeCell ref="V160:X160"/>
    <mergeCell ref="Y160:AA160"/>
    <mergeCell ref="AB160:AC160"/>
    <mergeCell ref="AW158:BB158"/>
    <mergeCell ref="N159:O159"/>
    <mergeCell ref="P159:Q159"/>
    <mergeCell ref="R159:S159"/>
    <mergeCell ref="T159:U159"/>
    <mergeCell ref="V159:X159"/>
    <mergeCell ref="Y159:AA159"/>
    <mergeCell ref="AB159:AC159"/>
    <mergeCell ref="AD159:AE159"/>
    <mergeCell ref="AF159:AM159"/>
    <mergeCell ref="Y158:AA158"/>
    <mergeCell ref="AB158:AC158"/>
    <mergeCell ref="AD158:AE158"/>
    <mergeCell ref="AF158:AM158"/>
    <mergeCell ref="AN158:AR158"/>
    <mergeCell ref="AS158:AU158"/>
    <mergeCell ref="AD157:AE157"/>
    <mergeCell ref="AF157:AM157"/>
    <mergeCell ref="AN157:AR157"/>
    <mergeCell ref="AS157:AU157"/>
    <mergeCell ref="AW157:BB157"/>
    <mergeCell ref="N158:O158"/>
    <mergeCell ref="P158:Q158"/>
    <mergeCell ref="R158:S158"/>
    <mergeCell ref="T158:U158"/>
    <mergeCell ref="V158:X158"/>
    <mergeCell ref="AN156:AR156"/>
    <mergeCell ref="AS156:AU156"/>
    <mergeCell ref="AW156:BB156"/>
    <mergeCell ref="N157:O157"/>
    <mergeCell ref="P157:Q157"/>
    <mergeCell ref="R157:S157"/>
    <mergeCell ref="T157:U157"/>
    <mergeCell ref="V157:X157"/>
    <mergeCell ref="Y157:AA157"/>
    <mergeCell ref="AB157:AC157"/>
    <mergeCell ref="AW155:BB155"/>
    <mergeCell ref="N156:O156"/>
    <mergeCell ref="P156:Q156"/>
    <mergeCell ref="R156:S156"/>
    <mergeCell ref="T156:U156"/>
    <mergeCell ref="V156:X156"/>
    <mergeCell ref="Y156:AA156"/>
    <mergeCell ref="AB156:AC156"/>
    <mergeCell ref="AD156:AE156"/>
    <mergeCell ref="AF156:AM156"/>
    <mergeCell ref="Y155:AA155"/>
    <mergeCell ref="AB155:AC155"/>
    <mergeCell ref="AD155:AE155"/>
    <mergeCell ref="AF155:AM155"/>
    <mergeCell ref="AN155:AR155"/>
    <mergeCell ref="AS155:AU155"/>
    <mergeCell ref="AD154:AE154"/>
    <mergeCell ref="AF154:AM154"/>
    <mergeCell ref="AN154:AR154"/>
    <mergeCell ref="AS154:AU154"/>
    <mergeCell ref="AW154:BB154"/>
    <mergeCell ref="N155:O155"/>
    <mergeCell ref="P155:Q155"/>
    <mergeCell ref="R155:S155"/>
    <mergeCell ref="T155:U155"/>
    <mergeCell ref="V155:X155"/>
    <mergeCell ref="AN153:AR153"/>
    <mergeCell ref="AS153:AU153"/>
    <mergeCell ref="AW153:BB153"/>
    <mergeCell ref="N154:O154"/>
    <mergeCell ref="P154:Q154"/>
    <mergeCell ref="R154:S154"/>
    <mergeCell ref="T154:U154"/>
    <mergeCell ref="V154:X154"/>
    <mergeCell ref="Y154:AA154"/>
    <mergeCell ref="AB154:AC154"/>
    <mergeCell ref="AW152:BB152"/>
    <mergeCell ref="N153:O153"/>
    <mergeCell ref="P153:Q153"/>
    <mergeCell ref="R153:S153"/>
    <mergeCell ref="T153:U153"/>
    <mergeCell ref="V153:X153"/>
    <mergeCell ref="Y153:AA153"/>
    <mergeCell ref="AB153:AC153"/>
    <mergeCell ref="AD153:AE153"/>
    <mergeCell ref="AF153:AM153"/>
    <mergeCell ref="Y152:AA152"/>
    <mergeCell ref="AB152:AC152"/>
    <mergeCell ref="AD152:AE152"/>
    <mergeCell ref="AF152:AM152"/>
    <mergeCell ref="AN152:AR152"/>
    <mergeCell ref="AS152:AU152"/>
    <mergeCell ref="AD151:AE151"/>
    <mergeCell ref="AF151:AM151"/>
    <mergeCell ref="AN151:AR151"/>
    <mergeCell ref="AS151:AU151"/>
    <mergeCell ref="AW151:BB151"/>
    <mergeCell ref="N152:O152"/>
    <mergeCell ref="P152:Q152"/>
    <mergeCell ref="R152:S152"/>
    <mergeCell ref="T152:U152"/>
    <mergeCell ref="V152:X152"/>
    <mergeCell ref="AN150:AR150"/>
    <mergeCell ref="AS150:AU150"/>
    <mergeCell ref="AW150:BB150"/>
    <mergeCell ref="N151:O151"/>
    <mergeCell ref="P151:Q151"/>
    <mergeCell ref="R151:S151"/>
    <mergeCell ref="T151:U151"/>
    <mergeCell ref="V151:X151"/>
    <mergeCell ref="Y151:AA151"/>
    <mergeCell ref="AB151:AC151"/>
    <mergeCell ref="AW149:BB149"/>
    <mergeCell ref="N150:O150"/>
    <mergeCell ref="P150:Q150"/>
    <mergeCell ref="R150:S150"/>
    <mergeCell ref="T150:U150"/>
    <mergeCell ref="V150:X150"/>
    <mergeCell ref="Y150:AA150"/>
    <mergeCell ref="AB150:AC150"/>
    <mergeCell ref="AD150:AE150"/>
    <mergeCell ref="AF150:AM150"/>
    <mergeCell ref="Y149:AA149"/>
    <mergeCell ref="AB149:AC149"/>
    <mergeCell ref="AD149:AE149"/>
    <mergeCell ref="AF149:AM149"/>
    <mergeCell ref="AN149:AR149"/>
    <mergeCell ref="AS149:AU149"/>
    <mergeCell ref="AD148:AE148"/>
    <mergeCell ref="AF148:AM148"/>
    <mergeCell ref="AN148:AR148"/>
    <mergeCell ref="AS148:AU148"/>
    <mergeCell ref="AW148:BB148"/>
    <mergeCell ref="N149:O149"/>
    <mergeCell ref="P149:Q149"/>
    <mergeCell ref="R149:S149"/>
    <mergeCell ref="T149:U149"/>
    <mergeCell ref="V149:X149"/>
    <mergeCell ref="AN147:AR147"/>
    <mergeCell ref="AS147:AU147"/>
    <mergeCell ref="AW147:BB147"/>
    <mergeCell ref="N148:O148"/>
    <mergeCell ref="P148:Q148"/>
    <mergeCell ref="R148:S148"/>
    <mergeCell ref="T148:U148"/>
    <mergeCell ref="V148:X148"/>
    <mergeCell ref="Y148:AA148"/>
    <mergeCell ref="AB148:AC148"/>
    <mergeCell ref="AW146:BB146"/>
    <mergeCell ref="N147:O147"/>
    <mergeCell ref="P147:Q147"/>
    <mergeCell ref="R147:S147"/>
    <mergeCell ref="T147:U147"/>
    <mergeCell ref="V147:X147"/>
    <mergeCell ref="Y147:AA147"/>
    <mergeCell ref="AB147:AC147"/>
    <mergeCell ref="AD147:AE147"/>
    <mergeCell ref="AF147:AM147"/>
    <mergeCell ref="Y146:AA146"/>
    <mergeCell ref="AB146:AC146"/>
    <mergeCell ref="AD146:AE146"/>
    <mergeCell ref="AF146:AM146"/>
    <mergeCell ref="AN146:AR146"/>
    <mergeCell ref="AS146:AU146"/>
    <mergeCell ref="AD145:AE145"/>
    <mergeCell ref="AF145:AM145"/>
    <mergeCell ref="AN145:AR145"/>
    <mergeCell ref="AS145:AU145"/>
    <mergeCell ref="AW145:BB145"/>
    <mergeCell ref="N146:O146"/>
    <mergeCell ref="P146:Q146"/>
    <mergeCell ref="R146:S146"/>
    <mergeCell ref="T146:U146"/>
    <mergeCell ref="V146:X146"/>
    <mergeCell ref="AN144:AR144"/>
    <mergeCell ref="AS144:AU144"/>
    <mergeCell ref="AW144:BB144"/>
    <mergeCell ref="N145:O145"/>
    <mergeCell ref="P145:Q145"/>
    <mergeCell ref="R145:S145"/>
    <mergeCell ref="T145:U145"/>
    <mergeCell ref="V145:X145"/>
    <mergeCell ref="Y145:AA145"/>
    <mergeCell ref="AB145:AC145"/>
    <mergeCell ref="AW143:BB143"/>
    <mergeCell ref="N144:O144"/>
    <mergeCell ref="P144:Q144"/>
    <mergeCell ref="R144:S144"/>
    <mergeCell ref="T144:U144"/>
    <mergeCell ref="V144:X144"/>
    <mergeCell ref="Y144:AA144"/>
    <mergeCell ref="AB144:AC144"/>
    <mergeCell ref="AD144:AE144"/>
    <mergeCell ref="AF144:AM144"/>
    <mergeCell ref="Y143:AA143"/>
    <mergeCell ref="AB143:AC143"/>
    <mergeCell ref="AD143:AE143"/>
    <mergeCell ref="AF143:AM143"/>
    <mergeCell ref="AN143:AR143"/>
    <mergeCell ref="AS143:AU143"/>
    <mergeCell ref="AD142:AE142"/>
    <mergeCell ref="AF142:AM142"/>
    <mergeCell ref="AN142:AR142"/>
    <mergeCell ref="AS142:AU142"/>
    <mergeCell ref="AW142:BB142"/>
    <mergeCell ref="N143:O143"/>
    <mergeCell ref="P143:Q143"/>
    <mergeCell ref="R143:S143"/>
    <mergeCell ref="T143:U143"/>
    <mergeCell ref="V143:X143"/>
    <mergeCell ref="AN141:AR141"/>
    <mergeCell ref="AS141:AU141"/>
    <mergeCell ref="AW141:BB141"/>
    <mergeCell ref="N142:O142"/>
    <mergeCell ref="P142:Q142"/>
    <mergeCell ref="R142:S142"/>
    <mergeCell ref="T142:U142"/>
    <mergeCell ref="V142:X142"/>
    <mergeCell ref="Y142:AA142"/>
    <mergeCell ref="AB142:AC142"/>
    <mergeCell ref="AW140:BB140"/>
    <mergeCell ref="N141:O141"/>
    <mergeCell ref="P141:Q141"/>
    <mergeCell ref="R141:S141"/>
    <mergeCell ref="T141:U141"/>
    <mergeCell ref="V141:X141"/>
    <mergeCell ref="Y141:AA141"/>
    <mergeCell ref="AB141:AC141"/>
    <mergeCell ref="AD141:AE141"/>
    <mergeCell ref="AF141:AM141"/>
    <mergeCell ref="Y140:AA140"/>
    <mergeCell ref="AB140:AC140"/>
    <mergeCell ref="AD140:AE140"/>
    <mergeCell ref="AF140:AM140"/>
    <mergeCell ref="AN140:AR140"/>
    <mergeCell ref="AS140:AU140"/>
    <mergeCell ref="AD139:AE139"/>
    <mergeCell ref="AF139:AM139"/>
    <mergeCell ref="AN139:AR139"/>
    <mergeCell ref="AS139:AU139"/>
    <mergeCell ref="AW139:BB139"/>
    <mergeCell ref="N140:O140"/>
    <mergeCell ref="P140:Q140"/>
    <mergeCell ref="R140:S140"/>
    <mergeCell ref="T140:U140"/>
    <mergeCell ref="V140:X140"/>
    <mergeCell ref="AN138:AR138"/>
    <mergeCell ref="AS138:AU138"/>
    <mergeCell ref="AW138:BB138"/>
    <mergeCell ref="N139:O139"/>
    <mergeCell ref="P139:Q139"/>
    <mergeCell ref="R139:S139"/>
    <mergeCell ref="T139:U139"/>
    <mergeCell ref="V139:X139"/>
    <mergeCell ref="Y139:AA139"/>
    <mergeCell ref="AB139:AC139"/>
    <mergeCell ref="AW137:BB137"/>
    <mergeCell ref="N138:O138"/>
    <mergeCell ref="P138:Q138"/>
    <mergeCell ref="R138:S138"/>
    <mergeCell ref="T138:U138"/>
    <mergeCell ref="V138:X138"/>
    <mergeCell ref="Y138:AA138"/>
    <mergeCell ref="AB138:AC138"/>
    <mergeCell ref="AD138:AE138"/>
    <mergeCell ref="AF138:AM138"/>
    <mergeCell ref="Y137:AA137"/>
    <mergeCell ref="AB137:AC137"/>
    <mergeCell ref="AD137:AE137"/>
    <mergeCell ref="AF137:AM137"/>
    <mergeCell ref="AN137:AR137"/>
    <mergeCell ref="AS137:AU137"/>
    <mergeCell ref="AD136:AE136"/>
    <mergeCell ref="AF136:AM136"/>
    <mergeCell ref="AN136:AR136"/>
    <mergeCell ref="AS136:AU136"/>
    <mergeCell ref="AW136:BB136"/>
    <mergeCell ref="N137:O137"/>
    <mergeCell ref="P137:Q137"/>
    <mergeCell ref="R137:S137"/>
    <mergeCell ref="T137:U137"/>
    <mergeCell ref="V137:X137"/>
    <mergeCell ref="AN135:AR135"/>
    <mergeCell ref="AS135:AU135"/>
    <mergeCell ref="AW135:BB135"/>
    <mergeCell ref="N136:O136"/>
    <mergeCell ref="P136:Q136"/>
    <mergeCell ref="R136:S136"/>
    <mergeCell ref="T136:U136"/>
    <mergeCell ref="V136:X136"/>
    <mergeCell ref="Y136:AA136"/>
    <mergeCell ref="AB136:AC136"/>
    <mergeCell ref="AW134:BB134"/>
    <mergeCell ref="N135:O135"/>
    <mergeCell ref="P135:Q135"/>
    <mergeCell ref="R135:S135"/>
    <mergeCell ref="T135:U135"/>
    <mergeCell ref="V135:X135"/>
    <mergeCell ref="Y135:AA135"/>
    <mergeCell ref="AB135:AC135"/>
    <mergeCell ref="AD135:AE135"/>
    <mergeCell ref="AF135:AM135"/>
    <mergeCell ref="Y134:AA134"/>
    <mergeCell ref="AB134:AC134"/>
    <mergeCell ref="AD134:AE134"/>
    <mergeCell ref="AF134:AM134"/>
    <mergeCell ref="AN134:AR134"/>
    <mergeCell ref="AS134:AU134"/>
    <mergeCell ref="AD133:AE133"/>
    <mergeCell ref="AF133:AM133"/>
    <mergeCell ref="AN133:AR133"/>
    <mergeCell ref="AS133:AU133"/>
    <mergeCell ref="AW133:BB133"/>
    <mergeCell ref="N134:O134"/>
    <mergeCell ref="P134:Q134"/>
    <mergeCell ref="R134:S134"/>
    <mergeCell ref="T134:U134"/>
    <mergeCell ref="V134:X134"/>
    <mergeCell ref="AN132:AR132"/>
    <mergeCell ref="AS132:AU132"/>
    <mergeCell ref="AW132:BB132"/>
    <mergeCell ref="N133:O133"/>
    <mergeCell ref="P133:Q133"/>
    <mergeCell ref="R133:S133"/>
    <mergeCell ref="T133:U133"/>
    <mergeCell ref="V133:X133"/>
    <mergeCell ref="Y133:AA133"/>
    <mergeCell ref="AB133:AC133"/>
    <mergeCell ref="AW131:BB131"/>
    <mergeCell ref="N132:O132"/>
    <mergeCell ref="P132:Q132"/>
    <mergeCell ref="R132:S132"/>
    <mergeCell ref="T132:U132"/>
    <mergeCell ref="V132:X132"/>
    <mergeCell ref="Y132:AA132"/>
    <mergeCell ref="AB132:AC132"/>
    <mergeCell ref="AD132:AE132"/>
    <mergeCell ref="AF132:AM132"/>
    <mergeCell ref="Y131:AA131"/>
    <mergeCell ref="AB131:AC131"/>
    <mergeCell ref="AD131:AE131"/>
    <mergeCell ref="AF131:AM131"/>
    <mergeCell ref="AN131:AR131"/>
    <mergeCell ref="AS131:AU131"/>
    <mergeCell ref="AD130:AE130"/>
    <mergeCell ref="AF130:AM130"/>
    <mergeCell ref="AN130:AR130"/>
    <mergeCell ref="AS130:AU130"/>
    <mergeCell ref="AW130:BB130"/>
    <mergeCell ref="N131:O131"/>
    <mergeCell ref="P131:Q131"/>
    <mergeCell ref="R131:S131"/>
    <mergeCell ref="T131:U131"/>
    <mergeCell ref="V131:X131"/>
    <mergeCell ref="AN129:AR129"/>
    <mergeCell ref="AS129:AU129"/>
    <mergeCell ref="AW129:BB129"/>
    <mergeCell ref="N130:O130"/>
    <mergeCell ref="P130:Q130"/>
    <mergeCell ref="R130:S130"/>
    <mergeCell ref="T130:U130"/>
    <mergeCell ref="V130:X130"/>
    <mergeCell ref="Y130:AA130"/>
    <mergeCell ref="AB130:AC130"/>
    <mergeCell ref="AW128:BB128"/>
    <mergeCell ref="N129:O129"/>
    <mergeCell ref="P129:Q129"/>
    <mergeCell ref="R129:S129"/>
    <mergeCell ref="T129:U129"/>
    <mergeCell ref="V129:X129"/>
    <mergeCell ref="Y129:AA129"/>
    <mergeCell ref="AB129:AC129"/>
    <mergeCell ref="AD129:AE129"/>
    <mergeCell ref="AF129:AM129"/>
    <mergeCell ref="Y128:AA128"/>
    <mergeCell ref="AB128:AC128"/>
    <mergeCell ref="AD128:AE128"/>
    <mergeCell ref="AF128:AM128"/>
    <mergeCell ref="AN128:AR128"/>
    <mergeCell ref="AS128:AU128"/>
    <mergeCell ref="AD127:AE127"/>
    <mergeCell ref="AF127:AM127"/>
    <mergeCell ref="AN127:AR127"/>
    <mergeCell ref="AS127:AU127"/>
    <mergeCell ref="AW127:BB127"/>
    <mergeCell ref="N128:O128"/>
    <mergeCell ref="P128:Q128"/>
    <mergeCell ref="R128:S128"/>
    <mergeCell ref="T128:U128"/>
    <mergeCell ref="V128:X128"/>
    <mergeCell ref="AN126:AR126"/>
    <mergeCell ref="AS126:AU126"/>
    <mergeCell ref="AW126:BB126"/>
    <mergeCell ref="N127:O127"/>
    <mergeCell ref="P127:Q127"/>
    <mergeCell ref="R127:S127"/>
    <mergeCell ref="T127:U127"/>
    <mergeCell ref="V127:X127"/>
    <mergeCell ref="Y127:AA127"/>
    <mergeCell ref="AB127:AC127"/>
    <mergeCell ref="AW125:BB125"/>
    <mergeCell ref="N126:O126"/>
    <mergeCell ref="P126:Q126"/>
    <mergeCell ref="R126:S126"/>
    <mergeCell ref="T126:U126"/>
    <mergeCell ref="V126:X126"/>
    <mergeCell ref="Y126:AA126"/>
    <mergeCell ref="AB126:AC126"/>
    <mergeCell ref="AD126:AE126"/>
    <mergeCell ref="AF126:AM126"/>
    <mergeCell ref="Y125:AA125"/>
    <mergeCell ref="AB125:AC125"/>
    <mergeCell ref="AD125:AE125"/>
    <mergeCell ref="AF125:AM125"/>
    <mergeCell ref="AN125:AR125"/>
    <mergeCell ref="AS125:AU125"/>
    <mergeCell ref="AD124:AE124"/>
    <mergeCell ref="AF124:AM124"/>
    <mergeCell ref="AN124:AR124"/>
    <mergeCell ref="AS124:AU124"/>
    <mergeCell ref="AW124:BB124"/>
    <mergeCell ref="N125:O125"/>
    <mergeCell ref="P125:Q125"/>
    <mergeCell ref="R125:S125"/>
    <mergeCell ref="T125:U125"/>
    <mergeCell ref="V125:X125"/>
    <mergeCell ref="AN123:AR123"/>
    <mergeCell ref="AS123:AU123"/>
    <mergeCell ref="AW123:BB123"/>
    <mergeCell ref="N124:O124"/>
    <mergeCell ref="P124:Q124"/>
    <mergeCell ref="R124:S124"/>
    <mergeCell ref="T124:U124"/>
    <mergeCell ref="V124:X124"/>
    <mergeCell ref="Y124:AA124"/>
    <mergeCell ref="AB124:AC124"/>
    <mergeCell ref="AW122:BB122"/>
    <mergeCell ref="N123:O123"/>
    <mergeCell ref="P123:Q123"/>
    <mergeCell ref="R123:S123"/>
    <mergeCell ref="T123:U123"/>
    <mergeCell ref="V123:X123"/>
    <mergeCell ref="Y123:AA123"/>
    <mergeCell ref="AB123:AC123"/>
    <mergeCell ref="AD123:AE123"/>
    <mergeCell ref="AF123:AM123"/>
    <mergeCell ref="Y122:AA122"/>
    <mergeCell ref="AB122:AC122"/>
    <mergeCell ref="AD122:AE122"/>
    <mergeCell ref="AF122:AM122"/>
    <mergeCell ref="AN122:AR122"/>
    <mergeCell ref="AS122:AU122"/>
    <mergeCell ref="AD121:AE121"/>
    <mergeCell ref="AF121:AM121"/>
    <mergeCell ref="AN121:AR121"/>
    <mergeCell ref="AS121:AU121"/>
    <mergeCell ref="AW121:BB121"/>
    <mergeCell ref="N122:O122"/>
    <mergeCell ref="P122:Q122"/>
    <mergeCell ref="R122:S122"/>
    <mergeCell ref="T122:U122"/>
    <mergeCell ref="V122:X122"/>
    <mergeCell ref="AN120:AR120"/>
    <mergeCell ref="AS120:AU120"/>
    <mergeCell ref="AW120:BB120"/>
    <mergeCell ref="N121:O121"/>
    <mergeCell ref="P121:Q121"/>
    <mergeCell ref="R121:S121"/>
    <mergeCell ref="T121:U121"/>
    <mergeCell ref="V121:X121"/>
    <mergeCell ref="Y121:AA121"/>
    <mergeCell ref="AB121:AC121"/>
    <mergeCell ref="AW119:BB119"/>
    <mergeCell ref="N120:O120"/>
    <mergeCell ref="P120:Q120"/>
    <mergeCell ref="R120:S120"/>
    <mergeCell ref="T120:U120"/>
    <mergeCell ref="V120:X120"/>
    <mergeCell ref="Y120:AA120"/>
    <mergeCell ref="AB120:AC120"/>
    <mergeCell ref="AD120:AE120"/>
    <mergeCell ref="AF120:AM120"/>
    <mergeCell ref="Y119:AA119"/>
    <mergeCell ref="AB119:AC119"/>
    <mergeCell ref="AD119:AE119"/>
    <mergeCell ref="AF119:AM119"/>
    <mergeCell ref="AN119:AR119"/>
    <mergeCell ref="AS119:AU119"/>
    <mergeCell ref="AD118:AE118"/>
    <mergeCell ref="AF118:AM118"/>
    <mergeCell ref="AN118:AR118"/>
    <mergeCell ref="AS118:AU118"/>
    <mergeCell ref="AW118:BB118"/>
    <mergeCell ref="N119:O119"/>
    <mergeCell ref="P119:Q119"/>
    <mergeCell ref="R119:S119"/>
    <mergeCell ref="T119:U119"/>
    <mergeCell ref="V119:X119"/>
    <mergeCell ref="AN117:AR117"/>
    <mergeCell ref="AS117:AU117"/>
    <mergeCell ref="AW117:BB117"/>
    <mergeCell ref="N118:O118"/>
    <mergeCell ref="P118:Q118"/>
    <mergeCell ref="R118:S118"/>
    <mergeCell ref="T118:U118"/>
    <mergeCell ref="V118:X118"/>
    <mergeCell ref="Y118:AA118"/>
    <mergeCell ref="AB118:AC118"/>
    <mergeCell ref="AW116:BB116"/>
    <mergeCell ref="N117:O117"/>
    <mergeCell ref="P117:Q117"/>
    <mergeCell ref="R117:S117"/>
    <mergeCell ref="T117:U117"/>
    <mergeCell ref="V117:X117"/>
    <mergeCell ref="Y117:AA117"/>
    <mergeCell ref="AB117:AC117"/>
    <mergeCell ref="AD117:AE117"/>
    <mergeCell ref="AF117:AM117"/>
    <mergeCell ref="Y116:AA116"/>
    <mergeCell ref="AB116:AC116"/>
    <mergeCell ref="AD116:AE116"/>
    <mergeCell ref="AF116:AM116"/>
    <mergeCell ref="AN116:AR116"/>
    <mergeCell ref="AS116:AU116"/>
    <mergeCell ref="AD115:AE115"/>
    <mergeCell ref="AF115:AM115"/>
    <mergeCell ref="AN115:AR115"/>
    <mergeCell ref="AS115:AU115"/>
    <mergeCell ref="AW115:BB115"/>
    <mergeCell ref="N116:O116"/>
    <mergeCell ref="P116:Q116"/>
    <mergeCell ref="R116:S116"/>
    <mergeCell ref="T116:U116"/>
    <mergeCell ref="V116:X116"/>
    <mergeCell ref="AN114:AR114"/>
    <mergeCell ref="AS114:AU114"/>
    <mergeCell ref="AW114:BB114"/>
    <mergeCell ref="N115:O115"/>
    <mergeCell ref="P115:Q115"/>
    <mergeCell ref="R115:S115"/>
    <mergeCell ref="T115:U115"/>
    <mergeCell ref="V115:X115"/>
    <mergeCell ref="Y115:AA115"/>
    <mergeCell ref="AB115:AC115"/>
    <mergeCell ref="AW113:BB113"/>
    <mergeCell ref="N114:O114"/>
    <mergeCell ref="P114:Q114"/>
    <mergeCell ref="R114:S114"/>
    <mergeCell ref="T114:U114"/>
    <mergeCell ref="V114:X114"/>
    <mergeCell ref="Y114:AA114"/>
    <mergeCell ref="AB114:AC114"/>
    <mergeCell ref="AD114:AE114"/>
    <mergeCell ref="AF114:AM114"/>
    <mergeCell ref="Y113:AA113"/>
    <mergeCell ref="AB113:AC113"/>
    <mergeCell ref="AD113:AE113"/>
    <mergeCell ref="AF113:AM113"/>
    <mergeCell ref="AN113:AR113"/>
    <mergeCell ref="AS113:AU113"/>
    <mergeCell ref="AD112:AE112"/>
    <mergeCell ref="AF112:AM112"/>
    <mergeCell ref="AN112:AR112"/>
    <mergeCell ref="AS112:AU112"/>
    <mergeCell ref="AW112:BB112"/>
    <mergeCell ref="N113:O113"/>
    <mergeCell ref="P113:Q113"/>
    <mergeCell ref="R113:S113"/>
    <mergeCell ref="T113:U113"/>
    <mergeCell ref="V113:X113"/>
    <mergeCell ref="AN111:AR111"/>
    <mergeCell ref="AS111:AU111"/>
    <mergeCell ref="AW111:BB111"/>
    <mergeCell ref="N112:O112"/>
    <mergeCell ref="P112:Q112"/>
    <mergeCell ref="R112:S112"/>
    <mergeCell ref="T112:U112"/>
    <mergeCell ref="V112:X112"/>
    <mergeCell ref="Y112:AA112"/>
    <mergeCell ref="AB112:AC112"/>
    <mergeCell ref="AW110:BB110"/>
    <mergeCell ref="N111:O111"/>
    <mergeCell ref="P111:Q111"/>
    <mergeCell ref="R111:S111"/>
    <mergeCell ref="T111:U111"/>
    <mergeCell ref="V111:X111"/>
    <mergeCell ref="Y111:AA111"/>
    <mergeCell ref="AB111:AC111"/>
    <mergeCell ref="AD111:AE111"/>
    <mergeCell ref="AF111:AM111"/>
    <mergeCell ref="Y110:AA110"/>
    <mergeCell ref="AB110:AC110"/>
    <mergeCell ref="AD110:AE110"/>
    <mergeCell ref="AF110:AM110"/>
    <mergeCell ref="AN110:AR110"/>
    <mergeCell ref="AS110:AU110"/>
    <mergeCell ref="AD109:AE109"/>
    <mergeCell ref="AF109:AM109"/>
    <mergeCell ref="AN109:AR109"/>
    <mergeCell ref="AS109:AU109"/>
    <mergeCell ref="AW109:BB109"/>
    <mergeCell ref="N110:O110"/>
    <mergeCell ref="P110:Q110"/>
    <mergeCell ref="R110:S110"/>
    <mergeCell ref="T110:U110"/>
    <mergeCell ref="V110:X110"/>
    <mergeCell ref="AN108:AR108"/>
    <mergeCell ref="AS108:AU108"/>
    <mergeCell ref="AW108:BB108"/>
    <mergeCell ref="N109:O109"/>
    <mergeCell ref="P109:Q109"/>
    <mergeCell ref="R109:S109"/>
    <mergeCell ref="T109:U109"/>
    <mergeCell ref="V109:X109"/>
    <mergeCell ref="Y109:AA109"/>
    <mergeCell ref="AB109:AC109"/>
    <mergeCell ref="AW107:BB107"/>
    <mergeCell ref="N108:O108"/>
    <mergeCell ref="P108:Q108"/>
    <mergeCell ref="R108:S108"/>
    <mergeCell ref="T108:U108"/>
    <mergeCell ref="V108:X108"/>
    <mergeCell ref="Y108:AA108"/>
    <mergeCell ref="AB108:AC108"/>
    <mergeCell ref="AD108:AE108"/>
    <mergeCell ref="AF108:AM108"/>
    <mergeCell ref="Y107:AA107"/>
    <mergeCell ref="AB107:AC107"/>
    <mergeCell ref="AD107:AE107"/>
    <mergeCell ref="AF107:AM107"/>
    <mergeCell ref="AN107:AR107"/>
    <mergeCell ref="AS107:AU107"/>
    <mergeCell ref="AD106:AE106"/>
    <mergeCell ref="AF106:AM106"/>
    <mergeCell ref="AN106:AR106"/>
    <mergeCell ref="AS106:AU106"/>
    <mergeCell ref="AW106:BB106"/>
    <mergeCell ref="N107:O107"/>
    <mergeCell ref="P107:Q107"/>
    <mergeCell ref="R107:S107"/>
    <mergeCell ref="T107:U107"/>
    <mergeCell ref="V107:X107"/>
    <mergeCell ref="AN105:AR105"/>
    <mergeCell ref="AS105:AU105"/>
    <mergeCell ref="AW105:BB105"/>
    <mergeCell ref="N106:O106"/>
    <mergeCell ref="P106:Q106"/>
    <mergeCell ref="R106:S106"/>
    <mergeCell ref="T106:U106"/>
    <mergeCell ref="V106:X106"/>
    <mergeCell ref="Y106:AA106"/>
    <mergeCell ref="AB106:AC106"/>
    <mergeCell ref="AW104:BB104"/>
    <mergeCell ref="N105:O105"/>
    <mergeCell ref="P105:Q105"/>
    <mergeCell ref="R105:S105"/>
    <mergeCell ref="T105:U105"/>
    <mergeCell ref="V105:X105"/>
    <mergeCell ref="Y105:AA105"/>
    <mergeCell ref="AB105:AC105"/>
    <mergeCell ref="AD105:AE105"/>
    <mergeCell ref="AF105:AM105"/>
    <mergeCell ref="Y104:AA104"/>
    <mergeCell ref="AB104:AC104"/>
    <mergeCell ref="AD104:AE104"/>
    <mergeCell ref="AF104:AM104"/>
    <mergeCell ref="AN104:AR104"/>
    <mergeCell ref="AS104:AU104"/>
    <mergeCell ref="AD103:AE103"/>
    <mergeCell ref="AF103:AM103"/>
    <mergeCell ref="AN103:AR103"/>
    <mergeCell ref="AS103:AU103"/>
    <mergeCell ref="AW103:BB103"/>
    <mergeCell ref="N104:O104"/>
    <mergeCell ref="P104:Q104"/>
    <mergeCell ref="R104:S104"/>
    <mergeCell ref="T104:U104"/>
    <mergeCell ref="V104:X104"/>
    <mergeCell ref="AN102:AR102"/>
    <mergeCell ref="AS102:AU102"/>
    <mergeCell ref="AW102:BB102"/>
    <mergeCell ref="N103:O103"/>
    <mergeCell ref="P103:Q103"/>
    <mergeCell ref="R103:S103"/>
    <mergeCell ref="T103:U103"/>
    <mergeCell ref="V103:X103"/>
    <mergeCell ref="Y103:AA103"/>
    <mergeCell ref="AB103:AC103"/>
    <mergeCell ref="AW101:BB101"/>
    <mergeCell ref="N102:O102"/>
    <mergeCell ref="P102:Q102"/>
    <mergeCell ref="R102:S102"/>
    <mergeCell ref="T102:U102"/>
    <mergeCell ref="V102:X102"/>
    <mergeCell ref="Y102:AA102"/>
    <mergeCell ref="AB102:AC102"/>
    <mergeCell ref="AD102:AE102"/>
    <mergeCell ref="AF102:AM102"/>
    <mergeCell ref="Y101:AA101"/>
    <mergeCell ref="AB101:AC101"/>
    <mergeCell ref="AD101:AE101"/>
    <mergeCell ref="AF101:AM101"/>
    <mergeCell ref="AN101:AR101"/>
    <mergeCell ref="AS101:AU101"/>
    <mergeCell ref="AD100:AE100"/>
    <mergeCell ref="AF100:AM100"/>
    <mergeCell ref="AN100:AR100"/>
    <mergeCell ref="AS100:AU100"/>
    <mergeCell ref="AW100:BB100"/>
    <mergeCell ref="N101:O101"/>
    <mergeCell ref="P101:Q101"/>
    <mergeCell ref="R101:S101"/>
    <mergeCell ref="T101:U101"/>
    <mergeCell ref="V101:X101"/>
    <mergeCell ref="AN99:AR99"/>
    <mergeCell ref="AS99:AU99"/>
    <mergeCell ref="AW99:BB99"/>
    <mergeCell ref="N100:O100"/>
    <mergeCell ref="P100:Q100"/>
    <mergeCell ref="R100:S100"/>
    <mergeCell ref="T100:U100"/>
    <mergeCell ref="V100:X100"/>
    <mergeCell ref="Y100:AA100"/>
    <mergeCell ref="AB100:AC100"/>
    <mergeCell ref="AW98:BB98"/>
    <mergeCell ref="N99:O99"/>
    <mergeCell ref="P99:Q99"/>
    <mergeCell ref="R99:S99"/>
    <mergeCell ref="T99:U99"/>
    <mergeCell ref="V99:X99"/>
    <mergeCell ref="Y99:AA99"/>
    <mergeCell ref="AB99:AC99"/>
    <mergeCell ref="AD99:AE99"/>
    <mergeCell ref="AF99:AM99"/>
    <mergeCell ref="Y98:AA98"/>
    <mergeCell ref="AB98:AC98"/>
    <mergeCell ref="AD98:AE98"/>
    <mergeCell ref="AF98:AM98"/>
    <mergeCell ref="AN98:AR98"/>
    <mergeCell ref="AS98:AU98"/>
    <mergeCell ref="AD97:AE97"/>
    <mergeCell ref="AF97:AM97"/>
    <mergeCell ref="AN97:AR97"/>
    <mergeCell ref="AS97:AU97"/>
    <mergeCell ref="AW97:BB97"/>
    <mergeCell ref="N98:O98"/>
    <mergeCell ref="P98:Q98"/>
    <mergeCell ref="R98:S98"/>
    <mergeCell ref="T98:U98"/>
    <mergeCell ref="V98:X98"/>
    <mergeCell ref="AN96:AR96"/>
    <mergeCell ref="AS96:AU96"/>
    <mergeCell ref="AW96:BB96"/>
    <mergeCell ref="N97:O97"/>
    <mergeCell ref="P97:Q97"/>
    <mergeCell ref="R97:S97"/>
    <mergeCell ref="T97:U97"/>
    <mergeCell ref="V97:X97"/>
    <mergeCell ref="Y97:AA97"/>
    <mergeCell ref="AB97:AC97"/>
    <mergeCell ref="AW95:BB95"/>
    <mergeCell ref="N96:O96"/>
    <mergeCell ref="P96:Q96"/>
    <mergeCell ref="R96:S96"/>
    <mergeCell ref="T96:U96"/>
    <mergeCell ref="V96:X96"/>
    <mergeCell ref="Y96:AA96"/>
    <mergeCell ref="AB96:AC96"/>
    <mergeCell ref="AD96:AE96"/>
    <mergeCell ref="AF96:AM96"/>
    <mergeCell ref="Y95:AA95"/>
    <mergeCell ref="AB95:AC95"/>
    <mergeCell ref="AD95:AE95"/>
    <mergeCell ref="AF95:AM95"/>
    <mergeCell ref="AN95:AR95"/>
    <mergeCell ref="AS95:AU95"/>
    <mergeCell ref="AD94:AE94"/>
    <mergeCell ref="AF94:AM94"/>
    <mergeCell ref="AN94:AR94"/>
    <mergeCell ref="AS94:AU94"/>
    <mergeCell ref="AW94:BB94"/>
    <mergeCell ref="N95:O95"/>
    <mergeCell ref="P95:Q95"/>
    <mergeCell ref="R95:S95"/>
    <mergeCell ref="T95:U95"/>
    <mergeCell ref="V95:X95"/>
    <mergeCell ref="AN93:AR93"/>
    <mergeCell ref="AS93:AU93"/>
    <mergeCell ref="AW93:BB93"/>
    <mergeCell ref="N94:O94"/>
    <mergeCell ref="P94:Q94"/>
    <mergeCell ref="R94:S94"/>
    <mergeCell ref="T94:U94"/>
    <mergeCell ref="V94:X94"/>
    <mergeCell ref="Y94:AA94"/>
    <mergeCell ref="AB94:AC94"/>
    <mergeCell ref="AW92:BB92"/>
    <mergeCell ref="N93:O93"/>
    <mergeCell ref="P93:Q93"/>
    <mergeCell ref="R93:S93"/>
    <mergeCell ref="T93:U93"/>
    <mergeCell ref="V93:X93"/>
    <mergeCell ref="Y93:AA93"/>
    <mergeCell ref="AB93:AC93"/>
    <mergeCell ref="AD93:AE93"/>
    <mergeCell ref="AF93:AM93"/>
    <mergeCell ref="Y92:AA92"/>
    <mergeCell ref="AB92:AC92"/>
    <mergeCell ref="AD92:AE92"/>
    <mergeCell ref="AF92:AM92"/>
    <mergeCell ref="AN92:AR92"/>
    <mergeCell ref="AS92:AU92"/>
    <mergeCell ref="AD91:AE91"/>
    <mergeCell ref="AF91:AM91"/>
    <mergeCell ref="AN91:AR91"/>
    <mergeCell ref="AS91:AU91"/>
    <mergeCell ref="AW91:BB91"/>
    <mergeCell ref="N92:O92"/>
    <mergeCell ref="P92:Q92"/>
    <mergeCell ref="R92:S92"/>
    <mergeCell ref="T92:U92"/>
    <mergeCell ref="V92:X92"/>
    <mergeCell ref="AN90:AR90"/>
    <mergeCell ref="AS90:AU90"/>
    <mergeCell ref="AW90:BB90"/>
    <mergeCell ref="N91:O91"/>
    <mergeCell ref="P91:Q91"/>
    <mergeCell ref="R91:S91"/>
    <mergeCell ref="T91:U91"/>
    <mergeCell ref="V91:X91"/>
    <mergeCell ref="Y91:AA91"/>
    <mergeCell ref="AB91:AC91"/>
    <mergeCell ref="AW89:BB89"/>
    <mergeCell ref="N90:O90"/>
    <mergeCell ref="P90:Q90"/>
    <mergeCell ref="R90:S90"/>
    <mergeCell ref="T90:U90"/>
    <mergeCell ref="V90:X90"/>
    <mergeCell ref="Y90:AA90"/>
    <mergeCell ref="AB90:AC90"/>
    <mergeCell ref="AD90:AE90"/>
    <mergeCell ref="AF90:AM90"/>
    <mergeCell ref="Y89:AA89"/>
    <mergeCell ref="AB89:AC89"/>
    <mergeCell ref="AD89:AE89"/>
    <mergeCell ref="AF89:AM89"/>
    <mergeCell ref="AN89:AR89"/>
    <mergeCell ref="AS89:AU89"/>
    <mergeCell ref="AD88:AE88"/>
    <mergeCell ref="AF88:AM88"/>
    <mergeCell ref="AN88:AR88"/>
    <mergeCell ref="AS88:AU88"/>
    <mergeCell ref="AW88:BB88"/>
    <mergeCell ref="N89:O89"/>
    <mergeCell ref="P89:Q89"/>
    <mergeCell ref="R89:S89"/>
    <mergeCell ref="T89:U89"/>
    <mergeCell ref="V89:X89"/>
    <mergeCell ref="AN87:AR87"/>
    <mergeCell ref="AS87:AU87"/>
    <mergeCell ref="AW87:BB87"/>
    <mergeCell ref="N88:O88"/>
    <mergeCell ref="P88:Q88"/>
    <mergeCell ref="R88:S88"/>
    <mergeCell ref="T88:U88"/>
    <mergeCell ref="V88:X88"/>
    <mergeCell ref="Y88:AA88"/>
    <mergeCell ref="AB88:AC88"/>
    <mergeCell ref="AW86:BB86"/>
    <mergeCell ref="N87:O87"/>
    <mergeCell ref="P87:Q87"/>
    <mergeCell ref="R87:S87"/>
    <mergeCell ref="T87:U87"/>
    <mergeCell ref="V87:X87"/>
    <mergeCell ref="Y87:AA87"/>
    <mergeCell ref="AB87:AC87"/>
    <mergeCell ref="AD87:AE87"/>
    <mergeCell ref="AF87:AM87"/>
    <mergeCell ref="Y86:AA86"/>
    <mergeCell ref="AB86:AC86"/>
    <mergeCell ref="AD86:AE86"/>
    <mergeCell ref="AF86:AM86"/>
    <mergeCell ref="AN86:AR86"/>
    <mergeCell ref="AS86:AU86"/>
    <mergeCell ref="AD85:AE85"/>
    <mergeCell ref="AF85:AM85"/>
    <mergeCell ref="AN85:AR85"/>
    <mergeCell ref="AS85:AU85"/>
    <mergeCell ref="AW85:BB85"/>
    <mergeCell ref="N86:O86"/>
    <mergeCell ref="P86:Q86"/>
    <mergeCell ref="R86:S86"/>
    <mergeCell ref="T86:U86"/>
    <mergeCell ref="V86:X86"/>
    <mergeCell ref="AN84:AR84"/>
    <mergeCell ref="AS84:AU84"/>
    <mergeCell ref="AW84:BB84"/>
    <mergeCell ref="N85:O85"/>
    <mergeCell ref="P85:Q85"/>
    <mergeCell ref="R85:S85"/>
    <mergeCell ref="T85:U85"/>
    <mergeCell ref="V85:X85"/>
    <mergeCell ref="Y85:AA85"/>
    <mergeCell ref="AB85:AC85"/>
    <mergeCell ref="AW83:BB83"/>
    <mergeCell ref="N84:O84"/>
    <mergeCell ref="P84:Q84"/>
    <mergeCell ref="R84:S84"/>
    <mergeCell ref="T84:U84"/>
    <mergeCell ref="V84:X84"/>
    <mergeCell ref="Y84:AA84"/>
    <mergeCell ref="AB84:AC84"/>
    <mergeCell ref="AD84:AE84"/>
    <mergeCell ref="AF84:AM84"/>
    <mergeCell ref="Y83:AA83"/>
    <mergeCell ref="AB83:AC83"/>
    <mergeCell ref="AD83:AE83"/>
    <mergeCell ref="AF83:AM83"/>
    <mergeCell ref="AN83:AR83"/>
    <mergeCell ref="AS83:AU83"/>
    <mergeCell ref="AD82:AE82"/>
    <mergeCell ref="AF82:AM82"/>
    <mergeCell ref="AN82:AR82"/>
    <mergeCell ref="AS82:AU82"/>
    <mergeCell ref="AW82:BB82"/>
    <mergeCell ref="N83:O83"/>
    <mergeCell ref="P83:Q83"/>
    <mergeCell ref="R83:S83"/>
    <mergeCell ref="T83:U83"/>
    <mergeCell ref="V83:X83"/>
    <mergeCell ref="AN81:AR81"/>
    <mergeCell ref="AS81:AU81"/>
    <mergeCell ref="AW81:BB81"/>
    <mergeCell ref="N82:O82"/>
    <mergeCell ref="P82:Q82"/>
    <mergeCell ref="R82:S82"/>
    <mergeCell ref="T82:U82"/>
    <mergeCell ref="V82:X82"/>
    <mergeCell ref="Y82:AA82"/>
    <mergeCell ref="AB82:AC82"/>
    <mergeCell ref="AW80:BB80"/>
    <mergeCell ref="N81:O81"/>
    <mergeCell ref="P81:Q81"/>
    <mergeCell ref="R81:S81"/>
    <mergeCell ref="T81:U81"/>
    <mergeCell ref="V81:X81"/>
    <mergeCell ref="Y81:AA81"/>
    <mergeCell ref="AB81:AC81"/>
    <mergeCell ref="AD81:AE81"/>
    <mergeCell ref="AF81:AM81"/>
    <mergeCell ref="Y80:AA80"/>
    <mergeCell ref="AB80:AC80"/>
    <mergeCell ref="AD80:AE80"/>
    <mergeCell ref="AF80:AM80"/>
    <mergeCell ref="AN80:AR80"/>
    <mergeCell ref="AS80:AU80"/>
    <mergeCell ref="AD79:AE79"/>
    <mergeCell ref="AF79:AM79"/>
    <mergeCell ref="AN79:AR79"/>
    <mergeCell ref="AS79:AU79"/>
    <mergeCell ref="AW79:BB79"/>
    <mergeCell ref="N80:O80"/>
    <mergeCell ref="P80:Q80"/>
    <mergeCell ref="R80:S80"/>
    <mergeCell ref="T80:U80"/>
    <mergeCell ref="V80:X80"/>
    <mergeCell ref="AN78:AR78"/>
    <mergeCell ref="AS78:AU78"/>
    <mergeCell ref="AW78:BB78"/>
    <mergeCell ref="N79:O79"/>
    <mergeCell ref="P79:Q79"/>
    <mergeCell ref="R79:S79"/>
    <mergeCell ref="T79:U79"/>
    <mergeCell ref="V79:X79"/>
    <mergeCell ref="Y79:AA79"/>
    <mergeCell ref="AB79:AC79"/>
    <mergeCell ref="AW77:BB77"/>
    <mergeCell ref="N78:O78"/>
    <mergeCell ref="P78:Q78"/>
    <mergeCell ref="R78:S78"/>
    <mergeCell ref="T78:U78"/>
    <mergeCell ref="V78:X78"/>
    <mergeCell ref="Y78:AA78"/>
    <mergeCell ref="AB78:AC78"/>
    <mergeCell ref="AD78:AE78"/>
    <mergeCell ref="AF78:AM78"/>
    <mergeCell ref="Y77:AA77"/>
    <mergeCell ref="AB77:AC77"/>
    <mergeCell ref="AD77:AE77"/>
    <mergeCell ref="AF77:AM77"/>
    <mergeCell ref="AN77:AR77"/>
    <mergeCell ref="AS77:AU77"/>
    <mergeCell ref="AD76:AE76"/>
    <mergeCell ref="AF76:AM76"/>
    <mergeCell ref="AN76:AR76"/>
    <mergeCell ref="AS76:AU76"/>
    <mergeCell ref="AW76:BB76"/>
    <mergeCell ref="N77:O77"/>
    <mergeCell ref="P77:Q77"/>
    <mergeCell ref="R77:S77"/>
    <mergeCell ref="T77:U77"/>
    <mergeCell ref="V77:X77"/>
    <mergeCell ref="AN75:AR75"/>
    <mergeCell ref="AS75:AU75"/>
    <mergeCell ref="AW75:BB75"/>
    <mergeCell ref="N76:O76"/>
    <mergeCell ref="P76:Q76"/>
    <mergeCell ref="R76:S76"/>
    <mergeCell ref="T76:U76"/>
    <mergeCell ref="V76:X76"/>
    <mergeCell ref="Y76:AA76"/>
    <mergeCell ref="AB76:AC76"/>
    <mergeCell ref="AW74:BB74"/>
    <mergeCell ref="N75:O75"/>
    <mergeCell ref="P75:Q75"/>
    <mergeCell ref="R75:S75"/>
    <mergeCell ref="T75:U75"/>
    <mergeCell ref="V75:X75"/>
    <mergeCell ref="Y75:AA75"/>
    <mergeCell ref="AB75:AC75"/>
    <mergeCell ref="AD75:AE75"/>
    <mergeCell ref="AF75:AM75"/>
    <mergeCell ref="Y74:AA74"/>
    <mergeCell ref="AB74:AC74"/>
    <mergeCell ref="AD74:AE74"/>
    <mergeCell ref="AF74:AM74"/>
    <mergeCell ref="AN74:AR74"/>
    <mergeCell ref="AS74:AU74"/>
    <mergeCell ref="AD73:AE73"/>
    <mergeCell ref="AF73:AM73"/>
    <mergeCell ref="AN73:AR73"/>
    <mergeCell ref="AS73:AU73"/>
    <mergeCell ref="AW73:BB73"/>
    <mergeCell ref="N74:O74"/>
    <mergeCell ref="P74:Q74"/>
    <mergeCell ref="R74:S74"/>
    <mergeCell ref="T74:U74"/>
    <mergeCell ref="V74:X74"/>
    <mergeCell ref="AN72:AR72"/>
    <mergeCell ref="AS72:AU72"/>
    <mergeCell ref="AW72:BB72"/>
    <mergeCell ref="N73:O73"/>
    <mergeCell ref="P73:Q73"/>
    <mergeCell ref="R73:S73"/>
    <mergeCell ref="T73:U73"/>
    <mergeCell ref="V73:X73"/>
    <mergeCell ref="Y73:AA73"/>
    <mergeCell ref="AB73:AC73"/>
    <mergeCell ref="AW71:BB71"/>
    <mergeCell ref="N72:O72"/>
    <mergeCell ref="P72:Q72"/>
    <mergeCell ref="R72:S72"/>
    <mergeCell ref="T72:U72"/>
    <mergeCell ref="V72:X72"/>
    <mergeCell ref="Y72:AA72"/>
    <mergeCell ref="AB72:AC72"/>
    <mergeCell ref="AD72:AE72"/>
    <mergeCell ref="AF72:AM72"/>
    <mergeCell ref="Y71:AA71"/>
    <mergeCell ref="AB71:AC71"/>
    <mergeCell ref="AD71:AE71"/>
    <mergeCell ref="AF71:AM71"/>
    <mergeCell ref="AN71:AR71"/>
    <mergeCell ref="AS71:AU71"/>
    <mergeCell ref="AD70:AE70"/>
    <mergeCell ref="AF70:AM70"/>
    <mergeCell ref="AN70:AR70"/>
    <mergeCell ref="AS70:AU70"/>
    <mergeCell ref="AW70:BB70"/>
    <mergeCell ref="N71:O71"/>
    <mergeCell ref="P71:Q71"/>
    <mergeCell ref="R71:S71"/>
    <mergeCell ref="T71:U71"/>
    <mergeCell ref="V71:X71"/>
    <mergeCell ref="AN69:AR69"/>
    <mergeCell ref="AS69:AU69"/>
    <mergeCell ref="AW69:BB69"/>
    <mergeCell ref="N70:O70"/>
    <mergeCell ref="P70:Q70"/>
    <mergeCell ref="R70:S70"/>
    <mergeCell ref="T70:U70"/>
    <mergeCell ref="V70:X70"/>
    <mergeCell ref="Y70:AA70"/>
    <mergeCell ref="AB70:AC70"/>
    <mergeCell ref="AW68:BB68"/>
    <mergeCell ref="N69:O69"/>
    <mergeCell ref="P69:Q69"/>
    <mergeCell ref="R69:S69"/>
    <mergeCell ref="T69:U69"/>
    <mergeCell ref="V69:X69"/>
    <mergeCell ref="Y69:AA69"/>
    <mergeCell ref="AB69:AC69"/>
    <mergeCell ref="AD69:AE69"/>
    <mergeCell ref="AF69:AM69"/>
    <mergeCell ref="Y68:AA68"/>
    <mergeCell ref="AB68:AC68"/>
    <mergeCell ref="AD68:AE68"/>
    <mergeCell ref="AF68:AM68"/>
    <mergeCell ref="AN68:AR68"/>
    <mergeCell ref="AS68:AU68"/>
    <mergeCell ref="AD67:AE67"/>
    <mergeCell ref="AF67:AM67"/>
    <mergeCell ref="AN67:AR67"/>
    <mergeCell ref="AS67:AU67"/>
    <mergeCell ref="AW67:BB67"/>
    <mergeCell ref="N68:O68"/>
    <mergeCell ref="P68:Q68"/>
    <mergeCell ref="R68:S68"/>
    <mergeCell ref="T68:U68"/>
    <mergeCell ref="V68:X68"/>
    <mergeCell ref="AN66:AR66"/>
    <mergeCell ref="AS66:AU66"/>
    <mergeCell ref="AW66:BB66"/>
    <mergeCell ref="N67:O67"/>
    <mergeCell ref="P67:Q67"/>
    <mergeCell ref="R67:S67"/>
    <mergeCell ref="T67:U67"/>
    <mergeCell ref="V67:X67"/>
    <mergeCell ref="Y67:AA67"/>
    <mergeCell ref="AB67:AC67"/>
    <mergeCell ref="AW65:BB65"/>
    <mergeCell ref="N66:O66"/>
    <mergeCell ref="P66:Q66"/>
    <mergeCell ref="R66:S66"/>
    <mergeCell ref="T66:U66"/>
    <mergeCell ref="V66:X66"/>
    <mergeCell ref="Y66:AA66"/>
    <mergeCell ref="AB66:AC66"/>
    <mergeCell ref="AD66:AE66"/>
    <mergeCell ref="AF66:AM66"/>
    <mergeCell ref="Y65:AA65"/>
    <mergeCell ref="AB65:AC65"/>
    <mergeCell ref="AD65:AE65"/>
    <mergeCell ref="AF65:AM65"/>
    <mergeCell ref="AN65:AR65"/>
    <mergeCell ref="AS65:AU65"/>
    <mergeCell ref="AD64:AE64"/>
    <mergeCell ref="AF64:AM64"/>
    <mergeCell ref="AN64:AR64"/>
    <mergeCell ref="AS64:AU64"/>
    <mergeCell ref="AW64:BB64"/>
    <mergeCell ref="N65:O65"/>
    <mergeCell ref="P65:Q65"/>
    <mergeCell ref="R65:S65"/>
    <mergeCell ref="T65:U65"/>
    <mergeCell ref="V65:X65"/>
    <mergeCell ref="AN63:AR63"/>
    <mergeCell ref="AS63:AU63"/>
    <mergeCell ref="AW63:BB63"/>
    <mergeCell ref="N64:O64"/>
    <mergeCell ref="P64:Q64"/>
    <mergeCell ref="R64:S64"/>
    <mergeCell ref="T64:U64"/>
    <mergeCell ref="V64:X64"/>
    <mergeCell ref="Y64:AA64"/>
    <mergeCell ref="AB64:AC64"/>
    <mergeCell ref="AW62:BB62"/>
    <mergeCell ref="N63:O63"/>
    <mergeCell ref="P63:Q63"/>
    <mergeCell ref="R63:S63"/>
    <mergeCell ref="T63:U63"/>
    <mergeCell ref="V63:X63"/>
    <mergeCell ref="Y63:AA63"/>
    <mergeCell ref="AB63:AC63"/>
    <mergeCell ref="AD63:AE63"/>
    <mergeCell ref="AF63:AM63"/>
    <mergeCell ref="Y62:AA62"/>
    <mergeCell ref="AB62:AC62"/>
    <mergeCell ref="AD62:AE62"/>
    <mergeCell ref="AF62:AM62"/>
    <mergeCell ref="AN62:AR62"/>
    <mergeCell ref="AS62:AU62"/>
    <mergeCell ref="AD61:AE61"/>
    <mergeCell ref="AF61:AM61"/>
    <mergeCell ref="AN61:AR61"/>
    <mergeCell ref="AS61:AU61"/>
    <mergeCell ref="AW61:BB61"/>
    <mergeCell ref="N62:O62"/>
    <mergeCell ref="P62:Q62"/>
    <mergeCell ref="R62:S62"/>
    <mergeCell ref="T62:U62"/>
    <mergeCell ref="V62:X62"/>
    <mergeCell ref="AN60:AR60"/>
    <mergeCell ref="AS60:AU60"/>
    <mergeCell ref="AW60:BB60"/>
    <mergeCell ref="N61:O61"/>
    <mergeCell ref="P61:Q61"/>
    <mergeCell ref="R61:S61"/>
    <mergeCell ref="T61:U61"/>
    <mergeCell ref="V61:X61"/>
    <mergeCell ref="Y61:AA61"/>
    <mergeCell ref="AB61:AC61"/>
    <mergeCell ref="AW59:BB59"/>
    <mergeCell ref="N60:O60"/>
    <mergeCell ref="P60:Q60"/>
    <mergeCell ref="R60:S60"/>
    <mergeCell ref="T60:U60"/>
    <mergeCell ref="V60:X60"/>
    <mergeCell ref="Y60:AA60"/>
    <mergeCell ref="AB60:AC60"/>
    <mergeCell ref="AD60:AE60"/>
    <mergeCell ref="AF60:AM60"/>
    <mergeCell ref="Y59:AA59"/>
    <mergeCell ref="AB59:AC59"/>
    <mergeCell ref="AD59:AE59"/>
    <mergeCell ref="AF59:AM59"/>
    <mergeCell ref="AN59:AR59"/>
    <mergeCell ref="AS59:AU59"/>
    <mergeCell ref="AD58:AE58"/>
    <mergeCell ref="AF58:AM58"/>
    <mergeCell ref="AN58:AR58"/>
    <mergeCell ref="AS58:AU58"/>
    <mergeCell ref="AW58:BB58"/>
    <mergeCell ref="N59:O59"/>
    <mergeCell ref="P59:Q59"/>
    <mergeCell ref="R59:S59"/>
    <mergeCell ref="T59:U59"/>
    <mergeCell ref="V59:X59"/>
    <mergeCell ref="AN57:AR57"/>
    <mergeCell ref="AS57:AU57"/>
    <mergeCell ref="AW57:BB57"/>
    <mergeCell ref="N58:O58"/>
    <mergeCell ref="P58:Q58"/>
    <mergeCell ref="R58:S58"/>
    <mergeCell ref="T58:U58"/>
    <mergeCell ref="V58:X58"/>
    <mergeCell ref="Y58:AA58"/>
    <mergeCell ref="AB58:AC58"/>
    <mergeCell ref="AW56:BB56"/>
    <mergeCell ref="N57:O57"/>
    <mergeCell ref="P57:Q57"/>
    <mergeCell ref="R57:S57"/>
    <mergeCell ref="T57:U57"/>
    <mergeCell ref="V57:X57"/>
    <mergeCell ref="Y57:AA57"/>
    <mergeCell ref="AB57:AC57"/>
    <mergeCell ref="AD57:AE57"/>
    <mergeCell ref="AF57:AM57"/>
    <mergeCell ref="Y56:AA56"/>
    <mergeCell ref="AB56:AC56"/>
    <mergeCell ref="AD56:AE56"/>
    <mergeCell ref="AF56:AM56"/>
    <mergeCell ref="AN56:AR56"/>
    <mergeCell ref="AS56:AU56"/>
    <mergeCell ref="AD55:AE55"/>
    <mergeCell ref="AF55:AM55"/>
    <mergeCell ref="AN55:AR55"/>
    <mergeCell ref="AS55:AU55"/>
    <mergeCell ref="AW55:BB55"/>
    <mergeCell ref="N56:O56"/>
    <mergeCell ref="P56:Q56"/>
    <mergeCell ref="R56:S56"/>
    <mergeCell ref="T56:U56"/>
    <mergeCell ref="V56:X56"/>
    <mergeCell ref="AN54:AR54"/>
    <mergeCell ref="AS54:AU54"/>
    <mergeCell ref="AW54:BB54"/>
    <mergeCell ref="N55:O55"/>
    <mergeCell ref="P55:Q55"/>
    <mergeCell ref="R55:S55"/>
    <mergeCell ref="T55:U55"/>
    <mergeCell ref="V55:X55"/>
    <mergeCell ref="Y55:AA55"/>
    <mergeCell ref="AB55:AC55"/>
    <mergeCell ref="AW53:BB53"/>
    <mergeCell ref="N54:O54"/>
    <mergeCell ref="P54:Q54"/>
    <mergeCell ref="R54:S54"/>
    <mergeCell ref="T54:U54"/>
    <mergeCell ref="V54:X54"/>
    <mergeCell ref="Y54:AA54"/>
    <mergeCell ref="AB54:AC54"/>
    <mergeCell ref="AD54:AE54"/>
    <mergeCell ref="AF54:AM54"/>
    <mergeCell ref="Y53:AA53"/>
    <mergeCell ref="AB53:AC53"/>
    <mergeCell ref="AD53:AE53"/>
    <mergeCell ref="AF53:AM53"/>
    <mergeCell ref="AN53:AR53"/>
    <mergeCell ref="AS53:AU53"/>
    <mergeCell ref="AD52:AE52"/>
    <mergeCell ref="AF52:AM52"/>
    <mergeCell ref="AN52:AR52"/>
    <mergeCell ref="AS52:AU52"/>
    <mergeCell ref="AW52:BB52"/>
    <mergeCell ref="N53:O53"/>
    <mergeCell ref="P53:Q53"/>
    <mergeCell ref="R53:S53"/>
    <mergeCell ref="T53:U53"/>
    <mergeCell ref="V53:X53"/>
    <mergeCell ref="AN51:AR51"/>
    <mergeCell ref="AS51:AU51"/>
    <mergeCell ref="AW51:BB51"/>
    <mergeCell ref="N52:O52"/>
    <mergeCell ref="P52:Q52"/>
    <mergeCell ref="R52:S52"/>
    <mergeCell ref="T52:U52"/>
    <mergeCell ref="V52:X52"/>
    <mergeCell ref="Y52:AA52"/>
    <mergeCell ref="AB52:AC52"/>
    <mergeCell ref="AW50:BB50"/>
    <mergeCell ref="N51:O51"/>
    <mergeCell ref="P51:Q51"/>
    <mergeCell ref="R51:S51"/>
    <mergeCell ref="T51:U51"/>
    <mergeCell ref="V51:X51"/>
    <mergeCell ref="Y51:AA51"/>
    <mergeCell ref="AB51:AC51"/>
    <mergeCell ref="AD51:AE51"/>
    <mergeCell ref="AF51:AM51"/>
    <mergeCell ref="Y50:AA50"/>
    <mergeCell ref="AB50:AC50"/>
    <mergeCell ref="AD50:AE50"/>
    <mergeCell ref="AF50:AM50"/>
    <mergeCell ref="AN50:AR50"/>
    <mergeCell ref="AS50:AU50"/>
    <mergeCell ref="AD49:AE49"/>
    <mergeCell ref="AF49:AM49"/>
    <mergeCell ref="AN49:AR49"/>
    <mergeCell ref="AS49:AU49"/>
    <mergeCell ref="AW49:BB49"/>
    <mergeCell ref="N50:O50"/>
    <mergeCell ref="P50:Q50"/>
    <mergeCell ref="R50:S50"/>
    <mergeCell ref="T50:U50"/>
    <mergeCell ref="V50:X50"/>
    <mergeCell ref="AN48:AR48"/>
    <mergeCell ref="AS48:AU48"/>
    <mergeCell ref="AW48:BB48"/>
    <mergeCell ref="N49:O49"/>
    <mergeCell ref="P49:Q49"/>
    <mergeCell ref="R49:S49"/>
    <mergeCell ref="T49:U49"/>
    <mergeCell ref="V49:X49"/>
    <mergeCell ref="Y49:AA49"/>
    <mergeCell ref="AB49:AC49"/>
    <mergeCell ref="AW47:BB47"/>
    <mergeCell ref="N48:O48"/>
    <mergeCell ref="P48:Q48"/>
    <mergeCell ref="R48:S48"/>
    <mergeCell ref="T48:U48"/>
    <mergeCell ref="V48:X48"/>
    <mergeCell ref="Y48:AA48"/>
    <mergeCell ref="AB48:AC48"/>
    <mergeCell ref="AD48:AE48"/>
    <mergeCell ref="AF48:AM48"/>
    <mergeCell ref="Y47:AA47"/>
    <mergeCell ref="AB47:AC47"/>
    <mergeCell ref="AD47:AE47"/>
    <mergeCell ref="AF47:AM47"/>
    <mergeCell ref="AN47:AR47"/>
    <mergeCell ref="AS47:AU47"/>
    <mergeCell ref="AD46:AE46"/>
    <mergeCell ref="AF46:AM46"/>
    <mergeCell ref="AN46:AR46"/>
    <mergeCell ref="AS46:AU46"/>
    <mergeCell ref="AW46:BB46"/>
    <mergeCell ref="N47:O47"/>
    <mergeCell ref="P47:Q47"/>
    <mergeCell ref="R47:S47"/>
    <mergeCell ref="T47:U47"/>
    <mergeCell ref="V47:X47"/>
    <mergeCell ref="AN45:AR45"/>
    <mergeCell ref="AS45:AU45"/>
    <mergeCell ref="AW45:BB45"/>
    <mergeCell ref="N46:O46"/>
    <mergeCell ref="P46:Q46"/>
    <mergeCell ref="R46:S46"/>
    <mergeCell ref="T46:U46"/>
    <mergeCell ref="V46:X46"/>
    <mergeCell ref="Y46:AA46"/>
    <mergeCell ref="AB46:AC46"/>
    <mergeCell ref="AW44:BB44"/>
    <mergeCell ref="N45:O45"/>
    <mergeCell ref="P45:Q45"/>
    <mergeCell ref="R45:S45"/>
    <mergeCell ref="T45:U45"/>
    <mergeCell ref="V45:X45"/>
    <mergeCell ref="Y45:AA45"/>
    <mergeCell ref="AB45:AC45"/>
    <mergeCell ref="AD45:AE45"/>
    <mergeCell ref="AF45:AM45"/>
    <mergeCell ref="Y44:AA44"/>
    <mergeCell ref="AB44:AC44"/>
    <mergeCell ref="AD44:AE44"/>
    <mergeCell ref="AF44:AM44"/>
    <mergeCell ref="AN44:AR44"/>
    <mergeCell ref="AS44:AU44"/>
    <mergeCell ref="AD43:AE43"/>
    <mergeCell ref="AF43:AM43"/>
    <mergeCell ref="AN43:AR43"/>
    <mergeCell ref="AS43:AU43"/>
    <mergeCell ref="AW43:BB43"/>
    <mergeCell ref="N44:O44"/>
    <mergeCell ref="P44:Q44"/>
    <mergeCell ref="R44:S44"/>
    <mergeCell ref="T44:U44"/>
    <mergeCell ref="V44:X44"/>
    <mergeCell ref="AN42:AR42"/>
    <mergeCell ref="AS42:AU42"/>
    <mergeCell ref="AW42:BB42"/>
    <mergeCell ref="N43:O43"/>
    <mergeCell ref="P43:Q43"/>
    <mergeCell ref="R43:S43"/>
    <mergeCell ref="T43:U43"/>
    <mergeCell ref="V43:X43"/>
    <mergeCell ref="Y43:AA43"/>
    <mergeCell ref="AB43:AC43"/>
    <mergeCell ref="AW41:BB41"/>
    <mergeCell ref="N42:O42"/>
    <mergeCell ref="P42:Q42"/>
    <mergeCell ref="R42:S42"/>
    <mergeCell ref="T42:U42"/>
    <mergeCell ref="V42:X42"/>
    <mergeCell ref="Y42:AA42"/>
    <mergeCell ref="AB42:AC42"/>
    <mergeCell ref="AD42:AE42"/>
    <mergeCell ref="AF42:AM42"/>
    <mergeCell ref="Y41:AA41"/>
    <mergeCell ref="AB41:AC41"/>
    <mergeCell ref="AD41:AE41"/>
    <mergeCell ref="AF41:AM41"/>
    <mergeCell ref="AN41:AR41"/>
    <mergeCell ref="AS41:AU41"/>
    <mergeCell ref="AD40:AE40"/>
    <mergeCell ref="AF40:AM40"/>
    <mergeCell ref="AN40:AR40"/>
    <mergeCell ref="AS40:AU40"/>
    <mergeCell ref="AW40:BB40"/>
    <mergeCell ref="N41:O41"/>
    <mergeCell ref="P41:Q41"/>
    <mergeCell ref="R41:S41"/>
    <mergeCell ref="T41:U41"/>
    <mergeCell ref="V41:X41"/>
    <mergeCell ref="AN39:AR39"/>
    <mergeCell ref="AS39:AU39"/>
    <mergeCell ref="AW39:BB39"/>
    <mergeCell ref="N40:O40"/>
    <mergeCell ref="P40:Q40"/>
    <mergeCell ref="R40:S40"/>
    <mergeCell ref="T40:U40"/>
    <mergeCell ref="V40:X40"/>
    <mergeCell ref="Y40:AA40"/>
    <mergeCell ref="AB40:AC40"/>
    <mergeCell ref="AW38:BB38"/>
    <mergeCell ref="N39:O39"/>
    <mergeCell ref="P39:Q39"/>
    <mergeCell ref="R39:S39"/>
    <mergeCell ref="T39:U39"/>
    <mergeCell ref="V39:X39"/>
    <mergeCell ref="Y39:AA39"/>
    <mergeCell ref="AB39:AC39"/>
    <mergeCell ref="AD39:AE39"/>
    <mergeCell ref="AF39:AM39"/>
    <mergeCell ref="Y38:AA38"/>
    <mergeCell ref="AB38:AC38"/>
    <mergeCell ref="AD38:AE38"/>
    <mergeCell ref="AF38:AM38"/>
    <mergeCell ref="AN38:AR38"/>
    <mergeCell ref="AS38:AU38"/>
    <mergeCell ref="AD37:AE37"/>
    <mergeCell ref="AF37:AM37"/>
    <mergeCell ref="AN37:AR37"/>
    <mergeCell ref="AS37:AU37"/>
    <mergeCell ref="AW37:BB37"/>
    <mergeCell ref="N38:O38"/>
    <mergeCell ref="P38:Q38"/>
    <mergeCell ref="R38:S38"/>
    <mergeCell ref="T38:U38"/>
    <mergeCell ref="V38:X38"/>
    <mergeCell ref="AN36:AR36"/>
    <mergeCell ref="AS36:AU36"/>
    <mergeCell ref="AW36:BB36"/>
    <mergeCell ref="N37:O37"/>
    <mergeCell ref="P37:Q37"/>
    <mergeCell ref="R37:S37"/>
    <mergeCell ref="T37:U37"/>
    <mergeCell ref="V37:X37"/>
    <mergeCell ref="Y37:AA37"/>
    <mergeCell ref="AB37:AC37"/>
    <mergeCell ref="AW35:BB35"/>
    <mergeCell ref="N36:O36"/>
    <mergeCell ref="P36:Q36"/>
    <mergeCell ref="R36:S36"/>
    <mergeCell ref="T36:U36"/>
    <mergeCell ref="V36:X36"/>
    <mergeCell ref="Y36:AA36"/>
    <mergeCell ref="AB36:AC36"/>
    <mergeCell ref="AD36:AE36"/>
    <mergeCell ref="AF36:AM36"/>
    <mergeCell ref="Y35:AA35"/>
    <mergeCell ref="AB35:AC35"/>
    <mergeCell ref="AD35:AE35"/>
    <mergeCell ref="AF35:AM35"/>
    <mergeCell ref="AN35:AR35"/>
    <mergeCell ref="AS35:AU35"/>
    <mergeCell ref="AD34:AE34"/>
    <mergeCell ref="AF34:AM34"/>
    <mergeCell ref="AN34:AR34"/>
    <mergeCell ref="AS34:AU34"/>
    <mergeCell ref="AW34:BB34"/>
    <mergeCell ref="N35:O35"/>
    <mergeCell ref="P35:Q35"/>
    <mergeCell ref="R35:S35"/>
    <mergeCell ref="T35:U35"/>
    <mergeCell ref="V35:X35"/>
    <mergeCell ref="AN33:AR33"/>
    <mergeCell ref="AS33:AU33"/>
    <mergeCell ref="AW33:BB33"/>
    <mergeCell ref="N34:O34"/>
    <mergeCell ref="P34:Q34"/>
    <mergeCell ref="R34:S34"/>
    <mergeCell ref="T34:U34"/>
    <mergeCell ref="V34:X34"/>
    <mergeCell ref="Y34:AA34"/>
    <mergeCell ref="AB34:AC34"/>
    <mergeCell ref="AW32:BB32"/>
    <mergeCell ref="N33:O33"/>
    <mergeCell ref="P33:Q33"/>
    <mergeCell ref="R33:S33"/>
    <mergeCell ref="T33:U33"/>
    <mergeCell ref="V33:X33"/>
    <mergeCell ref="Y33:AA33"/>
    <mergeCell ref="AB33:AC33"/>
    <mergeCell ref="AD33:AE33"/>
    <mergeCell ref="AF33:AM33"/>
    <mergeCell ref="Y32:AA32"/>
    <mergeCell ref="AB32:AC32"/>
    <mergeCell ref="AD32:AE32"/>
    <mergeCell ref="AF32:AM32"/>
    <mergeCell ref="AN32:AR32"/>
    <mergeCell ref="AS32:AU32"/>
    <mergeCell ref="AD31:AE31"/>
    <mergeCell ref="AF31:AM31"/>
    <mergeCell ref="AN31:AR31"/>
    <mergeCell ref="AS31:AU31"/>
    <mergeCell ref="AW31:BB31"/>
    <mergeCell ref="N32:O32"/>
    <mergeCell ref="P32:Q32"/>
    <mergeCell ref="R32:S32"/>
    <mergeCell ref="T32:U32"/>
    <mergeCell ref="V32:X32"/>
    <mergeCell ref="AN30:AR30"/>
    <mergeCell ref="AS30:AU30"/>
    <mergeCell ref="AW30:BB30"/>
    <mergeCell ref="N31:O31"/>
    <mergeCell ref="P31:Q31"/>
    <mergeCell ref="R31:S31"/>
    <mergeCell ref="T31:U31"/>
    <mergeCell ref="V31:X31"/>
    <mergeCell ref="Y31:AA31"/>
    <mergeCell ref="AB31:AC31"/>
    <mergeCell ref="AW29:BB29"/>
    <mergeCell ref="N30:O30"/>
    <mergeCell ref="P30:Q30"/>
    <mergeCell ref="R30:S30"/>
    <mergeCell ref="T30:U30"/>
    <mergeCell ref="V30:X30"/>
    <mergeCell ref="Y30:AA30"/>
    <mergeCell ref="AB30:AC30"/>
    <mergeCell ref="AD30:AE30"/>
    <mergeCell ref="AF30:AM30"/>
    <mergeCell ref="Y29:AA29"/>
    <mergeCell ref="AB29:AC29"/>
    <mergeCell ref="AD29:AE29"/>
    <mergeCell ref="AF29:AM29"/>
    <mergeCell ref="AN29:AR29"/>
    <mergeCell ref="AS29:AU29"/>
    <mergeCell ref="AD28:AE28"/>
    <mergeCell ref="AF28:AM28"/>
    <mergeCell ref="AN28:AR28"/>
    <mergeCell ref="AS28:AU28"/>
    <mergeCell ref="AW28:BB28"/>
    <mergeCell ref="N29:O29"/>
    <mergeCell ref="P29:Q29"/>
    <mergeCell ref="R29:S29"/>
    <mergeCell ref="T29:U29"/>
    <mergeCell ref="V29:X29"/>
    <mergeCell ref="AN27:AR27"/>
    <mergeCell ref="AS27:AU27"/>
    <mergeCell ref="AW27:BB27"/>
    <mergeCell ref="N28:O28"/>
    <mergeCell ref="P28:Q28"/>
    <mergeCell ref="R28:S28"/>
    <mergeCell ref="T28:U28"/>
    <mergeCell ref="V28:X28"/>
    <mergeCell ref="Y28:AA28"/>
    <mergeCell ref="AB28:AC28"/>
    <mergeCell ref="AW26:BB26"/>
    <mergeCell ref="N27:O27"/>
    <mergeCell ref="P27:Q27"/>
    <mergeCell ref="R27:S27"/>
    <mergeCell ref="T27:U27"/>
    <mergeCell ref="V27:X27"/>
    <mergeCell ref="Y27:AA27"/>
    <mergeCell ref="AB27:AC27"/>
    <mergeCell ref="AD27:AE27"/>
    <mergeCell ref="AF27:AM27"/>
    <mergeCell ref="Y26:AA26"/>
    <mergeCell ref="AB26:AC26"/>
    <mergeCell ref="AD26:AE26"/>
    <mergeCell ref="AF26:AM26"/>
    <mergeCell ref="AN26:AR26"/>
    <mergeCell ref="AS26:AU26"/>
    <mergeCell ref="AD25:AE25"/>
    <mergeCell ref="AF25:AM25"/>
    <mergeCell ref="AN25:AR25"/>
    <mergeCell ref="AS25:AU25"/>
    <mergeCell ref="AW25:BB25"/>
    <mergeCell ref="N26:O26"/>
    <mergeCell ref="P26:Q26"/>
    <mergeCell ref="R26:S26"/>
    <mergeCell ref="T26:U26"/>
    <mergeCell ref="V26:X26"/>
    <mergeCell ref="AN24:AR24"/>
    <mergeCell ref="AS24:AU24"/>
    <mergeCell ref="AW24:BB24"/>
    <mergeCell ref="N25:O25"/>
    <mergeCell ref="P25:Q25"/>
    <mergeCell ref="R25:S25"/>
    <mergeCell ref="T25:U25"/>
    <mergeCell ref="V25:X25"/>
    <mergeCell ref="Y25:AA25"/>
    <mergeCell ref="AB25:AC25"/>
    <mergeCell ref="AW23:BB23"/>
    <mergeCell ref="N24:O24"/>
    <mergeCell ref="P24:Q24"/>
    <mergeCell ref="R24:S24"/>
    <mergeCell ref="T24:U24"/>
    <mergeCell ref="V24:X24"/>
    <mergeCell ref="Y24:AA24"/>
    <mergeCell ref="AB24:AC24"/>
    <mergeCell ref="AD24:AE24"/>
    <mergeCell ref="AF24:AM24"/>
    <mergeCell ref="Y23:AA23"/>
    <mergeCell ref="AB23:AC23"/>
    <mergeCell ref="AD23:AE23"/>
    <mergeCell ref="AF23:AM23"/>
    <mergeCell ref="AN23:AR23"/>
    <mergeCell ref="AS23:AU23"/>
    <mergeCell ref="AD22:AE22"/>
    <mergeCell ref="AF22:AM22"/>
    <mergeCell ref="AN22:AR22"/>
    <mergeCell ref="AS22:AU22"/>
    <mergeCell ref="AW22:BB22"/>
    <mergeCell ref="N23:O23"/>
    <mergeCell ref="P23:Q23"/>
    <mergeCell ref="R23:S23"/>
    <mergeCell ref="T23:U23"/>
    <mergeCell ref="V23:X23"/>
    <mergeCell ref="AN21:AR21"/>
    <mergeCell ref="AS21:AU21"/>
    <mergeCell ref="AW21:BB21"/>
    <mergeCell ref="N22:O22"/>
    <mergeCell ref="P22:Q22"/>
    <mergeCell ref="R22:S22"/>
    <mergeCell ref="T22:U22"/>
    <mergeCell ref="V22:X22"/>
    <mergeCell ref="Y22:AA22"/>
    <mergeCell ref="AB22:AC22"/>
    <mergeCell ref="AW20:BB20"/>
    <mergeCell ref="N21:O21"/>
    <mergeCell ref="P21:Q21"/>
    <mergeCell ref="R21:S21"/>
    <mergeCell ref="T21:U21"/>
    <mergeCell ref="V21:X21"/>
    <mergeCell ref="Y21:AA21"/>
    <mergeCell ref="AB21:AC21"/>
    <mergeCell ref="AD21:AE21"/>
    <mergeCell ref="AF21:AM21"/>
    <mergeCell ref="Y20:AA20"/>
    <mergeCell ref="AB20:AC20"/>
    <mergeCell ref="AD20:AE20"/>
    <mergeCell ref="AF20:AM20"/>
    <mergeCell ref="AN20:AR20"/>
    <mergeCell ref="AS20:AU20"/>
    <mergeCell ref="AD19:AE19"/>
    <mergeCell ref="AF19:AM19"/>
    <mergeCell ref="AN19:AR19"/>
    <mergeCell ref="AS19:AU19"/>
    <mergeCell ref="AW19:BB19"/>
    <mergeCell ref="N20:O20"/>
    <mergeCell ref="P20:Q20"/>
    <mergeCell ref="R20:S20"/>
    <mergeCell ref="T20:U20"/>
    <mergeCell ref="V20:X20"/>
    <mergeCell ref="AN18:AR18"/>
    <mergeCell ref="AS18:AU18"/>
    <mergeCell ref="AW18:BB18"/>
    <mergeCell ref="N19:O19"/>
    <mergeCell ref="P19:Q19"/>
    <mergeCell ref="R19:S19"/>
    <mergeCell ref="T19:U19"/>
    <mergeCell ref="V19:X19"/>
    <mergeCell ref="Y19:AA19"/>
    <mergeCell ref="AB19:AC19"/>
    <mergeCell ref="AW17:BB17"/>
    <mergeCell ref="N18:O18"/>
    <mergeCell ref="P18:Q18"/>
    <mergeCell ref="R18:S18"/>
    <mergeCell ref="T18:U18"/>
    <mergeCell ref="V18:X18"/>
    <mergeCell ref="Y18:AA18"/>
    <mergeCell ref="AB18:AC18"/>
    <mergeCell ref="AD18:AE18"/>
    <mergeCell ref="AF18:AM18"/>
    <mergeCell ref="Y17:AA17"/>
    <mergeCell ref="AB17:AC17"/>
    <mergeCell ref="AD17:AE17"/>
    <mergeCell ref="AF17:AM17"/>
    <mergeCell ref="AN17:AR17"/>
    <mergeCell ref="AS17:AU17"/>
    <mergeCell ref="N2:W6"/>
    <mergeCell ref="Z3:AN5"/>
    <mergeCell ref="AQ3:AZ3"/>
    <mergeCell ref="BB3:BF3"/>
    <mergeCell ref="AQ5:AZ7"/>
    <mergeCell ref="BB5:BF7"/>
    <mergeCell ref="N15:S15"/>
    <mergeCell ref="T15:AT15"/>
    <mergeCell ref="AZ15:BB15"/>
    <mergeCell ref="N17:O17"/>
    <mergeCell ref="P17:Q17"/>
    <mergeCell ref="R17:S17"/>
    <mergeCell ref="T17:U17"/>
    <mergeCell ref="V17:X17"/>
    <mergeCell ref="AQ9:AZ9"/>
    <mergeCell ref="BB9:BF9"/>
    <mergeCell ref="N14:R14"/>
    <mergeCell ref="S14:U14"/>
    <mergeCell ref="V14:AC14"/>
    <mergeCell ref="AD14:AJ14"/>
    <mergeCell ref="AK14:AQ14"/>
    <mergeCell ref="AR14:AW14"/>
    <mergeCell ref="AZ14:BB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BE345"/>
  <sheetViews>
    <sheetView showGridLines="0" zoomScale="90" zoomScaleNormal="90" workbookViewId="0">
      <pane ySplit="27" topLeftCell="A335" activePane="bottomLeft" state="frozen"/>
      <selection pane="bottomLeft" activeCell="AQ312" sqref="AQ312"/>
    </sheetView>
  </sheetViews>
  <sheetFormatPr baseColWidth="10" defaultRowHeight="15" x14ac:dyDescent="0.25"/>
  <cols>
    <col min="1" max="1" width="23.85546875" style="618" customWidth="1"/>
    <col min="2" max="2" width="2.85546875" style="197" customWidth="1"/>
    <col min="3" max="6" width="2.7109375" style="197" customWidth="1"/>
    <col min="7" max="7" width="2.85546875" style="197" customWidth="1"/>
    <col min="8" max="10" width="2.7109375" style="197" customWidth="1"/>
    <col min="11" max="11" width="2.42578125" style="197" customWidth="1"/>
    <col min="12" max="12" width="0.28515625" style="197" customWidth="1"/>
    <col min="13" max="13" width="1" style="197" customWidth="1"/>
    <col min="14" max="14" width="1.5703125" style="197" customWidth="1"/>
    <col min="15" max="17" width="2.7109375" style="197" customWidth="1"/>
    <col min="18" max="19" width="2.7109375" style="618" customWidth="1"/>
    <col min="20" max="20" width="12" style="633" customWidth="1"/>
    <col min="21" max="21" width="7.42578125" style="197" customWidth="1"/>
    <col min="22" max="26" width="2.7109375" style="197" customWidth="1"/>
    <col min="27" max="27" width="3.28515625" style="197" customWidth="1"/>
    <col min="28" max="34" width="3.28515625" style="618" customWidth="1"/>
    <col min="35" max="35" width="5.5703125" style="618" customWidth="1"/>
    <col min="36" max="36" width="5.5703125" style="197" customWidth="1"/>
    <col min="37" max="37" width="5.5703125" style="618" customWidth="1"/>
    <col min="38" max="38" width="6.85546875" style="618" customWidth="1"/>
    <col min="39" max="39" width="5.28515625" style="618" hidden="1" customWidth="1"/>
    <col min="40" max="40" width="13.140625" style="618" hidden="1" customWidth="1"/>
    <col min="41" max="41" width="9.5703125" style="618" hidden="1" customWidth="1"/>
    <col min="42" max="42" width="6.85546875" style="618" customWidth="1"/>
    <col min="43" max="43" width="17.42578125" style="618" customWidth="1"/>
    <col min="44" max="44" width="17.42578125" style="632" customWidth="1"/>
    <col min="45" max="45" width="17.42578125" style="725" customWidth="1"/>
    <col min="46" max="46" width="17.42578125" style="618" customWidth="1"/>
    <col min="47" max="47" width="17.42578125" style="632" customWidth="1"/>
    <col min="48" max="48" width="17.42578125" style="725" customWidth="1"/>
    <col min="49" max="49" width="17.42578125" style="632" customWidth="1"/>
    <col min="50" max="50" width="17.42578125" style="725" customWidth="1"/>
    <col min="51" max="51" width="17.42578125" style="632" customWidth="1"/>
    <col min="52" max="52" width="17.42578125" style="725" customWidth="1"/>
    <col min="53" max="55" width="17.42578125" style="618" customWidth="1"/>
    <col min="56" max="56" width="0.5703125" style="618" customWidth="1"/>
    <col min="57" max="57" width="8.7109375" style="618" bestFit="1" customWidth="1"/>
    <col min="58" max="16384" width="11.42578125" style="618"/>
  </cols>
  <sheetData>
    <row r="1" spans="2:57" ht="4.3499999999999996" customHeight="1" x14ac:dyDescent="0.25">
      <c r="U1" s="618"/>
      <c r="V1" s="618"/>
      <c r="W1" s="618"/>
      <c r="X1" s="618"/>
      <c r="Y1" s="618"/>
      <c r="Z1" s="618"/>
      <c r="AA1" s="618"/>
    </row>
    <row r="2" spans="2:57" ht="4.3499999999999996" customHeight="1" x14ac:dyDescent="0.25">
      <c r="B2" s="827"/>
      <c r="C2" s="827"/>
      <c r="D2" s="827"/>
      <c r="E2" s="827"/>
      <c r="F2" s="827"/>
      <c r="G2" s="827"/>
      <c r="H2" s="827"/>
      <c r="I2" s="827"/>
      <c r="J2" s="827"/>
      <c r="K2" s="827"/>
      <c r="U2" s="618"/>
      <c r="V2" s="618"/>
      <c r="W2" s="618"/>
      <c r="X2" s="618"/>
      <c r="Y2" s="618"/>
      <c r="Z2" s="618"/>
      <c r="AA2" s="618"/>
    </row>
    <row r="3" spans="2:57" ht="14.1" customHeight="1" x14ac:dyDescent="0.25">
      <c r="B3" s="827"/>
      <c r="C3" s="827"/>
      <c r="D3" s="827"/>
      <c r="E3" s="827"/>
      <c r="F3" s="827"/>
      <c r="G3" s="827"/>
      <c r="H3" s="827"/>
      <c r="I3" s="827"/>
      <c r="J3" s="827"/>
      <c r="K3" s="827"/>
      <c r="N3" s="828" t="s">
        <v>414</v>
      </c>
      <c r="O3" s="829"/>
      <c r="P3" s="829"/>
      <c r="Q3" s="829"/>
      <c r="R3" s="829"/>
      <c r="S3" s="829"/>
      <c r="T3" s="829"/>
      <c r="U3" s="829"/>
      <c r="V3" s="829"/>
      <c r="W3" s="829"/>
      <c r="X3" s="829"/>
      <c r="Y3" s="829"/>
      <c r="Z3" s="829"/>
      <c r="AA3" s="829"/>
      <c r="AB3" s="829"/>
      <c r="AE3" s="830" t="s">
        <v>238</v>
      </c>
      <c r="AF3" s="829"/>
      <c r="AG3" s="829"/>
      <c r="AH3" s="829"/>
      <c r="AI3" s="829"/>
      <c r="AJ3" s="829"/>
      <c r="AK3" s="829"/>
      <c r="AL3" s="829"/>
      <c r="AM3" s="829"/>
      <c r="AN3" s="829"/>
      <c r="AP3" s="831" t="s">
        <v>416</v>
      </c>
      <c r="AQ3" s="829"/>
      <c r="AR3" s="832"/>
      <c r="AS3" s="829"/>
      <c r="AT3" s="829"/>
    </row>
    <row r="4" spans="2:57" ht="7.15" customHeight="1" x14ac:dyDescent="0.25">
      <c r="B4" s="827"/>
      <c r="C4" s="827"/>
      <c r="D4" s="827"/>
      <c r="E4" s="827"/>
      <c r="F4" s="827"/>
      <c r="G4" s="827"/>
      <c r="H4" s="827"/>
      <c r="I4" s="827"/>
      <c r="J4" s="827"/>
      <c r="K4" s="827"/>
      <c r="N4" s="829"/>
      <c r="O4" s="829"/>
      <c r="P4" s="829"/>
      <c r="Q4" s="829"/>
      <c r="R4" s="829"/>
      <c r="S4" s="829"/>
      <c r="T4" s="829"/>
      <c r="U4" s="829"/>
      <c r="V4" s="829"/>
      <c r="W4" s="829"/>
      <c r="X4" s="829"/>
      <c r="Y4" s="829"/>
      <c r="Z4" s="829"/>
      <c r="AA4" s="829"/>
      <c r="AB4" s="829"/>
    </row>
    <row r="5" spans="2:57" ht="28.35" customHeight="1" x14ac:dyDescent="0.25">
      <c r="B5" s="827"/>
      <c r="C5" s="827"/>
      <c r="D5" s="827"/>
      <c r="E5" s="827"/>
      <c r="F5" s="827"/>
      <c r="G5" s="827"/>
      <c r="H5" s="827"/>
      <c r="I5" s="827"/>
      <c r="J5" s="827"/>
      <c r="K5" s="827"/>
      <c r="N5" s="829"/>
      <c r="O5" s="829"/>
      <c r="P5" s="829"/>
      <c r="Q5" s="829"/>
      <c r="R5" s="829"/>
      <c r="S5" s="829"/>
      <c r="T5" s="829"/>
      <c r="U5" s="829"/>
      <c r="V5" s="829"/>
      <c r="W5" s="829"/>
      <c r="X5" s="829"/>
      <c r="Y5" s="829"/>
      <c r="Z5" s="829"/>
      <c r="AA5" s="829"/>
      <c r="AB5" s="829"/>
      <c r="AE5" s="833" t="s">
        <v>239</v>
      </c>
      <c r="AF5" s="829"/>
      <c r="AG5" s="829"/>
      <c r="AH5" s="829"/>
      <c r="AI5" s="829"/>
      <c r="AJ5" s="829"/>
      <c r="AK5" s="829"/>
      <c r="AL5" s="829"/>
      <c r="AM5" s="829"/>
      <c r="AN5" s="829"/>
      <c r="AP5" s="834" t="s">
        <v>240</v>
      </c>
      <c r="AQ5" s="829"/>
      <c r="AR5" s="832"/>
      <c r="AS5" s="829"/>
      <c r="AT5" s="829"/>
    </row>
    <row r="6" spans="2:57" ht="2.85" customHeight="1" x14ac:dyDescent="0.25">
      <c r="B6" s="827"/>
      <c r="C6" s="827"/>
      <c r="D6" s="827"/>
      <c r="E6" s="827"/>
      <c r="F6" s="827"/>
      <c r="G6" s="827"/>
      <c r="H6" s="827"/>
      <c r="I6" s="827"/>
      <c r="J6" s="827"/>
      <c r="K6" s="827"/>
      <c r="U6" s="618"/>
      <c r="V6" s="618"/>
      <c r="W6" s="618"/>
      <c r="X6" s="618"/>
      <c r="Y6" s="618"/>
      <c r="Z6" s="618"/>
      <c r="AA6" s="618"/>
      <c r="AE6" s="829"/>
      <c r="AF6" s="829"/>
      <c r="AG6" s="829"/>
      <c r="AH6" s="829"/>
      <c r="AI6" s="829"/>
      <c r="AJ6" s="829"/>
      <c r="AK6" s="829"/>
      <c r="AL6" s="829"/>
      <c r="AM6" s="829"/>
      <c r="AN6" s="829"/>
      <c r="AP6" s="829"/>
      <c r="AQ6" s="829"/>
      <c r="AR6" s="832"/>
      <c r="AS6" s="829"/>
      <c r="AT6" s="829"/>
    </row>
    <row r="7" spans="2:57" x14ac:dyDescent="0.25">
      <c r="U7" s="618"/>
      <c r="V7" s="618"/>
      <c r="W7" s="618"/>
      <c r="X7" s="618"/>
      <c r="Y7" s="618"/>
      <c r="Z7" s="618"/>
      <c r="AA7" s="618"/>
      <c r="AE7" s="829"/>
      <c r="AF7" s="829"/>
      <c r="AG7" s="829"/>
      <c r="AH7" s="829"/>
      <c r="AI7" s="829"/>
      <c r="AJ7" s="829"/>
      <c r="AK7" s="829"/>
      <c r="AL7" s="829"/>
      <c r="AM7" s="829"/>
      <c r="AN7" s="829"/>
      <c r="AP7" s="829"/>
      <c r="AQ7" s="829"/>
      <c r="AR7" s="832"/>
      <c r="AS7" s="829"/>
      <c r="AT7" s="829"/>
    </row>
    <row r="8" spans="2:57" ht="7.15" customHeight="1" x14ac:dyDescent="0.25">
      <c r="U8" s="618"/>
      <c r="V8" s="618"/>
      <c r="W8" s="618"/>
      <c r="X8" s="618"/>
      <c r="Y8" s="618"/>
      <c r="Z8" s="618"/>
      <c r="AA8" s="618"/>
    </row>
    <row r="9" spans="2:57" ht="14.1" customHeight="1" x14ac:dyDescent="0.25">
      <c r="U9" s="618"/>
      <c r="V9" s="618"/>
      <c r="W9" s="618"/>
      <c r="X9" s="618"/>
      <c r="Y9" s="618"/>
      <c r="Z9" s="618"/>
      <c r="AA9" s="618"/>
      <c r="AE9" s="833" t="s">
        <v>241</v>
      </c>
      <c r="AF9" s="829"/>
      <c r="AG9" s="829"/>
      <c r="AH9" s="829"/>
      <c r="AI9" s="829"/>
      <c r="AJ9" s="829"/>
      <c r="AK9" s="829"/>
      <c r="AL9" s="829"/>
      <c r="AM9" s="829"/>
      <c r="AN9" s="829"/>
      <c r="AP9" s="834" t="s">
        <v>924</v>
      </c>
      <c r="AQ9" s="829"/>
      <c r="AR9" s="832"/>
      <c r="AS9" s="829"/>
      <c r="AT9" s="829"/>
    </row>
    <row r="10" spans="2:57" ht="0" hidden="1" customHeight="1" x14ac:dyDescent="0.25">
      <c r="U10" s="618"/>
      <c r="V10" s="618"/>
      <c r="W10" s="618"/>
      <c r="X10" s="618"/>
      <c r="Y10" s="618"/>
      <c r="Z10" s="618"/>
      <c r="AA10" s="618"/>
      <c r="AR10" s="678"/>
      <c r="AU10" s="678"/>
      <c r="AW10" s="678"/>
      <c r="AY10" s="678"/>
    </row>
    <row r="11" spans="2:57" ht="19.899999999999999" customHeight="1" x14ac:dyDescent="0.25">
      <c r="U11" s="618"/>
      <c r="V11" s="618"/>
      <c r="W11" s="618"/>
      <c r="X11" s="618"/>
      <c r="Y11" s="618"/>
      <c r="Z11" s="618"/>
      <c r="AA11" s="618"/>
    </row>
    <row r="12" spans="2:57" ht="0" hidden="1" customHeight="1" x14ac:dyDescent="0.25">
      <c r="U12" s="618"/>
      <c r="V12" s="618"/>
      <c r="W12" s="618"/>
      <c r="X12" s="618"/>
      <c r="Y12" s="618"/>
      <c r="Z12" s="618"/>
      <c r="AA12" s="618"/>
      <c r="AR12" s="678"/>
      <c r="AU12" s="678"/>
      <c r="AW12" s="678"/>
      <c r="AY12" s="678"/>
    </row>
    <row r="13" spans="2:57" ht="8.4499999999999993" customHeight="1" x14ac:dyDescent="0.25">
      <c r="U13" s="618"/>
      <c r="V13" s="618"/>
      <c r="W13" s="618"/>
      <c r="X13" s="618"/>
      <c r="Y13" s="618"/>
      <c r="Z13" s="618"/>
      <c r="AA13" s="618"/>
    </row>
    <row r="14" spans="2:57" ht="25.5" customHeight="1" x14ac:dyDescent="0.25">
      <c r="B14" s="845" t="s">
        <v>242</v>
      </c>
      <c r="C14" s="836"/>
      <c r="D14" s="836"/>
      <c r="E14" s="836"/>
      <c r="F14" s="837"/>
      <c r="G14" s="846" t="s">
        <v>415</v>
      </c>
      <c r="H14" s="836"/>
      <c r="I14" s="837"/>
      <c r="J14" s="847" t="s">
        <v>243</v>
      </c>
      <c r="K14" s="839"/>
      <c r="L14" s="839"/>
      <c r="M14" s="839"/>
      <c r="N14" s="839"/>
      <c r="O14" s="839"/>
      <c r="P14" s="839"/>
      <c r="Q14" s="840"/>
      <c r="R14" s="848" t="s">
        <v>244</v>
      </c>
      <c r="S14" s="839"/>
      <c r="T14" s="839"/>
      <c r="U14" s="839"/>
      <c r="V14" s="839"/>
      <c r="W14" s="839"/>
      <c r="X14" s="840"/>
      <c r="Y14" s="847" t="s">
        <v>245</v>
      </c>
      <c r="Z14" s="839"/>
      <c r="AA14" s="839"/>
      <c r="AB14" s="839"/>
      <c r="AC14" s="839"/>
      <c r="AD14" s="839"/>
      <c r="AE14" s="840"/>
      <c r="AF14" s="849" t="s">
        <v>925</v>
      </c>
      <c r="AG14" s="850"/>
      <c r="AH14" s="850"/>
      <c r="AI14" s="850"/>
      <c r="AJ14" s="850"/>
      <c r="AK14" s="851"/>
      <c r="AL14" s="617" t="s">
        <v>236</v>
      </c>
      <c r="AM14" s="617" t="s">
        <v>236</v>
      </c>
      <c r="AN14" s="852" t="s">
        <v>236</v>
      </c>
      <c r="AO14" s="829"/>
      <c r="AP14" s="829"/>
      <c r="AQ14" s="634" t="s">
        <v>236</v>
      </c>
      <c r="AR14" s="747">
        <f>+AR15-AR22</f>
        <v>-398697451</v>
      </c>
      <c r="AS14" s="726" t="s">
        <v>236</v>
      </c>
      <c r="AT14" s="634" t="s">
        <v>236</v>
      </c>
      <c r="AU14" s="748" t="s">
        <v>236</v>
      </c>
      <c r="AV14" s="726" t="s">
        <v>236</v>
      </c>
      <c r="AW14" s="748" t="s">
        <v>236</v>
      </c>
      <c r="AX14" s="726" t="s">
        <v>236</v>
      </c>
      <c r="AY14" s="748" t="s">
        <v>236</v>
      </c>
      <c r="AZ14" s="726" t="s">
        <v>236</v>
      </c>
      <c r="BA14" s="634" t="s">
        <v>236</v>
      </c>
      <c r="BB14" s="634" t="s">
        <v>236</v>
      </c>
      <c r="BC14" s="634" t="s">
        <v>236</v>
      </c>
      <c r="BE14" s="634" t="s">
        <v>236</v>
      </c>
    </row>
    <row r="15" spans="2:57" ht="25.5" customHeight="1" x14ac:dyDescent="0.25">
      <c r="B15" s="835" t="s">
        <v>246</v>
      </c>
      <c r="C15" s="836"/>
      <c r="D15" s="836"/>
      <c r="E15" s="836"/>
      <c r="F15" s="836"/>
      <c r="G15" s="837"/>
      <c r="H15" s="838" t="s">
        <v>240</v>
      </c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839"/>
      <c r="X15" s="839"/>
      <c r="Y15" s="839"/>
      <c r="Z15" s="839"/>
      <c r="AA15" s="839"/>
      <c r="AB15" s="839"/>
      <c r="AC15" s="839"/>
      <c r="AD15" s="839"/>
      <c r="AE15" s="839"/>
      <c r="AF15" s="839"/>
      <c r="AG15" s="839"/>
      <c r="AH15" s="840"/>
      <c r="AI15" s="622" t="s">
        <v>236</v>
      </c>
      <c r="AJ15" s="622" t="s">
        <v>236</v>
      </c>
      <c r="AK15" s="622" t="s">
        <v>236</v>
      </c>
      <c r="AL15" s="622" t="s">
        <v>236</v>
      </c>
      <c r="AM15" s="622" t="s">
        <v>236</v>
      </c>
      <c r="AN15" s="841" t="s">
        <v>236</v>
      </c>
      <c r="AO15" s="842"/>
      <c r="AP15" s="842"/>
      <c r="AQ15" s="634" t="s">
        <v>236</v>
      </c>
      <c r="AR15" s="748">
        <v>27459935526</v>
      </c>
      <c r="AS15" s="726" t="s">
        <v>236</v>
      </c>
      <c r="AT15" s="634" t="s">
        <v>236</v>
      </c>
      <c r="AU15" s="748" t="s">
        <v>236</v>
      </c>
      <c r="AV15" s="726" t="s">
        <v>236</v>
      </c>
      <c r="AW15" s="748" t="s">
        <v>236</v>
      </c>
      <c r="AX15" s="726" t="s">
        <v>236</v>
      </c>
      <c r="AY15" s="748" t="s">
        <v>236</v>
      </c>
      <c r="AZ15" s="726" t="s">
        <v>236</v>
      </c>
      <c r="BA15" s="634" t="s">
        <v>236</v>
      </c>
      <c r="BB15" s="634" t="s">
        <v>236</v>
      </c>
      <c r="BC15" s="634" t="s">
        <v>236</v>
      </c>
      <c r="BE15" s="634" t="s">
        <v>236</v>
      </c>
    </row>
    <row r="16" spans="2:57" ht="25.5" customHeight="1" x14ac:dyDescent="0.25">
      <c r="B16" s="835" t="s">
        <v>663</v>
      </c>
      <c r="C16" s="836"/>
      <c r="D16" s="836"/>
      <c r="E16" s="836"/>
      <c r="F16" s="836"/>
      <c r="G16" s="836"/>
      <c r="H16" s="837"/>
      <c r="I16" s="838" t="s">
        <v>664</v>
      </c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39"/>
      <c r="AP16" s="840"/>
      <c r="AQ16" s="634" t="s">
        <v>236</v>
      </c>
      <c r="AR16" s="748" t="s">
        <v>236</v>
      </c>
      <c r="AS16" s="726" t="s">
        <v>954</v>
      </c>
      <c r="AT16" s="634" t="s">
        <v>236</v>
      </c>
      <c r="AU16" s="748" t="s">
        <v>236</v>
      </c>
      <c r="AV16" s="726" t="s">
        <v>236</v>
      </c>
      <c r="AW16" s="748" t="s">
        <v>236</v>
      </c>
      <c r="AX16" s="726" t="s">
        <v>236</v>
      </c>
      <c r="AY16" s="748" t="s">
        <v>236</v>
      </c>
      <c r="AZ16" s="726" t="s">
        <v>236</v>
      </c>
      <c r="BA16" s="634" t="s">
        <v>236</v>
      </c>
      <c r="BB16" s="634" t="s">
        <v>236</v>
      </c>
      <c r="BC16" s="634" t="s">
        <v>236</v>
      </c>
      <c r="BE16" s="634" t="s">
        <v>236</v>
      </c>
    </row>
    <row r="17" spans="1:57" ht="45.75" customHeight="1" x14ac:dyDescent="0.25">
      <c r="B17" s="843" t="s">
        <v>247</v>
      </c>
      <c r="C17" s="837"/>
      <c r="D17" s="844" t="s">
        <v>248</v>
      </c>
      <c r="E17" s="837"/>
      <c r="F17" s="843" t="s">
        <v>249</v>
      </c>
      <c r="G17" s="837"/>
      <c r="H17" s="843" t="s">
        <v>250</v>
      </c>
      <c r="I17" s="837"/>
      <c r="J17" s="843" t="s">
        <v>251</v>
      </c>
      <c r="K17" s="836"/>
      <c r="L17" s="837"/>
      <c r="M17" s="843" t="s">
        <v>252</v>
      </c>
      <c r="N17" s="836"/>
      <c r="O17" s="837"/>
      <c r="P17" s="843" t="s">
        <v>253</v>
      </c>
      <c r="Q17" s="837"/>
      <c r="R17" s="858" t="s">
        <v>254</v>
      </c>
      <c r="S17" s="840"/>
      <c r="T17" s="858" t="s">
        <v>255</v>
      </c>
      <c r="U17" s="839"/>
      <c r="V17" s="839"/>
      <c r="W17" s="839"/>
      <c r="X17" s="839"/>
      <c r="Y17" s="839"/>
      <c r="Z17" s="839"/>
      <c r="AA17" s="840"/>
      <c r="AB17" s="858" t="s">
        <v>256</v>
      </c>
      <c r="AC17" s="839"/>
      <c r="AD17" s="839"/>
      <c r="AE17" s="839"/>
      <c r="AF17" s="840"/>
      <c r="AG17" s="858" t="s">
        <v>257</v>
      </c>
      <c r="AH17" s="839"/>
      <c r="AI17" s="840"/>
      <c r="AJ17" s="628" t="s">
        <v>258</v>
      </c>
      <c r="AK17" s="858" t="s">
        <v>259</v>
      </c>
      <c r="AL17" s="839"/>
      <c r="AM17" s="839"/>
      <c r="AN17" s="839"/>
      <c r="AO17" s="839"/>
      <c r="AP17" s="840"/>
      <c r="AQ17" s="635" t="s">
        <v>260</v>
      </c>
      <c r="AR17" s="703" t="s">
        <v>261</v>
      </c>
      <c r="AS17" s="727" t="s">
        <v>262</v>
      </c>
      <c r="AT17" s="635" t="s">
        <v>263</v>
      </c>
      <c r="AU17" s="703" t="s">
        <v>264</v>
      </c>
      <c r="AV17" s="727" t="s">
        <v>265</v>
      </c>
      <c r="AW17" s="703" t="s">
        <v>266</v>
      </c>
      <c r="AX17" s="727" t="s">
        <v>267</v>
      </c>
      <c r="AY17" s="703" t="s">
        <v>268</v>
      </c>
      <c r="AZ17" s="727" t="s">
        <v>269</v>
      </c>
      <c r="BA17" s="635" t="s">
        <v>270</v>
      </c>
      <c r="BB17" s="635" t="s">
        <v>271</v>
      </c>
      <c r="BC17" s="635" t="s">
        <v>272</v>
      </c>
      <c r="BE17" s="635" t="s">
        <v>926</v>
      </c>
    </row>
    <row r="18" spans="1:57" s="629" customFormat="1" ht="16.5" x14ac:dyDescent="0.25">
      <c r="B18" s="859" t="s">
        <v>14</v>
      </c>
      <c r="C18" s="860"/>
      <c r="D18" s="859" t="s">
        <v>279</v>
      </c>
      <c r="E18" s="860"/>
      <c r="F18" s="859"/>
      <c r="G18" s="860"/>
      <c r="H18" s="859"/>
      <c r="I18" s="860"/>
      <c r="J18" s="859"/>
      <c r="K18" s="860"/>
      <c r="L18" s="860"/>
      <c r="M18" s="859"/>
      <c r="N18" s="860"/>
      <c r="O18" s="860"/>
      <c r="P18" s="859"/>
      <c r="Q18" s="860"/>
      <c r="R18" s="853"/>
      <c r="S18" s="854"/>
      <c r="T18" s="861" t="s">
        <v>7</v>
      </c>
      <c r="U18" s="860"/>
      <c r="V18" s="860"/>
      <c r="W18" s="860"/>
      <c r="X18" s="860"/>
      <c r="Y18" s="860"/>
      <c r="Z18" s="860"/>
      <c r="AA18" s="860"/>
      <c r="AB18" s="853"/>
      <c r="AC18" s="854"/>
      <c r="AD18" s="854"/>
      <c r="AE18" s="854"/>
      <c r="AF18" s="854"/>
      <c r="AG18" s="853"/>
      <c r="AH18" s="854"/>
      <c r="AI18" s="854"/>
      <c r="AJ18" s="662"/>
      <c r="AK18" s="855"/>
      <c r="AL18" s="854"/>
      <c r="AM18" s="854"/>
      <c r="AN18" s="854"/>
      <c r="AO18" s="854"/>
      <c r="AP18" s="854"/>
      <c r="AQ18" s="636">
        <f>+AQ32</f>
        <v>172387016667</v>
      </c>
      <c r="AR18" s="704">
        <f t="shared" ref="AR18:BC18" si="0">+AR32</f>
        <v>172188771666</v>
      </c>
      <c r="AS18" s="728">
        <f t="shared" si="0"/>
        <v>198245001</v>
      </c>
      <c r="AT18" s="636">
        <f t="shared" si="0"/>
        <v>0</v>
      </c>
      <c r="AU18" s="704">
        <f t="shared" si="0"/>
        <v>134574072204</v>
      </c>
      <c r="AV18" s="728">
        <f t="shared" si="0"/>
        <v>37614699462</v>
      </c>
      <c r="AW18" s="704">
        <f t="shared" si="0"/>
        <v>133740354053</v>
      </c>
      <c r="AX18" s="728">
        <f t="shared" si="0"/>
        <v>833718151</v>
      </c>
      <c r="AY18" s="704">
        <f t="shared" si="0"/>
        <v>133740354053</v>
      </c>
      <c r="AZ18" s="728">
        <f t="shared" si="0"/>
        <v>0</v>
      </c>
      <c r="BA18" s="636">
        <f t="shared" si="0"/>
        <v>133740354053</v>
      </c>
      <c r="BB18" s="636">
        <f t="shared" si="0"/>
        <v>0</v>
      </c>
      <c r="BC18" s="636">
        <f t="shared" si="0"/>
        <v>381991133</v>
      </c>
      <c r="BE18" s="637">
        <f t="shared" ref="BE18:BE23" si="1">+AU18/AQ18</f>
        <v>0.78065085646186883</v>
      </c>
    </row>
    <row r="19" spans="1:57" s="639" customFormat="1" ht="16.5" x14ac:dyDescent="0.2">
      <c r="B19" s="856" t="s">
        <v>14</v>
      </c>
      <c r="C19" s="857"/>
      <c r="D19" s="856" t="s">
        <v>282</v>
      </c>
      <c r="E19" s="857"/>
      <c r="F19" s="856"/>
      <c r="G19" s="857"/>
      <c r="H19" s="856"/>
      <c r="I19" s="857"/>
      <c r="J19" s="856"/>
      <c r="K19" s="857"/>
      <c r="L19" s="857"/>
      <c r="M19" s="856"/>
      <c r="N19" s="857"/>
      <c r="O19" s="857"/>
      <c r="P19" s="856"/>
      <c r="Q19" s="857"/>
      <c r="R19" s="864"/>
      <c r="S19" s="863"/>
      <c r="T19" s="865" t="s">
        <v>9</v>
      </c>
      <c r="U19" s="857"/>
      <c r="V19" s="857"/>
      <c r="W19" s="857"/>
      <c r="X19" s="857"/>
      <c r="Y19" s="857"/>
      <c r="Z19" s="857"/>
      <c r="AA19" s="857"/>
      <c r="AB19" s="864"/>
      <c r="AC19" s="863"/>
      <c r="AD19" s="863"/>
      <c r="AE19" s="863"/>
      <c r="AF19" s="863"/>
      <c r="AG19" s="864"/>
      <c r="AH19" s="863"/>
      <c r="AI19" s="863"/>
      <c r="AJ19" s="663"/>
      <c r="AK19" s="862"/>
      <c r="AL19" s="863"/>
      <c r="AM19" s="863"/>
      <c r="AN19" s="863"/>
      <c r="AO19" s="863"/>
      <c r="AP19" s="863"/>
      <c r="AQ19" s="638">
        <f>+AQ70+AQ71</f>
        <v>18461500000</v>
      </c>
      <c r="AR19" s="705">
        <f t="shared" ref="AR19:BC19" si="2">+AR70+AR71</f>
        <v>16070375282.18</v>
      </c>
      <c r="AS19" s="729">
        <f t="shared" si="2"/>
        <v>2391124717.8199997</v>
      </c>
      <c r="AT19" s="638">
        <f t="shared" si="2"/>
        <v>0</v>
      </c>
      <c r="AU19" s="705">
        <f t="shared" si="2"/>
        <v>12540537603.74</v>
      </c>
      <c r="AV19" s="729">
        <f t="shared" si="2"/>
        <v>3529837678.4400001</v>
      </c>
      <c r="AW19" s="705">
        <f t="shared" si="2"/>
        <v>8192993767.9000006</v>
      </c>
      <c r="AX19" s="729">
        <f t="shared" si="2"/>
        <v>4347543835.8400002</v>
      </c>
      <c r="AY19" s="705">
        <f t="shared" si="2"/>
        <v>8179454652.9000006</v>
      </c>
      <c r="AZ19" s="729">
        <f t="shared" si="2"/>
        <v>13539115</v>
      </c>
      <c r="BA19" s="638">
        <f t="shared" si="2"/>
        <v>8165073611.04</v>
      </c>
      <c r="BB19" s="638">
        <f t="shared" si="2"/>
        <v>14381041.859999999</v>
      </c>
      <c r="BC19" s="638">
        <f t="shared" si="2"/>
        <v>5882188</v>
      </c>
      <c r="BE19" s="640">
        <f t="shared" si="1"/>
        <v>0.67928053537036537</v>
      </c>
    </row>
    <row r="20" spans="1:57" s="639" customFormat="1" ht="16.5" x14ac:dyDescent="0.2">
      <c r="B20" s="856" t="s">
        <v>14</v>
      </c>
      <c r="C20" s="857"/>
      <c r="D20" s="856" t="s">
        <v>289</v>
      </c>
      <c r="E20" s="857"/>
      <c r="F20" s="856"/>
      <c r="G20" s="857"/>
      <c r="H20" s="856"/>
      <c r="I20" s="857"/>
      <c r="J20" s="856"/>
      <c r="K20" s="857"/>
      <c r="L20" s="857"/>
      <c r="M20" s="856"/>
      <c r="N20" s="857"/>
      <c r="O20" s="857"/>
      <c r="P20" s="856"/>
      <c r="Q20" s="857"/>
      <c r="R20" s="864"/>
      <c r="S20" s="863"/>
      <c r="T20" s="865" t="s">
        <v>10</v>
      </c>
      <c r="U20" s="857"/>
      <c r="V20" s="857"/>
      <c r="W20" s="857"/>
      <c r="X20" s="857"/>
      <c r="Y20" s="857"/>
      <c r="Z20" s="857"/>
      <c r="AA20" s="857"/>
      <c r="AB20" s="864"/>
      <c r="AC20" s="863"/>
      <c r="AD20" s="863"/>
      <c r="AE20" s="863"/>
      <c r="AF20" s="863"/>
      <c r="AG20" s="864"/>
      <c r="AH20" s="863"/>
      <c r="AI20" s="863"/>
      <c r="AJ20" s="663"/>
      <c r="AK20" s="862"/>
      <c r="AL20" s="863"/>
      <c r="AM20" s="863"/>
      <c r="AN20" s="863"/>
      <c r="AO20" s="863"/>
      <c r="AP20" s="863"/>
      <c r="AQ20" s="638">
        <f>+AQ169+AQ170+AQ171</f>
        <v>268907270912</v>
      </c>
      <c r="AR20" s="705">
        <f t="shared" ref="AR20:BC20" si="3">+AR169+AR170+AR171</f>
        <v>220228923537</v>
      </c>
      <c r="AS20" s="729">
        <f t="shared" si="3"/>
        <v>48678347375</v>
      </c>
      <c r="AT20" s="638">
        <f t="shared" si="3"/>
        <v>29829088</v>
      </c>
      <c r="AU20" s="705">
        <f t="shared" si="3"/>
        <v>213638017491</v>
      </c>
      <c r="AV20" s="729">
        <f t="shared" si="3"/>
        <v>6590906046</v>
      </c>
      <c r="AW20" s="705">
        <f t="shared" si="3"/>
        <v>152320527637</v>
      </c>
      <c r="AX20" s="729">
        <f t="shared" si="3"/>
        <v>61317489854</v>
      </c>
      <c r="AY20" s="705">
        <f t="shared" si="3"/>
        <v>152177249603</v>
      </c>
      <c r="AZ20" s="729">
        <f t="shared" si="3"/>
        <v>143278034</v>
      </c>
      <c r="BA20" s="638">
        <f t="shared" si="3"/>
        <v>152177249603</v>
      </c>
      <c r="BB20" s="638">
        <f t="shared" si="3"/>
        <v>0</v>
      </c>
      <c r="BC20" s="638">
        <f t="shared" si="3"/>
        <v>7824263</v>
      </c>
      <c r="BE20" s="640">
        <f t="shared" si="1"/>
        <v>0.79446724057124185</v>
      </c>
    </row>
    <row r="21" spans="1:57" ht="16.5" x14ac:dyDescent="0.25">
      <c r="B21" s="843"/>
      <c r="C21" s="837"/>
      <c r="D21" s="844"/>
      <c r="E21" s="837"/>
      <c r="F21" s="843"/>
      <c r="G21" s="837"/>
      <c r="H21" s="843"/>
      <c r="I21" s="837"/>
      <c r="J21" s="843"/>
      <c r="K21" s="836"/>
      <c r="L21" s="837"/>
      <c r="M21" s="843"/>
      <c r="N21" s="836"/>
      <c r="O21" s="837"/>
      <c r="P21" s="843"/>
      <c r="Q21" s="837"/>
      <c r="R21" s="858"/>
      <c r="S21" s="840"/>
      <c r="T21" s="858"/>
      <c r="U21" s="839"/>
      <c r="V21" s="839"/>
      <c r="W21" s="839"/>
      <c r="X21" s="839"/>
      <c r="Y21" s="839"/>
      <c r="Z21" s="839"/>
      <c r="AA21" s="840"/>
      <c r="AB21" s="858"/>
      <c r="AC21" s="839"/>
      <c r="AD21" s="839"/>
      <c r="AE21" s="839"/>
      <c r="AF21" s="840"/>
      <c r="AG21" s="858"/>
      <c r="AH21" s="839"/>
      <c r="AI21" s="840"/>
      <c r="AJ21" s="628"/>
      <c r="AK21" s="858"/>
      <c r="AL21" s="839"/>
      <c r="AM21" s="839"/>
      <c r="AN21" s="839"/>
      <c r="AO21" s="839"/>
      <c r="AP21" s="840"/>
      <c r="AQ21" s="641">
        <f>+SUM(AQ18:AQ20)</f>
        <v>459755787579</v>
      </c>
      <c r="AR21" s="706">
        <f t="shared" ref="AR21:BC21" si="4">+SUM(AR18:AR20)</f>
        <v>408488070485.17999</v>
      </c>
      <c r="AS21" s="730">
        <f t="shared" si="4"/>
        <v>51267717093.82</v>
      </c>
      <c r="AT21" s="641">
        <f t="shared" si="4"/>
        <v>29829088</v>
      </c>
      <c r="AU21" s="706">
        <f t="shared" si="4"/>
        <v>360752627298.73999</v>
      </c>
      <c r="AV21" s="730">
        <f t="shared" si="4"/>
        <v>47735443186.440002</v>
      </c>
      <c r="AW21" s="706">
        <f t="shared" si="4"/>
        <v>294253875457.90002</v>
      </c>
      <c r="AX21" s="730">
        <f t="shared" si="4"/>
        <v>66498751840.839996</v>
      </c>
      <c r="AY21" s="706">
        <f t="shared" si="4"/>
        <v>294097058308.90002</v>
      </c>
      <c r="AZ21" s="730">
        <f t="shared" si="4"/>
        <v>156817149</v>
      </c>
      <c r="BA21" s="641">
        <f t="shared" si="4"/>
        <v>294082677267.04004</v>
      </c>
      <c r="BB21" s="641">
        <f t="shared" si="4"/>
        <v>14381041.859999999</v>
      </c>
      <c r="BC21" s="641">
        <f t="shared" si="4"/>
        <v>395697584</v>
      </c>
      <c r="BE21" s="642">
        <f t="shared" si="1"/>
        <v>0.78466141600610462</v>
      </c>
    </row>
    <row r="22" spans="1:57" s="639" customFormat="1" ht="16.5" x14ac:dyDescent="0.2">
      <c r="B22" s="856" t="s">
        <v>99</v>
      </c>
      <c r="C22" s="857"/>
      <c r="D22" s="856"/>
      <c r="E22" s="857"/>
      <c r="F22" s="856"/>
      <c r="G22" s="857"/>
      <c r="H22" s="856"/>
      <c r="I22" s="857"/>
      <c r="J22" s="856"/>
      <c r="K22" s="857"/>
      <c r="L22" s="857"/>
      <c r="M22" s="856"/>
      <c r="N22" s="857"/>
      <c r="O22" s="857"/>
      <c r="P22" s="856"/>
      <c r="Q22" s="857"/>
      <c r="R22" s="864"/>
      <c r="S22" s="863"/>
      <c r="T22" s="865" t="s">
        <v>11</v>
      </c>
      <c r="U22" s="857"/>
      <c r="V22" s="857"/>
      <c r="W22" s="857"/>
      <c r="X22" s="857"/>
      <c r="Y22" s="857"/>
      <c r="Z22" s="857"/>
      <c r="AA22" s="857"/>
      <c r="AB22" s="864"/>
      <c r="AC22" s="863"/>
      <c r="AD22" s="863"/>
      <c r="AE22" s="863"/>
      <c r="AF22" s="863"/>
      <c r="AG22" s="864"/>
      <c r="AH22" s="863"/>
      <c r="AI22" s="863"/>
      <c r="AJ22" s="663"/>
      <c r="AK22" s="862"/>
      <c r="AL22" s="863"/>
      <c r="AM22" s="863"/>
      <c r="AN22" s="863"/>
      <c r="AO22" s="863"/>
      <c r="AP22" s="863"/>
      <c r="AQ22" s="638">
        <f>+AQ191+AQ192+AQ193</f>
        <v>34435745822</v>
      </c>
      <c r="AR22" s="705">
        <f>+AR191+AR192+AR193</f>
        <v>27858632977</v>
      </c>
      <c r="AS22" s="729">
        <f t="shared" ref="AS22:BC22" si="5">+AS191+AS192+AS193</f>
        <v>6577112845</v>
      </c>
      <c r="AT22" s="638">
        <f t="shared" si="5"/>
        <v>0</v>
      </c>
      <c r="AU22" s="705">
        <f t="shared" si="5"/>
        <v>16576389708</v>
      </c>
      <c r="AV22" s="729">
        <f t="shared" si="5"/>
        <v>11282243269</v>
      </c>
      <c r="AW22" s="705">
        <f t="shared" si="5"/>
        <v>6689420006.8699999</v>
      </c>
      <c r="AX22" s="729">
        <f t="shared" si="5"/>
        <v>9886969701.1300011</v>
      </c>
      <c r="AY22" s="705">
        <f t="shared" si="5"/>
        <v>6658830273.8699999</v>
      </c>
      <c r="AZ22" s="729">
        <f t="shared" si="5"/>
        <v>30589733</v>
      </c>
      <c r="BA22" s="638">
        <f t="shared" si="5"/>
        <v>6658830273.8699999</v>
      </c>
      <c r="BB22" s="638">
        <f t="shared" si="5"/>
        <v>0</v>
      </c>
      <c r="BC22" s="638">
        <f t="shared" si="5"/>
        <v>2638802</v>
      </c>
      <c r="BE22" s="640">
        <f t="shared" si="1"/>
        <v>0.48137158967556976</v>
      </c>
    </row>
    <row r="23" spans="1:57" ht="16.5" x14ac:dyDescent="0.25">
      <c r="B23" s="843"/>
      <c r="C23" s="837"/>
      <c r="D23" s="844"/>
      <c r="E23" s="837"/>
      <c r="F23" s="843"/>
      <c r="G23" s="837"/>
      <c r="H23" s="843"/>
      <c r="I23" s="837"/>
      <c r="J23" s="843"/>
      <c r="K23" s="836"/>
      <c r="L23" s="837"/>
      <c r="M23" s="843"/>
      <c r="N23" s="836"/>
      <c r="O23" s="837"/>
      <c r="P23" s="843"/>
      <c r="Q23" s="837"/>
      <c r="R23" s="858"/>
      <c r="S23" s="840"/>
      <c r="T23" s="858"/>
      <c r="U23" s="839"/>
      <c r="V23" s="839"/>
      <c r="W23" s="839"/>
      <c r="X23" s="839"/>
      <c r="Y23" s="839"/>
      <c r="Z23" s="839"/>
      <c r="AA23" s="840"/>
      <c r="AB23" s="858"/>
      <c r="AC23" s="839"/>
      <c r="AD23" s="839"/>
      <c r="AE23" s="839"/>
      <c r="AF23" s="840"/>
      <c r="AG23" s="858"/>
      <c r="AH23" s="839"/>
      <c r="AI23" s="840"/>
      <c r="AJ23" s="628"/>
      <c r="AK23" s="858"/>
      <c r="AL23" s="839"/>
      <c r="AM23" s="839"/>
      <c r="AN23" s="839"/>
      <c r="AO23" s="839"/>
      <c r="AP23" s="840"/>
      <c r="AQ23" s="641">
        <f>+AQ21+AQ22</f>
        <v>494191533401</v>
      </c>
      <c r="AR23" s="706">
        <f t="shared" ref="AR23:BC23" si="6">+AR21+AR22</f>
        <v>436346703462.17999</v>
      </c>
      <c r="AS23" s="730">
        <f t="shared" si="6"/>
        <v>57844829938.82</v>
      </c>
      <c r="AT23" s="641">
        <f t="shared" si="6"/>
        <v>29829088</v>
      </c>
      <c r="AU23" s="706">
        <f t="shared" si="6"/>
        <v>377329017006.73999</v>
      </c>
      <c r="AV23" s="730">
        <f t="shared" si="6"/>
        <v>59017686455.440002</v>
      </c>
      <c r="AW23" s="706">
        <f t="shared" si="6"/>
        <v>300943295464.77002</v>
      </c>
      <c r="AX23" s="730">
        <f t="shared" si="6"/>
        <v>76385721541.970001</v>
      </c>
      <c r="AY23" s="706">
        <f t="shared" si="6"/>
        <v>300755888582.77002</v>
      </c>
      <c r="AZ23" s="730">
        <f t="shared" si="6"/>
        <v>187406882</v>
      </c>
      <c r="BA23" s="641">
        <f t="shared" si="6"/>
        <v>300741507540.91003</v>
      </c>
      <c r="BB23" s="641">
        <f t="shared" si="6"/>
        <v>14381041.859999999</v>
      </c>
      <c r="BC23" s="641">
        <f t="shared" si="6"/>
        <v>398336386</v>
      </c>
      <c r="BE23" s="642">
        <f t="shared" si="1"/>
        <v>0.76352788646535819</v>
      </c>
    </row>
    <row r="24" spans="1:57" s="643" customFormat="1" ht="16.5" x14ac:dyDescent="0.25">
      <c r="B24" s="664"/>
      <c r="C24" s="645"/>
      <c r="D24" s="664"/>
      <c r="E24" s="645"/>
      <c r="F24" s="664"/>
      <c r="G24" s="645"/>
      <c r="H24" s="664"/>
      <c r="I24" s="645"/>
      <c r="J24" s="664"/>
      <c r="K24" s="645"/>
      <c r="L24" s="645"/>
      <c r="M24" s="664"/>
      <c r="N24" s="645"/>
      <c r="O24" s="645"/>
      <c r="P24" s="664"/>
      <c r="Q24" s="645"/>
      <c r="R24" s="630"/>
      <c r="T24" s="644"/>
      <c r="U24" s="645"/>
      <c r="V24" s="645"/>
      <c r="W24" s="645"/>
      <c r="X24" s="645"/>
      <c r="Y24" s="645"/>
      <c r="Z24" s="645"/>
      <c r="AA24" s="645"/>
      <c r="AB24" s="630"/>
      <c r="AG24" s="630"/>
      <c r="AJ24" s="664"/>
      <c r="AK24" s="646"/>
      <c r="AQ24" s="647">
        <v>34385745822</v>
      </c>
      <c r="AR24" s="707" t="e">
        <v>#REF!</v>
      </c>
      <c r="AS24" s="731">
        <v>6140010296</v>
      </c>
      <c r="AT24" s="648"/>
      <c r="AU24" s="707" t="e">
        <v>#REF!</v>
      </c>
      <c r="AV24" s="731" t="e">
        <v>#REF!</v>
      </c>
      <c r="AW24" s="707" t="e">
        <v>#REF!</v>
      </c>
      <c r="AX24" s="731" t="e">
        <v>#REF!</v>
      </c>
      <c r="AY24" s="707"/>
      <c r="AZ24" s="731" t="e">
        <v>#REF!</v>
      </c>
      <c r="BA24" s="647"/>
      <c r="BB24" s="648"/>
      <c r="BC24" s="648"/>
      <c r="BE24" s="649"/>
    </row>
    <row r="25" spans="1:57" s="643" customFormat="1" ht="16.5" x14ac:dyDescent="0.25">
      <c r="B25" s="664"/>
      <c r="C25" s="645"/>
      <c r="D25" s="664"/>
      <c r="E25" s="645"/>
      <c r="F25" s="664"/>
      <c r="G25" s="645"/>
      <c r="H25" s="664"/>
      <c r="I25" s="645"/>
      <c r="J25" s="664"/>
      <c r="K25" s="645"/>
      <c r="L25" s="645"/>
      <c r="M25" s="664"/>
      <c r="N25" s="645"/>
      <c r="O25" s="645"/>
      <c r="P25" s="664"/>
      <c r="Q25" s="645"/>
      <c r="R25" s="630"/>
      <c r="T25" s="644"/>
      <c r="U25" s="645"/>
      <c r="V25" s="645"/>
      <c r="W25" s="645"/>
      <c r="X25" s="645"/>
      <c r="Y25" s="645"/>
      <c r="Z25" s="645"/>
      <c r="AA25" s="645"/>
      <c r="AB25" s="630"/>
      <c r="AG25" s="630"/>
      <c r="AJ25" s="664"/>
      <c r="AK25" s="646"/>
      <c r="AQ25" s="647">
        <f>+AQ22-AQ24</f>
        <v>50000000</v>
      </c>
      <c r="AR25" s="707" t="e">
        <f t="shared" ref="AR25:BB25" si="7">+AR23-AR24</f>
        <v>#REF!</v>
      </c>
      <c r="AS25" s="731">
        <f>+AS22-AS24</f>
        <v>437102549</v>
      </c>
      <c r="AT25" s="647"/>
      <c r="AU25" s="707" t="e">
        <f t="shared" si="7"/>
        <v>#REF!</v>
      </c>
      <c r="AV25" s="731" t="e">
        <f t="shared" si="7"/>
        <v>#REF!</v>
      </c>
      <c r="AW25" s="707" t="e">
        <f t="shared" si="7"/>
        <v>#REF!</v>
      </c>
      <c r="AX25" s="731" t="e">
        <f t="shared" si="7"/>
        <v>#REF!</v>
      </c>
      <c r="AY25" s="707">
        <f t="shared" si="7"/>
        <v>300755888582.77002</v>
      </c>
      <c r="AZ25" s="731" t="e">
        <f t="shared" si="7"/>
        <v>#REF!</v>
      </c>
      <c r="BA25" s="647">
        <f t="shared" si="7"/>
        <v>300741507540.91003</v>
      </c>
      <c r="BB25" s="647">
        <f t="shared" si="7"/>
        <v>14381041.859999999</v>
      </c>
      <c r="BC25" s="647"/>
      <c r="BD25" s="647">
        <f t="shared" ref="BD25" si="8">+BD23-BD24</f>
        <v>0</v>
      </c>
      <c r="BE25" s="647">
        <f>+BE23-BE24</f>
        <v>0.76352788646535819</v>
      </c>
    </row>
    <row r="26" spans="1:57" ht="16.5" x14ac:dyDescent="0.25">
      <c r="B26" s="665"/>
      <c r="D26" s="665"/>
      <c r="F26" s="665"/>
      <c r="H26" s="665"/>
      <c r="J26" s="665"/>
      <c r="M26" s="665"/>
      <c r="P26" s="665"/>
      <c r="R26" s="624"/>
      <c r="T26" s="650"/>
      <c r="AB26" s="624"/>
      <c r="AG26" s="624"/>
      <c r="AJ26" s="665"/>
      <c r="AK26" s="625"/>
      <c r="AQ26" s="651"/>
      <c r="AR26" s="707"/>
      <c r="AS26" s="731"/>
      <c r="AT26" s="652"/>
      <c r="AU26" s="707"/>
      <c r="AV26" s="731"/>
      <c r="AW26" s="707"/>
      <c r="AX26" s="731"/>
      <c r="AY26" s="707"/>
      <c r="AZ26" s="731"/>
      <c r="BA26" s="651"/>
      <c r="BB26" s="652"/>
      <c r="BC26" s="652"/>
      <c r="BE26" s="653"/>
    </row>
    <row r="27" spans="1:57" ht="45.75" customHeight="1" x14ac:dyDescent="0.25">
      <c r="B27" s="843" t="s">
        <v>247</v>
      </c>
      <c r="C27" s="837"/>
      <c r="D27" s="844" t="s">
        <v>248</v>
      </c>
      <c r="E27" s="837"/>
      <c r="F27" s="843" t="s">
        <v>249</v>
      </c>
      <c r="G27" s="837"/>
      <c r="H27" s="843" t="s">
        <v>250</v>
      </c>
      <c r="I27" s="837"/>
      <c r="J27" s="843" t="s">
        <v>251</v>
      </c>
      <c r="K27" s="836"/>
      <c r="L27" s="837"/>
      <c r="M27" s="843" t="s">
        <v>252</v>
      </c>
      <c r="N27" s="836"/>
      <c r="O27" s="837"/>
      <c r="P27" s="843" t="s">
        <v>253</v>
      </c>
      <c r="Q27" s="837"/>
      <c r="R27" s="858" t="s">
        <v>254</v>
      </c>
      <c r="S27" s="840"/>
      <c r="T27" s="858" t="s">
        <v>255</v>
      </c>
      <c r="U27" s="839"/>
      <c r="V27" s="839"/>
      <c r="W27" s="839"/>
      <c r="X27" s="839"/>
      <c r="Y27" s="839"/>
      <c r="Z27" s="839"/>
      <c r="AA27" s="840"/>
      <c r="AB27" s="858" t="s">
        <v>256</v>
      </c>
      <c r="AC27" s="839"/>
      <c r="AD27" s="839"/>
      <c r="AE27" s="839"/>
      <c r="AF27" s="840"/>
      <c r="AG27" s="858" t="s">
        <v>257</v>
      </c>
      <c r="AH27" s="839"/>
      <c r="AI27" s="840"/>
      <c r="AJ27" s="628" t="s">
        <v>258</v>
      </c>
      <c r="AK27" s="858" t="s">
        <v>259</v>
      </c>
      <c r="AL27" s="839"/>
      <c r="AM27" s="839"/>
      <c r="AN27" s="839"/>
      <c r="AO27" s="839"/>
      <c r="AP27" s="840"/>
      <c r="AQ27" s="635" t="s">
        <v>260</v>
      </c>
      <c r="AR27" s="703" t="s">
        <v>261</v>
      </c>
      <c r="AS27" s="727" t="s">
        <v>262</v>
      </c>
      <c r="AT27" s="635" t="s">
        <v>263</v>
      </c>
      <c r="AU27" s="703" t="s">
        <v>264</v>
      </c>
      <c r="AV27" s="727" t="s">
        <v>265</v>
      </c>
      <c r="AW27" s="703" t="s">
        <v>266</v>
      </c>
      <c r="AX27" s="727" t="s">
        <v>267</v>
      </c>
      <c r="AY27" s="703" t="s">
        <v>268</v>
      </c>
      <c r="AZ27" s="727" t="s">
        <v>269</v>
      </c>
      <c r="BA27" s="635" t="s">
        <v>270</v>
      </c>
      <c r="BB27" s="635" t="s">
        <v>271</v>
      </c>
      <c r="BC27" s="635" t="s">
        <v>272</v>
      </c>
      <c r="BE27" s="635" t="s">
        <v>926</v>
      </c>
    </row>
    <row r="28" spans="1:57" s="655" customFormat="1" ht="16.5" hidden="1" x14ac:dyDescent="0.2">
      <c r="B28" s="866" t="s">
        <v>14</v>
      </c>
      <c r="C28" s="867"/>
      <c r="D28" s="866"/>
      <c r="E28" s="867"/>
      <c r="F28" s="866"/>
      <c r="G28" s="867"/>
      <c r="H28" s="866"/>
      <c r="I28" s="867"/>
      <c r="J28" s="866"/>
      <c r="K28" s="867"/>
      <c r="L28" s="867"/>
      <c r="M28" s="866"/>
      <c r="N28" s="867"/>
      <c r="O28" s="867"/>
      <c r="P28" s="866"/>
      <c r="Q28" s="867"/>
      <c r="R28" s="870"/>
      <c r="S28" s="869"/>
      <c r="T28" s="871" t="s">
        <v>8</v>
      </c>
      <c r="U28" s="867"/>
      <c r="V28" s="867"/>
      <c r="W28" s="867"/>
      <c r="X28" s="867"/>
      <c r="Y28" s="867"/>
      <c r="Z28" s="867"/>
      <c r="AA28" s="867"/>
      <c r="AB28" s="870" t="s">
        <v>273</v>
      </c>
      <c r="AC28" s="869"/>
      <c r="AD28" s="869"/>
      <c r="AE28" s="869"/>
      <c r="AF28" s="869"/>
      <c r="AG28" s="870" t="s">
        <v>274</v>
      </c>
      <c r="AH28" s="869"/>
      <c r="AI28" s="869"/>
      <c r="AJ28" s="666" t="s">
        <v>65</v>
      </c>
      <c r="AK28" s="868" t="s">
        <v>275</v>
      </c>
      <c r="AL28" s="869"/>
      <c r="AM28" s="869"/>
      <c r="AN28" s="869"/>
      <c r="AO28" s="869"/>
      <c r="AP28" s="869"/>
      <c r="AQ28" s="654">
        <v>388701801758</v>
      </c>
      <c r="AR28" s="680">
        <v>386646465721.17999</v>
      </c>
      <c r="AS28" s="671">
        <v>2055336036.8199999</v>
      </c>
      <c r="AT28" s="654">
        <v>29829088</v>
      </c>
      <c r="AU28" s="680">
        <v>342290889965.91998</v>
      </c>
      <c r="AV28" s="671">
        <v>44355575755.260002</v>
      </c>
      <c r="AW28" s="680">
        <v>281958210252.84003</v>
      </c>
      <c r="AX28" s="671">
        <v>60332679713.080002</v>
      </c>
      <c r="AY28" s="680">
        <v>281944694080.84003</v>
      </c>
      <c r="AZ28" s="671">
        <v>13516172</v>
      </c>
      <c r="BA28" s="654">
        <v>281931876330.84003</v>
      </c>
      <c r="BB28" s="654">
        <v>12817750</v>
      </c>
      <c r="BC28" s="654">
        <v>395697584</v>
      </c>
      <c r="BE28" s="656">
        <f>+AU28/AQ28</f>
        <v>0.88060021440040881</v>
      </c>
    </row>
    <row r="29" spans="1:57" s="655" customFormat="1" ht="16.5" hidden="1" x14ac:dyDescent="0.2">
      <c r="B29" s="866" t="s">
        <v>14</v>
      </c>
      <c r="C29" s="867"/>
      <c r="D29" s="866"/>
      <c r="E29" s="867"/>
      <c r="F29" s="866"/>
      <c r="G29" s="867"/>
      <c r="H29" s="866"/>
      <c r="I29" s="867"/>
      <c r="J29" s="866"/>
      <c r="K29" s="867"/>
      <c r="L29" s="867"/>
      <c r="M29" s="866"/>
      <c r="N29" s="867"/>
      <c r="O29" s="867"/>
      <c r="P29" s="866"/>
      <c r="Q29" s="867"/>
      <c r="R29" s="870"/>
      <c r="S29" s="869"/>
      <c r="T29" s="871" t="s">
        <v>8</v>
      </c>
      <c r="U29" s="867"/>
      <c r="V29" s="867"/>
      <c r="W29" s="867"/>
      <c r="X29" s="867"/>
      <c r="Y29" s="867"/>
      <c r="Z29" s="867"/>
      <c r="AA29" s="867"/>
      <c r="AB29" s="870" t="s">
        <v>273</v>
      </c>
      <c r="AC29" s="869"/>
      <c r="AD29" s="869"/>
      <c r="AE29" s="869"/>
      <c r="AF29" s="869"/>
      <c r="AG29" s="870" t="s">
        <v>274</v>
      </c>
      <c r="AH29" s="869"/>
      <c r="AI29" s="869"/>
      <c r="AJ29" s="666" t="s">
        <v>303</v>
      </c>
      <c r="AK29" s="868" t="s">
        <v>321</v>
      </c>
      <c r="AL29" s="869"/>
      <c r="AM29" s="869"/>
      <c r="AN29" s="869"/>
      <c r="AO29" s="869"/>
      <c r="AP29" s="869"/>
      <c r="AQ29" s="654">
        <v>4021085821</v>
      </c>
      <c r="AR29" s="680">
        <v>3095106121</v>
      </c>
      <c r="AS29" s="671">
        <v>925979700</v>
      </c>
      <c r="AT29" s="657">
        <v>0</v>
      </c>
      <c r="AU29" s="680">
        <v>1579008641.8199999</v>
      </c>
      <c r="AV29" s="671">
        <v>1516097479.1800001</v>
      </c>
      <c r="AW29" s="680">
        <v>368110787.06</v>
      </c>
      <c r="AX29" s="671">
        <v>1210897854.76</v>
      </c>
      <c r="AY29" s="680">
        <v>360175665.06</v>
      </c>
      <c r="AZ29" s="671">
        <v>7935122</v>
      </c>
      <c r="BA29" s="654">
        <v>358612373.19999999</v>
      </c>
      <c r="BB29" s="654">
        <v>1563291.86</v>
      </c>
      <c r="BC29" s="657">
        <v>0</v>
      </c>
      <c r="BE29" s="656">
        <f t="shared" ref="BE29:BE92" si="9">+AU29/AQ29</f>
        <v>0.39268215405243895</v>
      </c>
    </row>
    <row r="30" spans="1:57" s="655" customFormat="1" ht="16.5" hidden="1" x14ac:dyDescent="0.2">
      <c r="B30" s="866" t="s">
        <v>14</v>
      </c>
      <c r="C30" s="867"/>
      <c r="D30" s="866"/>
      <c r="E30" s="867"/>
      <c r="F30" s="866"/>
      <c r="G30" s="867"/>
      <c r="H30" s="866"/>
      <c r="I30" s="867"/>
      <c r="J30" s="866"/>
      <c r="K30" s="867"/>
      <c r="L30" s="867"/>
      <c r="M30" s="866"/>
      <c r="N30" s="867"/>
      <c r="O30" s="867"/>
      <c r="P30" s="866"/>
      <c r="Q30" s="867"/>
      <c r="R30" s="870"/>
      <c r="S30" s="869"/>
      <c r="T30" s="871" t="s">
        <v>8</v>
      </c>
      <c r="U30" s="867"/>
      <c r="V30" s="867"/>
      <c r="W30" s="867"/>
      <c r="X30" s="867"/>
      <c r="Y30" s="867"/>
      <c r="Z30" s="867"/>
      <c r="AA30" s="867"/>
      <c r="AB30" s="870" t="s">
        <v>273</v>
      </c>
      <c r="AC30" s="869"/>
      <c r="AD30" s="869"/>
      <c r="AE30" s="869"/>
      <c r="AF30" s="869"/>
      <c r="AG30" s="870" t="s">
        <v>276</v>
      </c>
      <c r="AH30" s="869"/>
      <c r="AI30" s="869"/>
      <c r="AJ30" s="666" t="s">
        <v>80</v>
      </c>
      <c r="AK30" s="868" t="s">
        <v>277</v>
      </c>
      <c r="AL30" s="869"/>
      <c r="AM30" s="869"/>
      <c r="AN30" s="869"/>
      <c r="AO30" s="869"/>
      <c r="AP30" s="869"/>
      <c r="AQ30" s="654">
        <v>519000000</v>
      </c>
      <c r="AR30" s="681">
        <v>0</v>
      </c>
      <c r="AS30" s="671">
        <v>519000000</v>
      </c>
      <c r="AT30" s="657">
        <v>0</v>
      </c>
      <c r="AU30" s="681">
        <v>0</v>
      </c>
      <c r="AV30" s="672">
        <v>0</v>
      </c>
      <c r="AW30" s="681">
        <v>0</v>
      </c>
      <c r="AX30" s="672">
        <v>0</v>
      </c>
      <c r="AY30" s="681">
        <v>0</v>
      </c>
      <c r="AZ30" s="672">
        <v>0</v>
      </c>
      <c r="BA30" s="657">
        <v>0</v>
      </c>
      <c r="BB30" s="657">
        <v>0</v>
      </c>
      <c r="BC30" s="657">
        <v>0</v>
      </c>
      <c r="BE30" s="656">
        <f t="shared" si="9"/>
        <v>0</v>
      </c>
    </row>
    <row r="31" spans="1:57" s="655" customFormat="1" ht="16.5" hidden="1" x14ac:dyDescent="0.2">
      <c r="B31" s="866" t="s">
        <v>14</v>
      </c>
      <c r="C31" s="867"/>
      <c r="D31" s="866"/>
      <c r="E31" s="867"/>
      <c r="F31" s="866"/>
      <c r="G31" s="867"/>
      <c r="H31" s="866"/>
      <c r="I31" s="867"/>
      <c r="J31" s="866"/>
      <c r="K31" s="867"/>
      <c r="L31" s="867"/>
      <c r="M31" s="866"/>
      <c r="N31" s="867"/>
      <c r="O31" s="867"/>
      <c r="P31" s="866"/>
      <c r="Q31" s="867"/>
      <c r="R31" s="870"/>
      <c r="S31" s="869"/>
      <c r="T31" s="871" t="s">
        <v>8</v>
      </c>
      <c r="U31" s="867"/>
      <c r="V31" s="867"/>
      <c r="W31" s="867"/>
      <c r="X31" s="867"/>
      <c r="Y31" s="867"/>
      <c r="Z31" s="867"/>
      <c r="AA31" s="867"/>
      <c r="AB31" s="870" t="s">
        <v>273</v>
      </c>
      <c r="AC31" s="869"/>
      <c r="AD31" s="869"/>
      <c r="AE31" s="869"/>
      <c r="AF31" s="869"/>
      <c r="AG31" s="870" t="s">
        <v>276</v>
      </c>
      <c r="AH31" s="869"/>
      <c r="AI31" s="869"/>
      <c r="AJ31" s="666" t="s">
        <v>23</v>
      </c>
      <c r="AK31" s="868" t="s">
        <v>278</v>
      </c>
      <c r="AL31" s="869"/>
      <c r="AM31" s="869"/>
      <c r="AN31" s="869"/>
      <c r="AO31" s="869"/>
      <c r="AP31" s="869"/>
      <c r="AQ31" s="654">
        <v>66513900000</v>
      </c>
      <c r="AR31" s="680">
        <v>18746498643</v>
      </c>
      <c r="AS31" s="671">
        <v>47767401357</v>
      </c>
      <c r="AT31" s="657">
        <v>0</v>
      </c>
      <c r="AU31" s="680">
        <v>16882728691</v>
      </c>
      <c r="AV31" s="671">
        <v>1863769952</v>
      </c>
      <c r="AW31" s="680">
        <v>11927554418</v>
      </c>
      <c r="AX31" s="671">
        <v>4955174273</v>
      </c>
      <c r="AY31" s="680">
        <v>11792188563</v>
      </c>
      <c r="AZ31" s="671">
        <v>135365855</v>
      </c>
      <c r="BA31" s="654">
        <v>11792188563</v>
      </c>
      <c r="BB31" s="657">
        <v>0</v>
      </c>
      <c r="BC31" s="657">
        <v>0</v>
      </c>
      <c r="BE31" s="656">
        <f t="shared" si="9"/>
        <v>0.25382256477217546</v>
      </c>
    </row>
    <row r="32" spans="1:57" s="659" customFormat="1" ht="16.5" hidden="1" x14ac:dyDescent="0.2">
      <c r="A32" s="659" t="str">
        <f>+B32&amp;D32&amp;F32&amp;H32&amp;J32&amp;M32&amp;P32&amp;R32&amp;AJ32</f>
        <v>A110</v>
      </c>
      <c r="B32" s="856" t="s">
        <v>14</v>
      </c>
      <c r="C32" s="872"/>
      <c r="D32" s="856" t="s">
        <v>279</v>
      </c>
      <c r="E32" s="872"/>
      <c r="F32" s="856"/>
      <c r="G32" s="872"/>
      <c r="H32" s="856"/>
      <c r="I32" s="872"/>
      <c r="J32" s="856"/>
      <c r="K32" s="872"/>
      <c r="L32" s="872"/>
      <c r="M32" s="856"/>
      <c r="N32" s="872"/>
      <c r="O32" s="872"/>
      <c r="P32" s="856"/>
      <c r="Q32" s="872"/>
      <c r="R32" s="864"/>
      <c r="S32" s="873"/>
      <c r="T32" s="865" t="s">
        <v>7</v>
      </c>
      <c r="U32" s="872"/>
      <c r="V32" s="872"/>
      <c r="W32" s="872"/>
      <c r="X32" s="872"/>
      <c r="Y32" s="872"/>
      <c r="Z32" s="872"/>
      <c r="AA32" s="872"/>
      <c r="AB32" s="864" t="s">
        <v>273</v>
      </c>
      <c r="AC32" s="873"/>
      <c r="AD32" s="873"/>
      <c r="AE32" s="873"/>
      <c r="AF32" s="873"/>
      <c r="AG32" s="864" t="s">
        <v>274</v>
      </c>
      <c r="AH32" s="873"/>
      <c r="AI32" s="873"/>
      <c r="AJ32" s="663" t="s">
        <v>65</v>
      </c>
      <c r="AK32" s="862" t="s">
        <v>275</v>
      </c>
      <c r="AL32" s="873"/>
      <c r="AM32" s="873"/>
      <c r="AN32" s="873"/>
      <c r="AO32" s="873"/>
      <c r="AP32" s="873"/>
      <c r="AQ32" s="638">
        <v>172387016667</v>
      </c>
      <c r="AR32" s="679">
        <v>172188771666</v>
      </c>
      <c r="AS32" s="729">
        <v>198245001</v>
      </c>
      <c r="AT32" s="658">
        <v>0</v>
      </c>
      <c r="AU32" s="679">
        <v>134574072204</v>
      </c>
      <c r="AV32" s="729">
        <v>37614699462</v>
      </c>
      <c r="AW32" s="679">
        <v>133740354053</v>
      </c>
      <c r="AX32" s="729">
        <v>833718151</v>
      </c>
      <c r="AY32" s="679">
        <v>133740354053</v>
      </c>
      <c r="AZ32" s="732">
        <v>0</v>
      </c>
      <c r="BA32" s="638">
        <v>133740354053</v>
      </c>
      <c r="BB32" s="658">
        <v>0</v>
      </c>
      <c r="BC32" s="638">
        <v>381991133</v>
      </c>
      <c r="BE32" s="640">
        <f>+AU32/AQ32</f>
        <v>0.78065085646186883</v>
      </c>
    </row>
    <row r="33" spans="1:57" s="655" customFormat="1" ht="16.5" hidden="1" x14ac:dyDescent="0.2">
      <c r="A33" s="659" t="str">
        <f t="shared" ref="A33:A96" si="10">+B33&amp;D33&amp;F33&amp;H33&amp;J33&amp;M33&amp;P33&amp;R33&amp;AJ33</f>
        <v>A1010</v>
      </c>
      <c r="B33" s="866" t="s">
        <v>14</v>
      </c>
      <c r="C33" s="867"/>
      <c r="D33" s="866" t="s">
        <v>279</v>
      </c>
      <c r="E33" s="867"/>
      <c r="F33" s="866" t="s">
        <v>280</v>
      </c>
      <c r="G33" s="867"/>
      <c r="H33" s="866"/>
      <c r="I33" s="867"/>
      <c r="J33" s="866"/>
      <c r="K33" s="867"/>
      <c r="L33" s="867"/>
      <c r="M33" s="866"/>
      <c r="N33" s="867"/>
      <c r="O33" s="867"/>
      <c r="P33" s="866"/>
      <c r="Q33" s="867"/>
      <c r="R33" s="870"/>
      <c r="S33" s="869"/>
      <c r="T33" s="871" t="s">
        <v>7</v>
      </c>
      <c r="U33" s="867"/>
      <c r="V33" s="867"/>
      <c r="W33" s="867"/>
      <c r="X33" s="867"/>
      <c r="Y33" s="867"/>
      <c r="Z33" s="867"/>
      <c r="AA33" s="867"/>
      <c r="AB33" s="870" t="s">
        <v>273</v>
      </c>
      <c r="AC33" s="869"/>
      <c r="AD33" s="869"/>
      <c r="AE33" s="869"/>
      <c r="AF33" s="869"/>
      <c r="AG33" s="870" t="s">
        <v>274</v>
      </c>
      <c r="AH33" s="869"/>
      <c r="AI33" s="869"/>
      <c r="AJ33" s="666" t="s">
        <v>65</v>
      </c>
      <c r="AK33" s="868" t="s">
        <v>275</v>
      </c>
      <c r="AL33" s="869"/>
      <c r="AM33" s="869"/>
      <c r="AN33" s="869"/>
      <c r="AO33" s="869"/>
      <c r="AP33" s="869"/>
      <c r="AQ33" s="654">
        <v>172387016667</v>
      </c>
      <c r="AR33" s="680">
        <v>172188771666</v>
      </c>
      <c r="AS33" s="671">
        <v>198245001</v>
      </c>
      <c r="AT33" s="657">
        <v>0</v>
      </c>
      <c r="AU33" s="680">
        <v>134574072204</v>
      </c>
      <c r="AV33" s="671">
        <v>37614699462</v>
      </c>
      <c r="AW33" s="680">
        <v>133740354053</v>
      </c>
      <c r="AX33" s="671">
        <v>833718151</v>
      </c>
      <c r="AY33" s="680">
        <v>133740354053</v>
      </c>
      <c r="AZ33" s="672">
        <v>0</v>
      </c>
      <c r="BA33" s="654">
        <v>133740354053</v>
      </c>
      <c r="BB33" s="657">
        <v>0</v>
      </c>
      <c r="BC33" s="654">
        <v>381991133</v>
      </c>
      <c r="BE33" s="656">
        <f t="shared" si="9"/>
        <v>0.78065085646186883</v>
      </c>
    </row>
    <row r="34" spans="1:57" s="655" customFormat="1" ht="16.5" hidden="1" x14ac:dyDescent="0.2">
      <c r="A34" s="659" t="str">
        <f t="shared" si="10"/>
        <v>A10110</v>
      </c>
      <c r="B34" s="866" t="s">
        <v>14</v>
      </c>
      <c r="C34" s="867"/>
      <c r="D34" s="866" t="s">
        <v>279</v>
      </c>
      <c r="E34" s="867"/>
      <c r="F34" s="866" t="s">
        <v>280</v>
      </c>
      <c r="G34" s="867"/>
      <c r="H34" s="866" t="s">
        <v>279</v>
      </c>
      <c r="I34" s="867"/>
      <c r="J34" s="866"/>
      <c r="K34" s="867"/>
      <c r="L34" s="867"/>
      <c r="M34" s="866"/>
      <c r="N34" s="867"/>
      <c r="O34" s="867"/>
      <c r="P34" s="866"/>
      <c r="Q34" s="867"/>
      <c r="R34" s="870"/>
      <c r="S34" s="869"/>
      <c r="T34" s="871" t="s">
        <v>281</v>
      </c>
      <c r="U34" s="867"/>
      <c r="V34" s="867"/>
      <c r="W34" s="867"/>
      <c r="X34" s="867"/>
      <c r="Y34" s="867"/>
      <c r="Z34" s="867"/>
      <c r="AA34" s="867"/>
      <c r="AB34" s="870" t="s">
        <v>273</v>
      </c>
      <c r="AC34" s="869"/>
      <c r="AD34" s="869"/>
      <c r="AE34" s="869"/>
      <c r="AF34" s="869"/>
      <c r="AG34" s="870" t="s">
        <v>274</v>
      </c>
      <c r="AH34" s="869"/>
      <c r="AI34" s="869"/>
      <c r="AJ34" s="666" t="s">
        <v>65</v>
      </c>
      <c r="AK34" s="868" t="s">
        <v>275</v>
      </c>
      <c r="AL34" s="869"/>
      <c r="AM34" s="869"/>
      <c r="AN34" s="869"/>
      <c r="AO34" s="869"/>
      <c r="AP34" s="869"/>
      <c r="AQ34" s="654">
        <v>126555371450</v>
      </c>
      <c r="AR34" s="680">
        <v>126555371450</v>
      </c>
      <c r="AS34" s="672">
        <v>0</v>
      </c>
      <c r="AT34" s="657">
        <v>0</v>
      </c>
      <c r="AU34" s="680">
        <v>98952750536</v>
      </c>
      <c r="AV34" s="671">
        <v>27602620914</v>
      </c>
      <c r="AW34" s="680">
        <v>98952750536</v>
      </c>
      <c r="AX34" s="672">
        <v>0</v>
      </c>
      <c r="AY34" s="680">
        <v>98952750536</v>
      </c>
      <c r="AZ34" s="672">
        <v>0</v>
      </c>
      <c r="BA34" s="654">
        <v>98952750536</v>
      </c>
      <c r="BB34" s="657">
        <v>0</v>
      </c>
      <c r="BC34" s="654">
        <v>291328517</v>
      </c>
      <c r="BE34" s="656">
        <f t="shared" si="9"/>
        <v>0.78189293273177773</v>
      </c>
    </row>
    <row r="35" spans="1:57" s="655" customFormat="1" ht="16.5" hidden="1" x14ac:dyDescent="0.2">
      <c r="A35" s="659" t="str">
        <f t="shared" si="10"/>
        <v>A101110</v>
      </c>
      <c r="B35" s="866" t="s">
        <v>14</v>
      </c>
      <c r="C35" s="867"/>
      <c r="D35" s="866" t="s">
        <v>279</v>
      </c>
      <c r="E35" s="867"/>
      <c r="F35" s="866" t="s">
        <v>280</v>
      </c>
      <c r="G35" s="867"/>
      <c r="H35" s="866" t="s">
        <v>279</v>
      </c>
      <c r="I35" s="867"/>
      <c r="J35" s="866" t="s">
        <v>279</v>
      </c>
      <c r="K35" s="867"/>
      <c r="L35" s="867"/>
      <c r="M35" s="866"/>
      <c r="N35" s="867"/>
      <c r="O35" s="867"/>
      <c r="P35" s="866"/>
      <c r="Q35" s="867"/>
      <c r="R35" s="870"/>
      <c r="S35" s="869"/>
      <c r="T35" s="871" t="s">
        <v>186</v>
      </c>
      <c r="U35" s="867"/>
      <c r="V35" s="867"/>
      <c r="W35" s="867"/>
      <c r="X35" s="867"/>
      <c r="Y35" s="867"/>
      <c r="Z35" s="867"/>
      <c r="AA35" s="867"/>
      <c r="AB35" s="870" t="s">
        <v>273</v>
      </c>
      <c r="AC35" s="869"/>
      <c r="AD35" s="869"/>
      <c r="AE35" s="869"/>
      <c r="AF35" s="869"/>
      <c r="AG35" s="870" t="s">
        <v>274</v>
      </c>
      <c r="AH35" s="869"/>
      <c r="AI35" s="869"/>
      <c r="AJ35" s="666" t="s">
        <v>65</v>
      </c>
      <c r="AK35" s="868" t="s">
        <v>275</v>
      </c>
      <c r="AL35" s="869"/>
      <c r="AM35" s="869"/>
      <c r="AN35" s="869"/>
      <c r="AO35" s="869"/>
      <c r="AP35" s="869"/>
      <c r="AQ35" s="654">
        <v>97337680000</v>
      </c>
      <c r="AR35" s="680">
        <v>97337680000</v>
      </c>
      <c r="AS35" s="672">
        <v>0</v>
      </c>
      <c r="AT35" s="657">
        <v>0</v>
      </c>
      <c r="AU35" s="680">
        <v>82365834381</v>
      </c>
      <c r="AV35" s="671">
        <v>14971845619</v>
      </c>
      <c r="AW35" s="680">
        <v>82365834381</v>
      </c>
      <c r="AX35" s="672">
        <v>0</v>
      </c>
      <c r="AY35" s="680">
        <v>82365834381</v>
      </c>
      <c r="AZ35" s="672">
        <v>0</v>
      </c>
      <c r="BA35" s="654">
        <v>82365834381</v>
      </c>
      <c r="BB35" s="657">
        <v>0</v>
      </c>
      <c r="BC35" s="654">
        <v>288794271</v>
      </c>
      <c r="BE35" s="656">
        <f t="shared" si="9"/>
        <v>0.84618653722792658</v>
      </c>
    </row>
    <row r="36" spans="1:57" s="655" customFormat="1" ht="16.5" hidden="1" x14ac:dyDescent="0.2">
      <c r="A36" s="659" t="str">
        <f>+B36&amp;D36&amp;F36&amp;H36&amp;J36&amp;M36&amp;P36&amp;R36&amp;AJ36</f>
        <v>A1011110</v>
      </c>
      <c r="B36" s="874" t="s">
        <v>14</v>
      </c>
      <c r="C36" s="867"/>
      <c r="D36" s="874" t="s">
        <v>279</v>
      </c>
      <c r="E36" s="867"/>
      <c r="F36" s="874" t="s">
        <v>280</v>
      </c>
      <c r="G36" s="867"/>
      <c r="H36" s="874" t="s">
        <v>279</v>
      </c>
      <c r="I36" s="867"/>
      <c r="J36" s="874" t="s">
        <v>279</v>
      </c>
      <c r="K36" s="867"/>
      <c r="L36" s="867"/>
      <c r="M36" s="874" t="s">
        <v>279</v>
      </c>
      <c r="N36" s="867"/>
      <c r="O36" s="867"/>
      <c r="P36" s="874"/>
      <c r="Q36" s="867"/>
      <c r="R36" s="875"/>
      <c r="S36" s="869"/>
      <c r="T36" s="876" t="s">
        <v>15</v>
      </c>
      <c r="U36" s="867"/>
      <c r="V36" s="867"/>
      <c r="W36" s="867"/>
      <c r="X36" s="867"/>
      <c r="Y36" s="867"/>
      <c r="Z36" s="867"/>
      <c r="AA36" s="867"/>
      <c r="AB36" s="875" t="s">
        <v>273</v>
      </c>
      <c r="AC36" s="869"/>
      <c r="AD36" s="869"/>
      <c r="AE36" s="869"/>
      <c r="AF36" s="869"/>
      <c r="AG36" s="875" t="s">
        <v>274</v>
      </c>
      <c r="AH36" s="869"/>
      <c r="AI36" s="869"/>
      <c r="AJ36" s="667" t="s">
        <v>65</v>
      </c>
      <c r="AK36" s="877" t="s">
        <v>275</v>
      </c>
      <c r="AL36" s="869"/>
      <c r="AM36" s="869"/>
      <c r="AN36" s="869"/>
      <c r="AO36" s="869"/>
      <c r="AP36" s="869"/>
      <c r="AQ36" s="660">
        <v>90237680000</v>
      </c>
      <c r="AR36" s="682">
        <v>90237680000</v>
      </c>
      <c r="AS36" s="677">
        <v>0</v>
      </c>
      <c r="AT36" s="661">
        <v>0</v>
      </c>
      <c r="AU36" s="682">
        <v>77271895453</v>
      </c>
      <c r="AV36" s="676">
        <v>12965784547</v>
      </c>
      <c r="AW36" s="682">
        <v>77271895453</v>
      </c>
      <c r="AX36" s="677">
        <v>0</v>
      </c>
      <c r="AY36" s="682">
        <v>77271895453</v>
      </c>
      <c r="AZ36" s="677">
        <v>0</v>
      </c>
      <c r="BA36" s="660">
        <v>77271895453</v>
      </c>
      <c r="BB36" s="661">
        <v>0</v>
      </c>
      <c r="BC36" s="660">
        <v>1190044</v>
      </c>
      <c r="BE36" s="656">
        <f t="shared" si="9"/>
        <v>0.85631518289255659</v>
      </c>
    </row>
    <row r="37" spans="1:57" s="655" customFormat="1" ht="16.5" hidden="1" x14ac:dyDescent="0.2">
      <c r="A37" s="659" t="str">
        <f t="shared" si="10"/>
        <v>A1011210</v>
      </c>
      <c r="B37" s="874" t="s">
        <v>14</v>
      </c>
      <c r="C37" s="867"/>
      <c r="D37" s="874" t="s">
        <v>279</v>
      </c>
      <c r="E37" s="867"/>
      <c r="F37" s="874" t="s">
        <v>280</v>
      </c>
      <c r="G37" s="867"/>
      <c r="H37" s="874" t="s">
        <v>279</v>
      </c>
      <c r="I37" s="867"/>
      <c r="J37" s="874" t="s">
        <v>279</v>
      </c>
      <c r="K37" s="867"/>
      <c r="L37" s="867"/>
      <c r="M37" s="874" t="s">
        <v>282</v>
      </c>
      <c r="N37" s="867"/>
      <c r="O37" s="867"/>
      <c r="P37" s="874"/>
      <c r="Q37" s="867"/>
      <c r="R37" s="875"/>
      <c r="S37" s="869"/>
      <c r="T37" s="876" t="s">
        <v>16</v>
      </c>
      <c r="U37" s="867"/>
      <c r="V37" s="867"/>
      <c r="W37" s="867"/>
      <c r="X37" s="867"/>
      <c r="Y37" s="867"/>
      <c r="Z37" s="867"/>
      <c r="AA37" s="867"/>
      <c r="AB37" s="875" t="s">
        <v>273</v>
      </c>
      <c r="AC37" s="869"/>
      <c r="AD37" s="869"/>
      <c r="AE37" s="869"/>
      <c r="AF37" s="869"/>
      <c r="AG37" s="875" t="s">
        <v>274</v>
      </c>
      <c r="AH37" s="869"/>
      <c r="AI37" s="869"/>
      <c r="AJ37" s="667" t="s">
        <v>65</v>
      </c>
      <c r="AK37" s="877" t="s">
        <v>275</v>
      </c>
      <c r="AL37" s="869"/>
      <c r="AM37" s="869"/>
      <c r="AN37" s="869"/>
      <c r="AO37" s="869"/>
      <c r="AP37" s="869"/>
      <c r="AQ37" s="660">
        <v>5880000000</v>
      </c>
      <c r="AR37" s="682">
        <v>5880000000</v>
      </c>
      <c r="AS37" s="677">
        <v>0</v>
      </c>
      <c r="AT37" s="661">
        <v>0</v>
      </c>
      <c r="AU37" s="682">
        <v>4411204915</v>
      </c>
      <c r="AV37" s="676">
        <v>1468795085</v>
      </c>
      <c r="AW37" s="682">
        <v>4411204915</v>
      </c>
      <c r="AX37" s="677">
        <v>0</v>
      </c>
      <c r="AY37" s="682">
        <v>4411204915</v>
      </c>
      <c r="AZ37" s="677">
        <v>0</v>
      </c>
      <c r="BA37" s="660">
        <v>4411204915</v>
      </c>
      <c r="BB37" s="661">
        <v>0</v>
      </c>
      <c r="BC37" s="660">
        <v>2549184</v>
      </c>
      <c r="BE37" s="656">
        <f t="shared" si="9"/>
        <v>0.7502049175170068</v>
      </c>
    </row>
    <row r="38" spans="1:57" s="655" customFormat="1" ht="16.5" hidden="1" x14ac:dyDescent="0.2">
      <c r="A38" s="659" t="str">
        <f t="shared" si="10"/>
        <v>A1011410</v>
      </c>
      <c r="B38" s="874" t="s">
        <v>14</v>
      </c>
      <c r="C38" s="867"/>
      <c r="D38" s="874" t="s">
        <v>279</v>
      </c>
      <c r="E38" s="867"/>
      <c r="F38" s="874" t="s">
        <v>280</v>
      </c>
      <c r="G38" s="867"/>
      <c r="H38" s="874" t="s">
        <v>279</v>
      </c>
      <c r="I38" s="867"/>
      <c r="J38" s="874" t="s">
        <v>279</v>
      </c>
      <c r="K38" s="867"/>
      <c r="L38" s="867"/>
      <c r="M38" s="874" t="s">
        <v>283</v>
      </c>
      <c r="N38" s="867"/>
      <c r="O38" s="867"/>
      <c r="P38" s="874"/>
      <c r="Q38" s="867"/>
      <c r="R38" s="875"/>
      <c r="S38" s="869"/>
      <c r="T38" s="876" t="s">
        <v>17</v>
      </c>
      <c r="U38" s="867"/>
      <c r="V38" s="867"/>
      <c r="W38" s="867"/>
      <c r="X38" s="867"/>
      <c r="Y38" s="867"/>
      <c r="Z38" s="867"/>
      <c r="AA38" s="867"/>
      <c r="AB38" s="875" t="s">
        <v>273</v>
      </c>
      <c r="AC38" s="869"/>
      <c r="AD38" s="869"/>
      <c r="AE38" s="869"/>
      <c r="AF38" s="869"/>
      <c r="AG38" s="875" t="s">
        <v>274</v>
      </c>
      <c r="AH38" s="869"/>
      <c r="AI38" s="869"/>
      <c r="AJ38" s="667" t="s">
        <v>65</v>
      </c>
      <c r="AK38" s="877" t="s">
        <v>275</v>
      </c>
      <c r="AL38" s="869"/>
      <c r="AM38" s="869"/>
      <c r="AN38" s="869"/>
      <c r="AO38" s="869"/>
      <c r="AP38" s="869"/>
      <c r="AQ38" s="660">
        <v>1220000000</v>
      </c>
      <c r="AR38" s="682">
        <v>1220000000</v>
      </c>
      <c r="AS38" s="677">
        <v>0</v>
      </c>
      <c r="AT38" s="661">
        <v>0</v>
      </c>
      <c r="AU38" s="682">
        <v>682734013</v>
      </c>
      <c r="AV38" s="676">
        <v>537265987</v>
      </c>
      <c r="AW38" s="682">
        <v>682734013</v>
      </c>
      <c r="AX38" s="677">
        <v>0</v>
      </c>
      <c r="AY38" s="682">
        <v>682734013</v>
      </c>
      <c r="AZ38" s="677">
        <v>0</v>
      </c>
      <c r="BA38" s="660">
        <v>682734013</v>
      </c>
      <c r="BB38" s="661">
        <v>0</v>
      </c>
      <c r="BC38" s="660">
        <v>285055043</v>
      </c>
      <c r="BE38" s="656">
        <f t="shared" si="9"/>
        <v>0.559618043442623</v>
      </c>
    </row>
    <row r="39" spans="1:57" s="655" customFormat="1" ht="16.5" hidden="1" x14ac:dyDescent="0.2">
      <c r="A39" s="659" t="str">
        <f t="shared" si="10"/>
        <v>A101410</v>
      </c>
      <c r="B39" s="866" t="s">
        <v>14</v>
      </c>
      <c r="C39" s="867"/>
      <c r="D39" s="866" t="s">
        <v>279</v>
      </c>
      <c r="E39" s="867"/>
      <c r="F39" s="866" t="s">
        <v>280</v>
      </c>
      <c r="G39" s="867"/>
      <c r="H39" s="866" t="s">
        <v>279</v>
      </c>
      <c r="I39" s="867"/>
      <c r="J39" s="866" t="s">
        <v>283</v>
      </c>
      <c r="K39" s="867"/>
      <c r="L39" s="867"/>
      <c r="M39" s="866"/>
      <c r="N39" s="867"/>
      <c r="O39" s="867"/>
      <c r="P39" s="866"/>
      <c r="Q39" s="867"/>
      <c r="R39" s="870"/>
      <c r="S39" s="869"/>
      <c r="T39" s="871" t="s">
        <v>187</v>
      </c>
      <c r="U39" s="867"/>
      <c r="V39" s="867"/>
      <c r="W39" s="867"/>
      <c r="X39" s="867"/>
      <c r="Y39" s="867"/>
      <c r="Z39" s="867"/>
      <c r="AA39" s="867"/>
      <c r="AB39" s="870" t="s">
        <v>273</v>
      </c>
      <c r="AC39" s="869"/>
      <c r="AD39" s="869"/>
      <c r="AE39" s="869"/>
      <c r="AF39" s="869"/>
      <c r="AG39" s="870" t="s">
        <v>274</v>
      </c>
      <c r="AH39" s="869"/>
      <c r="AI39" s="869"/>
      <c r="AJ39" s="666" t="s">
        <v>65</v>
      </c>
      <c r="AK39" s="868" t="s">
        <v>275</v>
      </c>
      <c r="AL39" s="869"/>
      <c r="AM39" s="869"/>
      <c r="AN39" s="869"/>
      <c r="AO39" s="869"/>
      <c r="AP39" s="869"/>
      <c r="AQ39" s="654">
        <v>1741691450</v>
      </c>
      <c r="AR39" s="680">
        <v>1741691450</v>
      </c>
      <c r="AS39" s="672">
        <v>0</v>
      </c>
      <c r="AT39" s="657">
        <v>0</v>
      </c>
      <c r="AU39" s="680">
        <v>1422021475</v>
      </c>
      <c r="AV39" s="671">
        <v>319669975</v>
      </c>
      <c r="AW39" s="680">
        <v>1422021475</v>
      </c>
      <c r="AX39" s="672">
        <v>0</v>
      </c>
      <c r="AY39" s="680">
        <v>1422021475</v>
      </c>
      <c r="AZ39" s="672">
        <v>0</v>
      </c>
      <c r="BA39" s="654">
        <v>1422021475</v>
      </c>
      <c r="BB39" s="657">
        <v>0</v>
      </c>
      <c r="BC39" s="654">
        <v>193412</v>
      </c>
      <c r="BE39" s="656">
        <f t="shared" si="9"/>
        <v>0.81646004233413449</v>
      </c>
    </row>
    <row r="40" spans="1:57" s="655" customFormat="1" ht="16.5" hidden="1" x14ac:dyDescent="0.2">
      <c r="A40" s="659" t="str">
        <f t="shared" si="10"/>
        <v>A1014210</v>
      </c>
      <c r="B40" s="874" t="s">
        <v>14</v>
      </c>
      <c r="C40" s="867"/>
      <c r="D40" s="874" t="s">
        <v>279</v>
      </c>
      <c r="E40" s="867"/>
      <c r="F40" s="874" t="s">
        <v>280</v>
      </c>
      <c r="G40" s="867"/>
      <c r="H40" s="874" t="s">
        <v>279</v>
      </c>
      <c r="I40" s="867"/>
      <c r="J40" s="874" t="s">
        <v>283</v>
      </c>
      <c r="K40" s="867"/>
      <c r="L40" s="867"/>
      <c r="M40" s="874" t="s">
        <v>282</v>
      </c>
      <c r="N40" s="867"/>
      <c r="O40" s="867"/>
      <c r="P40" s="874"/>
      <c r="Q40" s="867"/>
      <c r="R40" s="875"/>
      <c r="S40" s="869"/>
      <c r="T40" s="876" t="s">
        <v>18</v>
      </c>
      <c r="U40" s="867"/>
      <c r="V40" s="867"/>
      <c r="W40" s="867"/>
      <c r="X40" s="867"/>
      <c r="Y40" s="867"/>
      <c r="Z40" s="867"/>
      <c r="AA40" s="867"/>
      <c r="AB40" s="875" t="s">
        <v>273</v>
      </c>
      <c r="AC40" s="869"/>
      <c r="AD40" s="869"/>
      <c r="AE40" s="869"/>
      <c r="AF40" s="869"/>
      <c r="AG40" s="875" t="s">
        <v>274</v>
      </c>
      <c r="AH40" s="869"/>
      <c r="AI40" s="869"/>
      <c r="AJ40" s="667" t="s">
        <v>65</v>
      </c>
      <c r="AK40" s="877" t="s">
        <v>275</v>
      </c>
      <c r="AL40" s="869"/>
      <c r="AM40" s="869"/>
      <c r="AN40" s="869"/>
      <c r="AO40" s="869"/>
      <c r="AP40" s="869"/>
      <c r="AQ40" s="660">
        <v>1741691450</v>
      </c>
      <c r="AR40" s="682">
        <v>1741691450</v>
      </c>
      <c r="AS40" s="677">
        <v>0</v>
      </c>
      <c r="AT40" s="661">
        <v>0</v>
      </c>
      <c r="AU40" s="682">
        <v>1422021475</v>
      </c>
      <c r="AV40" s="676">
        <v>319669975</v>
      </c>
      <c r="AW40" s="682">
        <v>1422021475</v>
      </c>
      <c r="AX40" s="677">
        <v>0</v>
      </c>
      <c r="AY40" s="682">
        <v>1422021475</v>
      </c>
      <c r="AZ40" s="677">
        <v>0</v>
      </c>
      <c r="BA40" s="660">
        <v>1422021475</v>
      </c>
      <c r="BB40" s="661">
        <v>0</v>
      </c>
      <c r="BC40" s="660">
        <v>193412</v>
      </c>
      <c r="BE40" s="656">
        <f t="shared" si="9"/>
        <v>0.81646004233413449</v>
      </c>
    </row>
    <row r="41" spans="1:57" s="655" customFormat="1" ht="16.5" hidden="1" x14ac:dyDescent="0.2">
      <c r="A41" s="659" t="str">
        <f t="shared" si="10"/>
        <v>A101510</v>
      </c>
      <c r="B41" s="866" t="s">
        <v>14</v>
      </c>
      <c r="C41" s="867"/>
      <c r="D41" s="866" t="s">
        <v>279</v>
      </c>
      <c r="E41" s="867"/>
      <c r="F41" s="866" t="s">
        <v>280</v>
      </c>
      <c r="G41" s="867"/>
      <c r="H41" s="866" t="s">
        <v>279</v>
      </c>
      <c r="I41" s="867"/>
      <c r="J41" s="866" t="s">
        <v>284</v>
      </c>
      <c r="K41" s="867"/>
      <c r="L41" s="867"/>
      <c r="M41" s="866"/>
      <c r="N41" s="867"/>
      <c r="O41" s="867"/>
      <c r="P41" s="866"/>
      <c r="Q41" s="867"/>
      <c r="R41" s="870"/>
      <c r="S41" s="869"/>
      <c r="T41" s="871" t="s">
        <v>189</v>
      </c>
      <c r="U41" s="867"/>
      <c r="V41" s="867"/>
      <c r="W41" s="867"/>
      <c r="X41" s="867"/>
      <c r="Y41" s="867"/>
      <c r="Z41" s="867"/>
      <c r="AA41" s="867"/>
      <c r="AB41" s="870" t="s">
        <v>273</v>
      </c>
      <c r="AC41" s="869"/>
      <c r="AD41" s="869"/>
      <c r="AE41" s="869"/>
      <c r="AF41" s="869"/>
      <c r="AG41" s="870" t="s">
        <v>274</v>
      </c>
      <c r="AH41" s="869"/>
      <c r="AI41" s="869"/>
      <c r="AJ41" s="666" t="s">
        <v>65</v>
      </c>
      <c r="AK41" s="868" t="s">
        <v>275</v>
      </c>
      <c r="AL41" s="869"/>
      <c r="AM41" s="869"/>
      <c r="AN41" s="869"/>
      <c r="AO41" s="869"/>
      <c r="AP41" s="869"/>
      <c r="AQ41" s="654">
        <v>26784000000</v>
      </c>
      <c r="AR41" s="680">
        <v>26784000000</v>
      </c>
      <c r="AS41" s="672">
        <v>0</v>
      </c>
      <c r="AT41" s="657">
        <v>0</v>
      </c>
      <c r="AU41" s="680">
        <v>14623776077</v>
      </c>
      <c r="AV41" s="671">
        <v>12160223923</v>
      </c>
      <c r="AW41" s="680">
        <v>14623776077</v>
      </c>
      <c r="AX41" s="672">
        <v>0</v>
      </c>
      <c r="AY41" s="680">
        <v>14623776077</v>
      </c>
      <c r="AZ41" s="672">
        <v>0</v>
      </c>
      <c r="BA41" s="654">
        <v>14623776077</v>
      </c>
      <c r="BB41" s="657">
        <v>0</v>
      </c>
      <c r="BC41" s="654">
        <v>2340834</v>
      </c>
      <c r="BE41" s="656">
        <f t="shared" si="9"/>
        <v>0.54598925018667865</v>
      </c>
    </row>
    <row r="42" spans="1:57" s="655" customFormat="1" ht="16.5" hidden="1" x14ac:dyDescent="0.2">
      <c r="A42" s="659" t="str">
        <f t="shared" si="10"/>
        <v>A1015110</v>
      </c>
      <c r="B42" s="874" t="s">
        <v>14</v>
      </c>
      <c r="C42" s="867"/>
      <c r="D42" s="874" t="s">
        <v>279</v>
      </c>
      <c r="E42" s="867"/>
      <c r="F42" s="874" t="s">
        <v>280</v>
      </c>
      <c r="G42" s="867"/>
      <c r="H42" s="874" t="s">
        <v>279</v>
      </c>
      <c r="I42" s="867"/>
      <c r="J42" s="874" t="s">
        <v>284</v>
      </c>
      <c r="K42" s="867"/>
      <c r="L42" s="867"/>
      <c r="M42" s="874" t="s">
        <v>279</v>
      </c>
      <c r="N42" s="867"/>
      <c r="O42" s="867"/>
      <c r="P42" s="874"/>
      <c r="Q42" s="867"/>
      <c r="R42" s="875"/>
      <c r="S42" s="869"/>
      <c r="T42" s="876" t="s">
        <v>19</v>
      </c>
      <c r="U42" s="867"/>
      <c r="V42" s="867"/>
      <c r="W42" s="867"/>
      <c r="X42" s="867"/>
      <c r="Y42" s="867"/>
      <c r="Z42" s="867"/>
      <c r="AA42" s="867"/>
      <c r="AB42" s="875" t="s">
        <v>273</v>
      </c>
      <c r="AC42" s="869"/>
      <c r="AD42" s="869"/>
      <c r="AE42" s="869"/>
      <c r="AF42" s="869"/>
      <c r="AG42" s="875" t="s">
        <v>274</v>
      </c>
      <c r="AH42" s="869"/>
      <c r="AI42" s="869"/>
      <c r="AJ42" s="667" t="s">
        <v>65</v>
      </c>
      <c r="AK42" s="877" t="s">
        <v>275</v>
      </c>
      <c r="AL42" s="869"/>
      <c r="AM42" s="869"/>
      <c r="AN42" s="869"/>
      <c r="AO42" s="869"/>
      <c r="AP42" s="869"/>
      <c r="AQ42" s="660">
        <v>3441410138</v>
      </c>
      <c r="AR42" s="682">
        <v>3441410138</v>
      </c>
      <c r="AS42" s="677">
        <v>0</v>
      </c>
      <c r="AT42" s="661">
        <v>0</v>
      </c>
      <c r="AU42" s="682">
        <v>2862241858</v>
      </c>
      <c r="AV42" s="676">
        <v>579168280</v>
      </c>
      <c r="AW42" s="682">
        <v>2862241858</v>
      </c>
      <c r="AX42" s="677">
        <v>0</v>
      </c>
      <c r="AY42" s="682">
        <v>2862241858</v>
      </c>
      <c r="AZ42" s="677">
        <v>0</v>
      </c>
      <c r="BA42" s="660">
        <v>2862241858</v>
      </c>
      <c r="BB42" s="661">
        <v>0</v>
      </c>
      <c r="BC42" s="660">
        <v>220484</v>
      </c>
      <c r="BE42" s="656">
        <f t="shared" si="9"/>
        <v>0.83170611558185625</v>
      </c>
    </row>
    <row r="43" spans="1:57" s="655" customFormat="1" ht="16.5" hidden="1" x14ac:dyDescent="0.2">
      <c r="A43" s="659" t="str">
        <f t="shared" si="10"/>
        <v>A1015210</v>
      </c>
      <c r="B43" s="874" t="s">
        <v>14</v>
      </c>
      <c r="C43" s="867"/>
      <c r="D43" s="874" t="s">
        <v>279</v>
      </c>
      <c r="E43" s="867"/>
      <c r="F43" s="874" t="s">
        <v>280</v>
      </c>
      <c r="G43" s="867"/>
      <c r="H43" s="874" t="s">
        <v>279</v>
      </c>
      <c r="I43" s="867"/>
      <c r="J43" s="874" t="s">
        <v>284</v>
      </c>
      <c r="K43" s="867"/>
      <c r="L43" s="867"/>
      <c r="M43" s="874" t="s">
        <v>282</v>
      </c>
      <c r="N43" s="867"/>
      <c r="O43" s="867"/>
      <c r="P43" s="874"/>
      <c r="Q43" s="867"/>
      <c r="R43" s="875"/>
      <c r="S43" s="869"/>
      <c r="T43" s="876" t="s">
        <v>20</v>
      </c>
      <c r="U43" s="867"/>
      <c r="V43" s="867"/>
      <c r="W43" s="867"/>
      <c r="X43" s="867"/>
      <c r="Y43" s="867"/>
      <c r="Z43" s="867"/>
      <c r="AA43" s="867"/>
      <c r="AB43" s="875" t="s">
        <v>273</v>
      </c>
      <c r="AC43" s="869"/>
      <c r="AD43" s="869"/>
      <c r="AE43" s="869"/>
      <c r="AF43" s="869"/>
      <c r="AG43" s="875" t="s">
        <v>274</v>
      </c>
      <c r="AH43" s="869"/>
      <c r="AI43" s="869"/>
      <c r="AJ43" s="667" t="s">
        <v>65</v>
      </c>
      <c r="AK43" s="877" t="s">
        <v>275</v>
      </c>
      <c r="AL43" s="869"/>
      <c r="AM43" s="869"/>
      <c r="AN43" s="869"/>
      <c r="AO43" s="869"/>
      <c r="AP43" s="869"/>
      <c r="AQ43" s="660">
        <v>2949264140</v>
      </c>
      <c r="AR43" s="682">
        <v>2949264140</v>
      </c>
      <c r="AS43" s="677">
        <v>0</v>
      </c>
      <c r="AT43" s="661">
        <v>0</v>
      </c>
      <c r="AU43" s="682">
        <v>2391845647</v>
      </c>
      <c r="AV43" s="676">
        <v>557418493</v>
      </c>
      <c r="AW43" s="682">
        <v>2391845647</v>
      </c>
      <c r="AX43" s="677">
        <v>0</v>
      </c>
      <c r="AY43" s="682">
        <v>2391845647</v>
      </c>
      <c r="AZ43" s="677">
        <v>0</v>
      </c>
      <c r="BA43" s="660">
        <v>2391845647</v>
      </c>
      <c r="BB43" s="661">
        <v>0</v>
      </c>
      <c r="BC43" s="661">
        <v>0</v>
      </c>
      <c r="BE43" s="656">
        <f t="shared" si="9"/>
        <v>0.81099743307494998</v>
      </c>
    </row>
    <row r="44" spans="1:57" s="655" customFormat="1" ht="16.5" hidden="1" x14ac:dyDescent="0.2">
      <c r="A44" s="659" t="str">
        <f t="shared" si="10"/>
        <v>A10151410</v>
      </c>
      <c r="B44" s="874" t="s">
        <v>14</v>
      </c>
      <c r="C44" s="867"/>
      <c r="D44" s="874" t="s">
        <v>279</v>
      </c>
      <c r="E44" s="867"/>
      <c r="F44" s="874" t="s">
        <v>280</v>
      </c>
      <c r="G44" s="867"/>
      <c r="H44" s="874" t="s">
        <v>279</v>
      </c>
      <c r="I44" s="867"/>
      <c r="J44" s="874" t="s">
        <v>284</v>
      </c>
      <c r="K44" s="867"/>
      <c r="L44" s="867"/>
      <c r="M44" s="874" t="s">
        <v>285</v>
      </c>
      <c r="N44" s="867"/>
      <c r="O44" s="867"/>
      <c r="P44" s="874"/>
      <c r="Q44" s="867"/>
      <c r="R44" s="875"/>
      <c r="S44" s="869"/>
      <c r="T44" s="876" t="s">
        <v>21</v>
      </c>
      <c r="U44" s="867"/>
      <c r="V44" s="867"/>
      <c r="W44" s="867"/>
      <c r="X44" s="867"/>
      <c r="Y44" s="867"/>
      <c r="Z44" s="867"/>
      <c r="AA44" s="867"/>
      <c r="AB44" s="875" t="s">
        <v>273</v>
      </c>
      <c r="AC44" s="869"/>
      <c r="AD44" s="869"/>
      <c r="AE44" s="869"/>
      <c r="AF44" s="869"/>
      <c r="AG44" s="875" t="s">
        <v>274</v>
      </c>
      <c r="AH44" s="869"/>
      <c r="AI44" s="869"/>
      <c r="AJ44" s="667" t="s">
        <v>65</v>
      </c>
      <c r="AK44" s="877" t="s">
        <v>275</v>
      </c>
      <c r="AL44" s="869"/>
      <c r="AM44" s="869"/>
      <c r="AN44" s="869"/>
      <c r="AO44" s="869"/>
      <c r="AP44" s="869"/>
      <c r="AQ44" s="660">
        <v>4261255939</v>
      </c>
      <c r="AR44" s="682">
        <v>4261255939</v>
      </c>
      <c r="AS44" s="677">
        <v>0</v>
      </c>
      <c r="AT44" s="661">
        <v>0</v>
      </c>
      <c r="AU44" s="682">
        <v>4152078585</v>
      </c>
      <c r="AV44" s="676">
        <v>109177354</v>
      </c>
      <c r="AW44" s="682">
        <v>4152078585</v>
      </c>
      <c r="AX44" s="677">
        <v>0</v>
      </c>
      <c r="AY44" s="682">
        <v>4152078585</v>
      </c>
      <c r="AZ44" s="677">
        <v>0</v>
      </c>
      <c r="BA44" s="660">
        <v>4152078585</v>
      </c>
      <c r="BB44" s="661">
        <v>0</v>
      </c>
      <c r="BC44" s="661">
        <v>0</v>
      </c>
      <c r="BE44" s="656">
        <f t="shared" si="9"/>
        <v>0.97437906674396546</v>
      </c>
    </row>
    <row r="45" spans="1:57" s="655" customFormat="1" ht="16.5" hidden="1" x14ac:dyDescent="0.2">
      <c r="A45" s="659" t="str">
        <f t="shared" si="10"/>
        <v>A10151510</v>
      </c>
      <c r="B45" s="874" t="s">
        <v>14</v>
      </c>
      <c r="C45" s="867"/>
      <c r="D45" s="874" t="s">
        <v>279</v>
      </c>
      <c r="E45" s="867"/>
      <c r="F45" s="874" t="s">
        <v>280</v>
      </c>
      <c r="G45" s="867"/>
      <c r="H45" s="874" t="s">
        <v>279</v>
      </c>
      <c r="I45" s="867"/>
      <c r="J45" s="874" t="s">
        <v>284</v>
      </c>
      <c r="K45" s="867"/>
      <c r="L45" s="867"/>
      <c r="M45" s="874" t="s">
        <v>286</v>
      </c>
      <c r="N45" s="867"/>
      <c r="O45" s="867"/>
      <c r="P45" s="874"/>
      <c r="Q45" s="867"/>
      <c r="R45" s="875"/>
      <c r="S45" s="869"/>
      <c r="T45" s="876" t="s">
        <v>22</v>
      </c>
      <c r="U45" s="867"/>
      <c r="V45" s="867"/>
      <c r="W45" s="867"/>
      <c r="X45" s="867"/>
      <c r="Y45" s="867"/>
      <c r="Z45" s="867"/>
      <c r="AA45" s="867"/>
      <c r="AB45" s="875" t="s">
        <v>273</v>
      </c>
      <c r="AC45" s="869"/>
      <c r="AD45" s="869"/>
      <c r="AE45" s="869"/>
      <c r="AF45" s="869"/>
      <c r="AG45" s="875" t="s">
        <v>274</v>
      </c>
      <c r="AH45" s="869"/>
      <c r="AI45" s="869"/>
      <c r="AJ45" s="667" t="s">
        <v>65</v>
      </c>
      <c r="AK45" s="877" t="s">
        <v>275</v>
      </c>
      <c r="AL45" s="869"/>
      <c r="AM45" s="869"/>
      <c r="AN45" s="869"/>
      <c r="AO45" s="869"/>
      <c r="AP45" s="869"/>
      <c r="AQ45" s="660">
        <v>4473037173</v>
      </c>
      <c r="AR45" s="682">
        <v>4473037173</v>
      </c>
      <c r="AS45" s="677">
        <v>0</v>
      </c>
      <c r="AT45" s="661">
        <v>0</v>
      </c>
      <c r="AU45" s="682">
        <v>3210349936</v>
      </c>
      <c r="AV45" s="676">
        <v>1262687237</v>
      </c>
      <c r="AW45" s="682">
        <v>3210349936</v>
      </c>
      <c r="AX45" s="677">
        <v>0</v>
      </c>
      <c r="AY45" s="682">
        <v>3210349936</v>
      </c>
      <c r="AZ45" s="677">
        <v>0</v>
      </c>
      <c r="BA45" s="660">
        <v>3210349936</v>
      </c>
      <c r="BB45" s="661">
        <v>0</v>
      </c>
      <c r="BC45" s="660">
        <v>2002349</v>
      </c>
      <c r="BE45" s="656">
        <f t="shared" si="9"/>
        <v>0.71771143673435334</v>
      </c>
    </row>
    <row r="46" spans="1:57" s="655" customFormat="1" ht="16.5" hidden="1" x14ac:dyDescent="0.2">
      <c r="A46" s="659" t="str">
        <f t="shared" si="10"/>
        <v>A10151610</v>
      </c>
      <c r="B46" s="874" t="s">
        <v>14</v>
      </c>
      <c r="C46" s="867"/>
      <c r="D46" s="874" t="s">
        <v>279</v>
      </c>
      <c r="E46" s="867"/>
      <c r="F46" s="874" t="s">
        <v>280</v>
      </c>
      <c r="G46" s="867"/>
      <c r="H46" s="874" t="s">
        <v>279</v>
      </c>
      <c r="I46" s="867"/>
      <c r="J46" s="874" t="s">
        <v>284</v>
      </c>
      <c r="K46" s="867"/>
      <c r="L46" s="867"/>
      <c r="M46" s="874" t="s">
        <v>23</v>
      </c>
      <c r="N46" s="867"/>
      <c r="O46" s="867"/>
      <c r="P46" s="874"/>
      <c r="Q46" s="867"/>
      <c r="R46" s="875"/>
      <c r="S46" s="869"/>
      <c r="T46" s="876" t="s">
        <v>24</v>
      </c>
      <c r="U46" s="867"/>
      <c r="V46" s="867"/>
      <c r="W46" s="867"/>
      <c r="X46" s="867"/>
      <c r="Y46" s="867"/>
      <c r="Z46" s="867"/>
      <c r="AA46" s="867"/>
      <c r="AB46" s="875" t="s">
        <v>273</v>
      </c>
      <c r="AC46" s="869"/>
      <c r="AD46" s="869"/>
      <c r="AE46" s="869"/>
      <c r="AF46" s="869"/>
      <c r="AG46" s="875" t="s">
        <v>274</v>
      </c>
      <c r="AH46" s="869"/>
      <c r="AI46" s="869"/>
      <c r="AJ46" s="667" t="s">
        <v>65</v>
      </c>
      <c r="AK46" s="877" t="s">
        <v>275</v>
      </c>
      <c r="AL46" s="869"/>
      <c r="AM46" s="869"/>
      <c r="AN46" s="869"/>
      <c r="AO46" s="869"/>
      <c r="AP46" s="869"/>
      <c r="AQ46" s="660">
        <v>9451987628</v>
      </c>
      <c r="AR46" s="682">
        <v>9451987628</v>
      </c>
      <c r="AS46" s="677">
        <v>0</v>
      </c>
      <c r="AT46" s="661">
        <v>0</v>
      </c>
      <c r="AU46" s="682">
        <v>171005167</v>
      </c>
      <c r="AV46" s="676">
        <v>9280982461</v>
      </c>
      <c r="AW46" s="682">
        <v>171005167</v>
      </c>
      <c r="AX46" s="677">
        <v>0</v>
      </c>
      <c r="AY46" s="682">
        <v>171005167</v>
      </c>
      <c r="AZ46" s="677">
        <v>0</v>
      </c>
      <c r="BA46" s="660">
        <v>171005167</v>
      </c>
      <c r="BB46" s="661">
        <v>0</v>
      </c>
      <c r="BC46" s="661">
        <v>0</v>
      </c>
      <c r="BE46" s="656">
        <f t="shared" si="9"/>
        <v>1.8091979563475576E-2</v>
      </c>
    </row>
    <row r="47" spans="1:57" s="655" customFormat="1" ht="16.5" hidden="1" x14ac:dyDescent="0.2">
      <c r="A47" s="659" t="str">
        <f t="shared" si="10"/>
        <v>A10152210</v>
      </c>
      <c r="B47" s="874" t="s">
        <v>14</v>
      </c>
      <c r="C47" s="867"/>
      <c r="D47" s="874" t="s">
        <v>279</v>
      </c>
      <c r="E47" s="867"/>
      <c r="F47" s="874" t="s">
        <v>280</v>
      </c>
      <c r="G47" s="867"/>
      <c r="H47" s="874" t="s">
        <v>279</v>
      </c>
      <c r="I47" s="867"/>
      <c r="J47" s="874" t="s">
        <v>284</v>
      </c>
      <c r="K47" s="867"/>
      <c r="L47" s="867"/>
      <c r="M47" s="874" t="s">
        <v>287</v>
      </c>
      <c r="N47" s="867"/>
      <c r="O47" s="867"/>
      <c r="P47" s="874"/>
      <c r="Q47" s="867"/>
      <c r="R47" s="875"/>
      <c r="S47" s="869"/>
      <c r="T47" s="876" t="s">
        <v>25</v>
      </c>
      <c r="U47" s="867"/>
      <c r="V47" s="867"/>
      <c r="W47" s="867"/>
      <c r="X47" s="867"/>
      <c r="Y47" s="867"/>
      <c r="Z47" s="867"/>
      <c r="AA47" s="867"/>
      <c r="AB47" s="875" t="s">
        <v>273</v>
      </c>
      <c r="AC47" s="869"/>
      <c r="AD47" s="869"/>
      <c r="AE47" s="869"/>
      <c r="AF47" s="869"/>
      <c r="AG47" s="875" t="s">
        <v>274</v>
      </c>
      <c r="AH47" s="869"/>
      <c r="AI47" s="869"/>
      <c r="AJ47" s="667" t="s">
        <v>65</v>
      </c>
      <c r="AK47" s="877" t="s">
        <v>275</v>
      </c>
      <c r="AL47" s="869"/>
      <c r="AM47" s="869"/>
      <c r="AN47" s="869"/>
      <c r="AO47" s="869"/>
      <c r="AP47" s="869"/>
      <c r="AQ47" s="660">
        <v>2207044982</v>
      </c>
      <c r="AR47" s="682">
        <v>2207044982</v>
      </c>
      <c r="AS47" s="677">
        <v>0</v>
      </c>
      <c r="AT47" s="661">
        <v>0</v>
      </c>
      <c r="AU47" s="682">
        <v>1836254884</v>
      </c>
      <c r="AV47" s="676">
        <v>370790098</v>
      </c>
      <c r="AW47" s="682">
        <v>1836254884</v>
      </c>
      <c r="AX47" s="677">
        <v>0</v>
      </c>
      <c r="AY47" s="682">
        <v>1836254884</v>
      </c>
      <c r="AZ47" s="677">
        <v>0</v>
      </c>
      <c r="BA47" s="660">
        <v>1836254884</v>
      </c>
      <c r="BB47" s="661">
        <v>0</v>
      </c>
      <c r="BC47" s="660">
        <v>118001</v>
      </c>
      <c r="BE47" s="656">
        <f t="shared" si="9"/>
        <v>0.83199703629783106</v>
      </c>
    </row>
    <row r="48" spans="1:57" s="655" customFormat="1" ht="16.5" hidden="1" x14ac:dyDescent="0.2">
      <c r="A48" s="659" t="str">
        <f t="shared" si="10"/>
        <v>A101910</v>
      </c>
      <c r="B48" s="866" t="s">
        <v>14</v>
      </c>
      <c r="C48" s="867"/>
      <c r="D48" s="866" t="s">
        <v>279</v>
      </c>
      <c r="E48" s="867"/>
      <c r="F48" s="866" t="s">
        <v>280</v>
      </c>
      <c r="G48" s="867"/>
      <c r="H48" s="866" t="s">
        <v>279</v>
      </c>
      <c r="I48" s="867"/>
      <c r="J48" s="866" t="s">
        <v>288</v>
      </c>
      <c r="K48" s="867"/>
      <c r="L48" s="867"/>
      <c r="M48" s="866"/>
      <c r="N48" s="867"/>
      <c r="O48" s="867"/>
      <c r="P48" s="866"/>
      <c r="Q48" s="867"/>
      <c r="R48" s="870"/>
      <c r="S48" s="869"/>
      <c r="T48" s="871" t="s">
        <v>190</v>
      </c>
      <c r="U48" s="867"/>
      <c r="V48" s="867"/>
      <c r="W48" s="867"/>
      <c r="X48" s="867"/>
      <c r="Y48" s="867"/>
      <c r="Z48" s="867"/>
      <c r="AA48" s="867"/>
      <c r="AB48" s="870" t="s">
        <v>273</v>
      </c>
      <c r="AC48" s="869"/>
      <c r="AD48" s="869"/>
      <c r="AE48" s="869"/>
      <c r="AF48" s="869"/>
      <c r="AG48" s="870" t="s">
        <v>274</v>
      </c>
      <c r="AH48" s="869"/>
      <c r="AI48" s="869"/>
      <c r="AJ48" s="666" t="s">
        <v>65</v>
      </c>
      <c r="AK48" s="868" t="s">
        <v>275</v>
      </c>
      <c r="AL48" s="869"/>
      <c r="AM48" s="869"/>
      <c r="AN48" s="869"/>
      <c r="AO48" s="869"/>
      <c r="AP48" s="869"/>
      <c r="AQ48" s="654">
        <v>692000000</v>
      </c>
      <c r="AR48" s="680">
        <v>692000000</v>
      </c>
      <c r="AS48" s="672">
        <v>0</v>
      </c>
      <c r="AT48" s="657">
        <v>0</v>
      </c>
      <c r="AU48" s="680">
        <v>541118603</v>
      </c>
      <c r="AV48" s="671">
        <v>150881397</v>
      </c>
      <c r="AW48" s="680">
        <v>541118603</v>
      </c>
      <c r="AX48" s="672">
        <v>0</v>
      </c>
      <c r="AY48" s="680">
        <v>541118603</v>
      </c>
      <c r="AZ48" s="672">
        <v>0</v>
      </c>
      <c r="BA48" s="654">
        <v>541118603</v>
      </c>
      <c r="BB48" s="657">
        <v>0</v>
      </c>
      <c r="BC48" s="657">
        <v>0</v>
      </c>
      <c r="BE48" s="656">
        <f t="shared" si="9"/>
        <v>0.78196329913294793</v>
      </c>
    </row>
    <row r="49" spans="1:57" s="655" customFormat="1" ht="16.5" hidden="1" x14ac:dyDescent="0.2">
      <c r="A49" s="659" t="str">
        <f t="shared" si="10"/>
        <v>A1019110</v>
      </c>
      <c r="B49" s="874" t="s">
        <v>14</v>
      </c>
      <c r="C49" s="867"/>
      <c r="D49" s="874" t="s">
        <v>279</v>
      </c>
      <c r="E49" s="867"/>
      <c r="F49" s="874" t="s">
        <v>280</v>
      </c>
      <c r="G49" s="867"/>
      <c r="H49" s="874" t="s">
        <v>279</v>
      </c>
      <c r="I49" s="867"/>
      <c r="J49" s="874" t="s">
        <v>288</v>
      </c>
      <c r="K49" s="867"/>
      <c r="L49" s="867"/>
      <c r="M49" s="874" t="s">
        <v>279</v>
      </c>
      <c r="N49" s="867"/>
      <c r="O49" s="867"/>
      <c r="P49" s="874"/>
      <c r="Q49" s="867"/>
      <c r="R49" s="875"/>
      <c r="S49" s="869"/>
      <c r="T49" s="876" t="s">
        <v>26</v>
      </c>
      <c r="U49" s="867"/>
      <c r="V49" s="867"/>
      <c r="W49" s="867"/>
      <c r="X49" s="867"/>
      <c r="Y49" s="867"/>
      <c r="Z49" s="867"/>
      <c r="AA49" s="867"/>
      <c r="AB49" s="875" t="s">
        <v>273</v>
      </c>
      <c r="AC49" s="869"/>
      <c r="AD49" s="869"/>
      <c r="AE49" s="869"/>
      <c r="AF49" s="869"/>
      <c r="AG49" s="875" t="s">
        <v>274</v>
      </c>
      <c r="AH49" s="869"/>
      <c r="AI49" s="869"/>
      <c r="AJ49" s="667" t="s">
        <v>65</v>
      </c>
      <c r="AK49" s="877" t="s">
        <v>275</v>
      </c>
      <c r="AL49" s="869"/>
      <c r="AM49" s="869"/>
      <c r="AN49" s="869"/>
      <c r="AO49" s="869"/>
      <c r="AP49" s="869"/>
      <c r="AQ49" s="660">
        <v>360000000</v>
      </c>
      <c r="AR49" s="682">
        <v>360000000</v>
      </c>
      <c r="AS49" s="677">
        <v>0</v>
      </c>
      <c r="AT49" s="661">
        <v>0</v>
      </c>
      <c r="AU49" s="682">
        <v>250021968</v>
      </c>
      <c r="AV49" s="676">
        <v>109978032</v>
      </c>
      <c r="AW49" s="682">
        <v>250021968</v>
      </c>
      <c r="AX49" s="677">
        <v>0</v>
      </c>
      <c r="AY49" s="682">
        <v>250021968</v>
      </c>
      <c r="AZ49" s="677">
        <v>0</v>
      </c>
      <c r="BA49" s="660">
        <v>250021968</v>
      </c>
      <c r="BB49" s="661">
        <v>0</v>
      </c>
      <c r="BC49" s="661">
        <v>0</v>
      </c>
      <c r="BE49" s="656">
        <f t="shared" si="9"/>
        <v>0.69450546666666668</v>
      </c>
    </row>
    <row r="50" spans="1:57" s="655" customFormat="1" ht="16.5" hidden="1" x14ac:dyDescent="0.2">
      <c r="A50" s="659" t="str">
        <f t="shared" si="10"/>
        <v>A1019310</v>
      </c>
      <c r="B50" s="874" t="s">
        <v>14</v>
      </c>
      <c r="C50" s="867"/>
      <c r="D50" s="874" t="s">
        <v>279</v>
      </c>
      <c r="E50" s="867"/>
      <c r="F50" s="874" t="s">
        <v>280</v>
      </c>
      <c r="G50" s="867"/>
      <c r="H50" s="874" t="s">
        <v>279</v>
      </c>
      <c r="I50" s="867"/>
      <c r="J50" s="874" t="s">
        <v>288</v>
      </c>
      <c r="K50" s="867"/>
      <c r="L50" s="867"/>
      <c r="M50" s="874" t="s">
        <v>289</v>
      </c>
      <c r="N50" s="867"/>
      <c r="O50" s="867"/>
      <c r="P50" s="874"/>
      <c r="Q50" s="867"/>
      <c r="R50" s="875"/>
      <c r="S50" s="869"/>
      <c r="T50" s="876" t="s">
        <v>27</v>
      </c>
      <c r="U50" s="867"/>
      <c r="V50" s="867"/>
      <c r="W50" s="867"/>
      <c r="X50" s="867"/>
      <c r="Y50" s="867"/>
      <c r="Z50" s="867"/>
      <c r="AA50" s="867"/>
      <c r="AB50" s="875" t="s">
        <v>273</v>
      </c>
      <c r="AC50" s="869"/>
      <c r="AD50" s="869"/>
      <c r="AE50" s="869"/>
      <c r="AF50" s="869"/>
      <c r="AG50" s="875" t="s">
        <v>274</v>
      </c>
      <c r="AH50" s="869"/>
      <c r="AI50" s="869"/>
      <c r="AJ50" s="667" t="s">
        <v>65</v>
      </c>
      <c r="AK50" s="877" t="s">
        <v>275</v>
      </c>
      <c r="AL50" s="869"/>
      <c r="AM50" s="869"/>
      <c r="AN50" s="869"/>
      <c r="AO50" s="869"/>
      <c r="AP50" s="869"/>
      <c r="AQ50" s="660">
        <v>332000000</v>
      </c>
      <c r="AR50" s="682">
        <v>332000000</v>
      </c>
      <c r="AS50" s="677">
        <v>0</v>
      </c>
      <c r="AT50" s="661">
        <v>0</v>
      </c>
      <c r="AU50" s="682">
        <v>291096635</v>
      </c>
      <c r="AV50" s="676">
        <v>40903365</v>
      </c>
      <c r="AW50" s="682">
        <v>291096635</v>
      </c>
      <c r="AX50" s="677">
        <v>0</v>
      </c>
      <c r="AY50" s="682">
        <v>291096635</v>
      </c>
      <c r="AZ50" s="677">
        <v>0</v>
      </c>
      <c r="BA50" s="660">
        <v>291096635</v>
      </c>
      <c r="BB50" s="661">
        <v>0</v>
      </c>
      <c r="BC50" s="661">
        <v>0</v>
      </c>
      <c r="BE50" s="656">
        <f t="shared" si="9"/>
        <v>0.87679709337349399</v>
      </c>
    </row>
    <row r="51" spans="1:57" s="655" customFormat="1" ht="16.5" hidden="1" x14ac:dyDescent="0.2">
      <c r="A51" s="659" t="str">
        <f t="shared" si="10"/>
        <v>A1011010</v>
      </c>
      <c r="B51" s="874" t="s">
        <v>14</v>
      </c>
      <c r="C51" s="867"/>
      <c r="D51" s="874" t="s">
        <v>279</v>
      </c>
      <c r="E51" s="867"/>
      <c r="F51" s="874" t="s">
        <v>280</v>
      </c>
      <c r="G51" s="867"/>
      <c r="H51" s="874" t="s">
        <v>279</v>
      </c>
      <c r="I51" s="867"/>
      <c r="J51" s="874" t="s">
        <v>65</v>
      </c>
      <c r="K51" s="867"/>
      <c r="L51" s="867"/>
      <c r="M51" s="874"/>
      <c r="N51" s="867"/>
      <c r="O51" s="867"/>
      <c r="P51" s="874"/>
      <c r="Q51" s="867"/>
      <c r="R51" s="875"/>
      <c r="S51" s="869"/>
      <c r="T51" s="876" t="s">
        <v>665</v>
      </c>
      <c r="U51" s="867"/>
      <c r="V51" s="867"/>
      <c r="W51" s="867"/>
      <c r="X51" s="867"/>
      <c r="Y51" s="867"/>
      <c r="Z51" s="867"/>
      <c r="AA51" s="867"/>
      <c r="AB51" s="875" t="s">
        <v>273</v>
      </c>
      <c r="AC51" s="869"/>
      <c r="AD51" s="869"/>
      <c r="AE51" s="869"/>
      <c r="AF51" s="869"/>
      <c r="AG51" s="875" t="s">
        <v>274</v>
      </c>
      <c r="AH51" s="869"/>
      <c r="AI51" s="869"/>
      <c r="AJ51" s="667" t="s">
        <v>65</v>
      </c>
      <c r="AK51" s="877" t="s">
        <v>275</v>
      </c>
      <c r="AL51" s="869"/>
      <c r="AM51" s="869"/>
      <c r="AN51" s="869"/>
      <c r="AO51" s="869"/>
      <c r="AP51" s="869"/>
      <c r="AQ51" s="661">
        <v>0</v>
      </c>
      <c r="AR51" s="683">
        <v>0</v>
      </c>
      <c r="AS51" s="677">
        <v>0</v>
      </c>
      <c r="AT51" s="661">
        <v>0</v>
      </c>
      <c r="AU51" s="683">
        <v>0</v>
      </c>
      <c r="AV51" s="677">
        <v>0</v>
      </c>
      <c r="AW51" s="683">
        <v>0</v>
      </c>
      <c r="AX51" s="677">
        <v>0</v>
      </c>
      <c r="AY51" s="683">
        <v>0</v>
      </c>
      <c r="AZ51" s="677">
        <v>0</v>
      </c>
      <c r="BA51" s="661">
        <v>0</v>
      </c>
      <c r="BB51" s="661">
        <v>0</v>
      </c>
      <c r="BC51" s="661">
        <v>0</v>
      </c>
      <c r="BE51" s="656" t="e">
        <f t="shared" si="9"/>
        <v>#DIV/0!</v>
      </c>
    </row>
    <row r="52" spans="1:57" s="655" customFormat="1" ht="16.5" hidden="1" x14ac:dyDescent="0.2">
      <c r="A52" s="659" t="str">
        <f t="shared" si="10"/>
        <v>A10210</v>
      </c>
      <c r="B52" s="866" t="s">
        <v>14</v>
      </c>
      <c r="C52" s="867"/>
      <c r="D52" s="866" t="s">
        <v>279</v>
      </c>
      <c r="E52" s="867"/>
      <c r="F52" s="866" t="s">
        <v>280</v>
      </c>
      <c r="G52" s="867"/>
      <c r="H52" s="866" t="s">
        <v>282</v>
      </c>
      <c r="I52" s="867"/>
      <c r="J52" s="866"/>
      <c r="K52" s="867"/>
      <c r="L52" s="867"/>
      <c r="M52" s="866"/>
      <c r="N52" s="867"/>
      <c r="O52" s="867"/>
      <c r="P52" s="866"/>
      <c r="Q52" s="867"/>
      <c r="R52" s="870"/>
      <c r="S52" s="869"/>
      <c r="T52" s="871" t="s">
        <v>193</v>
      </c>
      <c r="U52" s="867"/>
      <c r="V52" s="867"/>
      <c r="W52" s="867"/>
      <c r="X52" s="867"/>
      <c r="Y52" s="867"/>
      <c r="Z52" s="867"/>
      <c r="AA52" s="867"/>
      <c r="AB52" s="870" t="s">
        <v>273</v>
      </c>
      <c r="AC52" s="869"/>
      <c r="AD52" s="869"/>
      <c r="AE52" s="869"/>
      <c r="AF52" s="869"/>
      <c r="AG52" s="870" t="s">
        <v>274</v>
      </c>
      <c r="AH52" s="869"/>
      <c r="AI52" s="869"/>
      <c r="AJ52" s="666" t="s">
        <v>65</v>
      </c>
      <c r="AK52" s="868" t="s">
        <v>275</v>
      </c>
      <c r="AL52" s="869"/>
      <c r="AM52" s="869"/>
      <c r="AN52" s="869"/>
      <c r="AO52" s="869"/>
      <c r="AP52" s="869"/>
      <c r="AQ52" s="654">
        <v>2620100000</v>
      </c>
      <c r="AR52" s="680">
        <v>2421854999</v>
      </c>
      <c r="AS52" s="671">
        <v>198245001</v>
      </c>
      <c r="AT52" s="657">
        <v>0</v>
      </c>
      <c r="AU52" s="680">
        <v>2415219766</v>
      </c>
      <c r="AV52" s="671">
        <v>6635233</v>
      </c>
      <c r="AW52" s="680">
        <v>1581501615</v>
      </c>
      <c r="AX52" s="671">
        <v>833718151</v>
      </c>
      <c r="AY52" s="680">
        <v>1581501615</v>
      </c>
      <c r="AZ52" s="672">
        <v>0</v>
      </c>
      <c r="BA52" s="654">
        <v>1581501615</v>
      </c>
      <c r="BB52" s="657">
        <v>0</v>
      </c>
      <c r="BC52" s="657">
        <v>0</v>
      </c>
      <c r="BE52" s="656">
        <f t="shared" si="9"/>
        <v>0.92180442196862711</v>
      </c>
    </row>
    <row r="53" spans="1:57" s="655" customFormat="1" ht="16.5" hidden="1" x14ac:dyDescent="0.2">
      <c r="A53" s="659" t="str">
        <f t="shared" si="10"/>
        <v>A1021210</v>
      </c>
      <c r="B53" s="874" t="s">
        <v>14</v>
      </c>
      <c r="C53" s="867"/>
      <c r="D53" s="874" t="s">
        <v>279</v>
      </c>
      <c r="E53" s="867"/>
      <c r="F53" s="874" t="s">
        <v>280</v>
      </c>
      <c r="G53" s="867"/>
      <c r="H53" s="874" t="s">
        <v>282</v>
      </c>
      <c r="I53" s="867"/>
      <c r="J53" s="874" t="s">
        <v>290</v>
      </c>
      <c r="K53" s="867"/>
      <c r="L53" s="867"/>
      <c r="M53" s="874"/>
      <c r="N53" s="867"/>
      <c r="O53" s="867"/>
      <c r="P53" s="874"/>
      <c r="Q53" s="867"/>
      <c r="R53" s="875"/>
      <c r="S53" s="869"/>
      <c r="T53" s="876" t="s">
        <v>28</v>
      </c>
      <c r="U53" s="867"/>
      <c r="V53" s="867"/>
      <c r="W53" s="867"/>
      <c r="X53" s="867"/>
      <c r="Y53" s="867"/>
      <c r="Z53" s="867"/>
      <c r="AA53" s="867"/>
      <c r="AB53" s="875" t="s">
        <v>273</v>
      </c>
      <c r="AC53" s="869"/>
      <c r="AD53" s="869"/>
      <c r="AE53" s="869"/>
      <c r="AF53" s="869"/>
      <c r="AG53" s="875" t="s">
        <v>274</v>
      </c>
      <c r="AH53" s="869"/>
      <c r="AI53" s="869"/>
      <c r="AJ53" s="667" t="s">
        <v>65</v>
      </c>
      <c r="AK53" s="877" t="s">
        <v>275</v>
      </c>
      <c r="AL53" s="869"/>
      <c r="AM53" s="869"/>
      <c r="AN53" s="869"/>
      <c r="AO53" s="869"/>
      <c r="AP53" s="869"/>
      <c r="AQ53" s="660">
        <v>2620100000</v>
      </c>
      <c r="AR53" s="682">
        <v>2421854999</v>
      </c>
      <c r="AS53" s="676">
        <v>198245001</v>
      </c>
      <c r="AT53" s="661">
        <v>0</v>
      </c>
      <c r="AU53" s="682">
        <v>2415219766</v>
      </c>
      <c r="AV53" s="676">
        <v>6635233</v>
      </c>
      <c r="AW53" s="682">
        <v>1581501615</v>
      </c>
      <c r="AX53" s="676">
        <v>833718151</v>
      </c>
      <c r="AY53" s="682">
        <v>1581501615</v>
      </c>
      <c r="AZ53" s="677">
        <v>0</v>
      </c>
      <c r="BA53" s="660">
        <v>1581501615</v>
      </c>
      <c r="BB53" s="661">
        <v>0</v>
      </c>
      <c r="BC53" s="661">
        <v>0</v>
      </c>
      <c r="BE53" s="656">
        <f t="shared" si="9"/>
        <v>0.92180442196862711</v>
      </c>
    </row>
    <row r="54" spans="1:57" s="655" customFormat="1" ht="16.5" hidden="1" x14ac:dyDescent="0.2">
      <c r="A54" s="659" t="str">
        <f t="shared" si="10"/>
        <v>A10510</v>
      </c>
      <c r="B54" s="866" t="s">
        <v>14</v>
      </c>
      <c r="C54" s="867"/>
      <c r="D54" s="866" t="s">
        <v>279</v>
      </c>
      <c r="E54" s="867"/>
      <c r="F54" s="866" t="s">
        <v>280</v>
      </c>
      <c r="G54" s="867"/>
      <c r="H54" s="866" t="s">
        <v>284</v>
      </c>
      <c r="I54" s="867"/>
      <c r="J54" s="866"/>
      <c r="K54" s="867"/>
      <c r="L54" s="867"/>
      <c r="M54" s="866"/>
      <c r="N54" s="867"/>
      <c r="O54" s="867"/>
      <c r="P54" s="866"/>
      <c r="Q54" s="867"/>
      <c r="R54" s="870"/>
      <c r="S54" s="869"/>
      <c r="T54" s="871" t="s">
        <v>195</v>
      </c>
      <c r="U54" s="867"/>
      <c r="V54" s="867"/>
      <c r="W54" s="867"/>
      <c r="X54" s="867"/>
      <c r="Y54" s="867"/>
      <c r="Z54" s="867"/>
      <c r="AA54" s="867"/>
      <c r="AB54" s="870" t="s">
        <v>273</v>
      </c>
      <c r="AC54" s="869"/>
      <c r="AD54" s="869"/>
      <c r="AE54" s="869"/>
      <c r="AF54" s="869"/>
      <c r="AG54" s="870" t="s">
        <v>274</v>
      </c>
      <c r="AH54" s="869"/>
      <c r="AI54" s="869"/>
      <c r="AJ54" s="666" t="s">
        <v>65</v>
      </c>
      <c r="AK54" s="868" t="s">
        <v>275</v>
      </c>
      <c r="AL54" s="869"/>
      <c r="AM54" s="869"/>
      <c r="AN54" s="869"/>
      <c r="AO54" s="869"/>
      <c r="AP54" s="869"/>
      <c r="AQ54" s="654">
        <v>43211545217</v>
      </c>
      <c r="AR54" s="680">
        <v>43211545217</v>
      </c>
      <c r="AS54" s="672">
        <v>0</v>
      </c>
      <c r="AT54" s="657">
        <v>0</v>
      </c>
      <c r="AU54" s="680">
        <v>33206101902</v>
      </c>
      <c r="AV54" s="671">
        <v>10005443315</v>
      </c>
      <c r="AW54" s="680">
        <v>33206101902</v>
      </c>
      <c r="AX54" s="672">
        <v>0</v>
      </c>
      <c r="AY54" s="680">
        <v>33206101902</v>
      </c>
      <c r="AZ54" s="672">
        <v>0</v>
      </c>
      <c r="BA54" s="654">
        <v>33206101902</v>
      </c>
      <c r="BB54" s="657">
        <v>0</v>
      </c>
      <c r="BC54" s="654">
        <v>90662616</v>
      </c>
      <c r="BE54" s="656">
        <f t="shared" si="9"/>
        <v>0.76845439651013159</v>
      </c>
    </row>
    <row r="55" spans="1:57" s="655" customFormat="1" ht="16.5" hidden="1" x14ac:dyDescent="0.2">
      <c r="A55" s="659" t="str">
        <f t="shared" si="10"/>
        <v>A105110</v>
      </c>
      <c r="B55" s="866" t="s">
        <v>14</v>
      </c>
      <c r="C55" s="867"/>
      <c r="D55" s="866" t="s">
        <v>279</v>
      </c>
      <c r="E55" s="867"/>
      <c r="F55" s="866" t="s">
        <v>280</v>
      </c>
      <c r="G55" s="867"/>
      <c r="H55" s="866" t="s">
        <v>284</v>
      </c>
      <c r="I55" s="867"/>
      <c r="J55" s="866" t="s">
        <v>279</v>
      </c>
      <c r="K55" s="867"/>
      <c r="L55" s="867"/>
      <c r="M55" s="866"/>
      <c r="N55" s="867"/>
      <c r="O55" s="867"/>
      <c r="P55" s="866"/>
      <c r="Q55" s="867"/>
      <c r="R55" s="870"/>
      <c r="S55" s="869"/>
      <c r="T55" s="871" t="s">
        <v>197</v>
      </c>
      <c r="U55" s="867"/>
      <c r="V55" s="867"/>
      <c r="W55" s="867"/>
      <c r="X55" s="867"/>
      <c r="Y55" s="867"/>
      <c r="Z55" s="867"/>
      <c r="AA55" s="867"/>
      <c r="AB55" s="870" t="s">
        <v>273</v>
      </c>
      <c r="AC55" s="869"/>
      <c r="AD55" s="869"/>
      <c r="AE55" s="869"/>
      <c r="AF55" s="869"/>
      <c r="AG55" s="870" t="s">
        <v>274</v>
      </c>
      <c r="AH55" s="869"/>
      <c r="AI55" s="869"/>
      <c r="AJ55" s="666" t="s">
        <v>65</v>
      </c>
      <c r="AK55" s="868" t="s">
        <v>275</v>
      </c>
      <c r="AL55" s="869"/>
      <c r="AM55" s="869"/>
      <c r="AN55" s="869"/>
      <c r="AO55" s="869"/>
      <c r="AP55" s="869"/>
      <c r="AQ55" s="654">
        <v>22794858469</v>
      </c>
      <c r="AR55" s="680">
        <v>22794858469</v>
      </c>
      <c r="AS55" s="672">
        <v>0</v>
      </c>
      <c r="AT55" s="657">
        <v>0</v>
      </c>
      <c r="AU55" s="680">
        <v>16703474975</v>
      </c>
      <c r="AV55" s="671">
        <v>6091383494</v>
      </c>
      <c r="AW55" s="680">
        <v>16703474975</v>
      </c>
      <c r="AX55" s="672">
        <v>0</v>
      </c>
      <c r="AY55" s="680">
        <v>16703474975</v>
      </c>
      <c r="AZ55" s="672">
        <v>0</v>
      </c>
      <c r="BA55" s="654">
        <v>16703474975</v>
      </c>
      <c r="BB55" s="657">
        <v>0</v>
      </c>
      <c r="BC55" s="654">
        <v>87116709</v>
      </c>
      <c r="BE55" s="656">
        <f t="shared" si="9"/>
        <v>0.7327737962363744</v>
      </c>
    </row>
    <row r="56" spans="1:57" s="655" customFormat="1" ht="16.5" hidden="1" x14ac:dyDescent="0.2">
      <c r="A56" s="659" t="str">
        <f t="shared" si="10"/>
        <v>A1051110</v>
      </c>
      <c r="B56" s="874" t="s">
        <v>14</v>
      </c>
      <c r="C56" s="867"/>
      <c r="D56" s="874" t="s">
        <v>279</v>
      </c>
      <c r="E56" s="867"/>
      <c r="F56" s="874" t="s">
        <v>280</v>
      </c>
      <c r="G56" s="867"/>
      <c r="H56" s="874" t="s">
        <v>284</v>
      </c>
      <c r="I56" s="867"/>
      <c r="J56" s="874" t="s">
        <v>279</v>
      </c>
      <c r="K56" s="867"/>
      <c r="L56" s="867"/>
      <c r="M56" s="874" t="s">
        <v>279</v>
      </c>
      <c r="N56" s="867"/>
      <c r="O56" s="867"/>
      <c r="P56" s="874"/>
      <c r="Q56" s="867"/>
      <c r="R56" s="875"/>
      <c r="S56" s="869"/>
      <c r="T56" s="876" t="s">
        <v>29</v>
      </c>
      <c r="U56" s="867"/>
      <c r="V56" s="867"/>
      <c r="W56" s="867"/>
      <c r="X56" s="867"/>
      <c r="Y56" s="867"/>
      <c r="Z56" s="867"/>
      <c r="AA56" s="867"/>
      <c r="AB56" s="875" t="s">
        <v>273</v>
      </c>
      <c r="AC56" s="869"/>
      <c r="AD56" s="869"/>
      <c r="AE56" s="869"/>
      <c r="AF56" s="869"/>
      <c r="AG56" s="875" t="s">
        <v>274</v>
      </c>
      <c r="AH56" s="869"/>
      <c r="AI56" s="869"/>
      <c r="AJ56" s="667" t="s">
        <v>65</v>
      </c>
      <c r="AK56" s="877" t="s">
        <v>275</v>
      </c>
      <c r="AL56" s="869"/>
      <c r="AM56" s="869"/>
      <c r="AN56" s="869"/>
      <c r="AO56" s="869"/>
      <c r="AP56" s="869"/>
      <c r="AQ56" s="660">
        <v>4351217965</v>
      </c>
      <c r="AR56" s="682">
        <v>4351217965</v>
      </c>
      <c r="AS56" s="677">
        <v>0</v>
      </c>
      <c r="AT56" s="661">
        <v>0</v>
      </c>
      <c r="AU56" s="682">
        <v>3710893345</v>
      </c>
      <c r="AV56" s="676">
        <v>640324620</v>
      </c>
      <c r="AW56" s="682">
        <v>3710893345</v>
      </c>
      <c r="AX56" s="677">
        <v>0</v>
      </c>
      <c r="AY56" s="682">
        <v>3710893345</v>
      </c>
      <c r="AZ56" s="677">
        <v>0</v>
      </c>
      <c r="BA56" s="660">
        <v>3710893345</v>
      </c>
      <c r="BB56" s="661">
        <v>0</v>
      </c>
      <c r="BC56" s="660">
        <v>833255</v>
      </c>
      <c r="BE56" s="656">
        <f t="shared" si="9"/>
        <v>0.85284014150736753</v>
      </c>
    </row>
    <row r="57" spans="1:57" s="655" customFormat="1" ht="16.5" hidden="1" x14ac:dyDescent="0.2">
      <c r="A57" s="659" t="str">
        <f t="shared" si="10"/>
        <v>A1051210</v>
      </c>
      <c r="B57" s="874" t="s">
        <v>14</v>
      </c>
      <c r="C57" s="867"/>
      <c r="D57" s="874" t="s">
        <v>279</v>
      </c>
      <c r="E57" s="867"/>
      <c r="F57" s="874" t="s">
        <v>280</v>
      </c>
      <c r="G57" s="867"/>
      <c r="H57" s="874" t="s">
        <v>284</v>
      </c>
      <c r="I57" s="867"/>
      <c r="J57" s="874" t="s">
        <v>279</v>
      </c>
      <c r="K57" s="867"/>
      <c r="L57" s="867"/>
      <c r="M57" s="874" t="s">
        <v>282</v>
      </c>
      <c r="N57" s="867"/>
      <c r="O57" s="867"/>
      <c r="P57" s="874"/>
      <c r="Q57" s="867"/>
      <c r="R57" s="875"/>
      <c r="S57" s="869"/>
      <c r="T57" s="876" t="s">
        <v>30</v>
      </c>
      <c r="U57" s="867"/>
      <c r="V57" s="867"/>
      <c r="W57" s="867"/>
      <c r="X57" s="867"/>
      <c r="Y57" s="867"/>
      <c r="Z57" s="867"/>
      <c r="AA57" s="867"/>
      <c r="AB57" s="875" t="s">
        <v>273</v>
      </c>
      <c r="AC57" s="869"/>
      <c r="AD57" s="869"/>
      <c r="AE57" s="869"/>
      <c r="AF57" s="869"/>
      <c r="AG57" s="875" t="s">
        <v>274</v>
      </c>
      <c r="AH57" s="869"/>
      <c r="AI57" s="869"/>
      <c r="AJ57" s="667" t="s">
        <v>65</v>
      </c>
      <c r="AK57" s="877" t="s">
        <v>275</v>
      </c>
      <c r="AL57" s="869"/>
      <c r="AM57" s="869"/>
      <c r="AN57" s="869"/>
      <c r="AO57" s="869"/>
      <c r="AP57" s="869"/>
      <c r="AQ57" s="660">
        <v>3124691545</v>
      </c>
      <c r="AR57" s="682">
        <v>3124691545</v>
      </c>
      <c r="AS57" s="677">
        <v>0</v>
      </c>
      <c r="AT57" s="661">
        <v>0</v>
      </c>
      <c r="AU57" s="682">
        <v>99095033</v>
      </c>
      <c r="AV57" s="676">
        <v>3025596512</v>
      </c>
      <c r="AW57" s="682">
        <v>99095033</v>
      </c>
      <c r="AX57" s="677">
        <v>0</v>
      </c>
      <c r="AY57" s="682">
        <v>99095033</v>
      </c>
      <c r="AZ57" s="677">
        <v>0</v>
      </c>
      <c r="BA57" s="660">
        <v>99095033</v>
      </c>
      <c r="BB57" s="661">
        <v>0</v>
      </c>
      <c r="BC57" s="661">
        <v>0</v>
      </c>
      <c r="BE57" s="656">
        <f t="shared" si="9"/>
        <v>3.1713540864079112E-2</v>
      </c>
    </row>
    <row r="58" spans="1:57" s="655" customFormat="1" ht="16.5" hidden="1" x14ac:dyDescent="0.2">
      <c r="A58" s="659" t="str">
        <f t="shared" si="10"/>
        <v>A1051310</v>
      </c>
      <c r="B58" s="874" t="s">
        <v>14</v>
      </c>
      <c r="C58" s="867"/>
      <c r="D58" s="874" t="s">
        <v>279</v>
      </c>
      <c r="E58" s="867"/>
      <c r="F58" s="874" t="s">
        <v>280</v>
      </c>
      <c r="G58" s="867"/>
      <c r="H58" s="874" t="s">
        <v>284</v>
      </c>
      <c r="I58" s="867"/>
      <c r="J58" s="874" t="s">
        <v>279</v>
      </c>
      <c r="K58" s="867"/>
      <c r="L58" s="867"/>
      <c r="M58" s="874" t="s">
        <v>289</v>
      </c>
      <c r="N58" s="867"/>
      <c r="O58" s="867"/>
      <c r="P58" s="874"/>
      <c r="Q58" s="867"/>
      <c r="R58" s="875"/>
      <c r="S58" s="869"/>
      <c r="T58" s="876" t="s">
        <v>31</v>
      </c>
      <c r="U58" s="867"/>
      <c r="V58" s="867"/>
      <c r="W58" s="867"/>
      <c r="X58" s="867"/>
      <c r="Y58" s="867"/>
      <c r="Z58" s="867"/>
      <c r="AA58" s="867"/>
      <c r="AB58" s="875" t="s">
        <v>273</v>
      </c>
      <c r="AC58" s="869"/>
      <c r="AD58" s="869"/>
      <c r="AE58" s="869"/>
      <c r="AF58" s="869"/>
      <c r="AG58" s="875" t="s">
        <v>274</v>
      </c>
      <c r="AH58" s="869"/>
      <c r="AI58" s="869"/>
      <c r="AJ58" s="667" t="s">
        <v>65</v>
      </c>
      <c r="AK58" s="877" t="s">
        <v>275</v>
      </c>
      <c r="AL58" s="869"/>
      <c r="AM58" s="869"/>
      <c r="AN58" s="869"/>
      <c r="AO58" s="869"/>
      <c r="AP58" s="869"/>
      <c r="AQ58" s="660">
        <v>5351871042</v>
      </c>
      <c r="AR58" s="682">
        <v>5351871042</v>
      </c>
      <c r="AS58" s="677">
        <v>0</v>
      </c>
      <c r="AT58" s="661">
        <v>0</v>
      </c>
      <c r="AU58" s="682">
        <v>4452275710</v>
      </c>
      <c r="AV58" s="676">
        <v>899595332</v>
      </c>
      <c r="AW58" s="682">
        <v>4452275710</v>
      </c>
      <c r="AX58" s="677">
        <v>0</v>
      </c>
      <c r="AY58" s="682">
        <v>4452275710</v>
      </c>
      <c r="AZ58" s="677">
        <v>0</v>
      </c>
      <c r="BA58" s="660">
        <v>4452275710</v>
      </c>
      <c r="BB58" s="661">
        <v>0</v>
      </c>
      <c r="BC58" s="660">
        <v>1028266</v>
      </c>
      <c r="BE58" s="656">
        <f t="shared" si="9"/>
        <v>0.83191012546075471</v>
      </c>
    </row>
    <row r="59" spans="1:57" s="655" customFormat="1" ht="16.5" hidden="1" x14ac:dyDescent="0.2">
      <c r="A59" s="659" t="str">
        <f t="shared" si="10"/>
        <v>A1051410</v>
      </c>
      <c r="B59" s="874" t="s">
        <v>14</v>
      </c>
      <c r="C59" s="867"/>
      <c r="D59" s="874" t="s">
        <v>279</v>
      </c>
      <c r="E59" s="867"/>
      <c r="F59" s="874" t="s">
        <v>280</v>
      </c>
      <c r="G59" s="867"/>
      <c r="H59" s="874" t="s">
        <v>284</v>
      </c>
      <c r="I59" s="867"/>
      <c r="J59" s="874" t="s">
        <v>279</v>
      </c>
      <c r="K59" s="867"/>
      <c r="L59" s="867"/>
      <c r="M59" s="874" t="s">
        <v>283</v>
      </c>
      <c r="N59" s="867"/>
      <c r="O59" s="867"/>
      <c r="P59" s="874"/>
      <c r="Q59" s="867"/>
      <c r="R59" s="875"/>
      <c r="S59" s="869"/>
      <c r="T59" s="876" t="s">
        <v>32</v>
      </c>
      <c r="U59" s="867"/>
      <c r="V59" s="867"/>
      <c r="W59" s="867"/>
      <c r="X59" s="867"/>
      <c r="Y59" s="867"/>
      <c r="Z59" s="867"/>
      <c r="AA59" s="867"/>
      <c r="AB59" s="875" t="s">
        <v>273</v>
      </c>
      <c r="AC59" s="869"/>
      <c r="AD59" s="869"/>
      <c r="AE59" s="869"/>
      <c r="AF59" s="869"/>
      <c r="AG59" s="875" t="s">
        <v>274</v>
      </c>
      <c r="AH59" s="869"/>
      <c r="AI59" s="869"/>
      <c r="AJ59" s="667" t="s">
        <v>65</v>
      </c>
      <c r="AK59" s="877" t="s">
        <v>275</v>
      </c>
      <c r="AL59" s="869"/>
      <c r="AM59" s="869"/>
      <c r="AN59" s="869"/>
      <c r="AO59" s="869"/>
      <c r="AP59" s="869"/>
      <c r="AQ59" s="660">
        <v>8832131228</v>
      </c>
      <c r="AR59" s="682">
        <v>8832131228</v>
      </c>
      <c r="AS59" s="677">
        <v>0</v>
      </c>
      <c r="AT59" s="661">
        <v>0</v>
      </c>
      <c r="AU59" s="682">
        <v>7470049612</v>
      </c>
      <c r="AV59" s="676">
        <v>1362081616</v>
      </c>
      <c r="AW59" s="682">
        <v>7470049612</v>
      </c>
      <c r="AX59" s="677">
        <v>0</v>
      </c>
      <c r="AY59" s="682">
        <v>7470049612</v>
      </c>
      <c r="AZ59" s="677">
        <v>0</v>
      </c>
      <c r="BA59" s="660">
        <v>7470049612</v>
      </c>
      <c r="BB59" s="661">
        <v>0</v>
      </c>
      <c r="BC59" s="660">
        <v>85255188</v>
      </c>
      <c r="BE59" s="656">
        <f t="shared" si="9"/>
        <v>0.84578109395817502</v>
      </c>
    </row>
    <row r="60" spans="1:57" s="655" customFormat="1" ht="16.5" hidden="1" x14ac:dyDescent="0.2">
      <c r="A60" s="659" t="str">
        <f t="shared" si="10"/>
        <v>A1051510</v>
      </c>
      <c r="B60" s="874" t="s">
        <v>14</v>
      </c>
      <c r="C60" s="867"/>
      <c r="D60" s="874" t="s">
        <v>279</v>
      </c>
      <c r="E60" s="867"/>
      <c r="F60" s="874" t="s">
        <v>280</v>
      </c>
      <c r="G60" s="867"/>
      <c r="H60" s="874" t="s">
        <v>284</v>
      </c>
      <c r="I60" s="867"/>
      <c r="J60" s="874" t="s">
        <v>279</v>
      </c>
      <c r="K60" s="867"/>
      <c r="L60" s="867"/>
      <c r="M60" s="874" t="s">
        <v>284</v>
      </c>
      <c r="N60" s="867"/>
      <c r="O60" s="867"/>
      <c r="P60" s="874"/>
      <c r="Q60" s="867"/>
      <c r="R60" s="875"/>
      <c r="S60" s="869"/>
      <c r="T60" s="876" t="s">
        <v>33</v>
      </c>
      <c r="U60" s="867"/>
      <c r="V60" s="867"/>
      <c r="W60" s="867"/>
      <c r="X60" s="867"/>
      <c r="Y60" s="867"/>
      <c r="Z60" s="867"/>
      <c r="AA60" s="867"/>
      <c r="AB60" s="875" t="s">
        <v>273</v>
      </c>
      <c r="AC60" s="869"/>
      <c r="AD60" s="869"/>
      <c r="AE60" s="869"/>
      <c r="AF60" s="869"/>
      <c r="AG60" s="875" t="s">
        <v>274</v>
      </c>
      <c r="AH60" s="869"/>
      <c r="AI60" s="869"/>
      <c r="AJ60" s="667" t="s">
        <v>65</v>
      </c>
      <c r="AK60" s="877" t="s">
        <v>275</v>
      </c>
      <c r="AL60" s="869"/>
      <c r="AM60" s="869"/>
      <c r="AN60" s="869"/>
      <c r="AO60" s="869"/>
      <c r="AP60" s="869"/>
      <c r="AQ60" s="660">
        <v>1134946689</v>
      </c>
      <c r="AR60" s="682">
        <v>1134946689</v>
      </c>
      <c r="AS60" s="677">
        <v>0</v>
      </c>
      <c r="AT60" s="661">
        <v>0</v>
      </c>
      <c r="AU60" s="682">
        <v>971161275</v>
      </c>
      <c r="AV60" s="676">
        <v>163785414</v>
      </c>
      <c r="AW60" s="682">
        <v>971161275</v>
      </c>
      <c r="AX60" s="677">
        <v>0</v>
      </c>
      <c r="AY60" s="682">
        <v>971161275</v>
      </c>
      <c r="AZ60" s="677">
        <v>0</v>
      </c>
      <c r="BA60" s="660">
        <v>971161275</v>
      </c>
      <c r="BB60" s="661">
        <v>0</v>
      </c>
      <c r="BC60" s="661">
        <v>0</v>
      </c>
      <c r="BE60" s="656">
        <f t="shared" si="9"/>
        <v>0.85568889218549016</v>
      </c>
    </row>
    <row r="61" spans="1:57" s="655" customFormat="1" ht="16.5" hidden="1" x14ac:dyDescent="0.2">
      <c r="A61" s="659" t="str">
        <f t="shared" si="10"/>
        <v>A105210</v>
      </c>
      <c r="B61" s="866" t="s">
        <v>14</v>
      </c>
      <c r="C61" s="867"/>
      <c r="D61" s="866" t="s">
        <v>279</v>
      </c>
      <c r="E61" s="867"/>
      <c r="F61" s="866" t="s">
        <v>280</v>
      </c>
      <c r="G61" s="867"/>
      <c r="H61" s="866" t="s">
        <v>284</v>
      </c>
      <c r="I61" s="867"/>
      <c r="J61" s="866" t="s">
        <v>282</v>
      </c>
      <c r="K61" s="867"/>
      <c r="L61" s="867"/>
      <c r="M61" s="866"/>
      <c r="N61" s="867"/>
      <c r="O61" s="867"/>
      <c r="P61" s="866"/>
      <c r="Q61" s="867"/>
      <c r="R61" s="870"/>
      <c r="S61" s="869"/>
      <c r="T61" s="871" t="s">
        <v>291</v>
      </c>
      <c r="U61" s="867"/>
      <c r="V61" s="867"/>
      <c r="W61" s="867"/>
      <c r="X61" s="867"/>
      <c r="Y61" s="867"/>
      <c r="Z61" s="867"/>
      <c r="AA61" s="867"/>
      <c r="AB61" s="870" t="s">
        <v>273</v>
      </c>
      <c r="AC61" s="869"/>
      <c r="AD61" s="869"/>
      <c r="AE61" s="869"/>
      <c r="AF61" s="869"/>
      <c r="AG61" s="870" t="s">
        <v>274</v>
      </c>
      <c r="AH61" s="869"/>
      <c r="AI61" s="869"/>
      <c r="AJ61" s="666" t="s">
        <v>65</v>
      </c>
      <c r="AK61" s="868" t="s">
        <v>275</v>
      </c>
      <c r="AL61" s="869"/>
      <c r="AM61" s="869"/>
      <c r="AN61" s="869"/>
      <c r="AO61" s="869"/>
      <c r="AP61" s="869"/>
      <c r="AQ61" s="654">
        <v>14524261648</v>
      </c>
      <c r="AR61" s="680">
        <v>14524261648</v>
      </c>
      <c r="AS61" s="672">
        <v>0</v>
      </c>
      <c r="AT61" s="657">
        <v>0</v>
      </c>
      <c r="AU61" s="680">
        <v>11721323827</v>
      </c>
      <c r="AV61" s="671">
        <v>2802937821</v>
      </c>
      <c r="AW61" s="680">
        <v>11721323827</v>
      </c>
      <c r="AX61" s="672">
        <v>0</v>
      </c>
      <c r="AY61" s="680">
        <v>11721323827</v>
      </c>
      <c r="AZ61" s="672">
        <v>0</v>
      </c>
      <c r="BA61" s="654">
        <v>11721323827</v>
      </c>
      <c r="BB61" s="657">
        <v>0</v>
      </c>
      <c r="BC61" s="654">
        <v>3545907</v>
      </c>
      <c r="BE61" s="656">
        <f t="shared" si="9"/>
        <v>0.80701684609310476</v>
      </c>
    </row>
    <row r="62" spans="1:57" s="655" customFormat="1" ht="16.5" hidden="1" x14ac:dyDescent="0.2">
      <c r="A62" s="659" t="str">
        <f t="shared" si="10"/>
        <v>A1052110</v>
      </c>
      <c r="B62" s="874" t="s">
        <v>14</v>
      </c>
      <c r="C62" s="867"/>
      <c r="D62" s="874" t="s">
        <v>279</v>
      </c>
      <c r="E62" s="867"/>
      <c r="F62" s="874" t="s">
        <v>280</v>
      </c>
      <c r="G62" s="867"/>
      <c r="H62" s="874" t="s">
        <v>284</v>
      </c>
      <c r="I62" s="867"/>
      <c r="J62" s="874" t="s">
        <v>282</v>
      </c>
      <c r="K62" s="867"/>
      <c r="L62" s="867"/>
      <c r="M62" s="874" t="s">
        <v>279</v>
      </c>
      <c r="N62" s="867"/>
      <c r="O62" s="867"/>
      <c r="P62" s="874"/>
      <c r="Q62" s="867"/>
      <c r="R62" s="875"/>
      <c r="S62" s="869"/>
      <c r="T62" s="876" t="s">
        <v>34</v>
      </c>
      <c r="U62" s="867"/>
      <c r="V62" s="867"/>
      <c r="W62" s="867"/>
      <c r="X62" s="867"/>
      <c r="Y62" s="867"/>
      <c r="Z62" s="867"/>
      <c r="AA62" s="867"/>
      <c r="AB62" s="875" t="s">
        <v>273</v>
      </c>
      <c r="AC62" s="869"/>
      <c r="AD62" s="869"/>
      <c r="AE62" s="869"/>
      <c r="AF62" s="869"/>
      <c r="AG62" s="875" t="s">
        <v>274</v>
      </c>
      <c r="AH62" s="869"/>
      <c r="AI62" s="869"/>
      <c r="AJ62" s="667" t="s">
        <v>65</v>
      </c>
      <c r="AK62" s="877" t="s">
        <v>275</v>
      </c>
      <c r="AL62" s="869"/>
      <c r="AM62" s="869"/>
      <c r="AN62" s="869"/>
      <c r="AO62" s="869"/>
      <c r="AP62" s="869"/>
      <c r="AQ62" s="660">
        <v>134144700</v>
      </c>
      <c r="AR62" s="682">
        <v>134144700</v>
      </c>
      <c r="AS62" s="677">
        <v>0</v>
      </c>
      <c r="AT62" s="661">
        <v>0</v>
      </c>
      <c r="AU62" s="682">
        <v>112657400</v>
      </c>
      <c r="AV62" s="676">
        <v>21487300</v>
      </c>
      <c r="AW62" s="682">
        <v>112657400</v>
      </c>
      <c r="AX62" s="677">
        <v>0</v>
      </c>
      <c r="AY62" s="682">
        <v>112657400</v>
      </c>
      <c r="AZ62" s="677">
        <v>0</v>
      </c>
      <c r="BA62" s="660">
        <v>112657400</v>
      </c>
      <c r="BB62" s="661">
        <v>0</v>
      </c>
      <c r="BC62" s="661">
        <v>0</v>
      </c>
      <c r="BE62" s="656">
        <f t="shared" si="9"/>
        <v>0.83981998543363989</v>
      </c>
    </row>
    <row r="63" spans="1:57" s="655" customFormat="1" ht="16.5" hidden="1" x14ac:dyDescent="0.2">
      <c r="A63" s="659" t="str">
        <f t="shared" si="10"/>
        <v>A1052210</v>
      </c>
      <c r="B63" s="874" t="s">
        <v>14</v>
      </c>
      <c r="C63" s="867"/>
      <c r="D63" s="874" t="s">
        <v>279</v>
      </c>
      <c r="E63" s="867"/>
      <c r="F63" s="874" t="s">
        <v>280</v>
      </c>
      <c r="G63" s="867"/>
      <c r="H63" s="874" t="s">
        <v>284</v>
      </c>
      <c r="I63" s="867"/>
      <c r="J63" s="874" t="s">
        <v>282</v>
      </c>
      <c r="K63" s="867"/>
      <c r="L63" s="867"/>
      <c r="M63" s="874" t="s">
        <v>282</v>
      </c>
      <c r="N63" s="867"/>
      <c r="O63" s="867"/>
      <c r="P63" s="874"/>
      <c r="Q63" s="867"/>
      <c r="R63" s="875"/>
      <c r="S63" s="869"/>
      <c r="T63" s="876" t="s">
        <v>35</v>
      </c>
      <c r="U63" s="867"/>
      <c r="V63" s="867"/>
      <c r="W63" s="867"/>
      <c r="X63" s="867"/>
      <c r="Y63" s="867"/>
      <c r="Z63" s="867"/>
      <c r="AA63" s="867"/>
      <c r="AB63" s="875" t="s">
        <v>273</v>
      </c>
      <c r="AC63" s="869"/>
      <c r="AD63" s="869"/>
      <c r="AE63" s="869"/>
      <c r="AF63" s="869"/>
      <c r="AG63" s="875" t="s">
        <v>274</v>
      </c>
      <c r="AH63" s="869"/>
      <c r="AI63" s="869"/>
      <c r="AJ63" s="667" t="s">
        <v>65</v>
      </c>
      <c r="AK63" s="877" t="s">
        <v>275</v>
      </c>
      <c r="AL63" s="869"/>
      <c r="AM63" s="869"/>
      <c r="AN63" s="869"/>
      <c r="AO63" s="869"/>
      <c r="AP63" s="869"/>
      <c r="AQ63" s="660">
        <v>6642403045</v>
      </c>
      <c r="AR63" s="682">
        <v>6642403045</v>
      </c>
      <c r="AS63" s="677">
        <v>0</v>
      </c>
      <c r="AT63" s="661">
        <v>0</v>
      </c>
      <c r="AU63" s="682">
        <v>5245914397</v>
      </c>
      <c r="AV63" s="676">
        <v>1396488648</v>
      </c>
      <c r="AW63" s="682">
        <v>5245914397</v>
      </c>
      <c r="AX63" s="677">
        <v>0</v>
      </c>
      <c r="AY63" s="682">
        <v>5245914397</v>
      </c>
      <c r="AZ63" s="677">
        <v>0</v>
      </c>
      <c r="BA63" s="660">
        <v>5245914397</v>
      </c>
      <c r="BB63" s="661">
        <v>0</v>
      </c>
      <c r="BC63" s="661">
        <v>0</v>
      </c>
      <c r="BE63" s="656">
        <f t="shared" si="9"/>
        <v>0.7897615307985274</v>
      </c>
    </row>
    <row r="64" spans="1:57" s="655" customFormat="1" ht="16.5" hidden="1" x14ac:dyDescent="0.2">
      <c r="A64" s="659" t="str">
        <f t="shared" si="10"/>
        <v>A1052310</v>
      </c>
      <c r="B64" s="874" t="s">
        <v>14</v>
      </c>
      <c r="C64" s="867"/>
      <c r="D64" s="874" t="s">
        <v>279</v>
      </c>
      <c r="E64" s="867"/>
      <c r="F64" s="874" t="s">
        <v>280</v>
      </c>
      <c r="G64" s="867"/>
      <c r="H64" s="874" t="s">
        <v>284</v>
      </c>
      <c r="I64" s="867"/>
      <c r="J64" s="874" t="s">
        <v>282</v>
      </c>
      <c r="K64" s="867"/>
      <c r="L64" s="867"/>
      <c r="M64" s="874" t="s">
        <v>289</v>
      </c>
      <c r="N64" s="867"/>
      <c r="O64" s="867"/>
      <c r="P64" s="874"/>
      <c r="Q64" s="867"/>
      <c r="R64" s="875"/>
      <c r="S64" s="869"/>
      <c r="T64" s="876" t="s">
        <v>36</v>
      </c>
      <c r="U64" s="867"/>
      <c r="V64" s="867"/>
      <c r="W64" s="867"/>
      <c r="X64" s="867"/>
      <c r="Y64" s="867"/>
      <c r="Z64" s="867"/>
      <c r="AA64" s="867"/>
      <c r="AB64" s="875" t="s">
        <v>273</v>
      </c>
      <c r="AC64" s="869"/>
      <c r="AD64" s="869"/>
      <c r="AE64" s="869"/>
      <c r="AF64" s="869"/>
      <c r="AG64" s="875" t="s">
        <v>274</v>
      </c>
      <c r="AH64" s="869"/>
      <c r="AI64" s="869"/>
      <c r="AJ64" s="667" t="s">
        <v>65</v>
      </c>
      <c r="AK64" s="877" t="s">
        <v>275</v>
      </c>
      <c r="AL64" s="869"/>
      <c r="AM64" s="869"/>
      <c r="AN64" s="869"/>
      <c r="AO64" s="869"/>
      <c r="AP64" s="869"/>
      <c r="AQ64" s="660">
        <v>7662566613</v>
      </c>
      <c r="AR64" s="682">
        <v>7662566613</v>
      </c>
      <c r="AS64" s="677">
        <v>0</v>
      </c>
      <c r="AT64" s="661">
        <v>0</v>
      </c>
      <c r="AU64" s="682">
        <v>6306431716</v>
      </c>
      <c r="AV64" s="676">
        <v>1356134897</v>
      </c>
      <c r="AW64" s="682">
        <v>6306431716</v>
      </c>
      <c r="AX64" s="677">
        <v>0</v>
      </c>
      <c r="AY64" s="682">
        <v>6306431716</v>
      </c>
      <c r="AZ64" s="677">
        <v>0</v>
      </c>
      <c r="BA64" s="660">
        <v>6306431716</v>
      </c>
      <c r="BB64" s="661">
        <v>0</v>
      </c>
      <c r="BC64" s="660">
        <v>3545907</v>
      </c>
      <c r="BE64" s="656">
        <f t="shared" si="9"/>
        <v>0.82301819148961963</v>
      </c>
    </row>
    <row r="65" spans="1:57" s="655" customFormat="1" ht="16.5" hidden="1" x14ac:dyDescent="0.2">
      <c r="A65" s="659" t="str">
        <f t="shared" si="10"/>
        <v>A1052610</v>
      </c>
      <c r="B65" s="874" t="s">
        <v>14</v>
      </c>
      <c r="C65" s="867"/>
      <c r="D65" s="874" t="s">
        <v>279</v>
      </c>
      <c r="E65" s="867"/>
      <c r="F65" s="874" t="s">
        <v>280</v>
      </c>
      <c r="G65" s="867"/>
      <c r="H65" s="874" t="s">
        <v>284</v>
      </c>
      <c r="I65" s="867"/>
      <c r="J65" s="874" t="s">
        <v>282</v>
      </c>
      <c r="K65" s="867"/>
      <c r="L65" s="867"/>
      <c r="M65" s="874" t="s">
        <v>292</v>
      </c>
      <c r="N65" s="867"/>
      <c r="O65" s="867"/>
      <c r="P65" s="874"/>
      <c r="Q65" s="867"/>
      <c r="R65" s="875"/>
      <c r="S65" s="869"/>
      <c r="T65" s="876" t="s">
        <v>37</v>
      </c>
      <c r="U65" s="867"/>
      <c r="V65" s="867"/>
      <c r="W65" s="867"/>
      <c r="X65" s="867"/>
      <c r="Y65" s="867"/>
      <c r="Z65" s="867"/>
      <c r="AA65" s="867"/>
      <c r="AB65" s="875" t="s">
        <v>273</v>
      </c>
      <c r="AC65" s="869"/>
      <c r="AD65" s="869"/>
      <c r="AE65" s="869"/>
      <c r="AF65" s="869"/>
      <c r="AG65" s="875" t="s">
        <v>274</v>
      </c>
      <c r="AH65" s="869"/>
      <c r="AI65" s="869"/>
      <c r="AJ65" s="667" t="s">
        <v>65</v>
      </c>
      <c r="AK65" s="877" t="s">
        <v>275</v>
      </c>
      <c r="AL65" s="869"/>
      <c r="AM65" s="869"/>
      <c r="AN65" s="869"/>
      <c r="AO65" s="869"/>
      <c r="AP65" s="869"/>
      <c r="AQ65" s="660">
        <v>85147290</v>
      </c>
      <c r="AR65" s="682">
        <v>85147290</v>
      </c>
      <c r="AS65" s="677">
        <v>0</v>
      </c>
      <c r="AT65" s="661">
        <v>0</v>
      </c>
      <c r="AU65" s="682">
        <v>56320314</v>
      </c>
      <c r="AV65" s="676">
        <v>28826976</v>
      </c>
      <c r="AW65" s="682">
        <v>56320314</v>
      </c>
      <c r="AX65" s="677">
        <v>0</v>
      </c>
      <c r="AY65" s="682">
        <v>56320314</v>
      </c>
      <c r="AZ65" s="677">
        <v>0</v>
      </c>
      <c r="BA65" s="660">
        <v>56320314</v>
      </c>
      <c r="BB65" s="661">
        <v>0</v>
      </c>
      <c r="BC65" s="661">
        <v>0</v>
      </c>
      <c r="BE65" s="656">
        <f t="shared" si="9"/>
        <v>0.66144576063430793</v>
      </c>
    </row>
    <row r="66" spans="1:57" s="655" customFormat="1" ht="16.5" hidden="1" x14ac:dyDescent="0.2">
      <c r="A66" s="659" t="str">
        <f t="shared" si="10"/>
        <v>A105610</v>
      </c>
      <c r="B66" s="874" t="s">
        <v>14</v>
      </c>
      <c r="C66" s="867"/>
      <c r="D66" s="874" t="s">
        <v>279</v>
      </c>
      <c r="E66" s="867"/>
      <c r="F66" s="874" t="s">
        <v>280</v>
      </c>
      <c r="G66" s="867"/>
      <c r="H66" s="874" t="s">
        <v>284</v>
      </c>
      <c r="I66" s="867"/>
      <c r="J66" s="874" t="s">
        <v>292</v>
      </c>
      <c r="K66" s="867"/>
      <c r="L66" s="867"/>
      <c r="M66" s="874"/>
      <c r="N66" s="867"/>
      <c r="O66" s="867"/>
      <c r="P66" s="874"/>
      <c r="Q66" s="867"/>
      <c r="R66" s="875"/>
      <c r="S66" s="869"/>
      <c r="T66" s="876" t="s">
        <v>38</v>
      </c>
      <c r="U66" s="867"/>
      <c r="V66" s="867"/>
      <c r="W66" s="867"/>
      <c r="X66" s="867"/>
      <c r="Y66" s="867"/>
      <c r="Z66" s="867"/>
      <c r="AA66" s="867"/>
      <c r="AB66" s="875" t="s">
        <v>273</v>
      </c>
      <c r="AC66" s="869"/>
      <c r="AD66" s="869"/>
      <c r="AE66" s="869"/>
      <c r="AF66" s="869"/>
      <c r="AG66" s="875" t="s">
        <v>274</v>
      </c>
      <c r="AH66" s="869"/>
      <c r="AI66" s="869"/>
      <c r="AJ66" s="667" t="s">
        <v>65</v>
      </c>
      <c r="AK66" s="877" t="s">
        <v>275</v>
      </c>
      <c r="AL66" s="869"/>
      <c r="AM66" s="869"/>
      <c r="AN66" s="869"/>
      <c r="AO66" s="869"/>
      <c r="AP66" s="869"/>
      <c r="AQ66" s="660">
        <v>3471591300</v>
      </c>
      <c r="AR66" s="682">
        <v>3471591300</v>
      </c>
      <c r="AS66" s="677">
        <v>0</v>
      </c>
      <c r="AT66" s="661">
        <v>0</v>
      </c>
      <c r="AU66" s="682">
        <v>2867599300</v>
      </c>
      <c r="AV66" s="676">
        <v>603992000</v>
      </c>
      <c r="AW66" s="682">
        <v>2867599300</v>
      </c>
      <c r="AX66" s="677">
        <v>0</v>
      </c>
      <c r="AY66" s="682">
        <v>2867599300</v>
      </c>
      <c r="AZ66" s="677">
        <v>0</v>
      </c>
      <c r="BA66" s="660">
        <v>2867599300</v>
      </c>
      <c r="BB66" s="661">
        <v>0</v>
      </c>
      <c r="BC66" s="661">
        <v>0</v>
      </c>
      <c r="BE66" s="656">
        <f t="shared" si="9"/>
        <v>0.82601869062179067</v>
      </c>
    </row>
    <row r="67" spans="1:57" s="655" customFormat="1" ht="16.5" hidden="1" x14ac:dyDescent="0.2">
      <c r="A67" s="659" t="str">
        <f t="shared" si="10"/>
        <v>A105710</v>
      </c>
      <c r="B67" s="874" t="s">
        <v>14</v>
      </c>
      <c r="C67" s="867"/>
      <c r="D67" s="874" t="s">
        <v>279</v>
      </c>
      <c r="E67" s="867"/>
      <c r="F67" s="874" t="s">
        <v>280</v>
      </c>
      <c r="G67" s="867"/>
      <c r="H67" s="874" t="s">
        <v>284</v>
      </c>
      <c r="I67" s="867"/>
      <c r="J67" s="874" t="s">
        <v>293</v>
      </c>
      <c r="K67" s="867"/>
      <c r="L67" s="867"/>
      <c r="M67" s="874"/>
      <c r="N67" s="867"/>
      <c r="O67" s="867"/>
      <c r="P67" s="874"/>
      <c r="Q67" s="867"/>
      <c r="R67" s="875"/>
      <c r="S67" s="869"/>
      <c r="T67" s="876" t="s">
        <v>39</v>
      </c>
      <c r="U67" s="867"/>
      <c r="V67" s="867"/>
      <c r="W67" s="867"/>
      <c r="X67" s="867"/>
      <c r="Y67" s="867"/>
      <c r="Z67" s="867"/>
      <c r="AA67" s="867"/>
      <c r="AB67" s="875" t="s">
        <v>273</v>
      </c>
      <c r="AC67" s="869"/>
      <c r="AD67" s="869"/>
      <c r="AE67" s="869"/>
      <c r="AF67" s="869"/>
      <c r="AG67" s="875" t="s">
        <v>274</v>
      </c>
      <c r="AH67" s="869"/>
      <c r="AI67" s="869"/>
      <c r="AJ67" s="667" t="s">
        <v>65</v>
      </c>
      <c r="AK67" s="877" t="s">
        <v>275</v>
      </c>
      <c r="AL67" s="869"/>
      <c r="AM67" s="869"/>
      <c r="AN67" s="869"/>
      <c r="AO67" s="869"/>
      <c r="AP67" s="869"/>
      <c r="AQ67" s="660">
        <v>615219400</v>
      </c>
      <c r="AR67" s="682">
        <v>615219400</v>
      </c>
      <c r="AS67" s="677">
        <v>0</v>
      </c>
      <c r="AT67" s="661">
        <v>0</v>
      </c>
      <c r="AU67" s="682">
        <v>478632800</v>
      </c>
      <c r="AV67" s="676">
        <v>136586600</v>
      </c>
      <c r="AW67" s="682">
        <v>478632800</v>
      </c>
      <c r="AX67" s="677">
        <v>0</v>
      </c>
      <c r="AY67" s="682">
        <v>478632800</v>
      </c>
      <c r="AZ67" s="677">
        <v>0</v>
      </c>
      <c r="BA67" s="660">
        <v>478632800</v>
      </c>
      <c r="BB67" s="661">
        <v>0</v>
      </c>
      <c r="BC67" s="661">
        <v>0</v>
      </c>
      <c r="BE67" s="656">
        <f t="shared" si="9"/>
        <v>0.77798717010549412</v>
      </c>
    </row>
    <row r="68" spans="1:57" s="655" customFormat="1" ht="16.5" hidden="1" x14ac:dyDescent="0.2">
      <c r="A68" s="659" t="str">
        <f t="shared" si="10"/>
        <v>A105810</v>
      </c>
      <c r="B68" s="874" t="s">
        <v>14</v>
      </c>
      <c r="C68" s="867"/>
      <c r="D68" s="874" t="s">
        <v>279</v>
      </c>
      <c r="E68" s="867"/>
      <c r="F68" s="874" t="s">
        <v>280</v>
      </c>
      <c r="G68" s="867"/>
      <c r="H68" s="874" t="s">
        <v>284</v>
      </c>
      <c r="I68" s="867"/>
      <c r="J68" s="874" t="s">
        <v>294</v>
      </c>
      <c r="K68" s="867"/>
      <c r="L68" s="867"/>
      <c r="M68" s="874"/>
      <c r="N68" s="867"/>
      <c r="O68" s="867"/>
      <c r="P68" s="874"/>
      <c r="Q68" s="867"/>
      <c r="R68" s="875"/>
      <c r="S68" s="869"/>
      <c r="T68" s="876" t="s">
        <v>40</v>
      </c>
      <c r="U68" s="867"/>
      <c r="V68" s="867"/>
      <c r="W68" s="867"/>
      <c r="X68" s="867"/>
      <c r="Y68" s="867"/>
      <c r="Z68" s="867"/>
      <c r="AA68" s="867"/>
      <c r="AB68" s="875" t="s">
        <v>273</v>
      </c>
      <c r="AC68" s="869"/>
      <c r="AD68" s="869"/>
      <c r="AE68" s="869"/>
      <c r="AF68" s="869"/>
      <c r="AG68" s="875" t="s">
        <v>274</v>
      </c>
      <c r="AH68" s="869"/>
      <c r="AI68" s="869"/>
      <c r="AJ68" s="667" t="s">
        <v>65</v>
      </c>
      <c r="AK68" s="877" t="s">
        <v>275</v>
      </c>
      <c r="AL68" s="869"/>
      <c r="AM68" s="869"/>
      <c r="AN68" s="869"/>
      <c r="AO68" s="869"/>
      <c r="AP68" s="869"/>
      <c r="AQ68" s="660">
        <v>615219400</v>
      </c>
      <c r="AR68" s="682">
        <v>615219400</v>
      </c>
      <c r="AS68" s="677">
        <v>0</v>
      </c>
      <c r="AT68" s="661">
        <v>0</v>
      </c>
      <c r="AU68" s="682">
        <v>478632800</v>
      </c>
      <c r="AV68" s="676">
        <v>136586600</v>
      </c>
      <c r="AW68" s="682">
        <v>478632800</v>
      </c>
      <c r="AX68" s="677">
        <v>0</v>
      </c>
      <c r="AY68" s="682">
        <v>478632800</v>
      </c>
      <c r="AZ68" s="677">
        <v>0</v>
      </c>
      <c r="BA68" s="660">
        <v>478632800</v>
      </c>
      <c r="BB68" s="661">
        <v>0</v>
      </c>
      <c r="BC68" s="661">
        <v>0</v>
      </c>
      <c r="BE68" s="656">
        <f t="shared" si="9"/>
        <v>0.77798717010549412</v>
      </c>
    </row>
    <row r="69" spans="1:57" s="655" customFormat="1" ht="16.5" hidden="1" x14ac:dyDescent="0.2">
      <c r="A69" s="659" t="str">
        <f t="shared" si="10"/>
        <v>A105910</v>
      </c>
      <c r="B69" s="874" t="s">
        <v>14</v>
      </c>
      <c r="C69" s="867"/>
      <c r="D69" s="874" t="s">
        <v>279</v>
      </c>
      <c r="E69" s="867"/>
      <c r="F69" s="874" t="s">
        <v>280</v>
      </c>
      <c r="G69" s="867"/>
      <c r="H69" s="874" t="s">
        <v>284</v>
      </c>
      <c r="I69" s="867"/>
      <c r="J69" s="874" t="s">
        <v>288</v>
      </c>
      <c r="K69" s="867"/>
      <c r="L69" s="867"/>
      <c r="M69" s="874"/>
      <c r="N69" s="867"/>
      <c r="O69" s="867"/>
      <c r="P69" s="874"/>
      <c r="Q69" s="867"/>
      <c r="R69" s="875"/>
      <c r="S69" s="869"/>
      <c r="T69" s="876" t="s">
        <v>41</v>
      </c>
      <c r="U69" s="867"/>
      <c r="V69" s="867"/>
      <c r="W69" s="867"/>
      <c r="X69" s="867"/>
      <c r="Y69" s="867"/>
      <c r="Z69" s="867"/>
      <c r="AA69" s="867"/>
      <c r="AB69" s="875" t="s">
        <v>273</v>
      </c>
      <c r="AC69" s="869"/>
      <c r="AD69" s="869"/>
      <c r="AE69" s="869"/>
      <c r="AF69" s="869"/>
      <c r="AG69" s="875" t="s">
        <v>274</v>
      </c>
      <c r="AH69" s="869"/>
      <c r="AI69" s="869"/>
      <c r="AJ69" s="667" t="s">
        <v>65</v>
      </c>
      <c r="AK69" s="877" t="s">
        <v>275</v>
      </c>
      <c r="AL69" s="869"/>
      <c r="AM69" s="869"/>
      <c r="AN69" s="869"/>
      <c r="AO69" s="869"/>
      <c r="AP69" s="869"/>
      <c r="AQ69" s="660">
        <v>1190395000</v>
      </c>
      <c r="AR69" s="682">
        <v>1190395000</v>
      </c>
      <c r="AS69" s="677">
        <v>0</v>
      </c>
      <c r="AT69" s="661">
        <v>0</v>
      </c>
      <c r="AU69" s="682">
        <v>956438200</v>
      </c>
      <c r="AV69" s="676">
        <v>233956800</v>
      </c>
      <c r="AW69" s="682">
        <v>956438200</v>
      </c>
      <c r="AX69" s="677">
        <v>0</v>
      </c>
      <c r="AY69" s="682">
        <v>956438200</v>
      </c>
      <c r="AZ69" s="677">
        <v>0</v>
      </c>
      <c r="BA69" s="660">
        <v>956438200</v>
      </c>
      <c r="BB69" s="661">
        <v>0</v>
      </c>
      <c r="BC69" s="661">
        <v>0</v>
      </c>
      <c r="BE69" s="656">
        <f t="shared" si="9"/>
        <v>0.80346288416870026</v>
      </c>
    </row>
    <row r="70" spans="1:57" s="659" customFormat="1" ht="16.5" hidden="1" x14ac:dyDescent="0.2">
      <c r="A70" s="659" t="str">
        <f t="shared" si="10"/>
        <v>A210</v>
      </c>
      <c r="B70" s="856" t="s">
        <v>14</v>
      </c>
      <c r="C70" s="872"/>
      <c r="D70" s="856" t="s">
        <v>282</v>
      </c>
      <c r="E70" s="872"/>
      <c r="F70" s="856"/>
      <c r="G70" s="872"/>
      <c r="H70" s="856"/>
      <c r="I70" s="872"/>
      <c r="J70" s="856"/>
      <c r="K70" s="872"/>
      <c r="L70" s="872"/>
      <c r="M70" s="856"/>
      <c r="N70" s="872"/>
      <c r="O70" s="872"/>
      <c r="P70" s="856"/>
      <c r="Q70" s="872"/>
      <c r="R70" s="864"/>
      <c r="S70" s="873"/>
      <c r="T70" s="865" t="s">
        <v>9</v>
      </c>
      <c r="U70" s="872"/>
      <c r="V70" s="872"/>
      <c r="W70" s="872"/>
      <c r="X70" s="872"/>
      <c r="Y70" s="872"/>
      <c r="Z70" s="872"/>
      <c r="AA70" s="872"/>
      <c r="AB70" s="864" t="s">
        <v>273</v>
      </c>
      <c r="AC70" s="873"/>
      <c r="AD70" s="873"/>
      <c r="AE70" s="873"/>
      <c r="AF70" s="873"/>
      <c r="AG70" s="864" t="s">
        <v>274</v>
      </c>
      <c r="AH70" s="873"/>
      <c r="AI70" s="873"/>
      <c r="AJ70" s="663" t="s">
        <v>65</v>
      </c>
      <c r="AK70" s="862" t="s">
        <v>275</v>
      </c>
      <c r="AL70" s="873"/>
      <c r="AM70" s="873"/>
      <c r="AN70" s="873"/>
      <c r="AO70" s="873"/>
      <c r="AP70" s="873"/>
      <c r="AQ70" s="638">
        <v>14440414179</v>
      </c>
      <c r="AR70" s="679">
        <v>12975269161.18</v>
      </c>
      <c r="AS70" s="729">
        <v>1465145017.8199999</v>
      </c>
      <c r="AT70" s="658">
        <v>0</v>
      </c>
      <c r="AU70" s="679">
        <v>10961528961.92</v>
      </c>
      <c r="AV70" s="729">
        <v>2013740199.26</v>
      </c>
      <c r="AW70" s="679">
        <v>7824882980.8400002</v>
      </c>
      <c r="AX70" s="729">
        <v>3136645981.0799999</v>
      </c>
      <c r="AY70" s="679">
        <v>7819278987.8400002</v>
      </c>
      <c r="AZ70" s="732">
        <v>5603993</v>
      </c>
      <c r="BA70" s="638">
        <v>7806461237.8400002</v>
      </c>
      <c r="BB70" s="658">
        <v>12817750</v>
      </c>
      <c r="BC70" s="638">
        <v>5882188</v>
      </c>
      <c r="BE70" s="640">
        <f>+AU70/AQ70</f>
        <v>0.75908688116860423</v>
      </c>
    </row>
    <row r="71" spans="1:57" s="659" customFormat="1" ht="16.5" hidden="1" x14ac:dyDescent="0.2">
      <c r="A71" s="659" t="str">
        <f t="shared" si="10"/>
        <v>A213</v>
      </c>
      <c r="B71" s="856" t="s">
        <v>14</v>
      </c>
      <c r="C71" s="872"/>
      <c r="D71" s="856" t="s">
        <v>282</v>
      </c>
      <c r="E71" s="872"/>
      <c r="F71" s="856"/>
      <c r="G71" s="872"/>
      <c r="H71" s="856"/>
      <c r="I71" s="872"/>
      <c r="J71" s="856"/>
      <c r="K71" s="872"/>
      <c r="L71" s="872"/>
      <c r="M71" s="856"/>
      <c r="N71" s="872"/>
      <c r="O71" s="872"/>
      <c r="P71" s="856"/>
      <c r="Q71" s="872"/>
      <c r="R71" s="864"/>
      <c r="S71" s="873"/>
      <c r="T71" s="865" t="s">
        <v>9</v>
      </c>
      <c r="U71" s="872"/>
      <c r="V71" s="872"/>
      <c r="W71" s="872"/>
      <c r="X71" s="872"/>
      <c r="Y71" s="872"/>
      <c r="Z71" s="872"/>
      <c r="AA71" s="872"/>
      <c r="AB71" s="864" t="s">
        <v>273</v>
      </c>
      <c r="AC71" s="873"/>
      <c r="AD71" s="873"/>
      <c r="AE71" s="873"/>
      <c r="AF71" s="873"/>
      <c r="AG71" s="864" t="s">
        <v>274</v>
      </c>
      <c r="AH71" s="873"/>
      <c r="AI71" s="873"/>
      <c r="AJ71" s="663" t="s">
        <v>303</v>
      </c>
      <c r="AK71" s="862" t="s">
        <v>321</v>
      </c>
      <c r="AL71" s="873"/>
      <c r="AM71" s="873"/>
      <c r="AN71" s="873"/>
      <c r="AO71" s="873"/>
      <c r="AP71" s="873"/>
      <c r="AQ71" s="638">
        <v>4021085821</v>
      </c>
      <c r="AR71" s="679">
        <v>3095106121</v>
      </c>
      <c r="AS71" s="729">
        <v>925979700</v>
      </c>
      <c r="AT71" s="658">
        <v>0</v>
      </c>
      <c r="AU71" s="679">
        <v>1579008641.8199999</v>
      </c>
      <c r="AV71" s="729">
        <v>1516097479.1800001</v>
      </c>
      <c r="AW71" s="679">
        <v>368110787.06</v>
      </c>
      <c r="AX71" s="729">
        <v>1210897854.76</v>
      </c>
      <c r="AY71" s="679">
        <v>360175665.06</v>
      </c>
      <c r="AZ71" s="732">
        <v>7935122</v>
      </c>
      <c r="BA71" s="638">
        <v>358612373.19999999</v>
      </c>
      <c r="BB71" s="658">
        <v>1563291.86</v>
      </c>
      <c r="BC71" s="638">
        <v>0</v>
      </c>
      <c r="BE71" s="640">
        <f t="shared" si="9"/>
        <v>0.39268215405243895</v>
      </c>
    </row>
    <row r="72" spans="1:57" s="655" customFormat="1" ht="16.5" hidden="1" x14ac:dyDescent="0.2">
      <c r="A72" s="659" t="str">
        <f t="shared" si="10"/>
        <v>A2010</v>
      </c>
      <c r="B72" s="866" t="s">
        <v>14</v>
      </c>
      <c r="C72" s="867"/>
      <c r="D72" s="866" t="s">
        <v>282</v>
      </c>
      <c r="E72" s="867"/>
      <c r="F72" s="866" t="s">
        <v>280</v>
      </c>
      <c r="G72" s="867"/>
      <c r="H72" s="866"/>
      <c r="I72" s="867"/>
      <c r="J72" s="866"/>
      <c r="K72" s="867"/>
      <c r="L72" s="867"/>
      <c r="M72" s="866"/>
      <c r="N72" s="867"/>
      <c r="O72" s="867"/>
      <c r="P72" s="866"/>
      <c r="Q72" s="867"/>
      <c r="R72" s="870"/>
      <c r="S72" s="869"/>
      <c r="T72" s="871" t="s">
        <v>9</v>
      </c>
      <c r="U72" s="867"/>
      <c r="V72" s="867"/>
      <c r="W72" s="867"/>
      <c r="X72" s="867"/>
      <c r="Y72" s="867"/>
      <c r="Z72" s="867"/>
      <c r="AA72" s="867"/>
      <c r="AB72" s="870" t="s">
        <v>273</v>
      </c>
      <c r="AC72" s="869"/>
      <c r="AD72" s="869"/>
      <c r="AE72" s="869"/>
      <c r="AF72" s="869"/>
      <c r="AG72" s="870" t="s">
        <v>274</v>
      </c>
      <c r="AH72" s="869"/>
      <c r="AI72" s="869"/>
      <c r="AJ72" s="666" t="s">
        <v>65</v>
      </c>
      <c r="AK72" s="868" t="s">
        <v>275</v>
      </c>
      <c r="AL72" s="869"/>
      <c r="AM72" s="869"/>
      <c r="AN72" s="869"/>
      <c r="AO72" s="869"/>
      <c r="AP72" s="869"/>
      <c r="AQ72" s="654">
        <v>14440414179</v>
      </c>
      <c r="AR72" s="680">
        <v>12975269161.18</v>
      </c>
      <c r="AS72" s="671">
        <v>1465145017.8199999</v>
      </c>
      <c r="AT72" s="657">
        <v>0</v>
      </c>
      <c r="AU72" s="680">
        <v>10961528961.92</v>
      </c>
      <c r="AV72" s="671">
        <v>2013740199.26</v>
      </c>
      <c r="AW72" s="680">
        <v>7824882980.8400002</v>
      </c>
      <c r="AX72" s="671">
        <v>3136645981.0799999</v>
      </c>
      <c r="AY72" s="680">
        <v>7819278987.8400002</v>
      </c>
      <c r="AZ72" s="671">
        <v>5603993</v>
      </c>
      <c r="BA72" s="654">
        <v>7806461237.8400002</v>
      </c>
      <c r="BB72" s="654">
        <v>12817750</v>
      </c>
      <c r="BC72" s="654">
        <v>5882188</v>
      </c>
      <c r="BE72" s="656">
        <f t="shared" si="9"/>
        <v>0.75908688116860423</v>
      </c>
    </row>
    <row r="73" spans="1:57" s="655" customFormat="1" ht="16.5" hidden="1" x14ac:dyDescent="0.2">
      <c r="A73" s="659" t="str">
        <f t="shared" si="10"/>
        <v>A2013</v>
      </c>
      <c r="B73" s="866" t="s">
        <v>14</v>
      </c>
      <c r="C73" s="867"/>
      <c r="D73" s="866" t="s">
        <v>282</v>
      </c>
      <c r="E73" s="867"/>
      <c r="F73" s="866" t="s">
        <v>280</v>
      </c>
      <c r="G73" s="867"/>
      <c r="H73" s="866"/>
      <c r="I73" s="867"/>
      <c r="J73" s="866"/>
      <c r="K73" s="867"/>
      <c r="L73" s="867"/>
      <c r="M73" s="866"/>
      <c r="N73" s="867"/>
      <c r="O73" s="867"/>
      <c r="P73" s="866"/>
      <c r="Q73" s="867"/>
      <c r="R73" s="870"/>
      <c r="S73" s="869"/>
      <c r="T73" s="871" t="s">
        <v>9</v>
      </c>
      <c r="U73" s="867"/>
      <c r="V73" s="867"/>
      <c r="W73" s="867"/>
      <c r="X73" s="867"/>
      <c r="Y73" s="867"/>
      <c r="Z73" s="867"/>
      <c r="AA73" s="867"/>
      <c r="AB73" s="870" t="s">
        <v>273</v>
      </c>
      <c r="AC73" s="869"/>
      <c r="AD73" s="869"/>
      <c r="AE73" s="869"/>
      <c r="AF73" s="869"/>
      <c r="AG73" s="870" t="s">
        <v>274</v>
      </c>
      <c r="AH73" s="869"/>
      <c r="AI73" s="869"/>
      <c r="AJ73" s="666" t="s">
        <v>303</v>
      </c>
      <c r="AK73" s="868" t="s">
        <v>321</v>
      </c>
      <c r="AL73" s="869"/>
      <c r="AM73" s="869"/>
      <c r="AN73" s="869"/>
      <c r="AO73" s="869"/>
      <c r="AP73" s="869"/>
      <c r="AQ73" s="654">
        <v>4021085821</v>
      </c>
      <c r="AR73" s="680">
        <v>3095106121</v>
      </c>
      <c r="AS73" s="671">
        <v>925979700</v>
      </c>
      <c r="AT73" s="657">
        <v>0</v>
      </c>
      <c r="AU73" s="680">
        <v>1579008641.8199999</v>
      </c>
      <c r="AV73" s="671">
        <v>1516097479.1800001</v>
      </c>
      <c r="AW73" s="680">
        <v>368110787.06</v>
      </c>
      <c r="AX73" s="671">
        <v>1210897854.76</v>
      </c>
      <c r="AY73" s="680">
        <v>360175665.06</v>
      </c>
      <c r="AZ73" s="671">
        <v>7935122</v>
      </c>
      <c r="BA73" s="654">
        <v>358612373.19999999</v>
      </c>
      <c r="BB73" s="654">
        <v>1563291.86</v>
      </c>
      <c r="BC73" s="657">
        <v>0</v>
      </c>
      <c r="BE73" s="656">
        <f t="shared" si="9"/>
        <v>0.39268215405243895</v>
      </c>
    </row>
    <row r="74" spans="1:57" s="655" customFormat="1" ht="16.5" hidden="1" x14ac:dyDescent="0.2">
      <c r="A74" s="659" t="str">
        <f t="shared" si="10"/>
        <v>A20310</v>
      </c>
      <c r="B74" s="866" t="s">
        <v>14</v>
      </c>
      <c r="C74" s="867"/>
      <c r="D74" s="866" t="s">
        <v>282</v>
      </c>
      <c r="E74" s="867"/>
      <c r="F74" s="866" t="s">
        <v>280</v>
      </c>
      <c r="G74" s="867"/>
      <c r="H74" s="866" t="s">
        <v>289</v>
      </c>
      <c r="I74" s="867"/>
      <c r="J74" s="866"/>
      <c r="K74" s="867"/>
      <c r="L74" s="867"/>
      <c r="M74" s="866"/>
      <c r="N74" s="867"/>
      <c r="O74" s="867"/>
      <c r="P74" s="866"/>
      <c r="Q74" s="867"/>
      <c r="R74" s="870"/>
      <c r="S74" s="869"/>
      <c r="T74" s="871" t="s">
        <v>201</v>
      </c>
      <c r="U74" s="867"/>
      <c r="V74" s="867"/>
      <c r="W74" s="867"/>
      <c r="X74" s="867"/>
      <c r="Y74" s="867"/>
      <c r="Z74" s="867"/>
      <c r="AA74" s="867"/>
      <c r="AB74" s="870" t="s">
        <v>273</v>
      </c>
      <c r="AC74" s="869"/>
      <c r="AD74" s="869"/>
      <c r="AE74" s="869"/>
      <c r="AF74" s="869"/>
      <c r="AG74" s="870" t="s">
        <v>274</v>
      </c>
      <c r="AH74" s="869"/>
      <c r="AI74" s="869"/>
      <c r="AJ74" s="666" t="s">
        <v>65</v>
      </c>
      <c r="AK74" s="868" t="s">
        <v>275</v>
      </c>
      <c r="AL74" s="869"/>
      <c r="AM74" s="869"/>
      <c r="AN74" s="869"/>
      <c r="AO74" s="869"/>
      <c r="AP74" s="869"/>
      <c r="AQ74" s="654">
        <v>343000000</v>
      </c>
      <c r="AR74" s="680">
        <v>313661563</v>
      </c>
      <c r="AS74" s="671">
        <v>29338437</v>
      </c>
      <c r="AT74" s="657">
        <v>0</v>
      </c>
      <c r="AU74" s="680">
        <v>313661563</v>
      </c>
      <c r="AV74" s="672">
        <v>0</v>
      </c>
      <c r="AW74" s="680">
        <v>313661563</v>
      </c>
      <c r="AX74" s="672">
        <v>0</v>
      </c>
      <c r="AY74" s="680">
        <v>313661563</v>
      </c>
      <c r="AZ74" s="672">
        <v>0</v>
      </c>
      <c r="BA74" s="654">
        <v>313661563</v>
      </c>
      <c r="BB74" s="657">
        <v>0</v>
      </c>
      <c r="BC74" s="657">
        <v>0</v>
      </c>
      <c r="BE74" s="656">
        <f t="shared" si="9"/>
        <v>0.91446519825072892</v>
      </c>
    </row>
    <row r="75" spans="1:57" s="655" customFormat="1" ht="16.5" hidden="1" x14ac:dyDescent="0.2">
      <c r="A75" s="659" t="str">
        <f t="shared" si="10"/>
        <v>A2035010</v>
      </c>
      <c r="B75" s="866" t="s">
        <v>14</v>
      </c>
      <c r="C75" s="867"/>
      <c r="D75" s="866" t="s">
        <v>282</v>
      </c>
      <c r="E75" s="867"/>
      <c r="F75" s="866" t="s">
        <v>280</v>
      </c>
      <c r="G75" s="867"/>
      <c r="H75" s="866" t="s">
        <v>289</v>
      </c>
      <c r="I75" s="867"/>
      <c r="J75" s="866" t="s">
        <v>295</v>
      </c>
      <c r="K75" s="867"/>
      <c r="L75" s="867"/>
      <c r="M75" s="866"/>
      <c r="N75" s="867"/>
      <c r="O75" s="867"/>
      <c r="P75" s="866"/>
      <c r="Q75" s="867"/>
      <c r="R75" s="870"/>
      <c r="S75" s="869"/>
      <c r="T75" s="871" t="s">
        <v>208</v>
      </c>
      <c r="U75" s="867"/>
      <c r="V75" s="867"/>
      <c r="W75" s="867"/>
      <c r="X75" s="867"/>
      <c r="Y75" s="867"/>
      <c r="Z75" s="867"/>
      <c r="AA75" s="867"/>
      <c r="AB75" s="870" t="s">
        <v>273</v>
      </c>
      <c r="AC75" s="869"/>
      <c r="AD75" s="869"/>
      <c r="AE75" s="869"/>
      <c r="AF75" s="869"/>
      <c r="AG75" s="870" t="s">
        <v>274</v>
      </c>
      <c r="AH75" s="869"/>
      <c r="AI75" s="869"/>
      <c r="AJ75" s="666" t="s">
        <v>65</v>
      </c>
      <c r="AK75" s="868" t="s">
        <v>275</v>
      </c>
      <c r="AL75" s="869"/>
      <c r="AM75" s="869"/>
      <c r="AN75" s="869"/>
      <c r="AO75" s="869"/>
      <c r="AP75" s="869"/>
      <c r="AQ75" s="654">
        <v>341000000</v>
      </c>
      <c r="AR75" s="680">
        <v>313661563</v>
      </c>
      <c r="AS75" s="671">
        <v>27338437</v>
      </c>
      <c r="AT75" s="657">
        <v>0</v>
      </c>
      <c r="AU75" s="680">
        <v>313661563</v>
      </c>
      <c r="AV75" s="672">
        <v>0</v>
      </c>
      <c r="AW75" s="680">
        <v>313661563</v>
      </c>
      <c r="AX75" s="672">
        <v>0</v>
      </c>
      <c r="AY75" s="680">
        <v>313661563</v>
      </c>
      <c r="AZ75" s="672">
        <v>0</v>
      </c>
      <c r="BA75" s="654">
        <v>313661563</v>
      </c>
      <c r="BB75" s="657">
        <v>0</v>
      </c>
      <c r="BC75" s="657">
        <v>0</v>
      </c>
      <c r="BE75" s="656">
        <f t="shared" si="9"/>
        <v>0.91982863049853369</v>
      </c>
    </row>
    <row r="76" spans="1:57" s="655" customFormat="1" ht="16.5" hidden="1" x14ac:dyDescent="0.2">
      <c r="A76" s="659" t="str">
        <f t="shared" si="10"/>
        <v>A20350210</v>
      </c>
      <c r="B76" s="874" t="s">
        <v>14</v>
      </c>
      <c r="C76" s="867"/>
      <c r="D76" s="874" t="s">
        <v>282</v>
      </c>
      <c r="E76" s="867"/>
      <c r="F76" s="874" t="s">
        <v>280</v>
      </c>
      <c r="G76" s="867"/>
      <c r="H76" s="874" t="s">
        <v>289</v>
      </c>
      <c r="I76" s="867"/>
      <c r="J76" s="874" t="s">
        <v>295</v>
      </c>
      <c r="K76" s="867"/>
      <c r="L76" s="867"/>
      <c r="M76" s="874" t="s">
        <v>282</v>
      </c>
      <c r="N76" s="867"/>
      <c r="O76" s="867"/>
      <c r="P76" s="874"/>
      <c r="Q76" s="867"/>
      <c r="R76" s="875"/>
      <c r="S76" s="869"/>
      <c r="T76" s="876" t="s">
        <v>42</v>
      </c>
      <c r="U76" s="867"/>
      <c r="V76" s="867"/>
      <c r="W76" s="867"/>
      <c r="X76" s="867"/>
      <c r="Y76" s="867"/>
      <c r="Z76" s="867"/>
      <c r="AA76" s="867"/>
      <c r="AB76" s="875" t="s">
        <v>273</v>
      </c>
      <c r="AC76" s="869"/>
      <c r="AD76" s="869"/>
      <c r="AE76" s="869"/>
      <c r="AF76" s="869"/>
      <c r="AG76" s="875" t="s">
        <v>274</v>
      </c>
      <c r="AH76" s="869"/>
      <c r="AI76" s="869"/>
      <c r="AJ76" s="667" t="s">
        <v>65</v>
      </c>
      <c r="AK76" s="877" t="s">
        <v>275</v>
      </c>
      <c r="AL76" s="869"/>
      <c r="AM76" s="869"/>
      <c r="AN76" s="869"/>
      <c r="AO76" s="869"/>
      <c r="AP76" s="869"/>
      <c r="AQ76" s="660">
        <v>6376304</v>
      </c>
      <c r="AR76" s="682">
        <v>6217875</v>
      </c>
      <c r="AS76" s="676">
        <v>158429</v>
      </c>
      <c r="AT76" s="661">
        <v>0</v>
      </c>
      <c r="AU76" s="682">
        <v>6217875</v>
      </c>
      <c r="AV76" s="677">
        <v>0</v>
      </c>
      <c r="AW76" s="682">
        <v>6217875</v>
      </c>
      <c r="AX76" s="677">
        <v>0</v>
      </c>
      <c r="AY76" s="682">
        <v>6217875</v>
      </c>
      <c r="AZ76" s="677">
        <v>0</v>
      </c>
      <c r="BA76" s="660">
        <v>6217875</v>
      </c>
      <c r="BB76" s="661">
        <v>0</v>
      </c>
      <c r="BC76" s="661">
        <v>0</v>
      </c>
      <c r="BE76" s="656">
        <f t="shared" si="9"/>
        <v>0.97515347448929657</v>
      </c>
    </row>
    <row r="77" spans="1:57" s="655" customFormat="1" ht="16.5" hidden="1" x14ac:dyDescent="0.2">
      <c r="A77" s="659" t="str">
        <f t="shared" si="10"/>
        <v>A20350310</v>
      </c>
      <c r="B77" s="874" t="s">
        <v>14</v>
      </c>
      <c r="C77" s="867"/>
      <c r="D77" s="874" t="s">
        <v>282</v>
      </c>
      <c r="E77" s="867"/>
      <c r="F77" s="874" t="s">
        <v>280</v>
      </c>
      <c r="G77" s="867"/>
      <c r="H77" s="874" t="s">
        <v>289</v>
      </c>
      <c r="I77" s="867"/>
      <c r="J77" s="874" t="s">
        <v>295</v>
      </c>
      <c r="K77" s="867"/>
      <c r="L77" s="867"/>
      <c r="M77" s="874" t="s">
        <v>289</v>
      </c>
      <c r="N77" s="867"/>
      <c r="O77" s="867"/>
      <c r="P77" s="874"/>
      <c r="Q77" s="867"/>
      <c r="R77" s="875"/>
      <c r="S77" s="869"/>
      <c r="T77" s="876" t="s">
        <v>43</v>
      </c>
      <c r="U77" s="867"/>
      <c r="V77" s="867"/>
      <c r="W77" s="867"/>
      <c r="X77" s="867"/>
      <c r="Y77" s="867"/>
      <c r="Z77" s="867"/>
      <c r="AA77" s="867"/>
      <c r="AB77" s="875" t="s">
        <v>273</v>
      </c>
      <c r="AC77" s="869"/>
      <c r="AD77" s="869"/>
      <c r="AE77" s="869"/>
      <c r="AF77" s="869"/>
      <c r="AG77" s="875" t="s">
        <v>274</v>
      </c>
      <c r="AH77" s="869"/>
      <c r="AI77" s="869"/>
      <c r="AJ77" s="667" t="s">
        <v>65</v>
      </c>
      <c r="AK77" s="877" t="s">
        <v>275</v>
      </c>
      <c r="AL77" s="869"/>
      <c r="AM77" s="869"/>
      <c r="AN77" s="869"/>
      <c r="AO77" s="869"/>
      <c r="AP77" s="869"/>
      <c r="AQ77" s="660">
        <v>324023696</v>
      </c>
      <c r="AR77" s="682">
        <v>307443688</v>
      </c>
      <c r="AS77" s="676">
        <v>16580008</v>
      </c>
      <c r="AT77" s="661">
        <v>0</v>
      </c>
      <c r="AU77" s="682">
        <v>307443688</v>
      </c>
      <c r="AV77" s="677">
        <v>0</v>
      </c>
      <c r="AW77" s="682">
        <v>307443688</v>
      </c>
      <c r="AX77" s="677">
        <v>0</v>
      </c>
      <c r="AY77" s="682">
        <v>307443688</v>
      </c>
      <c r="AZ77" s="677">
        <v>0</v>
      </c>
      <c r="BA77" s="660">
        <v>307443688</v>
      </c>
      <c r="BB77" s="661">
        <v>0</v>
      </c>
      <c r="BC77" s="661">
        <v>0</v>
      </c>
      <c r="BE77" s="656">
        <f t="shared" si="9"/>
        <v>0.94883087809726119</v>
      </c>
    </row>
    <row r="78" spans="1:57" s="655" customFormat="1" ht="16.5" hidden="1" x14ac:dyDescent="0.2">
      <c r="A78" s="659" t="str">
        <f t="shared" si="10"/>
        <v>A203501610</v>
      </c>
      <c r="B78" s="874" t="s">
        <v>14</v>
      </c>
      <c r="C78" s="867"/>
      <c r="D78" s="874" t="s">
        <v>282</v>
      </c>
      <c r="E78" s="867"/>
      <c r="F78" s="874" t="s">
        <v>280</v>
      </c>
      <c r="G78" s="867"/>
      <c r="H78" s="874" t="s">
        <v>289</v>
      </c>
      <c r="I78" s="867"/>
      <c r="J78" s="874" t="s">
        <v>295</v>
      </c>
      <c r="K78" s="867"/>
      <c r="L78" s="867"/>
      <c r="M78" s="874" t="s">
        <v>23</v>
      </c>
      <c r="N78" s="867"/>
      <c r="O78" s="867"/>
      <c r="P78" s="874"/>
      <c r="Q78" s="867"/>
      <c r="R78" s="875"/>
      <c r="S78" s="869"/>
      <c r="T78" s="876" t="s">
        <v>44</v>
      </c>
      <c r="U78" s="867"/>
      <c r="V78" s="867"/>
      <c r="W78" s="867"/>
      <c r="X78" s="867"/>
      <c r="Y78" s="867"/>
      <c r="Z78" s="867"/>
      <c r="AA78" s="867"/>
      <c r="AB78" s="875" t="s">
        <v>273</v>
      </c>
      <c r="AC78" s="869"/>
      <c r="AD78" s="869"/>
      <c r="AE78" s="869"/>
      <c r="AF78" s="869"/>
      <c r="AG78" s="875" t="s">
        <v>274</v>
      </c>
      <c r="AH78" s="869"/>
      <c r="AI78" s="869"/>
      <c r="AJ78" s="667" t="s">
        <v>65</v>
      </c>
      <c r="AK78" s="877" t="s">
        <v>275</v>
      </c>
      <c r="AL78" s="869"/>
      <c r="AM78" s="869"/>
      <c r="AN78" s="869"/>
      <c r="AO78" s="869"/>
      <c r="AP78" s="869"/>
      <c r="AQ78" s="660">
        <v>10000000</v>
      </c>
      <c r="AR78" s="683">
        <v>0</v>
      </c>
      <c r="AS78" s="676">
        <v>10000000</v>
      </c>
      <c r="AT78" s="661">
        <v>0</v>
      </c>
      <c r="AU78" s="683">
        <v>0</v>
      </c>
      <c r="AV78" s="677">
        <v>0</v>
      </c>
      <c r="AW78" s="683">
        <v>0</v>
      </c>
      <c r="AX78" s="677">
        <v>0</v>
      </c>
      <c r="AY78" s="683">
        <v>0</v>
      </c>
      <c r="AZ78" s="677">
        <v>0</v>
      </c>
      <c r="BA78" s="661">
        <v>0</v>
      </c>
      <c r="BB78" s="661">
        <v>0</v>
      </c>
      <c r="BC78" s="661">
        <v>0</v>
      </c>
      <c r="BE78" s="656">
        <f t="shared" si="9"/>
        <v>0</v>
      </c>
    </row>
    <row r="79" spans="1:57" s="655" customFormat="1" ht="16.5" hidden="1" x14ac:dyDescent="0.2">
      <c r="A79" s="659" t="str">
        <f t="shared" si="10"/>
        <v>A203509010</v>
      </c>
      <c r="B79" s="874" t="s">
        <v>14</v>
      </c>
      <c r="C79" s="867"/>
      <c r="D79" s="874" t="s">
        <v>282</v>
      </c>
      <c r="E79" s="867"/>
      <c r="F79" s="874" t="s">
        <v>280</v>
      </c>
      <c r="G79" s="867"/>
      <c r="H79" s="874" t="s">
        <v>289</v>
      </c>
      <c r="I79" s="867"/>
      <c r="J79" s="874" t="s">
        <v>295</v>
      </c>
      <c r="K79" s="867"/>
      <c r="L79" s="867"/>
      <c r="M79" s="874" t="s">
        <v>296</v>
      </c>
      <c r="N79" s="867"/>
      <c r="O79" s="867"/>
      <c r="P79" s="874"/>
      <c r="Q79" s="867"/>
      <c r="R79" s="875"/>
      <c r="S79" s="869"/>
      <c r="T79" s="876" t="s">
        <v>45</v>
      </c>
      <c r="U79" s="867"/>
      <c r="V79" s="867"/>
      <c r="W79" s="867"/>
      <c r="X79" s="867"/>
      <c r="Y79" s="867"/>
      <c r="Z79" s="867"/>
      <c r="AA79" s="867"/>
      <c r="AB79" s="875" t="s">
        <v>273</v>
      </c>
      <c r="AC79" s="869"/>
      <c r="AD79" s="869"/>
      <c r="AE79" s="869"/>
      <c r="AF79" s="869"/>
      <c r="AG79" s="875" t="s">
        <v>274</v>
      </c>
      <c r="AH79" s="869"/>
      <c r="AI79" s="869"/>
      <c r="AJ79" s="667" t="s">
        <v>65</v>
      </c>
      <c r="AK79" s="877" t="s">
        <v>275</v>
      </c>
      <c r="AL79" s="869"/>
      <c r="AM79" s="869"/>
      <c r="AN79" s="869"/>
      <c r="AO79" s="869"/>
      <c r="AP79" s="869"/>
      <c r="AQ79" s="660">
        <v>600000</v>
      </c>
      <c r="AR79" s="683">
        <v>0</v>
      </c>
      <c r="AS79" s="676">
        <v>600000</v>
      </c>
      <c r="AT79" s="661">
        <v>0</v>
      </c>
      <c r="AU79" s="683">
        <v>0</v>
      </c>
      <c r="AV79" s="677">
        <v>0</v>
      </c>
      <c r="AW79" s="683">
        <v>0</v>
      </c>
      <c r="AX79" s="677">
        <v>0</v>
      </c>
      <c r="AY79" s="683">
        <v>0</v>
      </c>
      <c r="AZ79" s="677">
        <v>0</v>
      </c>
      <c r="BA79" s="661">
        <v>0</v>
      </c>
      <c r="BB79" s="661">
        <v>0</v>
      </c>
      <c r="BC79" s="661">
        <v>0</v>
      </c>
      <c r="BE79" s="656">
        <f t="shared" si="9"/>
        <v>0</v>
      </c>
    </row>
    <row r="80" spans="1:57" s="655" customFormat="1" ht="16.5" hidden="1" x14ac:dyDescent="0.2">
      <c r="A80" s="659" t="str">
        <f t="shared" si="10"/>
        <v>A2035110</v>
      </c>
      <c r="B80" s="866" t="s">
        <v>14</v>
      </c>
      <c r="C80" s="867"/>
      <c r="D80" s="866" t="s">
        <v>282</v>
      </c>
      <c r="E80" s="867"/>
      <c r="F80" s="866" t="s">
        <v>280</v>
      </c>
      <c r="G80" s="867"/>
      <c r="H80" s="866" t="s">
        <v>289</v>
      </c>
      <c r="I80" s="867"/>
      <c r="J80" s="866" t="s">
        <v>297</v>
      </c>
      <c r="K80" s="867"/>
      <c r="L80" s="867"/>
      <c r="M80" s="866"/>
      <c r="N80" s="867"/>
      <c r="O80" s="867"/>
      <c r="P80" s="866"/>
      <c r="Q80" s="867"/>
      <c r="R80" s="870"/>
      <c r="S80" s="869"/>
      <c r="T80" s="871" t="s">
        <v>204</v>
      </c>
      <c r="U80" s="867"/>
      <c r="V80" s="867"/>
      <c r="W80" s="867"/>
      <c r="X80" s="867"/>
      <c r="Y80" s="867"/>
      <c r="Z80" s="867"/>
      <c r="AA80" s="867"/>
      <c r="AB80" s="870" t="s">
        <v>273</v>
      </c>
      <c r="AC80" s="869"/>
      <c r="AD80" s="869"/>
      <c r="AE80" s="869"/>
      <c r="AF80" s="869"/>
      <c r="AG80" s="870" t="s">
        <v>274</v>
      </c>
      <c r="AH80" s="869"/>
      <c r="AI80" s="869"/>
      <c r="AJ80" s="666" t="s">
        <v>65</v>
      </c>
      <c r="AK80" s="868" t="s">
        <v>275</v>
      </c>
      <c r="AL80" s="869"/>
      <c r="AM80" s="869"/>
      <c r="AN80" s="869"/>
      <c r="AO80" s="869"/>
      <c r="AP80" s="869"/>
      <c r="AQ80" s="654">
        <v>2000000</v>
      </c>
      <c r="AR80" s="681">
        <v>0</v>
      </c>
      <c r="AS80" s="671">
        <v>2000000</v>
      </c>
      <c r="AT80" s="657">
        <v>0</v>
      </c>
      <c r="AU80" s="681">
        <v>0</v>
      </c>
      <c r="AV80" s="672">
        <v>0</v>
      </c>
      <c r="AW80" s="681">
        <v>0</v>
      </c>
      <c r="AX80" s="672">
        <v>0</v>
      </c>
      <c r="AY80" s="681">
        <v>0</v>
      </c>
      <c r="AZ80" s="672">
        <v>0</v>
      </c>
      <c r="BA80" s="657">
        <v>0</v>
      </c>
      <c r="BB80" s="657">
        <v>0</v>
      </c>
      <c r="BC80" s="657">
        <v>0</v>
      </c>
      <c r="BE80" s="656">
        <f t="shared" si="9"/>
        <v>0</v>
      </c>
    </row>
    <row r="81" spans="1:57" s="655" customFormat="1" ht="16.5" hidden="1" x14ac:dyDescent="0.2">
      <c r="A81" s="659" t="str">
        <f t="shared" si="10"/>
        <v>A20351110</v>
      </c>
      <c r="B81" s="874" t="s">
        <v>14</v>
      </c>
      <c r="C81" s="867"/>
      <c r="D81" s="874" t="s">
        <v>282</v>
      </c>
      <c r="E81" s="867"/>
      <c r="F81" s="874" t="s">
        <v>280</v>
      </c>
      <c r="G81" s="867"/>
      <c r="H81" s="874" t="s">
        <v>289</v>
      </c>
      <c r="I81" s="867"/>
      <c r="J81" s="874" t="s">
        <v>297</v>
      </c>
      <c r="K81" s="867"/>
      <c r="L81" s="867"/>
      <c r="M81" s="874" t="s">
        <v>279</v>
      </c>
      <c r="N81" s="867"/>
      <c r="O81" s="867"/>
      <c r="P81" s="874"/>
      <c r="Q81" s="867"/>
      <c r="R81" s="875"/>
      <c r="S81" s="869"/>
      <c r="T81" s="876" t="s">
        <v>46</v>
      </c>
      <c r="U81" s="867"/>
      <c r="V81" s="867"/>
      <c r="W81" s="867"/>
      <c r="X81" s="867"/>
      <c r="Y81" s="867"/>
      <c r="Z81" s="867"/>
      <c r="AA81" s="867"/>
      <c r="AB81" s="875" t="s">
        <v>273</v>
      </c>
      <c r="AC81" s="869"/>
      <c r="AD81" s="869"/>
      <c r="AE81" s="869"/>
      <c r="AF81" s="869"/>
      <c r="AG81" s="875" t="s">
        <v>274</v>
      </c>
      <c r="AH81" s="869"/>
      <c r="AI81" s="869"/>
      <c r="AJ81" s="667" t="s">
        <v>65</v>
      </c>
      <c r="AK81" s="877" t="s">
        <v>275</v>
      </c>
      <c r="AL81" s="869"/>
      <c r="AM81" s="869"/>
      <c r="AN81" s="869"/>
      <c r="AO81" s="869"/>
      <c r="AP81" s="869"/>
      <c r="AQ81" s="660">
        <v>1000000</v>
      </c>
      <c r="AR81" s="683">
        <v>0</v>
      </c>
      <c r="AS81" s="676">
        <v>1000000</v>
      </c>
      <c r="AT81" s="661">
        <v>0</v>
      </c>
      <c r="AU81" s="683">
        <v>0</v>
      </c>
      <c r="AV81" s="677">
        <v>0</v>
      </c>
      <c r="AW81" s="683">
        <v>0</v>
      </c>
      <c r="AX81" s="677">
        <v>0</v>
      </c>
      <c r="AY81" s="683">
        <v>0</v>
      </c>
      <c r="AZ81" s="677">
        <v>0</v>
      </c>
      <c r="BA81" s="661">
        <v>0</v>
      </c>
      <c r="BB81" s="661">
        <v>0</v>
      </c>
      <c r="BC81" s="661">
        <v>0</v>
      </c>
      <c r="BE81" s="656">
        <f t="shared" si="9"/>
        <v>0</v>
      </c>
    </row>
    <row r="82" spans="1:57" s="655" customFormat="1" ht="16.5" hidden="1" x14ac:dyDescent="0.2">
      <c r="A82" s="659" t="str">
        <f t="shared" si="10"/>
        <v>A20351210</v>
      </c>
      <c r="B82" s="874" t="s">
        <v>14</v>
      </c>
      <c r="C82" s="867"/>
      <c r="D82" s="874" t="s">
        <v>282</v>
      </c>
      <c r="E82" s="867"/>
      <c r="F82" s="874" t="s">
        <v>280</v>
      </c>
      <c r="G82" s="867"/>
      <c r="H82" s="874" t="s">
        <v>289</v>
      </c>
      <c r="I82" s="867"/>
      <c r="J82" s="874" t="s">
        <v>297</v>
      </c>
      <c r="K82" s="867"/>
      <c r="L82" s="867"/>
      <c r="M82" s="874" t="s">
        <v>282</v>
      </c>
      <c r="N82" s="867"/>
      <c r="O82" s="867"/>
      <c r="P82" s="874"/>
      <c r="Q82" s="867"/>
      <c r="R82" s="875"/>
      <c r="S82" s="869"/>
      <c r="T82" s="876" t="s">
        <v>47</v>
      </c>
      <c r="U82" s="867"/>
      <c r="V82" s="867"/>
      <c r="W82" s="867"/>
      <c r="X82" s="867"/>
      <c r="Y82" s="867"/>
      <c r="Z82" s="867"/>
      <c r="AA82" s="867"/>
      <c r="AB82" s="875" t="s">
        <v>273</v>
      </c>
      <c r="AC82" s="869"/>
      <c r="AD82" s="869"/>
      <c r="AE82" s="869"/>
      <c r="AF82" s="869"/>
      <c r="AG82" s="875" t="s">
        <v>274</v>
      </c>
      <c r="AH82" s="869"/>
      <c r="AI82" s="869"/>
      <c r="AJ82" s="667" t="s">
        <v>65</v>
      </c>
      <c r="AK82" s="877" t="s">
        <v>275</v>
      </c>
      <c r="AL82" s="869"/>
      <c r="AM82" s="869"/>
      <c r="AN82" s="869"/>
      <c r="AO82" s="869"/>
      <c r="AP82" s="869"/>
      <c r="AQ82" s="660">
        <v>1000000</v>
      </c>
      <c r="AR82" s="683">
        <v>0</v>
      </c>
      <c r="AS82" s="676">
        <v>1000000</v>
      </c>
      <c r="AT82" s="661">
        <v>0</v>
      </c>
      <c r="AU82" s="683">
        <v>0</v>
      </c>
      <c r="AV82" s="677">
        <v>0</v>
      </c>
      <c r="AW82" s="683">
        <v>0</v>
      </c>
      <c r="AX82" s="677">
        <v>0</v>
      </c>
      <c r="AY82" s="683">
        <v>0</v>
      </c>
      <c r="AZ82" s="677">
        <v>0</v>
      </c>
      <c r="BA82" s="661">
        <v>0</v>
      </c>
      <c r="BB82" s="661">
        <v>0</v>
      </c>
      <c r="BC82" s="661">
        <v>0</v>
      </c>
      <c r="BE82" s="656">
        <f t="shared" si="9"/>
        <v>0</v>
      </c>
    </row>
    <row r="83" spans="1:57" s="655" customFormat="1" ht="16.5" hidden="1" x14ac:dyDescent="0.2">
      <c r="A83" s="659" t="str">
        <f t="shared" si="10"/>
        <v>A20410</v>
      </c>
      <c r="B83" s="874" t="s">
        <v>14</v>
      </c>
      <c r="C83" s="867"/>
      <c r="D83" s="874" t="s">
        <v>282</v>
      </c>
      <c r="E83" s="867"/>
      <c r="F83" s="874" t="s">
        <v>280</v>
      </c>
      <c r="G83" s="867"/>
      <c r="H83" s="874" t="s">
        <v>283</v>
      </c>
      <c r="I83" s="867"/>
      <c r="J83" s="874"/>
      <c r="K83" s="867"/>
      <c r="L83" s="867"/>
      <c r="M83" s="874"/>
      <c r="N83" s="867"/>
      <c r="O83" s="867"/>
      <c r="P83" s="874"/>
      <c r="Q83" s="867"/>
      <c r="R83" s="875"/>
      <c r="S83" s="869"/>
      <c r="T83" s="876" t="s">
        <v>206</v>
      </c>
      <c r="U83" s="867"/>
      <c r="V83" s="867"/>
      <c r="W83" s="867"/>
      <c r="X83" s="867"/>
      <c r="Y83" s="867"/>
      <c r="Z83" s="867"/>
      <c r="AA83" s="867"/>
      <c r="AB83" s="875" t="s">
        <v>273</v>
      </c>
      <c r="AC83" s="869"/>
      <c r="AD83" s="869"/>
      <c r="AE83" s="869"/>
      <c r="AF83" s="869"/>
      <c r="AG83" s="875" t="s">
        <v>274</v>
      </c>
      <c r="AH83" s="869"/>
      <c r="AI83" s="869"/>
      <c r="AJ83" s="667" t="s">
        <v>65</v>
      </c>
      <c r="AK83" s="877" t="s">
        <v>275</v>
      </c>
      <c r="AL83" s="869"/>
      <c r="AM83" s="869"/>
      <c r="AN83" s="869"/>
      <c r="AO83" s="869"/>
      <c r="AP83" s="869"/>
      <c r="AQ83" s="660">
        <v>14097414179</v>
      </c>
      <c r="AR83" s="682">
        <v>12661607598.18</v>
      </c>
      <c r="AS83" s="676">
        <v>1435806580.8199999</v>
      </c>
      <c r="AT83" s="661">
        <v>0</v>
      </c>
      <c r="AU83" s="682">
        <v>10647867398.92</v>
      </c>
      <c r="AV83" s="676">
        <v>2013740199.26</v>
      </c>
      <c r="AW83" s="682">
        <v>7511221417.8400002</v>
      </c>
      <c r="AX83" s="676">
        <v>3136645981.0799999</v>
      </c>
      <c r="AY83" s="682">
        <v>7505617424.8400002</v>
      </c>
      <c r="AZ83" s="676">
        <v>5603993</v>
      </c>
      <c r="BA83" s="660">
        <v>7492799674.8400002</v>
      </c>
      <c r="BB83" s="660">
        <v>12817750</v>
      </c>
      <c r="BC83" s="660">
        <v>5882188</v>
      </c>
      <c r="BE83" s="656">
        <f t="shared" si="9"/>
        <v>0.75530641745501348</v>
      </c>
    </row>
    <row r="84" spans="1:57" s="655" customFormat="1" ht="16.5" hidden="1" x14ac:dyDescent="0.2">
      <c r="A84" s="659" t="str">
        <f t="shared" si="10"/>
        <v>A20413</v>
      </c>
      <c r="B84" s="866" t="s">
        <v>14</v>
      </c>
      <c r="C84" s="867"/>
      <c r="D84" s="866" t="s">
        <v>282</v>
      </c>
      <c r="E84" s="867"/>
      <c r="F84" s="866" t="s">
        <v>280</v>
      </c>
      <c r="G84" s="867"/>
      <c r="H84" s="866" t="s">
        <v>283</v>
      </c>
      <c r="I84" s="867"/>
      <c r="J84" s="866"/>
      <c r="K84" s="867"/>
      <c r="L84" s="867"/>
      <c r="M84" s="866"/>
      <c r="N84" s="867"/>
      <c r="O84" s="867"/>
      <c r="P84" s="866"/>
      <c r="Q84" s="867"/>
      <c r="R84" s="870"/>
      <c r="S84" s="869"/>
      <c r="T84" s="871" t="s">
        <v>206</v>
      </c>
      <c r="U84" s="867"/>
      <c r="V84" s="867"/>
      <c r="W84" s="867"/>
      <c r="X84" s="867"/>
      <c r="Y84" s="867"/>
      <c r="Z84" s="867"/>
      <c r="AA84" s="867"/>
      <c r="AB84" s="870" t="s">
        <v>273</v>
      </c>
      <c r="AC84" s="869"/>
      <c r="AD84" s="869"/>
      <c r="AE84" s="869"/>
      <c r="AF84" s="869"/>
      <c r="AG84" s="870" t="s">
        <v>274</v>
      </c>
      <c r="AH84" s="869"/>
      <c r="AI84" s="869"/>
      <c r="AJ84" s="666" t="s">
        <v>303</v>
      </c>
      <c r="AK84" s="868" t="s">
        <v>321</v>
      </c>
      <c r="AL84" s="869"/>
      <c r="AM84" s="869"/>
      <c r="AN84" s="869"/>
      <c r="AO84" s="869"/>
      <c r="AP84" s="869"/>
      <c r="AQ84" s="654">
        <v>4021085821</v>
      </c>
      <c r="AR84" s="680">
        <v>3095106121</v>
      </c>
      <c r="AS84" s="671">
        <v>925979700</v>
      </c>
      <c r="AT84" s="657">
        <v>0</v>
      </c>
      <c r="AU84" s="680">
        <v>1579008641.8199999</v>
      </c>
      <c r="AV84" s="671">
        <v>1516097479.1800001</v>
      </c>
      <c r="AW84" s="680">
        <v>368110787.06</v>
      </c>
      <c r="AX84" s="671">
        <v>1210897854.76</v>
      </c>
      <c r="AY84" s="680">
        <v>360175665.06</v>
      </c>
      <c r="AZ84" s="671">
        <v>7935122</v>
      </c>
      <c r="BA84" s="654">
        <v>358612373.19999999</v>
      </c>
      <c r="BB84" s="654">
        <v>1563291.86</v>
      </c>
      <c r="BC84" s="657">
        <v>0</v>
      </c>
      <c r="BE84" s="656">
        <f t="shared" si="9"/>
        <v>0.39268215405243895</v>
      </c>
    </row>
    <row r="85" spans="1:57" s="655" customFormat="1" ht="16.5" hidden="1" x14ac:dyDescent="0.2">
      <c r="A85" s="659" t="str">
        <f t="shared" si="10"/>
        <v>A204110</v>
      </c>
      <c r="B85" s="866" t="s">
        <v>14</v>
      </c>
      <c r="C85" s="867"/>
      <c r="D85" s="866" t="s">
        <v>282</v>
      </c>
      <c r="E85" s="867"/>
      <c r="F85" s="866" t="s">
        <v>280</v>
      </c>
      <c r="G85" s="867"/>
      <c r="H85" s="866" t="s">
        <v>283</v>
      </c>
      <c r="I85" s="867"/>
      <c r="J85" s="866" t="s">
        <v>279</v>
      </c>
      <c r="K85" s="867"/>
      <c r="L85" s="867"/>
      <c r="M85" s="866"/>
      <c r="N85" s="867"/>
      <c r="O85" s="867"/>
      <c r="P85" s="866"/>
      <c r="Q85" s="867"/>
      <c r="R85" s="870"/>
      <c r="S85" s="869"/>
      <c r="T85" s="871" t="s">
        <v>209</v>
      </c>
      <c r="U85" s="867"/>
      <c r="V85" s="867"/>
      <c r="W85" s="867"/>
      <c r="X85" s="867"/>
      <c r="Y85" s="867"/>
      <c r="Z85" s="867"/>
      <c r="AA85" s="867"/>
      <c r="AB85" s="870" t="s">
        <v>273</v>
      </c>
      <c r="AC85" s="869"/>
      <c r="AD85" s="869"/>
      <c r="AE85" s="869"/>
      <c r="AF85" s="869"/>
      <c r="AG85" s="870" t="s">
        <v>274</v>
      </c>
      <c r="AH85" s="869"/>
      <c r="AI85" s="869"/>
      <c r="AJ85" s="666" t="s">
        <v>65</v>
      </c>
      <c r="AK85" s="868" t="s">
        <v>275</v>
      </c>
      <c r="AL85" s="869"/>
      <c r="AM85" s="869"/>
      <c r="AN85" s="869"/>
      <c r="AO85" s="869"/>
      <c r="AP85" s="869"/>
      <c r="AQ85" s="654">
        <v>307000000</v>
      </c>
      <c r="AR85" s="680">
        <v>231642609.15000001</v>
      </c>
      <c r="AS85" s="671">
        <v>75357390.849999994</v>
      </c>
      <c r="AT85" s="657">
        <v>0</v>
      </c>
      <c r="AU85" s="680">
        <v>208021013.44999999</v>
      </c>
      <c r="AV85" s="671">
        <v>23621595.699999999</v>
      </c>
      <c r="AW85" s="680">
        <v>208021013.44</v>
      </c>
      <c r="AX85" s="672">
        <v>0.01</v>
      </c>
      <c r="AY85" s="680">
        <v>208021013.44</v>
      </c>
      <c r="AZ85" s="672">
        <v>0</v>
      </c>
      <c r="BA85" s="654">
        <v>208021013.44</v>
      </c>
      <c r="BB85" s="657">
        <v>0</v>
      </c>
      <c r="BC85" s="657">
        <v>0</v>
      </c>
      <c r="BE85" s="656">
        <f t="shared" si="9"/>
        <v>0.67759287768729637</v>
      </c>
    </row>
    <row r="86" spans="1:57" s="655" customFormat="1" ht="16.5" hidden="1" x14ac:dyDescent="0.2">
      <c r="A86" s="659" t="str">
        <f t="shared" si="10"/>
        <v>A204113</v>
      </c>
      <c r="B86" s="866" t="s">
        <v>14</v>
      </c>
      <c r="C86" s="867"/>
      <c r="D86" s="866" t="s">
        <v>282</v>
      </c>
      <c r="E86" s="867"/>
      <c r="F86" s="866" t="s">
        <v>280</v>
      </c>
      <c r="G86" s="867"/>
      <c r="H86" s="866" t="s">
        <v>283</v>
      </c>
      <c r="I86" s="867"/>
      <c r="J86" s="866" t="s">
        <v>279</v>
      </c>
      <c r="K86" s="867"/>
      <c r="L86" s="867"/>
      <c r="M86" s="866"/>
      <c r="N86" s="867"/>
      <c r="O86" s="867"/>
      <c r="P86" s="866"/>
      <c r="Q86" s="867"/>
      <c r="R86" s="870"/>
      <c r="S86" s="869"/>
      <c r="T86" s="871" t="s">
        <v>209</v>
      </c>
      <c r="U86" s="867"/>
      <c r="V86" s="867"/>
      <c r="W86" s="867"/>
      <c r="X86" s="867"/>
      <c r="Y86" s="867"/>
      <c r="Z86" s="867"/>
      <c r="AA86" s="867"/>
      <c r="AB86" s="870" t="s">
        <v>273</v>
      </c>
      <c r="AC86" s="869"/>
      <c r="AD86" s="869"/>
      <c r="AE86" s="869"/>
      <c r="AF86" s="869"/>
      <c r="AG86" s="870" t="s">
        <v>274</v>
      </c>
      <c r="AH86" s="869"/>
      <c r="AI86" s="869"/>
      <c r="AJ86" s="666" t="s">
        <v>303</v>
      </c>
      <c r="AK86" s="868" t="s">
        <v>321</v>
      </c>
      <c r="AL86" s="869"/>
      <c r="AM86" s="869"/>
      <c r="AN86" s="869"/>
      <c r="AO86" s="869"/>
      <c r="AP86" s="869"/>
      <c r="AQ86" s="654">
        <v>986000000</v>
      </c>
      <c r="AR86" s="680">
        <v>959970000</v>
      </c>
      <c r="AS86" s="671">
        <v>26030000</v>
      </c>
      <c r="AT86" s="657">
        <v>0</v>
      </c>
      <c r="AU86" s="680">
        <v>36250000</v>
      </c>
      <c r="AV86" s="671">
        <v>923720000</v>
      </c>
      <c r="AW86" s="681">
        <v>0</v>
      </c>
      <c r="AX86" s="671">
        <v>36250000</v>
      </c>
      <c r="AY86" s="681">
        <v>0</v>
      </c>
      <c r="AZ86" s="672">
        <v>0</v>
      </c>
      <c r="BA86" s="657">
        <v>0</v>
      </c>
      <c r="BB86" s="657">
        <v>0</v>
      </c>
      <c r="BC86" s="657">
        <v>0</v>
      </c>
      <c r="BE86" s="656">
        <f t="shared" si="9"/>
        <v>3.6764705882352942E-2</v>
      </c>
    </row>
    <row r="87" spans="1:57" s="655" customFormat="1" ht="16.5" hidden="1" x14ac:dyDescent="0.2">
      <c r="A87" s="659" t="str">
        <f t="shared" si="10"/>
        <v>A2041313</v>
      </c>
      <c r="B87" s="874" t="s">
        <v>14</v>
      </c>
      <c r="C87" s="867"/>
      <c r="D87" s="874" t="s">
        <v>282</v>
      </c>
      <c r="E87" s="867"/>
      <c r="F87" s="874" t="s">
        <v>280</v>
      </c>
      <c r="G87" s="867"/>
      <c r="H87" s="874" t="s">
        <v>283</v>
      </c>
      <c r="I87" s="867"/>
      <c r="J87" s="874" t="s">
        <v>279</v>
      </c>
      <c r="K87" s="867"/>
      <c r="L87" s="867"/>
      <c r="M87" s="874" t="s">
        <v>289</v>
      </c>
      <c r="N87" s="867"/>
      <c r="O87" s="867"/>
      <c r="P87" s="874"/>
      <c r="Q87" s="867"/>
      <c r="R87" s="875"/>
      <c r="S87" s="869"/>
      <c r="T87" s="876" t="s">
        <v>655</v>
      </c>
      <c r="U87" s="867"/>
      <c r="V87" s="867"/>
      <c r="W87" s="867"/>
      <c r="X87" s="867"/>
      <c r="Y87" s="867"/>
      <c r="Z87" s="867"/>
      <c r="AA87" s="867"/>
      <c r="AB87" s="875" t="s">
        <v>273</v>
      </c>
      <c r="AC87" s="869"/>
      <c r="AD87" s="869"/>
      <c r="AE87" s="869"/>
      <c r="AF87" s="869"/>
      <c r="AG87" s="875" t="s">
        <v>274</v>
      </c>
      <c r="AH87" s="869"/>
      <c r="AI87" s="869"/>
      <c r="AJ87" s="667" t="s">
        <v>303</v>
      </c>
      <c r="AK87" s="877" t="s">
        <v>321</v>
      </c>
      <c r="AL87" s="869"/>
      <c r="AM87" s="869"/>
      <c r="AN87" s="869"/>
      <c r="AO87" s="869"/>
      <c r="AP87" s="869"/>
      <c r="AQ87" s="660">
        <v>6000000</v>
      </c>
      <c r="AR87" s="683">
        <v>0</v>
      </c>
      <c r="AS87" s="676">
        <v>6000000</v>
      </c>
      <c r="AT87" s="661">
        <v>0</v>
      </c>
      <c r="AU87" s="683">
        <v>0</v>
      </c>
      <c r="AV87" s="677">
        <v>0</v>
      </c>
      <c r="AW87" s="683">
        <v>0</v>
      </c>
      <c r="AX87" s="677">
        <v>0</v>
      </c>
      <c r="AY87" s="683">
        <v>0</v>
      </c>
      <c r="AZ87" s="677">
        <v>0</v>
      </c>
      <c r="BA87" s="661">
        <v>0</v>
      </c>
      <c r="BB87" s="661">
        <v>0</v>
      </c>
      <c r="BC87" s="661">
        <v>0</v>
      </c>
      <c r="BE87" s="656">
        <f t="shared" si="9"/>
        <v>0</v>
      </c>
    </row>
    <row r="88" spans="1:57" s="655" customFormat="1" ht="16.5" hidden="1" x14ac:dyDescent="0.2">
      <c r="A88" s="659" t="str">
        <f t="shared" si="10"/>
        <v>A2041610</v>
      </c>
      <c r="B88" s="874" t="s">
        <v>14</v>
      </c>
      <c r="C88" s="867"/>
      <c r="D88" s="874" t="s">
        <v>282</v>
      </c>
      <c r="E88" s="867"/>
      <c r="F88" s="874" t="s">
        <v>280</v>
      </c>
      <c r="G88" s="867"/>
      <c r="H88" s="874" t="s">
        <v>283</v>
      </c>
      <c r="I88" s="867"/>
      <c r="J88" s="874" t="s">
        <v>279</v>
      </c>
      <c r="K88" s="867"/>
      <c r="L88" s="867"/>
      <c r="M88" s="874" t="s">
        <v>292</v>
      </c>
      <c r="N88" s="867"/>
      <c r="O88" s="867"/>
      <c r="P88" s="874"/>
      <c r="Q88" s="867"/>
      <c r="R88" s="875"/>
      <c r="S88" s="869"/>
      <c r="T88" s="876" t="s">
        <v>48</v>
      </c>
      <c r="U88" s="867"/>
      <c r="V88" s="867"/>
      <c r="W88" s="867"/>
      <c r="X88" s="867"/>
      <c r="Y88" s="867"/>
      <c r="Z88" s="867"/>
      <c r="AA88" s="867"/>
      <c r="AB88" s="875" t="s">
        <v>273</v>
      </c>
      <c r="AC88" s="869"/>
      <c r="AD88" s="869"/>
      <c r="AE88" s="869"/>
      <c r="AF88" s="869"/>
      <c r="AG88" s="875" t="s">
        <v>274</v>
      </c>
      <c r="AH88" s="869"/>
      <c r="AI88" s="869"/>
      <c r="AJ88" s="667" t="s">
        <v>65</v>
      </c>
      <c r="AK88" s="877" t="s">
        <v>275</v>
      </c>
      <c r="AL88" s="869"/>
      <c r="AM88" s="869"/>
      <c r="AN88" s="869"/>
      <c r="AO88" s="869"/>
      <c r="AP88" s="869"/>
      <c r="AQ88" s="660">
        <v>75000000</v>
      </c>
      <c r="AR88" s="682">
        <v>400000</v>
      </c>
      <c r="AS88" s="676">
        <v>74600000</v>
      </c>
      <c r="AT88" s="661">
        <v>0</v>
      </c>
      <c r="AU88" s="682">
        <v>400000</v>
      </c>
      <c r="AV88" s="677">
        <v>0</v>
      </c>
      <c r="AW88" s="682">
        <v>400000</v>
      </c>
      <c r="AX88" s="677">
        <v>0</v>
      </c>
      <c r="AY88" s="682">
        <v>400000</v>
      </c>
      <c r="AZ88" s="677">
        <v>0</v>
      </c>
      <c r="BA88" s="660">
        <v>400000</v>
      </c>
      <c r="BB88" s="661">
        <v>0</v>
      </c>
      <c r="BC88" s="661">
        <v>0</v>
      </c>
      <c r="BE88" s="656">
        <f t="shared" si="9"/>
        <v>5.3333333333333332E-3</v>
      </c>
    </row>
    <row r="89" spans="1:57" s="655" customFormat="1" ht="16.5" hidden="1" x14ac:dyDescent="0.2">
      <c r="A89" s="659" t="str">
        <f t="shared" si="10"/>
        <v>A2041613</v>
      </c>
      <c r="B89" s="874" t="s">
        <v>14</v>
      </c>
      <c r="C89" s="867"/>
      <c r="D89" s="874" t="s">
        <v>282</v>
      </c>
      <c r="E89" s="867"/>
      <c r="F89" s="874" t="s">
        <v>280</v>
      </c>
      <c r="G89" s="867"/>
      <c r="H89" s="874" t="s">
        <v>283</v>
      </c>
      <c r="I89" s="867"/>
      <c r="J89" s="874" t="s">
        <v>279</v>
      </c>
      <c r="K89" s="867"/>
      <c r="L89" s="867"/>
      <c r="M89" s="874" t="s">
        <v>292</v>
      </c>
      <c r="N89" s="867"/>
      <c r="O89" s="867"/>
      <c r="P89" s="874"/>
      <c r="Q89" s="867"/>
      <c r="R89" s="875"/>
      <c r="S89" s="869"/>
      <c r="T89" s="876" t="s">
        <v>48</v>
      </c>
      <c r="U89" s="867"/>
      <c r="V89" s="867"/>
      <c r="W89" s="867"/>
      <c r="X89" s="867"/>
      <c r="Y89" s="867"/>
      <c r="Z89" s="867"/>
      <c r="AA89" s="867"/>
      <c r="AB89" s="875" t="s">
        <v>273</v>
      </c>
      <c r="AC89" s="869"/>
      <c r="AD89" s="869"/>
      <c r="AE89" s="869"/>
      <c r="AF89" s="869"/>
      <c r="AG89" s="875" t="s">
        <v>274</v>
      </c>
      <c r="AH89" s="869"/>
      <c r="AI89" s="869"/>
      <c r="AJ89" s="667" t="s">
        <v>303</v>
      </c>
      <c r="AK89" s="877" t="s">
        <v>321</v>
      </c>
      <c r="AL89" s="869"/>
      <c r="AM89" s="869"/>
      <c r="AN89" s="869"/>
      <c r="AO89" s="869"/>
      <c r="AP89" s="869"/>
      <c r="AQ89" s="660">
        <v>500000000</v>
      </c>
      <c r="AR89" s="682">
        <v>482320000</v>
      </c>
      <c r="AS89" s="676">
        <v>17680000</v>
      </c>
      <c r="AT89" s="661">
        <v>0</v>
      </c>
      <c r="AU89" s="683">
        <v>0</v>
      </c>
      <c r="AV89" s="676">
        <v>482320000</v>
      </c>
      <c r="AW89" s="683">
        <v>0</v>
      </c>
      <c r="AX89" s="677">
        <v>0</v>
      </c>
      <c r="AY89" s="683">
        <v>0</v>
      </c>
      <c r="AZ89" s="677">
        <v>0</v>
      </c>
      <c r="BA89" s="661">
        <v>0</v>
      </c>
      <c r="BB89" s="661">
        <v>0</v>
      </c>
      <c r="BC89" s="661">
        <v>0</v>
      </c>
      <c r="BE89" s="656">
        <f t="shared" si="9"/>
        <v>0</v>
      </c>
    </row>
    <row r="90" spans="1:57" s="655" customFormat="1" ht="16.5" hidden="1" x14ac:dyDescent="0.2">
      <c r="A90" s="659" t="str">
        <f t="shared" si="10"/>
        <v>A2041810</v>
      </c>
      <c r="B90" s="874" t="s">
        <v>14</v>
      </c>
      <c r="C90" s="867"/>
      <c r="D90" s="874" t="s">
        <v>282</v>
      </c>
      <c r="E90" s="867"/>
      <c r="F90" s="874" t="s">
        <v>280</v>
      </c>
      <c r="G90" s="867"/>
      <c r="H90" s="874" t="s">
        <v>283</v>
      </c>
      <c r="I90" s="867"/>
      <c r="J90" s="874" t="s">
        <v>279</v>
      </c>
      <c r="K90" s="867"/>
      <c r="L90" s="867"/>
      <c r="M90" s="874" t="s">
        <v>294</v>
      </c>
      <c r="N90" s="867"/>
      <c r="O90" s="867"/>
      <c r="P90" s="874"/>
      <c r="Q90" s="867"/>
      <c r="R90" s="875"/>
      <c r="S90" s="869"/>
      <c r="T90" s="876" t="s">
        <v>49</v>
      </c>
      <c r="U90" s="867"/>
      <c r="V90" s="867"/>
      <c r="W90" s="867"/>
      <c r="X90" s="867"/>
      <c r="Y90" s="867"/>
      <c r="Z90" s="867"/>
      <c r="AA90" s="867"/>
      <c r="AB90" s="875" t="s">
        <v>273</v>
      </c>
      <c r="AC90" s="869"/>
      <c r="AD90" s="869"/>
      <c r="AE90" s="869"/>
      <c r="AF90" s="869"/>
      <c r="AG90" s="875" t="s">
        <v>274</v>
      </c>
      <c r="AH90" s="869"/>
      <c r="AI90" s="869"/>
      <c r="AJ90" s="667" t="s">
        <v>65</v>
      </c>
      <c r="AK90" s="877" t="s">
        <v>275</v>
      </c>
      <c r="AL90" s="869"/>
      <c r="AM90" s="869"/>
      <c r="AN90" s="869"/>
      <c r="AO90" s="869"/>
      <c r="AP90" s="869"/>
      <c r="AQ90" s="660">
        <v>232000000</v>
      </c>
      <c r="AR90" s="682">
        <v>231242609.15000001</v>
      </c>
      <c r="AS90" s="676">
        <v>757390.85</v>
      </c>
      <c r="AT90" s="661">
        <v>0</v>
      </c>
      <c r="AU90" s="682">
        <v>207621013.44999999</v>
      </c>
      <c r="AV90" s="676">
        <v>23621595.699999999</v>
      </c>
      <c r="AW90" s="682">
        <v>207621013.44</v>
      </c>
      <c r="AX90" s="677">
        <v>0.01</v>
      </c>
      <c r="AY90" s="682">
        <v>207621013.44</v>
      </c>
      <c r="AZ90" s="677">
        <v>0</v>
      </c>
      <c r="BA90" s="660">
        <v>207621013.44</v>
      </c>
      <c r="BB90" s="661">
        <v>0</v>
      </c>
      <c r="BC90" s="661">
        <v>0</v>
      </c>
      <c r="BE90" s="656">
        <f t="shared" si="9"/>
        <v>0.89491816142241376</v>
      </c>
    </row>
    <row r="91" spans="1:57" s="655" customFormat="1" ht="16.5" hidden="1" x14ac:dyDescent="0.2">
      <c r="A91" s="659" t="str">
        <f t="shared" si="10"/>
        <v>A2041813</v>
      </c>
      <c r="B91" s="874" t="s">
        <v>14</v>
      </c>
      <c r="C91" s="867"/>
      <c r="D91" s="874" t="s">
        <v>282</v>
      </c>
      <c r="E91" s="867"/>
      <c r="F91" s="874" t="s">
        <v>280</v>
      </c>
      <c r="G91" s="867"/>
      <c r="H91" s="874" t="s">
        <v>283</v>
      </c>
      <c r="I91" s="867"/>
      <c r="J91" s="874" t="s">
        <v>279</v>
      </c>
      <c r="K91" s="867"/>
      <c r="L91" s="867"/>
      <c r="M91" s="874" t="s">
        <v>294</v>
      </c>
      <c r="N91" s="867"/>
      <c r="O91" s="867"/>
      <c r="P91" s="874"/>
      <c r="Q91" s="867"/>
      <c r="R91" s="875"/>
      <c r="S91" s="869"/>
      <c r="T91" s="876" t="s">
        <v>49</v>
      </c>
      <c r="U91" s="867"/>
      <c r="V91" s="867"/>
      <c r="W91" s="867"/>
      <c r="X91" s="867"/>
      <c r="Y91" s="867"/>
      <c r="Z91" s="867"/>
      <c r="AA91" s="867"/>
      <c r="AB91" s="875" t="s">
        <v>273</v>
      </c>
      <c r="AC91" s="869"/>
      <c r="AD91" s="869"/>
      <c r="AE91" s="869"/>
      <c r="AF91" s="869"/>
      <c r="AG91" s="875" t="s">
        <v>274</v>
      </c>
      <c r="AH91" s="869"/>
      <c r="AI91" s="869"/>
      <c r="AJ91" s="667" t="s">
        <v>303</v>
      </c>
      <c r="AK91" s="877" t="s">
        <v>321</v>
      </c>
      <c r="AL91" s="869"/>
      <c r="AM91" s="869"/>
      <c r="AN91" s="869"/>
      <c r="AO91" s="869"/>
      <c r="AP91" s="869"/>
      <c r="AQ91" s="660">
        <v>480000000</v>
      </c>
      <c r="AR91" s="682">
        <v>477650000</v>
      </c>
      <c r="AS91" s="676">
        <v>2350000</v>
      </c>
      <c r="AT91" s="661">
        <v>0</v>
      </c>
      <c r="AU91" s="682">
        <v>36250000</v>
      </c>
      <c r="AV91" s="676">
        <v>441400000</v>
      </c>
      <c r="AW91" s="683">
        <v>0</v>
      </c>
      <c r="AX91" s="676">
        <v>36250000</v>
      </c>
      <c r="AY91" s="683">
        <v>0</v>
      </c>
      <c r="AZ91" s="677">
        <v>0</v>
      </c>
      <c r="BA91" s="661">
        <v>0</v>
      </c>
      <c r="BB91" s="661">
        <v>0</v>
      </c>
      <c r="BC91" s="661">
        <v>0</v>
      </c>
      <c r="BE91" s="656">
        <f t="shared" si="9"/>
        <v>7.5520833333333329E-2</v>
      </c>
    </row>
    <row r="92" spans="1:57" s="655" customFormat="1" ht="16.5" hidden="1" x14ac:dyDescent="0.2">
      <c r="A92" s="659" t="str">
        <f t="shared" si="10"/>
        <v>A204210</v>
      </c>
      <c r="B92" s="866" t="s">
        <v>14</v>
      </c>
      <c r="C92" s="867"/>
      <c r="D92" s="866" t="s">
        <v>282</v>
      </c>
      <c r="E92" s="867"/>
      <c r="F92" s="866" t="s">
        <v>280</v>
      </c>
      <c r="G92" s="867"/>
      <c r="H92" s="866" t="s">
        <v>283</v>
      </c>
      <c r="I92" s="867"/>
      <c r="J92" s="866" t="s">
        <v>282</v>
      </c>
      <c r="K92" s="867"/>
      <c r="L92" s="867"/>
      <c r="M92" s="866"/>
      <c r="N92" s="867"/>
      <c r="O92" s="867"/>
      <c r="P92" s="866"/>
      <c r="Q92" s="867"/>
      <c r="R92" s="870"/>
      <c r="S92" s="869"/>
      <c r="T92" s="871" t="s">
        <v>211</v>
      </c>
      <c r="U92" s="867"/>
      <c r="V92" s="867"/>
      <c r="W92" s="867"/>
      <c r="X92" s="867"/>
      <c r="Y92" s="867"/>
      <c r="Z92" s="867"/>
      <c r="AA92" s="867"/>
      <c r="AB92" s="870" t="s">
        <v>273</v>
      </c>
      <c r="AC92" s="869"/>
      <c r="AD92" s="869"/>
      <c r="AE92" s="869"/>
      <c r="AF92" s="869"/>
      <c r="AG92" s="870" t="s">
        <v>274</v>
      </c>
      <c r="AH92" s="869"/>
      <c r="AI92" s="869"/>
      <c r="AJ92" s="666" t="s">
        <v>65</v>
      </c>
      <c r="AK92" s="868" t="s">
        <v>275</v>
      </c>
      <c r="AL92" s="869"/>
      <c r="AM92" s="869"/>
      <c r="AN92" s="869"/>
      <c r="AO92" s="869"/>
      <c r="AP92" s="869"/>
      <c r="AQ92" s="654">
        <v>127000000</v>
      </c>
      <c r="AR92" s="680">
        <v>95821990</v>
      </c>
      <c r="AS92" s="671">
        <v>31178010</v>
      </c>
      <c r="AT92" s="657">
        <v>0</v>
      </c>
      <c r="AU92" s="680">
        <v>3174350</v>
      </c>
      <c r="AV92" s="671">
        <v>92647640</v>
      </c>
      <c r="AW92" s="680">
        <v>2000000</v>
      </c>
      <c r="AX92" s="671">
        <v>1174350</v>
      </c>
      <c r="AY92" s="680">
        <v>2000000</v>
      </c>
      <c r="AZ92" s="672">
        <v>0</v>
      </c>
      <c r="BA92" s="654">
        <v>2000000</v>
      </c>
      <c r="BB92" s="657">
        <v>0</v>
      </c>
      <c r="BC92" s="657">
        <v>0</v>
      </c>
      <c r="BE92" s="656">
        <f t="shared" si="9"/>
        <v>2.499488188976378E-2</v>
      </c>
    </row>
    <row r="93" spans="1:57" s="655" customFormat="1" ht="16.5" hidden="1" x14ac:dyDescent="0.2">
      <c r="A93" s="659" t="str">
        <f t="shared" si="10"/>
        <v>A2042110</v>
      </c>
      <c r="B93" s="874" t="s">
        <v>14</v>
      </c>
      <c r="C93" s="867"/>
      <c r="D93" s="874" t="s">
        <v>282</v>
      </c>
      <c r="E93" s="867"/>
      <c r="F93" s="874" t="s">
        <v>280</v>
      </c>
      <c r="G93" s="867"/>
      <c r="H93" s="874" t="s">
        <v>283</v>
      </c>
      <c r="I93" s="867"/>
      <c r="J93" s="874" t="s">
        <v>282</v>
      </c>
      <c r="K93" s="867"/>
      <c r="L93" s="867"/>
      <c r="M93" s="874" t="s">
        <v>279</v>
      </c>
      <c r="N93" s="867"/>
      <c r="O93" s="867"/>
      <c r="P93" s="874"/>
      <c r="Q93" s="867"/>
      <c r="R93" s="875"/>
      <c r="S93" s="869"/>
      <c r="T93" s="876" t="s">
        <v>50</v>
      </c>
      <c r="U93" s="867"/>
      <c r="V93" s="867"/>
      <c r="W93" s="867"/>
      <c r="X93" s="867"/>
      <c r="Y93" s="867"/>
      <c r="Z93" s="867"/>
      <c r="AA93" s="867"/>
      <c r="AB93" s="875" t="s">
        <v>273</v>
      </c>
      <c r="AC93" s="869"/>
      <c r="AD93" s="869"/>
      <c r="AE93" s="869"/>
      <c r="AF93" s="869"/>
      <c r="AG93" s="875" t="s">
        <v>274</v>
      </c>
      <c r="AH93" s="869"/>
      <c r="AI93" s="869"/>
      <c r="AJ93" s="667" t="s">
        <v>65</v>
      </c>
      <c r="AK93" s="877" t="s">
        <v>275</v>
      </c>
      <c r="AL93" s="869"/>
      <c r="AM93" s="869"/>
      <c r="AN93" s="869"/>
      <c r="AO93" s="869"/>
      <c r="AP93" s="869"/>
      <c r="AQ93" s="660">
        <v>57000000</v>
      </c>
      <c r="AR93" s="682">
        <v>26371990</v>
      </c>
      <c r="AS93" s="676">
        <v>30628010</v>
      </c>
      <c r="AT93" s="661">
        <v>0</v>
      </c>
      <c r="AU93" s="682">
        <v>1000000</v>
      </c>
      <c r="AV93" s="676">
        <v>25371990</v>
      </c>
      <c r="AW93" s="682">
        <v>1000000</v>
      </c>
      <c r="AX93" s="677">
        <v>0</v>
      </c>
      <c r="AY93" s="682">
        <v>1000000</v>
      </c>
      <c r="AZ93" s="677">
        <v>0</v>
      </c>
      <c r="BA93" s="660">
        <v>1000000</v>
      </c>
      <c r="BB93" s="661">
        <v>0</v>
      </c>
      <c r="BC93" s="661">
        <v>0</v>
      </c>
      <c r="BE93" s="656">
        <f t="shared" ref="BE93:BE156" si="11">+AU93/AQ93</f>
        <v>1.7543859649122806E-2</v>
      </c>
    </row>
    <row r="94" spans="1:57" s="655" customFormat="1" ht="16.5" hidden="1" x14ac:dyDescent="0.2">
      <c r="A94" s="659" t="str">
        <f t="shared" si="10"/>
        <v>A2042210</v>
      </c>
      <c r="B94" s="874" t="s">
        <v>14</v>
      </c>
      <c r="C94" s="867"/>
      <c r="D94" s="874" t="s">
        <v>282</v>
      </c>
      <c r="E94" s="867"/>
      <c r="F94" s="874" t="s">
        <v>280</v>
      </c>
      <c r="G94" s="867"/>
      <c r="H94" s="874" t="s">
        <v>283</v>
      </c>
      <c r="I94" s="867"/>
      <c r="J94" s="874" t="s">
        <v>282</v>
      </c>
      <c r="K94" s="867"/>
      <c r="L94" s="867"/>
      <c r="M94" s="874" t="s">
        <v>282</v>
      </c>
      <c r="N94" s="867"/>
      <c r="O94" s="867"/>
      <c r="P94" s="874"/>
      <c r="Q94" s="867"/>
      <c r="R94" s="875"/>
      <c r="S94" s="869"/>
      <c r="T94" s="876" t="s">
        <v>51</v>
      </c>
      <c r="U94" s="867"/>
      <c r="V94" s="867"/>
      <c r="W94" s="867"/>
      <c r="X94" s="867"/>
      <c r="Y94" s="867"/>
      <c r="Z94" s="867"/>
      <c r="AA94" s="867"/>
      <c r="AB94" s="875" t="s">
        <v>273</v>
      </c>
      <c r="AC94" s="869"/>
      <c r="AD94" s="869"/>
      <c r="AE94" s="869"/>
      <c r="AF94" s="869"/>
      <c r="AG94" s="875" t="s">
        <v>274</v>
      </c>
      <c r="AH94" s="869"/>
      <c r="AI94" s="869"/>
      <c r="AJ94" s="667" t="s">
        <v>65</v>
      </c>
      <c r="AK94" s="877" t="s">
        <v>275</v>
      </c>
      <c r="AL94" s="869"/>
      <c r="AM94" s="869"/>
      <c r="AN94" s="869"/>
      <c r="AO94" s="869"/>
      <c r="AP94" s="869"/>
      <c r="AQ94" s="660">
        <v>70000000</v>
      </c>
      <c r="AR94" s="682">
        <v>69450000</v>
      </c>
      <c r="AS94" s="676">
        <v>550000</v>
      </c>
      <c r="AT94" s="661">
        <v>0</v>
      </c>
      <c r="AU94" s="682">
        <v>2174350</v>
      </c>
      <c r="AV94" s="676">
        <v>67275650</v>
      </c>
      <c r="AW94" s="682">
        <v>1000000</v>
      </c>
      <c r="AX94" s="676">
        <v>1174350</v>
      </c>
      <c r="AY94" s="682">
        <v>1000000</v>
      </c>
      <c r="AZ94" s="677">
        <v>0</v>
      </c>
      <c r="BA94" s="660">
        <v>1000000</v>
      </c>
      <c r="BB94" s="661">
        <v>0</v>
      </c>
      <c r="BC94" s="661">
        <v>0</v>
      </c>
      <c r="BE94" s="656">
        <f t="shared" si="11"/>
        <v>3.1062142857142858E-2</v>
      </c>
    </row>
    <row r="95" spans="1:57" s="655" customFormat="1" ht="16.5" hidden="1" x14ac:dyDescent="0.2">
      <c r="A95" s="659" t="str">
        <f t="shared" si="10"/>
        <v>A204410</v>
      </c>
      <c r="B95" s="866" t="s">
        <v>14</v>
      </c>
      <c r="C95" s="867"/>
      <c r="D95" s="866" t="s">
        <v>282</v>
      </c>
      <c r="E95" s="867"/>
      <c r="F95" s="866" t="s">
        <v>280</v>
      </c>
      <c r="G95" s="867"/>
      <c r="H95" s="866" t="s">
        <v>283</v>
      </c>
      <c r="I95" s="867"/>
      <c r="J95" s="866" t="s">
        <v>283</v>
      </c>
      <c r="K95" s="867"/>
      <c r="L95" s="867"/>
      <c r="M95" s="866"/>
      <c r="N95" s="867"/>
      <c r="O95" s="867"/>
      <c r="P95" s="866"/>
      <c r="Q95" s="867"/>
      <c r="R95" s="870"/>
      <c r="S95" s="869"/>
      <c r="T95" s="871" t="s">
        <v>213</v>
      </c>
      <c r="U95" s="867"/>
      <c r="V95" s="867"/>
      <c r="W95" s="867"/>
      <c r="X95" s="867"/>
      <c r="Y95" s="867"/>
      <c r="Z95" s="867"/>
      <c r="AA95" s="867"/>
      <c r="AB95" s="870" t="s">
        <v>273</v>
      </c>
      <c r="AC95" s="869"/>
      <c r="AD95" s="869"/>
      <c r="AE95" s="869"/>
      <c r="AF95" s="869"/>
      <c r="AG95" s="870" t="s">
        <v>274</v>
      </c>
      <c r="AH95" s="869"/>
      <c r="AI95" s="869"/>
      <c r="AJ95" s="666" t="s">
        <v>65</v>
      </c>
      <c r="AK95" s="868" t="s">
        <v>275</v>
      </c>
      <c r="AL95" s="869"/>
      <c r="AM95" s="869"/>
      <c r="AN95" s="869"/>
      <c r="AO95" s="869"/>
      <c r="AP95" s="869"/>
      <c r="AQ95" s="654">
        <v>286723166</v>
      </c>
      <c r="AR95" s="680">
        <v>256857339</v>
      </c>
      <c r="AS95" s="671">
        <v>29865827</v>
      </c>
      <c r="AT95" s="657">
        <v>0</v>
      </c>
      <c r="AU95" s="680">
        <v>217564504</v>
      </c>
      <c r="AV95" s="671">
        <v>39292835</v>
      </c>
      <c r="AW95" s="680">
        <v>153126464</v>
      </c>
      <c r="AX95" s="671">
        <v>64438040</v>
      </c>
      <c r="AY95" s="680">
        <v>153126464</v>
      </c>
      <c r="AZ95" s="672">
        <v>0</v>
      </c>
      <c r="BA95" s="654">
        <v>153126464</v>
      </c>
      <c r="BB95" s="657">
        <v>0</v>
      </c>
      <c r="BC95" s="657">
        <v>0</v>
      </c>
      <c r="BE95" s="656">
        <f t="shared" si="11"/>
        <v>0.75879639247566066</v>
      </c>
    </row>
    <row r="96" spans="1:57" s="655" customFormat="1" ht="16.5" hidden="1" x14ac:dyDescent="0.2">
      <c r="A96" s="659" t="str">
        <f t="shared" si="10"/>
        <v>A204413</v>
      </c>
      <c r="B96" s="866" t="s">
        <v>14</v>
      </c>
      <c r="C96" s="867"/>
      <c r="D96" s="866" t="s">
        <v>282</v>
      </c>
      <c r="E96" s="867"/>
      <c r="F96" s="866" t="s">
        <v>280</v>
      </c>
      <c r="G96" s="867"/>
      <c r="H96" s="866" t="s">
        <v>283</v>
      </c>
      <c r="I96" s="867"/>
      <c r="J96" s="866" t="s">
        <v>283</v>
      </c>
      <c r="K96" s="867"/>
      <c r="L96" s="867"/>
      <c r="M96" s="866"/>
      <c r="N96" s="867"/>
      <c r="O96" s="867"/>
      <c r="P96" s="866"/>
      <c r="Q96" s="867"/>
      <c r="R96" s="870"/>
      <c r="S96" s="869"/>
      <c r="T96" s="871" t="s">
        <v>213</v>
      </c>
      <c r="U96" s="867"/>
      <c r="V96" s="867"/>
      <c r="W96" s="867"/>
      <c r="X96" s="867"/>
      <c r="Y96" s="867"/>
      <c r="Z96" s="867"/>
      <c r="AA96" s="867"/>
      <c r="AB96" s="870" t="s">
        <v>273</v>
      </c>
      <c r="AC96" s="869"/>
      <c r="AD96" s="869"/>
      <c r="AE96" s="869"/>
      <c r="AF96" s="869"/>
      <c r="AG96" s="870" t="s">
        <v>274</v>
      </c>
      <c r="AH96" s="869"/>
      <c r="AI96" s="869"/>
      <c r="AJ96" s="666" t="s">
        <v>303</v>
      </c>
      <c r="AK96" s="868" t="s">
        <v>321</v>
      </c>
      <c r="AL96" s="869"/>
      <c r="AM96" s="869"/>
      <c r="AN96" s="869"/>
      <c r="AO96" s="869"/>
      <c r="AP96" s="869"/>
      <c r="AQ96" s="654">
        <v>1175000000</v>
      </c>
      <c r="AR96" s="680">
        <v>677950000</v>
      </c>
      <c r="AS96" s="671">
        <v>497050000</v>
      </c>
      <c r="AT96" s="657">
        <v>0</v>
      </c>
      <c r="AU96" s="680">
        <v>462251611.81999999</v>
      </c>
      <c r="AV96" s="671">
        <v>215698388.18000001</v>
      </c>
      <c r="AW96" s="680">
        <v>177390539.06</v>
      </c>
      <c r="AX96" s="671">
        <v>284861072.75999999</v>
      </c>
      <c r="AY96" s="680">
        <v>177390539.06</v>
      </c>
      <c r="AZ96" s="672">
        <v>0</v>
      </c>
      <c r="BA96" s="654">
        <v>175827247.19999999</v>
      </c>
      <c r="BB96" s="654">
        <v>1563291.86</v>
      </c>
      <c r="BC96" s="657">
        <v>0</v>
      </c>
      <c r="BE96" s="656">
        <f t="shared" si="11"/>
        <v>0.39340562708085108</v>
      </c>
    </row>
    <row r="97" spans="1:57" s="655" customFormat="1" ht="16.5" hidden="1" x14ac:dyDescent="0.2">
      <c r="A97" s="659" t="str">
        <f t="shared" ref="A97:A160" si="12">+B97&amp;D97&amp;F97&amp;H97&amp;J97&amp;M97&amp;P97&amp;R97&amp;AJ97</f>
        <v>A2044110</v>
      </c>
      <c r="B97" s="874" t="s">
        <v>14</v>
      </c>
      <c r="C97" s="867"/>
      <c r="D97" s="874" t="s">
        <v>282</v>
      </c>
      <c r="E97" s="867"/>
      <c r="F97" s="874" t="s">
        <v>280</v>
      </c>
      <c r="G97" s="867"/>
      <c r="H97" s="874" t="s">
        <v>283</v>
      </c>
      <c r="I97" s="867"/>
      <c r="J97" s="874" t="s">
        <v>283</v>
      </c>
      <c r="K97" s="867"/>
      <c r="L97" s="867"/>
      <c r="M97" s="874" t="s">
        <v>279</v>
      </c>
      <c r="N97" s="867"/>
      <c r="O97" s="867"/>
      <c r="P97" s="874"/>
      <c r="Q97" s="867"/>
      <c r="R97" s="875"/>
      <c r="S97" s="869"/>
      <c r="T97" s="876" t="s">
        <v>52</v>
      </c>
      <c r="U97" s="867"/>
      <c r="V97" s="867"/>
      <c r="W97" s="867"/>
      <c r="X97" s="867"/>
      <c r="Y97" s="867"/>
      <c r="Z97" s="867"/>
      <c r="AA97" s="867"/>
      <c r="AB97" s="875" t="s">
        <v>273</v>
      </c>
      <c r="AC97" s="869"/>
      <c r="AD97" s="869"/>
      <c r="AE97" s="869"/>
      <c r="AF97" s="869"/>
      <c r="AG97" s="875" t="s">
        <v>274</v>
      </c>
      <c r="AH97" s="869"/>
      <c r="AI97" s="869"/>
      <c r="AJ97" s="667" t="s">
        <v>65</v>
      </c>
      <c r="AK97" s="877" t="s">
        <v>275</v>
      </c>
      <c r="AL97" s="869"/>
      <c r="AM97" s="869"/>
      <c r="AN97" s="869"/>
      <c r="AO97" s="869"/>
      <c r="AP97" s="869"/>
      <c r="AQ97" s="660">
        <v>196000000</v>
      </c>
      <c r="AR97" s="682">
        <v>195700000</v>
      </c>
      <c r="AS97" s="676">
        <v>300000</v>
      </c>
      <c r="AT97" s="661">
        <v>0</v>
      </c>
      <c r="AU97" s="682">
        <v>170899280</v>
      </c>
      <c r="AV97" s="676">
        <v>24800720</v>
      </c>
      <c r="AW97" s="682">
        <v>106461240</v>
      </c>
      <c r="AX97" s="676">
        <v>64438040</v>
      </c>
      <c r="AY97" s="682">
        <v>106461240</v>
      </c>
      <c r="AZ97" s="677">
        <v>0</v>
      </c>
      <c r="BA97" s="660">
        <v>106461240</v>
      </c>
      <c r="BB97" s="661">
        <v>0</v>
      </c>
      <c r="BC97" s="661">
        <v>0</v>
      </c>
      <c r="BE97" s="656">
        <f t="shared" si="11"/>
        <v>0.87193510204081637</v>
      </c>
    </row>
    <row r="98" spans="1:57" s="655" customFormat="1" ht="16.5" hidden="1" x14ac:dyDescent="0.2">
      <c r="A98" s="659" t="str">
        <f t="shared" si="12"/>
        <v>A2044113</v>
      </c>
      <c r="B98" s="874" t="s">
        <v>14</v>
      </c>
      <c r="C98" s="867"/>
      <c r="D98" s="874" t="s">
        <v>282</v>
      </c>
      <c r="E98" s="867"/>
      <c r="F98" s="874" t="s">
        <v>280</v>
      </c>
      <c r="G98" s="867"/>
      <c r="H98" s="874" t="s">
        <v>283</v>
      </c>
      <c r="I98" s="867"/>
      <c r="J98" s="874" t="s">
        <v>283</v>
      </c>
      <c r="K98" s="867"/>
      <c r="L98" s="867"/>
      <c r="M98" s="874" t="s">
        <v>279</v>
      </c>
      <c r="N98" s="867"/>
      <c r="O98" s="867"/>
      <c r="P98" s="874"/>
      <c r="Q98" s="867"/>
      <c r="R98" s="875"/>
      <c r="S98" s="869"/>
      <c r="T98" s="876" t="s">
        <v>52</v>
      </c>
      <c r="U98" s="867"/>
      <c r="V98" s="867"/>
      <c r="W98" s="867"/>
      <c r="X98" s="867"/>
      <c r="Y98" s="867"/>
      <c r="Z98" s="867"/>
      <c r="AA98" s="867"/>
      <c r="AB98" s="875" t="s">
        <v>273</v>
      </c>
      <c r="AC98" s="869"/>
      <c r="AD98" s="869"/>
      <c r="AE98" s="869"/>
      <c r="AF98" s="869"/>
      <c r="AG98" s="875" t="s">
        <v>274</v>
      </c>
      <c r="AH98" s="869"/>
      <c r="AI98" s="869"/>
      <c r="AJ98" s="667" t="s">
        <v>303</v>
      </c>
      <c r="AK98" s="877" t="s">
        <v>321</v>
      </c>
      <c r="AL98" s="869"/>
      <c r="AM98" s="869"/>
      <c r="AN98" s="869"/>
      <c r="AO98" s="869"/>
      <c r="AP98" s="869"/>
      <c r="AQ98" s="660">
        <v>200000000</v>
      </c>
      <c r="AR98" s="682">
        <v>127750000</v>
      </c>
      <c r="AS98" s="676">
        <v>72250000</v>
      </c>
      <c r="AT98" s="661">
        <v>0</v>
      </c>
      <c r="AU98" s="682">
        <v>28750000</v>
      </c>
      <c r="AV98" s="676">
        <v>99000000</v>
      </c>
      <c r="AW98" s="682">
        <v>1000000</v>
      </c>
      <c r="AX98" s="676">
        <v>27750000</v>
      </c>
      <c r="AY98" s="682">
        <v>1000000</v>
      </c>
      <c r="AZ98" s="677">
        <v>0</v>
      </c>
      <c r="BA98" s="660">
        <v>1000000</v>
      </c>
      <c r="BB98" s="661">
        <v>0</v>
      </c>
      <c r="BC98" s="661">
        <v>0</v>
      </c>
      <c r="BE98" s="656">
        <f t="shared" si="11"/>
        <v>0.14374999999999999</v>
      </c>
    </row>
    <row r="99" spans="1:57" s="655" customFormat="1" ht="16.5" hidden="1" x14ac:dyDescent="0.2">
      <c r="A99" s="659" t="str">
        <f t="shared" si="12"/>
        <v>A2044610</v>
      </c>
      <c r="B99" s="874" t="s">
        <v>14</v>
      </c>
      <c r="C99" s="867"/>
      <c r="D99" s="874" t="s">
        <v>282</v>
      </c>
      <c r="E99" s="867"/>
      <c r="F99" s="874" t="s">
        <v>280</v>
      </c>
      <c r="G99" s="867"/>
      <c r="H99" s="874" t="s">
        <v>283</v>
      </c>
      <c r="I99" s="867"/>
      <c r="J99" s="874" t="s">
        <v>283</v>
      </c>
      <c r="K99" s="867"/>
      <c r="L99" s="867"/>
      <c r="M99" s="874" t="s">
        <v>292</v>
      </c>
      <c r="N99" s="867"/>
      <c r="O99" s="867"/>
      <c r="P99" s="874"/>
      <c r="Q99" s="867"/>
      <c r="R99" s="875"/>
      <c r="S99" s="869"/>
      <c r="T99" s="876" t="s">
        <v>53</v>
      </c>
      <c r="U99" s="867"/>
      <c r="V99" s="867"/>
      <c r="W99" s="867"/>
      <c r="X99" s="867"/>
      <c r="Y99" s="867"/>
      <c r="Z99" s="867"/>
      <c r="AA99" s="867"/>
      <c r="AB99" s="875" t="s">
        <v>273</v>
      </c>
      <c r="AC99" s="869"/>
      <c r="AD99" s="869"/>
      <c r="AE99" s="869"/>
      <c r="AF99" s="869"/>
      <c r="AG99" s="875" t="s">
        <v>274</v>
      </c>
      <c r="AH99" s="869"/>
      <c r="AI99" s="869"/>
      <c r="AJ99" s="667" t="s">
        <v>65</v>
      </c>
      <c r="AK99" s="877" t="s">
        <v>275</v>
      </c>
      <c r="AL99" s="869"/>
      <c r="AM99" s="869"/>
      <c r="AN99" s="869"/>
      <c r="AO99" s="869"/>
      <c r="AP99" s="869"/>
      <c r="AQ99" s="660">
        <v>18000000</v>
      </c>
      <c r="AR99" s="682">
        <v>452200</v>
      </c>
      <c r="AS99" s="676">
        <v>17547800</v>
      </c>
      <c r="AT99" s="661">
        <v>0</v>
      </c>
      <c r="AU99" s="683">
        <v>0</v>
      </c>
      <c r="AV99" s="676">
        <v>452200</v>
      </c>
      <c r="AW99" s="683">
        <v>0</v>
      </c>
      <c r="AX99" s="677">
        <v>0</v>
      </c>
      <c r="AY99" s="683">
        <v>0</v>
      </c>
      <c r="AZ99" s="677">
        <v>0</v>
      </c>
      <c r="BA99" s="661">
        <v>0</v>
      </c>
      <c r="BB99" s="661">
        <v>0</v>
      </c>
      <c r="BC99" s="661">
        <v>0</v>
      </c>
      <c r="BE99" s="656">
        <f t="shared" si="11"/>
        <v>0</v>
      </c>
    </row>
    <row r="100" spans="1:57" s="655" customFormat="1" ht="16.5" hidden="1" x14ac:dyDescent="0.2">
      <c r="A100" s="659" t="str">
        <f t="shared" si="12"/>
        <v>A2044613</v>
      </c>
      <c r="B100" s="874" t="s">
        <v>14</v>
      </c>
      <c r="C100" s="867"/>
      <c r="D100" s="874" t="s">
        <v>282</v>
      </c>
      <c r="E100" s="867"/>
      <c r="F100" s="874" t="s">
        <v>280</v>
      </c>
      <c r="G100" s="867"/>
      <c r="H100" s="874" t="s">
        <v>283</v>
      </c>
      <c r="I100" s="867"/>
      <c r="J100" s="874" t="s">
        <v>283</v>
      </c>
      <c r="K100" s="867"/>
      <c r="L100" s="867"/>
      <c r="M100" s="874" t="s">
        <v>292</v>
      </c>
      <c r="N100" s="867"/>
      <c r="O100" s="867"/>
      <c r="P100" s="874"/>
      <c r="Q100" s="867"/>
      <c r="R100" s="875"/>
      <c r="S100" s="869"/>
      <c r="T100" s="876" t="s">
        <v>53</v>
      </c>
      <c r="U100" s="867"/>
      <c r="V100" s="867"/>
      <c r="W100" s="867"/>
      <c r="X100" s="867"/>
      <c r="Y100" s="867"/>
      <c r="Z100" s="867"/>
      <c r="AA100" s="867"/>
      <c r="AB100" s="875" t="s">
        <v>273</v>
      </c>
      <c r="AC100" s="869"/>
      <c r="AD100" s="869"/>
      <c r="AE100" s="869"/>
      <c r="AF100" s="869"/>
      <c r="AG100" s="875" t="s">
        <v>274</v>
      </c>
      <c r="AH100" s="869"/>
      <c r="AI100" s="869"/>
      <c r="AJ100" s="667" t="s">
        <v>303</v>
      </c>
      <c r="AK100" s="877" t="s">
        <v>321</v>
      </c>
      <c r="AL100" s="869"/>
      <c r="AM100" s="869"/>
      <c r="AN100" s="869"/>
      <c r="AO100" s="869"/>
      <c r="AP100" s="869"/>
      <c r="AQ100" s="660">
        <v>80000000</v>
      </c>
      <c r="AR100" s="683">
        <v>0</v>
      </c>
      <c r="AS100" s="676">
        <v>80000000</v>
      </c>
      <c r="AT100" s="661">
        <v>0</v>
      </c>
      <c r="AU100" s="683">
        <v>0</v>
      </c>
      <c r="AV100" s="677">
        <v>0</v>
      </c>
      <c r="AW100" s="683">
        <v>0</v>
      </c>
      <c r="AX100" s="677">
        <v>0</v>
      </c>
      <c r="AY100" s="683">
        <v>0</v>
      </c>
      <c r="AZ100" s="677">
        <v>0</v>
      </c>
      <c r="BA100" s="661">
        <v>0</v>
      </c>
      <c r="BB100" s="661">
        <v>0</v>
      </c>
      <c r="BC100" s="661">
        <v>0</v>
      </c>
      <c r="BE100" s="656">
        <f t="shared" si="11"/>
        <v>0</v>
      </c>
    </row>
    <row r="101" spans="1:57" s="655" customFormat="1" ht="16.5" hidden="1" x14ac:dyDescent="0.2">
      <c r="A101" s="659" t="str">
        <f t="shared" si="12"/>
        <v>A2044910</v>
      </c>
      <c r="B101" s="874" t="s">
        <v>14</v>
      </c>
      <c r="C101" s="867"/>
      <c r="D101" s="874" t="s">
        <v>282</v>
      </c>
      <c r="E101" s="867"/>
      <c r="F101" s="874" t="s">
        <v>280</v>
      </c>
      <c r="G101" s="867"/>
      <c r="H101" s="874" t="s">
        <v>283</v>
      </c>
      <c r="I101" s="867"/>
      <c r="J101" s="874" t="s">
        <v>283</v>
      </c>
      <c r="K101" s="867"/>
      <c r="L101" s="867"/>
      <c r="M101" s="874" t="s">
        <v>288</v>
      </c>
      <c r="N101" s="867"/>
      <c r="O101" s="867"/>
      <c r="P101" s="874"/>
      <c r="Q101" s="867"/>
      <c r="R101" s="875"/>
      <c r="S101" s="869"/>
      <c r="T101" s="876" t="s">
        <v>54</v>
      </c>
      <c r="U101" s="867"/>
      <c r="V101" s="867"/>
      <c r="W101" s="867"/>
      <c r="X101" s="867"/>
      <c r="Y101" s="867"/>
      <c r="Z101" s="867"/>
      <c r="AA101" s="867"/>
      <c r="AB101" s="875" t="s">
        <v>273</v>
      </c>
      <c r="AC101" s="869"/>
      <c r="AD101" s="869"/>
      <c r="AE101" s="869"/>
      <c r="AF101" s="869"/>
      <c r="AG101" s="875" t="s">
        <v>274</v>
      </c>
      <c r="AH101" s="869"/>
      <c r="AI101" s="869"/>
      <c r="AJ101" s="667" t="s">
        <v>65</v>
      </c>
      <c r="AK101" s="877" t="s">
        <v>275</v>
      </c>
      <c r="AL101" s="869"/>
      <c r="AM101" s="869"/>
      <c r="AN101" s="869"/>
      <c r="AO101" s="869"/>
      <c r="AP101" s="869"/>
      <c r="AQ101" s="660">
        <v>10000000</v>
      </c>
      <c r="AR101" s="682">
        <v>6732400</v>
      </c>
      <c r="AS101" s="676">
        <v>3267600</v>
      </c>
      <c r="AT101" s="661">
        <v>0</v>
      </c>
      <c r="AU101" s="682">
        <v>4762508</v>
      </c>
      <c r="AV101" s="676">
        <v>1969892</v>
      </c>
      <c r="AW101" s="682">
        <v>4762508</v>
      </c>
      <c r="AX101" s="677">
        <v>0</v>
      </c>
      <c r="AY101" s="682">
        <v>4762508</v>
      </c>
      <c r="AZ101" s="677">
        <v>0</v>
      </c>
      <c r="BA101" s="660">
        <v>4762508</v>
      </c>
      <c r="BB101" s="661">
        <v>0</v>
      </c>
      <c r="BC101" s="661">
        <v>0</v>
      </c>
      <c r="BE101" s="656">
        <f t="shared" si="11"/>
        <v>0.47625079999999997</v>
      </c>
    </row>
    <row r="102" spans="1:57" s="655" customFormat="1" ht="16.5" hidden="1" x14ac:dyDescent="0.2">
      <c r="A102" s="659" t="str">
        <f t="shared" si="12"/>
        <v>A2044913</v>
      </c>
      <c r="B102" s="874" t="s">
        <v>14</v>
      </c>
      <c r="C102" s="867"/>
      <c r="D102" s="874" t="s">
        <v>282</v>
      </c>
      <c r="E102" s="867"/>
      <c r="F102" s="874" t="s">
        <v>280</v>
      </c>
      <c r="G102" s="867"/>
      <c r="H102" s="874" t="s">
        <v>283</v>
      </c>
      <c r="I102" s="867"/>
      <c r="J102" s="874" t="s">
        <v>283</v>
      </c>
      <c r="K102" s="867"/>
      <c r="L102" s="867"/>
      <c r="M102" s="874" t="s">
        <v>288</v>
      </c>
      <c r="N102" s="867"/>
      <c r="O102" s="867"/>
      <c r="P102" s="874"/>
      <c r="Q102" s="867"/>
      <c r="R102" s="875"/>
      <c r="S102" s="869"/>
      <c r="T102" s="876" t="s">
        <v>54</v>
      </c>
      <c r="U102" s="867"/>
      <c r="V102" s="867"/>
      <c r="W102" s="867"/>
      <c r="X102" s="867"/>
      <c r="Y102" s="867"/>
      <c r="Z102" s="867"/>
      <c r="AA102" s="867"/>
      <c r="AB102" s="875" t="s">
        <v>273</v>
      </c>
      <c r="AC102" s="869"/>
      <c r="AD102" s="869"/>
      <c r="AE102" s="869"/>
      <c r="AF102" s="869"/>
      <c r="AG102" s="875" t="s">
        <v>274</v>
      </c>
      <c r="AH102" s="869"/>
      <c r="AI102" s="869"/>
      <c r="AJ102" s="667" t="s">
        <v>303</v>
      </c>
      <c r="AK102" s="877" t="s">
        <v>321</v>
      </c>
      <c r="AL102" s="869"/>
      <c r="AM102" s="869"/>
      <c r="AN102" s="869"/>
      <c r="AO102" s="869"/>
      <c r="AP102" s="869"/>
      <c r="AQ102" s="660">
        <v>20000000</v>
      </c>
      <c r="AR102" s="682">
        <v>200000</v>
      </c>
      <c r="AS102" s="676">
        <v>19800000</v>
      </c>
      <c r="AT102" s="661">
        <v>0</v>
      </c>
      <c r="AU102" s="683">
        <v>0</v>
      </c>
      <c r="AV102" s="676">
        <v>200000</v>
      </c>
      <c r="AW102" s="683">
        <v>0</v>
      </c>
      <c r="AX102" s="677">
        <v>0</v>
      </c>
      <c r="AY102" s="683">
        <v>0</v>
      </c>
      <c r="AZ102" s="677">
        <v>0</v>
      </c>
      <c r="BA102" s="661">
        <v>0</v>
      </c>
      <c r="BB102" s="661">
        <v>0</v>
      </c>
      <c r="BC102" s="661">
        <v>0</v>
      </c>
      <c r="BE102" s="656">
        <f t="shared" si="11"/>
        <v>0</v>
      </c>
    </row>
    <row r="103" spans="1:57" s="655" customFormat="1" ht="16.5" hidden="1" x14ac:dyDescent="0.2">
      <c r="A103" s="659" t="str">
        <f t="shared" si="12"/>
        <v>A20441510</v>
      </c>
      <c r="B103" s="874" t="s">
        <v>14</v>
      </c>
      <c r="C103" s="867"/>
      <c r="D103" s="874" t="s">
        <v>282</v>
      </c>
      <c r="E103" s="867"/>
      <c r="F103" s="874" t="s">
        <v>280</v>
      </c>
      <c r="G103" s="867"/>
      <c r="H103" s="874" t="s">
        <v>283</v>
      </c>
      <c r="I103" s="867"/>
      <c r="J103" s="874" t="s">
        <v>283</v>
      </c>
      <c r="K103" s="867"/>
      <c r="L103" s="867"/>
      <c r="M103" s="874" t="s">
        <v>286</v>
      </c>
      <c r="N103" s="867"/>
      <c r="O103" s="867"/>
      <c r="P103" s="874"/>
      <c r="Q103" s="867"/>
      <c r="R103" s="875"/>
      <c r="S103" s="869"/>
      <c r="T103" s="876" t="s">
        <v>55</v>
      </c>
      <c r="U103" s="867"/>
      <c r="V103" s="867"/>
      <c r="W103" s="867"/>
      <c r="X103" s="867"/>
      <c r="Y103" s="867"/>
      <c r="Z103" s="867"/>
      <c r="AA103" s="867"/>
      <c r="AB103" s="875" t="s">
        <v>273</v>
      </c>
      <c r="AC103" s="869"/>
      <c r="AD103" s="869"/>
      <c r="AE103" s="869"/>
      <c r="AF103" s="869"/>
      <c r="AG103" s="875" t="s">
        <v>274</v>
      </c>
      <c r="AH103" s="869"/>
      <c r="AI103" s="869"/>
      <c r="AJ103" s="667" t="s">
        <v>65</v>
      </c>
      <c r="AK103" s="877" t="s">
        <v>275</v>
      </c>
      <c r="AL103" s="869"/>
      <c r="AM103" s="869"/>
      <c r="AN103" s="869"/>
      <c r="AO103" s="869"/>
      <c r="AP103" s="869"/>
      <c r="AQ103" s="660">
        <v>6600000</v>
      </c>
      <c r="AR103" s="682">
        <v>5816560</v>
      </c>
      <c r="AS103" s="676">
        <v>783440</v>
      </c>
      <c r="AT103" s="661">
        <v>0</v>
      </c>
      <c r="AU103" s="682">
        <v>5816560</v>
      </c>
      <c r="AV103" s="677">
        <v>0</v>
      </c>
      <c r="AW103" s="682">
        <v>5816560</v>
      </c>
      <c r="AX103" s="677">
        <v>0</v>
      </c>
      <c r="AY103" s="682">
        <v>5816560</v>
      </c>
      <c r="AZ103" s="677">
        <v>0</v>
      </c>
      <c r="BA103" s="660">
        <v>5816560</v>
      </c>
      <c r="BB103" s="661">
        <v>0</v>
      </c>
      <c r="BC103" s="661">
        <v>0</v>
      </c>
      <c r="BE103" s="656">
        <f t="shared" si="11"/>
        <v>0.88129696969696969</v>
      </c>
    </row>
    <row r="104" spans="1:57" s="655" customFormat="1" ht="16.5" hidden="1" x14ac:dyDescent="0.2">
      <c r="A104" s="659" t="str">
        <f t="shared" si="12"/>
        <v>A20441513</v>
      </c>
      <c r="B104" s="874" t="s">
        <v>14</v>
      </c>
      <c r="C104" s="867"/>
      <c r="D104" s="874" t="s">
        <v>282</v>
      </c>
      <c r="E104" s="867"/>
      <c r="F104" s="874" t="s">
        <v>280</v>
      </c>
      <c r="G104" s="867"/>
      <c r="H104" s="874" t="s">
        <v>283</v>
      </c>
      <c r="I104" s="867"/>
      <c r="J104" s="874" t="s">
        <v>283</v>
      </c>
      <c r="K104" s="867"/>
      <c r="L104" s="867"/>
      <c r="M104" s="874" t="s">
        <v>286</v>
      </c>
      <c r="N104" s="867"/>
      <c r="O104" s="867"/>
      <c r="P104" s="874"/>
      <c r="Q104" s="867"/>
      <c r="R104" s="875"/>
      <c r="S104" s="869"/>
      <c r="T104" s="876" t="s">
        <v>55</v>
      </c>
      <c r="U104" s="867"/>
      <c r="V104" s="867"/>
      <c r="W104" s="867"/>
      <c r="X104" s="867"/>
      <c r="Y104" s="867"/>
      <c r="Z104" s="867"/>
      <c r="AA104" s="867"/>
      <c r="AB104" s="875" t="s">
        <v>273</v>
      </c>
      <c r="AC104" s="869"/>
      <c r="AD104" s="869"/>
      <c r="AE104" s="869"/>
      <c r="AF104" s="869"/>
      <c r="AG104" s="875" t="s">
        <v>274</v>
      </c>
      <c r="AH104" s="869"/>
      <c r="AI104" s="869"/>
      <c r="AJ104" s="667" t="s">
        <v>303</v>
      </c>
      <c r="AK104" s="877" t="s">
        <v>321</v>
      </c>
      <c r="AL104" s="869"/>
      <c r="AM104" s="869"/>
      <c r="AN104" s="869"/>
      <c r="AO104" s="869"/>
      <c r="AP104" s="869"/>
      <c r="AQ104" s="660">
        <v>550000000</v>
      </c>
      <c r="AR104" s="682">
        <v>550000000</v>
      </c>
      <c r="AS104" s="677">
        <v>0</v>
      </c>
      <c r="AT104" s="661">
        <v>0</v>
      </c>
      <c r="AU104" s="682">
        <v>433501611.81999999</v>
      </c>
      <c r="AV104" s="676">
        <v>116498388.18000001</v>
      </c>
      <c r="AW104" s="682">
        <v>176390539.06</v>
      </c>
      <c r="AX104" s="676">
        <v>257111072.75999999</v>
      </c>
      <c r="AY104" s="682">
        <v>176390539.06</v>
      </c>
      <c r="AZ104" s="677">
        <v>0</v>
      </c>
      <c r="BA104" s="660">
        <v>174827247.19999999</v>
      </c>
      <c r="BB104" s="660">
        <v>1563291.86</v>
      </c>
      <c r="BC104" s="661">
        <v>0</v>
      </c>
      <c r="BE104" s="656">
        <f t="shared" si="11"/>
        <v>0.78818474876363631</v>
      </c>
    </row>
    <row r="105" spans="1:57" s="655" customFormat="1" ht="16.5" hidden="1" x14ac:dyDescent="0.2">
      <c r="A105" s="659" t="str">
        <f t="shared" si="12"/>
        <v>A20441710</v>
      </c>
      <c r="B105" s="874" t="s">
        <v>14</v>
      </c>
      <c r="C105" s="867"/>
      <c r="D105" s="874" t="s">
        <v>282</v>
      </c>
      <c r="E105" s="867"/>
      <c r="F105" s="874" t="s">
        <v>280</v>
      </c>
      <c r="G105" s="867"/>
      <c r="H105" s="874" t="s">
        <v>283</v>
      </c>
      <c r="I105" s="867"/>
      <c r="J105" s="874" t="s">
        <v>283</v>
      </c>
      <c r="K105" s="867"/>
      <c r="L105" s="867"/>
      <c r="M105" s="874" t="s">
        <v>298</v>
      </c>
      <c r="N105" s="867"/>
      <c r="O105" s="867"/>
      <c r="P105" s="874"/>
      <c r="Q105" s="867"/>
      <c r="R105" s="875"/>
      <c r="S105" s="869"/>
      <c r="T105" s="876" t="s">
        <v>56</v>
      </c>
      <c r="U105" s="867"/>
      <c r="V105" s="867"/>
      <c r="W105" s="867"/>
      <c r="X105" s="867"/>
      <c r="Y105" s="867"/>
      <c r="Z105" s="867"/>
      <c r="AA105" s="867"/>
      <c r="AB105" s="875" t="s">
        <v>273</v>
      </c>
      <c r="AC105" s="869"/>
      <c r="AD105" s="869"/>
      <c r="AE105" s="869"/>
      <c r="AF105" s="869"/>
      <c r="AG105" s="875" t="s">
        <v>274</v>
      </c>
      <c r="AH105" s="869"/>
      <c r="AI105" s="869"/>
      <c r="AJ105" s="667" t="s">
        <v>65</v>
      </c>
      <c r="AK105" s="877" t="s">
        <v>275</v>
      </c>
      <c r="AL105" s="869"/>
      <c r="AM105" s="869"/>
      <c r="AN105" s="869"/>
      <c r="AO105" s="869"/>
      <c r="AP105" s="869"/>
      <c r="AQ105" s="660">
        <v>7503744</v>
      </c>
      <c r="AR105" s="682">
        <v>6150000</v>
      </c>
      <c r="AS105" s="676">
        <v>1353744</v>
      </c>
      <c r="AT105" s="661">
        <v>0</v>
      </c>
      <c r="AU105" s="682">
        <v>4786155</v>
      </c>
      <c r="AV105" s="676">
        <v>1363845</v>
      </c>
      <c r="AW105" s="682">
        <v>4786155</v>
      </c>
      <c r="AX105" s="677">
        <v>0</v>
      </c>
      <c r="AY105" s="682">
        <v>4786155</v>
      </c>
      <c r="AZ105" s="677">
        <v>0</v>
      </c>
      <c r="BA105" s="660">
        <v>4786155</v>
      </c>
      <c r="BB105" s="661">
        <v>0</v>
      </c>
      <c r="BC105" s="661">
        <v>0</v>
      </c>
      <c r="BE105" s="656">
        <f t="shared" si="11"/>
        <v>0.63783559247223787</v>
      </c>
    </row>
    <row r="106" spans="1:57" s="655" customFormat="1" ht="16.5" hidden="1" x14ac:dyDescent="0.2">
      <c r="A106" s="659" t="str">
        <f t="shared" si="12"/>
        <v>A20441713</v>
      </c>
      <c r="B106" s="874" t="s">
        <v>14</v>
      </c>
      <c r="C106" s="867"/>
      <c r="D106" s="874" t="s">
        <v>282</v>
      </c>
      <c r="E106" s="867"/>
      <c r="F106" s="874" t="s">
        <v>280</v>
      </c>
      <c r="G106" s="867"/>
      <c r="H106" s="874" t="s">
        <v>283</v>
      </c>
      <c r="I106" s="867"/>
      <c r="J106" s="874" t="s">
        <v>283</v>
      </c>
      <c r="K106" s="867"/>
      <c r="L106" s="867"/>
      <c r="M106" s="874" t="s">
        <v>298</v>
      </c>
      <c r="N106" s="867"/>
      <c r="O106" s="867"/>
      <c r="P106" s="874"/>
      <c r="Q106" s="867"/>
      <c r="R106" s="875"/>
      <c r="S106" s="869"/>
      <c r="T106" s="876" t="s">
        <v>56</v>
      </c>
      <c r="U106" s="867"/>
      <c r="V106" s="867"/>
      <c r="W106" s="867"/>
      <c r="X106" s="867"/>
      <c r="Y106" s="867"/>
      <c r="Z106" s="867"/>
      <c r="AA106" s="867"/>
      <c r="AB106" s="875" t="s">
        <v>273</v>
      </c>
      <c r="AC106" s="869"/>
      <c r="AD106" s="869"/>
      <c r="AE106" s="869"/>
      <c r="AF106" s="869"/>
      <c r="AG106" s="875" t="s">
        <v>274</v>
      </c>
      <c r="AH106" s="869"/>
      <c r="AI106" s="869"/>
      <c r="AJ106" s="667" t="s">
        <v>303</v>
      </c>
      <c r="AK106" s="877" t="s">
        <v>321</v>
      </c>
      <c r="AL106" s="869"/>
      <c r="AM106" s="869"/>
      <c r="AN106" s="869"/>
      <c r="AO106" s="869"/>
      <c r="AP106" s="869"/>
      <c r="AQ106" s="660">
        <v>35000000</v>
      </c>
      <c r="AR106" s="683">
        <v>0</v>
      </c>
      <c r="AS106" s="676">
        <v>35000000</v>
      </c>
      <c r="AT106" s="661">
        <v>0</v>
      </c>
      <c r="AU106" s="683">
        <v>0</v>
      </c>
      <c r="AV106" s="677">
        <v>0</v>
      </c>
      <c r="AW106" s="683">
        <v>0</v>
      </c>
      <c r="AX106" s="677">
        <v>0</v>
      </c>
      <c r="AY106" s="683">
        <v>0</v>
      </c>
      <c r="AZ106" s="677">
        <v>0</v>
      </c>
      <c r="BA106" s="661">
        <v>0</v>
      </c>
      <c r="BB106" s="661">
        <v>0</v>
      </c>
      <c r="BC106" s="661">
        <v>0</v>
      </c>
      <c r="BE106" s="656">
        <f t="shared" si="11"/>
        <v>0</v>
      </c>
    </row>
    <row r="107" spans="1:57" s="655" customFormat="1" ht="16.5" hidden="1" x14ac:dyDescent="0.2">
      <c r="A107" s="659" t="str">
        <f t="shared" si="12"/>
        <v>A20441810</v>
      </c>
      <c r="B107" s="874" t="s">
        <v>14</v>
      </c>
      <c r="C107" s="867"/>
      <c r="D107" s="874" t="s">
        <v>282</v>
      </c>
      <c r="E107" s="867"/>
      <c r="F107" s="874" t="s">
        <v>280</v>
      </c>
      <c r="G107" s="867"/>
      <c r="H107" s="874" t="s">
        <v>283</v>
      </c>
      <c r="I107" s="867"/>
      <c r="J107" s="874" t="s">
        <v>283</v>
      </c>
      <c r="K107" s="867"/>
      <c r="L107" s="867"/>
      <c r="M107" s="874" t="s">
        <v>299</v>
      </c>
      <c r="N107" s="867"/>
      <c r="O107" s="867"/>
      <c r="P107" s="874"/>
      <c r="Q107" s="867"/>
      <c r="R107" s="875"/>
      <c r="S107" s="869"/>
      <c r="T107" s="876" t="s">
        <v>57</v>
      </c>
      <c r="U107" s="867"/>
      <c r="V107" s="867"/>
      <c r="W107" s="867"/>
      <c r="X107" s="867"/>
      <c r="Y107" s="867"/>
      <c r="Z107" s="867"/>
      <c r="AA107" s="867"/>
      <c r="AB107" s="875" t="s">
        <v>273</v>
      </c>
      <c r="AC107" s="869"/>
      <c r="AD107" s="869"/>
      <c r="AE107" s="869"/>
      <c r="AF107" s="869"/>
      <c r="AG107" s="875" t="s">
        <v>274</v>
      </c>
      <c r="AH107" s="869"/>
      <c r="AI107" s="869"/>
      <c r="AJ107" s="667" t="s">
        <v>65</v>
      </c>
      <c r="AK107" s="877" t="s">
        <v>275</v>
      </c>
      <c r="AL107" s="869"/>
      <c r="AM107" s="869"/>
      <c r="AN107" s="869"/>
      <c r="AO107" s="869"/>
      <c r="AP107" s="869"/>
      <c r="AQ107" s="660">
        <v>9000000</v>
      </c>
      <c r="AR107" s="682">
        <v>5200000</v>
      </c>
      <c r="AS107" s="676">
        <v>3800000</v>
      </c>
      <c r="AT107" s="661">
        <v>0</v>
      </c>
      <c r="AU107" s="682">
        <v>4023492</v>
      </c>
      <c r="AV107" s="676">
        <v>1176508</v>
      </c>
      <c r="AW107" s="682">
        <v>4023492</v>
      </c>
      <c r="AX107" s="677">
        <v>0</v>
      </c>
      <c r="AY107" s="682">
        <v>4023492</v>
      </c>
      <c r="AZ107" s="677">
        <v>0</v>
      </c>
      <c r="BA107" s="660">
        <v>4023492</v>
      </c>
      <c r="BB107" s="661">
        <v>0</v>
      </c>
      <c r="BC107" s="661">
        <v>0</v>
      </c>
      <c r="BE107" s="656">
        <f t="shared" si="11"/>
        <v>0.44705466666666666</v>
      </c>
    </row>
    <row r="108" spans="1:57" s="655" customFormat="1" ht="16.5" hidden="1" x14ac:dyDescent="0.2">
      <c r="A108" s="659" t="str">
        <f t="shared" si="12"/>
        <v>A20442010</v>
      </c>
      <c r="B108" s="874" t="s">
        <v>14</v>
      </c>
      <c r="C108" s="867"/>
      <c r="D108" s="874" t="s">
        <v>282</v>
      </c>
      <c r="E108" s="867"/>
      <c r="F108" s="874" t="s">
        <v>280</v>
      </c>
      <c r="G108" s="867"/>
      <c r="H108" s="874" t="s">
        <v>283</v>
      </c>
      <c r="I108" s="867"/>
      <c r="J108" s="874" t="s">
        <v>283</v>
      </c>
      <c r="K108" s="867"/>
      <c r="L108" s="867"/>
      <c r="M108" s="874" t="s">
        <v>300</v>
      </c>
      <c r="N108" s="867"/>
      <c r="O108" s="867"/>
      <c r="P108" s="874"/>
      <c r="Q108" s="867"/>
      <c r="R108" s="875"/>
      <c r="S108" s="869"/>
      <c r="T108" s="876" t="s">
        <v>58</v>
      </c>
      <c r="U108" s="867"/>
      <c r="V108" s="867"/>
      <c r="W108" s="867"/>
      <c r="X108" s="867"/>
      <c r="Y108" s="867"/>
      <c r="Z108" s="867"/>
      <c r="AA108" s="867"/>
      <c r="AB108" s="875" t="s">
        <v>273</v>
      </c>
      <c r="AC108" s="869"/>
      <c r="AD108" s="869"/>
      <c r="AE108" s="869"/>
      <c r="AF108" s="869"/>
      <c r="AG108" s="875" t="s">
        <v>274</v>
      </c>
      <c r="AH108" s="869"/>
      <c r="AI108" s="869"/>
      <c r="AJ108" s="667" t="s">
        <v>65</v>
      </c>
      <c r="AK108" s="877" t="s">
        <v>275</v>
      </c>
      <c r="AL108" s="869"/>
      <c r="AM108" s="869"/>
      <c r="AN108" s="869"/>
      <c r="AO108" s="869"/>
      <c r="AP108" s="869"/>
      <c r="AQ108" s="660">
        <v>33000000</v>
      </c>
      <c r="AR108" s="682">
        <v>31828279</v>
      </c>
      <c r="AS108" s="676">
        <v>1171721</v>
      </c>
      <c r="AT108" s="661">
        <v>0</v>
      </c>
      <c r="AU108" s="682">
        <v>22298609</v>
      </c>
      <c r="AV108" s="676">
        <v>9529670</v>
      </c>
      <c r="AW108" s="682">
        <v>22298609</v>
      </c>
      <c r="AX108" s="677">
        <v>0</v>
      </c>
      <c r="AY108" s="682">
        <v>22298609</v>
      </c>
      <c r="AZ108" s="677">
        <v>0</v>
      </c>
      <c r="BA108" s="660">
        <v>22298609</v>
      </c>
      <c r="BB108" s="661">
        <v>0</v>
      </c>
      <c r="BC108" s="661">
        <v>0</v>
      </c>
      <c r="BE108" s="656">
        <f t="shared" si="11"/>
        <v>0.67571542424242426</v>
      </c>
    </row>
    <row r="109" spans="1:57" s="655" customFormat="1" ht="16.5" hidden="1" x14ac:dyDescent="0.2">
      <c r="A109" s="659" t="str">
        <f t="shared" si="12"/>
        <v>A20442013</v>
      </c>
      <c r="B109" s="874" t="s">
        <v>14</v>
      </c>
      <c r="C109" s="867"/>
      <c r="D109" s="874" t="s">
        <v>282</v>
      </c>
      <c r="E109" s="867"/>
      <c r="F109" s="874" t="s">
        <v>280</v>
      </c>
      <c r="G109" s="867"/>
      <c r="H109" s="874" t="s">
        <v>283</v>
      </c>
      <c r="I109" s="867"/>
      <c r="J109" s="874" t="s">
        <v>283</v>
      </c>
      <c r="K109" s="867"/>
      <c r="L109" s="867"/>
      <c r="M109" s="874" t="s">
        <v>300</v>
      </c>
      <c r="N109" s="867"/>
      <c r="O109" s="867"/>
      <c r="P109" s="874"/>
      <c r="Q109" s="867"/>
      <c r="R109" s="875"/>
      <c r="S109" s="869"/>
      <c r="T109" s="876" t="s">
        <v>58</v>
      </c>
      <c r="U109" s="867"/>
      <c r="V109" s="867"/>
      <c r="W109" s="867"/>
      <c r="X109" s="867"/>
      <c r="Y109" s="867"/>
      <c r="Z109" s="867"/>
      <c r="AA109" s="867"/>
      <c r="AB109" s="875" t="s">
        <v>273</v>
      </c>
      <c r="AC109" s="869"/>
      <c r="AD109" s="869"/>
      <c r="AE109" s="869"/>
      <c r="AF109" s="869"/>
      <c r="AG109" s="875" t="s">
        <v>274</v>
      </c>
      <c r="AH109" s="869"/>
      <c r="AI109" s="869"/>
      <c r="AJ109" s="667" t="s">
        <v>303</v>
      </c>
      <c r="AK109" s="877" t="s">
        <v>321</v>
      </c>
      <c r="AL109" s="869"/>
      <c r="AM109" s="869"/>
      <c r="AN109" s="869"/>
      <c r="AO109" s="869"/>
      <c r="AP109" s="869"/>
      <c r="AQ109" s="660">
        <v>270000000</v>
      </c>
      <c r="AR109" s="683">
        <v>0</v>
      </c>
      <c r="AS109" s="676">
        <v>270000000</v>
      </c>
      <c r="AT109" s="661">
        <v>0</v>
      </c>
      <c r="AU109" s="683">
        <v>0</v>
      </c>
      <c r="AV109" s="677">
        <v>0</v>
      </c>
      <c r="AW109" s="683">
        <v>0</v>
      </c>
      <c r="AX109" s="677">
        <v>0</v>
      </c>
      <c r="AY109" s="683">
        <v>0</v>
      </c>
      <c r="AZ109" s="677">
        <v>0</v>
      </c>
      <c r="BA109" s="661">
        <v>0</v>
      </c>
      <c r="BB109" s="661">
        <v>0</v>
      </c>
      <c r="BC109" s="661">
        <v>0</v>
      </c>
      <c r="BE109" s="656">
        <f t="shared" si="11"/>
        <v>0</v>
      </c>
    </row>
    <row r="110" spans="1:57" s="655" customFormat="1" ht="16.5" hidden="1" x14ac:dyDescent="0.2">
      <c r="A110" s="659" t="str">
        <f t="shared" si="12"/>
        <v>A20442310</v>
      </c>
      <c r="B110" s="874" t="s">
        <v>14</v>
      </c>
      <c r="C110" s="867"/>
      <c r="D110" s="874" t="s">
        <v>282</v>
      </c>
      <c r="E110" s="867"/>
      <c r="F110" s="874" t="s">
        <v>280</v>
      </c>
      <c r="G110" s="867"/>
      <c r="H110" s="874" t="s">
        <v>283</v>
      </c>
      <c r="I110" s="867"/>
      <c r="J110" s="874" t="s">
        <v>283</v>
      </c>
      <c r="K110" s="867"/>
      <c r="L110" s="867"/>
      <c r="M110" s="874" t="s">
        <v>302</v>
      </c>
      <c r="N110" s="867"/>
      <c r="O110" s="867"/>
      <c r="P110" s="874"/>
      <c r="Q110" s="867"/>
      <c r="R110" s="875"/>
      <c r="S110" s="869"/>
      <c r="T110" s="876" t="s">
        <v>59</v>
      </c>
      <c r="U110" s="867"/>
      <c r="V110" s="867"/>
      <c r="W110" s="867"/>
      <c r="X110" s="867"/>
      <c r="Y110" s="867"/>
      <c r="Z110" s="867"/>
      <c r="AA110" s="867"/>
      <c r="AB110" s="875" t="s">
        <v>273</v>
      </c>
      <c r="AC110" s="869"/>
      <c r="AD110" s="869"/>
      <c r="AE110" s="869"/>
      <c r="AF110" s="869"/>
      <c r="AG110" s="875" t="s">
        <v>274</v>
      </c>
      <c r="AH110" s="869"/>
      <c r="AI110" s="869"/>
      <c r="AJ110" s="667" t="s">
        <v>65</v>
      </c>
      <c r="AK110" s="877" t="s">
        <v>275</v>
      </c>
      <c r="AL110" s="869"/>
      <c r="AM110" s="869"/>
      <c r="AN110" s="869"/>
      <c r="AO110" s="869"/>
      <c r="AP110" s="869"/>
      <c r="AQ110" s="660">
        <v>6619422</v>
      </c>
      <c r="AR110" s="682">
        <v>4977900</v>
      </c>
      <c r="AS110" s="676">
        <v>1641522</v>
      </c>
      <c r="AT110" s="661">
        <v>0</v>
      </c>
      <c r="AU110" s="682">
        <v>4977900</v>
      </c>
      <c r="AV110" s="677">
        <v>0</v>
      </c>
      <c r="AW110" s="682">
        <v>4977900</v>
      </c>
      <c r="AX110" s="677">
        <v>0</v>
      </c>
      <c r="AY110" s="682">
        <v>4977900</v>
      </c>
      <c r="AZ110" s="677">
        <v>0</v>
      </c>
      <c r="BA110" s="660">
        <v>4977900</v>
      </c>
      <c r="BB110" s="661">
        <v>0</v>
      </c>
      <c r="BC110" s="661">
        <v>0</v>
      </c>
      <c r="BE110" s="656">
        <f t="shared" si="11"/>
        <v>0.75201429973795297</v>
      </c>
    </row>
    <row r="111" spans="1:57" s="655" customFormat="1" ht="16.5" hidden="1" x14ac:dyDescent="0.2">
      <c r="A111" s="659" t="str">
        <f t="shared" si="12"/>
        <v>A20442313</v>
      </c>
      <c r="B111" s="874" t="s">
        <v>14</v>
      </c>
      <c r="C111" s="867"/>
      <c r="D111" s="874" t="s">
        <v>282</v>
      </c>
      <c r="E111" s="867"/>
      <c r="F111" s="874" t="s">
        <v>280</v>
      </c>
      <c r="G111" s="867"/>
      <c r="H111" s="874" t="s">
        <v>283</v>
      </c>
      <c r="I111" s="867"/>
      <c r="J111" s="874" t="s">
        <v>283</v>
      </c>
      <c r="K111" s="867"/>
      <c r="L111" s="867"/>
      <c r="M111" s="874" t="s">
        <v>302</v>
      </c>
      <c r="N111" s="867"/>
      <c r="O111" s="867"/>
      <c r="P111" s="874"/>
      <c r="Q111" s="867"/>
      <c r="R111" s="875"/>
      <c r="S111" s="869"/>
      <c r="T111" s="876" t="s">
        <v>59</v>
      </c>
      <c r="U111" s="867"/>
      <c r="V111" s="867"/>
      <c r="W111" s="867"/>
      <c r="X111" s="867"/>
      <c r="Y111" s="867"/>
      <c r="Z111" s="867"/>
      <c r="AA111" s="867"/>
      <c r="AB111" s="875" t="s">
        <v>273</v>
      </c>
      <c r="AC111" s="869"/>
      <c r="AD111" s="869"/>
      <c r="AE111" s="869"/>
      <c r="AF111" s="869"/>
      <c r="AG111" s="875" t="s">
        <v>274</v>
      </c>
      <c r="AH111" s="869"/>
      <c r="AI111" s="869"/>
      <c r="AJ111" s="667" t="s">
        <v>303</v>
      </c>
      <c r="AK111" s="877" t="s">
        <v>321</v>
      </c>
      <c r="AL111" s="869"/>
      <c r="AM111" s="869"/>
      <c r="AN111" s="869"/>
      <c r="AO111" s="869"/>
      <c r="AP111" s="869"/>
      <c r="AQ111" s="660">
        <v>20000000</v>
      </c>
      <c r="AR111" s="683">
        <v>0</v>
      </c>
      <c r="AS111" s="676">
        <v>20000000</v>
      </c>
      <c r="AT111" s="661">
        <v>0</v>
      </c>
      <c r="AU111" s="683">
        <v>0</v>
      </c>
      <c r="AV111" s="677">
        <v>0</v>
      </c>
      <c r="AW111" s="683">
        <v>0</v>
      </c>
      <c r="AX111" s="677">
        <v>0</v>
      </c>
      <c r="AY111" s="683">
        <v>0</v>
      </c>
      <c r="AZ111" s="677">
        <v>0</v>
      </c>
      <c r="BA111" s="661">
        <v>0</v>
      </c>
      <c r="BB111" s="661">
        <v>0</v>
      </c>
      <c r="BC111" s="661">
        <v>0</v>
      </c>
      <c r="BE111" s="656">
        <f t="shared" si="11"/>
        <v>0</v>
      </c>
    </row>
    <row r="112" spans="1:57" s="655" customFormat="1" ht="16.5" hidden="1" x14ac:dyDescent="0.2">
      <c r="A112" s="659" t="str">
        <f t="shared" si="12"/>
        <v>A204510</v>
      </c>
      <c r="B112" s="866" t="s">
        <v>14</v>
      </c>
      <c r="C112" s="867"/>
      <c r="D112" s="866" t="s">
        <v>282</v>
      </c>
      <c r="E112" s="867"/>
      <c r="F112" s="866" t="s">
        <v>280</v>
      </c>
      <c r="G112" s="867"/>
      <c r="H112" s="866" t="s">
        <v>283</v>
      </c>
      <c r="I112" s="867"/>
      <c r="J112" s="866" t="s">
        <v>284</v>
      </c>
      <c r="K112" s="867"/>
      <c r="L112" s="867"/>
      <c r="M112" s="866"/>
      <c r="N112" s="867"/>
      <c r="O112" s="867"/>
      <c r="P112" s="866"/>
      <c r="Q112" s="867"/>
      <c r="R112" s="870"/>
      <c r="S112" s="869"/>
      <c r="T112" s="871" t="s">
        <v>216</v>
      </c>
      <c r="U112" s="867"/>
      <c r="V112" s="867"/>
      <c r="W112" s="867"/>
      <c r="X112" s="867"/>
      <c r="Y112" s="867"/>
      <c r="Z112" s="867"/>
      <c r="AA112" s="867"/>
      <c r="AB112" s="870" t="s">
        <v>273</v>
      </c>
      <c r="AC112" s="869"/>
      <c r="AD112" s="869"/>
      <c r="AE112" s="869"/>
      <c r="AF112" s="869"/>
      <c r="AG112" s="870" t="s">
        <v>274</v>
      </c>
      <c r="AH112" s="869"/>
      <c r="AI112" s="869"/>
      <c r="AJ112" s="666" t="s">
        <v>65</v>
      </c>
      <c r="AK112" s="868" t="s">
        <v>275</v>
      </c>
      <c r="AL112" s="869"/>
      <c r="AM112" s="869"/>
      <c r="AN112" s="869"/>
      <c r="AO112" s="869"/>
      <c r="AP112" s="869"/>
      <c r="AQ112" s="654">
        <v>5859523603</v>
      </c>
      <c r="AR112" s="680">
        <v>5140233452.5299997</v>
      </c>
      <c r="AS112" s="671">
        <v>719290150.47000003</v>
      </c>
      <c r="AT112" s="657">
        <v>0</v>
      </c>
      <c r="AU112" s="680">
        <v>4468016281.9700003</v>
      </c>
      <c r="AV112" s="671">
        <v>672217170.55999994</v>
      </c>
      <c r="AW112" s="680">
        <v>2778965190.4000001</v>
      </c>
      <c r="AX112" s="671">
        <v>1689051091.5699999</v>
      </c>
      <c r="AY112" s="680">
        <v>2778965190.4000001</v>
      </c>
      <c r="AZ112" s="672">
        <v>0</v>
      </c>
      <c r="BA112" s="654">
        <v>2778965190.4000001</v>
      </c>
      <c r="BB112" s="657">
        <v>0</v>
      </c>
      <c r="BC112" s="657">
        <v>0</v>
      </c>
      <c r="BE112" s="656">
        <f t="shared" si="11"/>
        <v>0.76252210669181941</v>
      </c>
    </row>
    <row r="113" spans="1:57" s="655" customFormat="1" ht="16.5" hidden="1" x14ac:dyDescent="0.2">
      <c r="A113" s="659" t="str">
        <f t="shared" si="12"/>
        <v>A204513</v>
      </c>
      <c r="B113" s="866" t="s">
        <v>14</v>
      </c>
      <c r="C113" s="867"/>
      <c r="D113" s="866" t="s">
        <v>282</v>
      </c>
      <c r="E113" s="867"/>
      <c r="F113" s="866" t="s">
        <v>280</v>
      </c>
      <c r="G113" s="867"/>
      <c r="H113" s="866" t="s">
        <v>283</v>
      </c>
      <c r="I113" s="867"/>
      <c r="J113" s="866" t="s">
        <v>284</v>
      </c>
      <c r="K113" s="867"/>
      <c r="L113" s="867"/>
      <c r="M113" s="866"/>
      <c r="N113" s="867"/>
      <c r="O113" s="867"/>
      <c r="P113" s="866"/>
      <c r="Q113" s="867"/>
      <c r="R113" s="870"/>
      <c r="S113" s="869"/>
      <c r="T113" s="871" t="s">
        <v>216</v>
      </c>
      <c r="U113" s="867"/>
      <c r="V113" s="867"/>
      <c r="W113" s="867"/>
      <c r="X113" s="867"/>
      <c r="Y113" s="867"/>
      <c r="Z113" s="867"/>
      <c r="AA113" s="867"/>
      <c r="AB113" s="870" t="s">
        <v>273</v>
      </c>
      <c r="AC113" s="869"/>
      <c r="AD113" s="869"/>
      <c r="AE113" s="869"/>
      <c r="AF113" s="869"/>
      <c r="AG113" s="870" t="s">
        <v>274</v>
      </c>
      <c r="AH113" s="869"/>
      <c r="AI113" s="869"/>
      <c r="AJ113" s="666" t="s">
        <v>303</v>
      </c>
      <c r="AK113" s="868" t="s">
        <v>321</v>
      </c>
      <c r="AL113" s="869"/>
      <c r="AM113" s="869"/>
      <c r="AN113" s="869"/>
      <c r="AO113" s="869"/>
      <c r="AP113" s="869"/>
      <c r="AQ113" s="654">
        <v>1074085821</v>
      </c>
      <c r="AR113" s="680">
        <v>671186121</v>
      </c>
      <c r="AS113" s="671">
        <v>402899700</v>
      </c>
      <c r="AT113" s="657">
        <v>0</v>
      </c>
      <c r="AU113" s="680">
        <v>530724336</v>
      </c>
      <c r="AV113" s="671">
        <v>140461785</v>
      </c>
      <c r="AW113" s="681">
        <v>0</v>
      </c>
      <c r="AX113" s="671">
        <v>530724336</v>
      </c>
      <c r="AY113" s="681">
        <v>0</v>
      </c>
      <c r="AZ113" s="672">
        <v>0</v>
      </c>
      <c r="BA113" s="657">
        <v>0</v>
      </c>
      <c r="BB113" s="657">
        <v>0</v>
      </c>
      <c r="BC113" s="657">
        <v>0</v>
      </c>
      <c r="BE113" s="656">
        <f t="shared" si="11"/>
        <v>0.49411725359700098</v>
      </c>
    </row>
    <row r="114" spans="1:57" s="655" customFormat="1" ht="16.5" hidden="1" x14ac:dyDescent="0.2">
      <c r="A114" s="659" t="str">
        <f t="shared" si="12"/>
        <v>A2045110</v>
      </c>
      <c r="B114" s="874" t="s">
        <v>14</v>
      </c>
      <c r="C114" s="867"/>
      <c r="D114" s="874" t="s">
        <v>282</v>
      </c>
      <c r="E114" s="867"/>
      <c r="F114" s="874" t="s">
        <v>280</v>
      </c>
      <c r="G114" s="867"/>
      <c r="H114" s="874" t="s">
        <v>283</v>
      </c>
      <c r="I114" s="867"/>
      <c r="J114" s="874" t="s">
        <v>284</v>
      </c>
      <c r="K114" s="867"/>
      <c r="L114" s="867"/>
      <c r="M114" s="874" t="s">
        <v>279</v>
      </c>
      <c r="N114" s="867"/>
      <c r="O114" s="867"/>
      <c r="P114" s="874"/>
      <c r="Q114" s="867"/>
      <c r="R114" s="875"/>
      <c r="S114" s="869"/>
      <c r="T114" s="876" t="s">
        <v>60</v>
      </c>
      <c r="U114" s="867"/>
      <c r="V114" s="867"/>
      <c r="W114" s="867"/>
      <c r="X114" s="867"/>
      <c r="Y114" s="867"/>
      <c r="Z114" s="867"/>
      <c r="AA114" s="867"/>
      <c r="AB114" s="875" t="s">
        <v>273</v>
      </c>
      <c r="AC114" s="869"/>
      <c r="AD114" s="869"/>
      <c r="AE114" s="869"/>
      <c r="AF114" s="869"/>
      <c r="AG114" s="875" t="s">
        <v>274</v>
      </c>
      <c r="AH114" s="869"/>
      <c r="AI114" s="869"/>
      <c r="AJ114" s="667" t="s">
        <v>65</v>
      </c>
      <c r="AK114" s="877" t="s">
        <v>275</v>
      </c>
      <c r="AL114" s="869"/>
      <c r="AM114" s="869"/>
      <c r="AN114" s="869"/>
      <c r="AO114" s="869"/>
      <c r="AP114" s="869"/>
      <c r="AQ114" s="660">
        <v>952410435</v>
      </c>
      <c r="AR114" s="682">
        <v>873645996</v>
      </c>
      <c r="AS114" s="676">
        <v>78764439</v>
      </c>
      <c r="AT114" s="661">
        <v>0</v>
      </c>
      <c r="AU114" s="682">
        <v>722298955.97000003</v>
      </c>
      <c r="AV114" s="676">
        <v>151347040.03</v>
      </c>
      <c r="AW114" s="682">
        <v>342522528</v>
      </c>
      <c r="AX114" s="676">
        <v>379776427.97000003</v>
      </c>
      <c r="AY114" s="682">
        <v>342522528</v>
      </c>
      <c r="AZ114" s="677">
        <v>0</v>
      </c>
      <c r="BA114" s="660">
        <v>342522528</v>
      </c>
      <c r="BB114" s="661">
        <v>0</v>
      </c>
      <c r="BC114" s="661">
        <v>0</v>
      </c>
      <c r="BE114" s="656">
        <f t="shared" si="11"/>
        <v>0.75839042646566557</v>
      </c>
    </row>
    <row r="115" spans="1:57" s="655" customFormat="1" ht="16.5" hidden="1" x14ac:dyDescent="0.2">
      <c r="A115" s="659" t="str">
        <f t="shared" si="12"/>
        <v>A2045113</v>
      </c>
      <c r="B115" s="874" t="s">
        <v>14</v>
      </c>
      <c r="C115" s="867"/>
      <c r="D115" s="874" t="s">
        <v>282</v>
      </c>
      <c r="E115" s="867"/>
      <c r="F115" s="874" t="s">
        <v>280</v>
      </c>
      <c r="G115" s="867"/>
      <c r="H115" s="874" t="s">
        <v>283</v>
      </c>
      <c r="I115" s="867"/>
      <c r="J115" s="874" t="s">
        <v>284</v>
      </c>
      <c r="K115" s="867"/>
      <c r="L115" s="867"/>
      <c r="M115" s="874" t="s">
        <v>279</v>
      </c>
      <c r="N115" s="867"/>
      <c r="O115" s="867"/>
      <c r="P115" s="874"/>
      <c r="Q115" s="867"/>
      <c r="R115" s="875"/>
      <c r="S115" s="869"/>
      <c r="T115" s="876" t="s">
        <v>60</v>
      </c>
      <c r="U115" s="867"/>
      <c r="V115" s="867"/>
      <c r="W115" s="867"/>
      <c r="X115" s="867"/>
      <c r="Y115" s="867"/>
      <c r="Z115" s="867"/>
      <c r="AA115" s="867"/>
      <c r="AB115" s="875" t="s">
        <v>273</v>
      </c>
      <c r="AC115" s="869"/>
      <c r="AD115" s="869"/>
      <c r="AE115" s="869"/>
      <c r="AF115" s="869"/>
      <c r="AG115" s="875" t="s">
        <v>274</v>
      </c>
      <c r="AH115" s="869"/>
      <c r="AI115" s="869"/>
      <c r="AJ115" s="667" t="s">
        <v>303</v>
      </c>
      <c r="AK115" s="877" t="s">
        <v>321</v>
      </c>
      <c r="AL115" s="869"/>
      <c r="AM115" s="869"/>
      <c r="AN115" s="869"/>
      <c r="AO115" s="869"/>
      <c r="AP115" s="869"/>
      <c r="AQ115" s="660">
        <v>754085821</v>
      </c>
      <c r="AR115" s="682">
        <v>530779189</v>
      </c>
      <c r="AS115" s="676">
        <v>223306632</v>
      </c>
      <c r="AT115" s="661">
        <v>0</v>
      </c>
      <c r="AU115" s="682">
        <v>497439189</v>
      </c>
      <c r="AV115" s="676">
        <v>33340000</v>
      </c>
      <c r="AW115" s="683">
        <v>0</v>
      </c>
      <c r="AX115" s="676">
        <v>497439189</v>
      </c>
      <c r="AY115" s="683">
        <v>0</v>
      </c>
      <c r="AZ115" s="677">
        <v>0</v>
      </c>
      <c r="BA115" s="661">
        <v>0</v>
      </c>
      <c r="BB115" s="661">
        <v>0</v>
      </c>
      <c r="BC115" s="661">
        <v>0</v>
      </c>
      <c r="BE115" s="656">
        <f t="shared" si="11"/>
        <v>0.65965858944322997</v>
      </c>
    </row>
    <row r="116" spans="1:57" s="655" customFormat="1" ht="16.5" hidden="1" x14ac:dyDescent="0.2">
      <c r="A116" s="659" t="str">
        <f t="shared" si="12"/>
        <v>A2045210</v>
      </c>
      <c r="B116" s="874" t="s">
        <v>14</v>
      </c>
      <c r="C116" s="867"/>
      <c r="D116" s="874" t="s">
        <v>282</v>
      </c>
      <c r="E116" s="867"/>
      <c r="F116" s="874" t="s">
        <v>280</v>
      </c>
      <c r="G116" s="867"/>
      <c r="H116" s="874" t="s">
        <v>283</v>
      </c>
      <c r="I116" s="867"/>
      <c r="J116" s="874" t="s">
        <v>284</v>
      </c>
      <c r="K116" s="867"/>
      <c r="L116" s="867"/>
      <c r="M116" s="874" t="s">
        <v>282</v>
      </c>
      <c r="N116" s="867"/>
      <c r="O116" s="867"/>
      <c r="P116" s="874"/>
      <c r="Q116" s="867"/>
      <c r="R116" s="875"/>
      <c r="S116" s="869"/>
      <c r="T116" s="876" t="s">
        <v>61</v>
      </c>
      <c r="U116" s="867"/>
      <c r="V116" s="867"/>
      <c r="W116" s="867"/>
      <c r="X116" s="867"/>
      <c r="Y116" s="867"/>
      <c r="Z116" s="867"/>
      <c r="AA116" s="867"/>
      <c r="AB116" s="875" t="s">
        <v>273</v>
      </c>
      <c r="AC116" s="869"/>
      <c r="AD116" s="869"/>
      <c r="AE116" s="869"/>
      <c r="AF116" s="869"/>
      <c r="AG116" s="875" t="s">
        <v>274</v>
      </c>
      <c r="AH116" s="869"/>
      <c r="AI116" s="869"/>
      <c r="AJ116" s="667" t="s">
        <v>65</v>
      </c>
      <c r="AK116" s="877" t="s">
        <v>275</v>
      </c>
      <c r="AL116" s="869"/>
      <c r="AM116" s="869"/>
      <c r="AN116" s="869"/>
      <c r="AO116" s="869"/>
      <c r="AP116" s="869"/>
      <c r="AQ116" s="660">
        <v>66000000</v>
      </c>
      <c r="AR116" s="682">
        <v>55417055</v>
      </c>
      <c r="AS116" s="676">
        <v>10582945</v>
      </c>
      <c r="AT116" s="661">
        <v>0</v>
      </c>
      <c r="AU116" s="682">
        <v>5437055</v>
      </c>
      <c r="AV116" s="676">
        <v>49980000</v>
      </c>
      <c r="AW116" s="682">
        <v>5437055</v>
      </c>
      <c r="AX116" s="677">
        <v>0</v>
      </c>
      <c r="AY116" s="682">
        <v>5437055</v>
      </c>
      <c r="AZ116" s="677">
        <v>0</v>
      </c>
      <c r="BA116" s="660">
        <v>5437055</v>
      </c>
      <c r="BB116" s="661">
        <v>0</v>
      </c>
      <c r="BC116" s="661">
        <v>0</v>
      </c>
      <c r="BE116" s="656">
        <f t="shared" si="11"/>
        <v>8.237962121212121E-2</v>
      </c>
    </row>
    <row r="117" spans="1:57" s="655" customFormat="1" ht="16.5" hidden="1" x14ac:dyDescent="0.2">
      <c r="A117" s="659" t="str">
        <f t="shared" si="12"/>
        <v>A2045510</v>
      </c>
      <c r="B117" s="874" t="s">
        <v>14</v>
      </c>
      <c r="C117" s="867"/>
      <c r="D117" s="874" t="s">
        <v>282</v>
      </c>
      <c r="E117" s="867"/>
      <c r="F117" s="874" t="s">
        <v>280</v>
      </c>
      <c r="G117" s="867"/>
      <c r="H117" s="874" t="s">
        <v>283</v>
      </c>
      <c r="I117" s="867"/>
      <c r="J117" s="874" t="s">
        <v>284</v>
      </c>
      <c r="K117" s="867"/>
      <c r="L117" s="867"/>
      <c r="M117" s="874" t="s">
        <v>284</v>
      </c>
      <c r="N117" s="867"/>
      <c r="O117" s="867"/>
      <c r="P117" s="874"/>
      <c r="Q117" s="867"/>
      <c r="R117" s="875"/>
      <c r="S117" s="869"/>
      <c r="T117" s="876" t="s">
        <v>62</v>
      </c>
      <c r="U117" s="867"/>
      <c r="V117" s="867"/>
      <c r="W117" s="867"/>
      <c r="X117" s="867"/>
      <c r="Y117" s="867"/>
      <c r="Z117" s="867"/>
      <c r="AA117" s="867"/>
      <c r="AB117" s="875" t="s">
        <v>273</v>
      </c>
      <c r="AC117" s="869"/>
      <c r="AD117" s="869"/>
      <c r="AE117" s="869"/>
      <c r="AF117" s="869"/>
      <c r="AG117" s="875" t="s">
        <v>274</v>
      </c>
      <c r="AH117" s="869"/>
      <c r="AI117" s="869"/>
      <c r="AJ117" s="667" t="s">
        <v>65</v>
      </c>
      <c r="AK117" s="877" t="s">
        <v>275</v>
      </c>
      <c r="AL117" s="869"/>
      <c r="AM117" s="869"/>
      <c r="AN117" s="869"/>
      <c r="AO117" s="869"/>
      <c r="AP117" s="869"/>
      <c r="AQ117" s="660">
        <v>530000000</v>
      </c>
      <c r="AR117" s="682">
        <v>172900000</v>
      </c>
      <c r="AS117" s="676">
        <v>357100000</v>
      </c>
      <c r="AT117" s="661">
        <v>0</v>
      </c>
      <c r="AU117" s="682">
        <v>1190000</v>
      </c>
      <c r="AV117" s="676">
        <v>171710000</v>
      </c>
      <c r="AW117" s="682">
        <v>1190000</v>
      </c>
      <c r="AX117" s="677">
        <v>0</v>
      </c>
      <c r="AY117" s="682">
        <v>1190000</v>
      </c>
      <c r="AZ117" s="677">
        <v>0</v>
      </c>
      <c r="BA117" s="660">
        <v>1190000</v>
      </c>
      <c r="BB117" s="661">
        <v>0</v>
      </c>
      <c r="BC117" s="661">
        <v>0</v>
      </c>
      <c r="BE117" s="656">
        <f t="shared" si="11"/>
        <v>2.2452830188679244E-3</v>
      </c>
    </row>
    <row r="118" spans="1:57" s="655" customFormat="1" ht="16.5" hidden="1" x14ac:dyDescent="0.2">
      <c r="A118" s="659" t="str">
        <f t="shared" si="12"/>
        <v>A2045610</v>
      </c>
      <c r="B118" s="874" t="s">
        <v>14</v>
      </c>
      <c r="C118" s="867"/>
      <c r="D118" s="874" t="s">
        <v>282</v>
      </c>
      <c r="E118" s="867"/>
      <c r="F118" s="874" t="s">
        <v>280</v>
      </c>
      <c r="G118" s="867"/>
      <c r="H118" s="874" t="s">
        <v>283</v>
      </c>
      <c r="I118" s="867"/>
      <c r="J118" s="874" t="s">
        <v>284</v>
      </c>
      <c r="K118" s="867"/>
      <c r="L118" s="867"/>
      <c r="M118" s="874" t="s">
        <v>292</v>
      </c>
      <c r="N118" s="867"/>
      <c r="O118" s="867"/>
      <c r="P118" s="874"/>
      <c r="Q118" s="867"/>
      <c r="R118" s="875"/>
      <c r="S118" s="869"/>
      <c r="T118" s="876" t="s">
        <v>63</v>
      </c>
      <c r="U118" s="867"/>
      <c r="V118" s="867"/>
      <c r="W118" s="867"/>
      <c r="X118" s="867"/>
      <c r="Y118" s="867"/>
      <c r="Z118" s="867"/>
      <c r="AA118" s="867"/>
      <c r="AB118" s="875" t="s">
        <v>273</v>
      </c>
      <c r="AC118" s="869"/>
      <c r="AD118" s="869"/>
      <c r="AE118" s="869"/>
      <c r="AF118" s="869"/>
      <c r="AG118" s="875" t="s">
        <v>274</v>
      </c>
      <c r="AH118" s="869"/>
      <c r="AI118" s="869"/>
      <c r="AJ118" s="667" t="s">
        <v>65</v>
      </c>
      <c r="AK118" s="877" t="s">
        <v>275</v>
      </c>
      <c r="AL118" s="869"/>
      <c r="AM118" s="869"/>
      <c r="AN118" s="869"/>
      <c r="AO118" s="869"/>
      <c r="AP118" s="869"/>
      <c r="AQ118" s="660">
        <v>125000000</v>
      </c>
      <c r="AR118" s="682">
        <v>123063583</v>
      </c>
      <c r="AS118" s="676">
        <v>1936417</v>
      </c>
      <c r="AT118" s="661">
        <v>0</v>
      </c>
      <c r="AU118" s="682">
        <v>92234279</v>
      </c>
      <c r="AV118" s="676">
        <v>30829304</v>
      </c>
      <c r="AW118" s="682">
        <v>45085605</v>
      </c>
      <c r="AX118" s="676">
        <v>47148674</v>
      </c>
      <c r="AY118" s="682">
        <v>45085605</v>
      </c>
      <c r="AZ118" s="677">
        <v>0</v>
      </c>
      <c r="BA118" s="660">
        <v>45085605</v>
      </c>
      <c r="BB118" s="661">
        <v>0</v>
      </c>
      <c r="BC118" s="661">
        <v>0</v>
      </c>
      <c r="BE118" s="656">
        <f t="shared" si="11"/>
        <v>0.73787423200000002</v>
      </c>
    </row>
    <row r="119" spans="1:57" s="655" customFormat="1" ht="16.5" hidden="1" x14ac:dyDescent="0.2">
      <c r="A119" s="659" t="str">
        <f t="shared" si="12"/>
        <v>A2045613</v>
      </c>
      <c r="B119" s="874" t="s">
        <v>14</v>
      </c>
      <c r="C119" s="867"/>
      <c r="D119" s="874" t="s">
        <v>282</v>
      </c>
      <c r="E119" s="867"/>
      <c r="F119" s="874" t="s">
        <v>280</v>
      </c>
      <c r="G119" s="867"/>
      <c r="H119" s="874" t="s">
        <v>283</v>
      </c>
      <c r="I119" s="867"/>
      <c r="J119" s="874" t="s">
        <v>284</v>
      </c>
      <c r="K119" s="867"/>
      <c r="L119" s="867"/>
      <c r="M119" s="874" t="s">
        <v>292</v>
      </c>
      <c r="N119" s="867"/>
      <c r="O119" s="867"/>
      <c r="P119" s="874"/>
      <c r="Q119" s="867"/>
      <c r="R119" s="875"/>
      <c r="S119" s="869"/>
      <c r="T119" s="876" t="s">
        <v>63</v>
      </c>
      <c r="U119" s="867"/>
      <c r="V119" s="867"/>
      <c r="W119" s="867"/>
      <c r="X119" s="867"/>
      <c r="Y119" s="867"/>
      <c r="Z119" s="867"/>
      <c r="AA119" s="867"/>
      <c r="AB119" s="875" t="s">
        <v>273</v>
      </c>
      <c r="AC119" s="869"/>
      <c r="AD119" s="869"/>
      <c r="AE119" s="869"/>
      <c r="AF119" s="869"/>
      <c r="AG119" s="875" t="s">
        <v>274</v>
      </c>
      <c r="AH119" s="869"/>
      <c r="AI119" s="869"/>
      <c r="AJ119" s="667" t="s">
        <v>303</v>
      </c>
      <c r="AK119" s="877" t="s">
        <v>321</v>
      </c>
      <c r="AL119" s="869"/>
      <c r="AM119" s="869"/>
      <c r="AN119" s="869"/>
      <c r="AO119" s="869"/>
      <c r="AP119" s="869"/>
      <c r="AQ119" s="660">
        <v>320000000</v>
      </c>
      <c r="AR119" s="682">
        <v>140406932</v>
      </c>
      <c r="AS119" s="676">
        <v>179593068</v>
      </c>
      <c r="AT119" s="661">
        <v>0</v>
      </c>
      <c r="AU119" s="682">
        <v>33285147</v>
      </c>
      <c r="AV119" s="676">
        <v>107121785</v>
      </c>
      <c r="AW119" s="683">
        <v>0</v>
      </c>
      <c r="AX119" s="676">
        <v>33285147</v>
      </c>
      <c r="AY119" s="683">
        <v>0</v>
      </c>
      <c r="AZ119" s="677">
        <v>0</v>
      </c>
      <c r="BA119" s="661">
        <v>0</v>
      </c>
      <c r="BB119" s="661">
        <v>0</v>
      </c>
      <c r="BC119" s="661">
        <v>0</v>
      </c>
      <c r="BE119" s="656">
        <f t="shared" si="11"/>
        <v>0.104016084375</v>
      </c>
    </row>
    <row r="120" spans="1:57" s="655" customFormat="1" ht="16.5" hidden="1" x14ac:dyDescent="0.2">
      <c r="A120" s="659" t="str">
        <f t="shared" si="12"/>
        <v>A2045810</v>
      </c>
      <c r="B120" s="874" t="s">
        <v>14</v>
      </c>
      <c r="C120" s="867"/>
      <c r="D120" s="874" t="s">
        <v>282</v>
      </c>
      <c r="E120" s="867"/>
      <c r="F120" s="874" t="s">
        <v>280</v>
      </c>
      <c r="G120" s="867"/>
      <c r="H120" s="874" t="s">
        <v>283</v>
      </c>
      <c r="I120" s="867"/>
      <c r="J120" s="874" t="s">
        <v>284</v>
      </c>
      <c r="K120" s="867"/>
      <c r="L120" s="867"/>
      <c r="M120" s="874" t="s">
        <v>294</v>
      </c>
      <c r="N120" s="867"/>
      <c r="O120" s="867"/>
      <c r="P120" s="874"/>
      <c r="Q120" s="867"/>
      <c r="R120" s="875"/>
      <c r="S120" s="869"/>
      <c r="T120" s="876" t="s">
        <v>64</v>
      </c>
      <c r="U120" s="867"/>
      <c r="V120" s="867"/>
      <c r="W120" s="867"/>
      <c r="X120" s="867"/>
      <c r="Y120" s="867"/>
      <c r="Z120" s="867"/>
      <c r="AA120" s="867"/>
      <c r="AB120" s="875" t="s">
        <v>273</v>
      </c>
      <c r="AC120" s="869"/>
      <c r="AD120" s="869"/>
      <c r="AE120" s="869"/>
      <c r="AF120" s="869"/>
      <c r="AG120" s="875" t="s">
        <v>274</v>
      </c>
      <c r="AH120" s="869"/>
      <c r="AI120" s="869"/>
      <c r="AJ120" s="667" t="s">
        <v>65</v>
      </c>
      <c r="AK120" s="877" t="s">
        <v>275</v>
      </c>
      <c r="AL120" s="869"/>
      <c r="AM120" s="869"/>
      <c r="AN120" s="869"/>
      <c r="AO120" s="869"/>
      <c r="AP120" s="869"/>
      <c r="AQ120" s="660">
        <v>1466822020</v>
      </c>
      <c r="AR120" s="682">
        <v>1319626781.1199999</v>
      </c>
      <c r="AS120" s="676">
        <v>147195238.88</v>
      </c>
      <c r="AT120" s="661">
        <v>0</v>
      </c>
      <c r="AU120" s="682">
        <v>1299738072.5899999</v>
      </c>
      <c r="AV120" s="676">
        <v>19888708.530000001</v>
      </c>
      <c r="AW120" s="682">
        <v>847018129.39999998</v>
      </c>
      <c r="AX120" s="676">
        <v>452719943.19</v>
      </c>
      <c r="AY120" s="682">
        <v>847018129.39999998</v>
      </c>
      <c r="AZ120" s="677">
        <v>0</v>
      </c>
      <c r="BA120" s="660">
        <v>847018129.39999998</v>
      </c>
      <c r="BB120" s="661">
        <v>0</v>
      </c>
      <c r="BC120" s="661">
        <v>0</v>
      </c>
      <c r="BE120" s="656">
        <f t="shared" si="11"/>
        <v>0.88609119229748123</v>
      </c>
    </row>
    <row r="121" spans="1:57" s="655" customFormat="1" ht="16.5" hidden="1" x14ac:dyDescent="0.2">
      <c r="A121" s="659" t="str">
        <f t="shared" si="12"/>
        <v>A20451010</v>
      </c>
      <c r="B121" s="874" t="s">
        <v>14</v>
      </c>
      <c r="C121" s="867"/>
      <c r="D121" s="874" t="s">
        <v>282</v>
      </c>
      <c r="E121" s="867"/>
      <c r="F121" s="874" t="s">
        <v>280</v>
      </c>
      <c r="G121" s="867"/>
      <c r="H121" s="874" t="s">
        <v>283</v>
      </c>
      <c r="I121" s="867"/>
      <c r="J121" s="874" t="s">
        <v>284</v>
      </c>
      <c r="K121" s="867"/>
      <c r="L121" s="867"/>
      <c r="M121" s="874" t="s">
        <v>65</v>
      </c>
      <c r="N121" s="867"/>
      <c r="O121" s="867"/>
      <c r="P121" s="874"/>
      <c r="Q121" s="867"/>
      <c r="R121" s="875"/>
      <c r="S121" s="869"/>
      <c r="T121" s="876" t="s">
        <v>66</v>
      </c>
      <c r="U121" s="867"/>
      <c r="V121" s="867"/>
      <c r="W121" s="867"/>
      <c r="X121" s="867"/>
      <c r="Y121" s="867"/>
      <c r="Z121" s="867"/>
      <c r="AA121" s="867"/>
      <c r="AB121" s="875" t="s">
        <v>273</v>
      </c>
      <c r="AC121" s="869"/>
      <c r="AD121" s="869"/>
      <c r="AE121" s="869"/>
      <c r="AF121" s="869"/>
      <c r="AG121" s="875" t="s">
        <v>274</v>
      </c>
      <c r="AH121" s="869"/>
      <c r="AI121" s="869"/>
      <c r="AJ121" s="667" t="s">
        <v>65</v>
      </c>
      <c r="AK121" s="877" t="s">
        <v>275</v>
      </c>
      <c r="AL121" s="869"/>
      <c r="AM121" s="869"/>
      <c r="AN121" s="869"/>
      <c r="AO121" s="869"/>
      <c r="AP121" s="869"/>
      <c r="AQ121" s="660">
        <v>2715791148</v>
      </c>
      <c r="AR121" s="682">
        <v>2593823077.4099998</v>
      </c>
      <c r="AS121" s="676">
        <v>121968070.59</v>
      </c>
      <c r="AT121" s="661">
        <v>0</v>
      </c>
      <c r="AU121" s="682">
        <v>2345360959.4099998</v>
      </c>
      <c r="AV121" s="676">
        <v>248462118</v>
      </c>
      <c r="AW121" s="682">
        <v>1535954913</v>
      </c>
      <c r="AX121" s="676">
        <v>809406046.40999997</v>
      </c>
      <c r="AY121" s="682">
        <v>1535954913</v>
      </c>
      <c r="AZ121" s="677">
        <v>0</v>
      </c>
      <c r="BA121" s="660">
        <v>1535954913</v>
      </c>
      <c r="BB121" s="661">
        <v>0</v>
      </c>
      <c r="BC121" s="661">
        <v>0</v>
      </c>
      <c r="BE121" s="656">
        <f t="shared" si="11"/>
        <v>0.86360137123843361</v>
      </c>
    </row>
    <row r="122" spans="1:57" s="655" customFormat="1" ht="16.5" hidden="1" x14ac:dyDescent="0.2">
      <c r="A122" s="659" t="str">
        <f t="shared" si="12"/>
        <v>A20451210</v>
      </c>
      <c r="B122" s="874" t="s">
        <v>14</v>
      </c>
      <c r="C122" s="867"/>
      <c r="D122" s="874" t="s">
        <v>282</v>
      </c>
      <c r="E122" s="867"/>
      <c r="F122" s="874" t="s">
        <v>280</v>
      </c>
      <c r="G122" s="867"/>
      <c r="H122" s="874" t="s">
        <v>283</v>
      </c>
      <c r="I122" s="867"/>
      <c r="J122" s="874" t="s">
        <v>284</v>
      </c>
      <c r="K122" s="867"/>
      <c r="L122" s="867"/>
      <c r="M122" s="874" t="s">
        <v>290</v>
      </c>
      <c r="N122" s="867"/>
      <c r="O122" s="867"/>
      <c r="P122" s="874"/>
      <c r="Q122" s="867"/>
      <c r="R122" s="875"/>
      <c r="S122" s="869"/>
      <c r="T122" s="876" t="s">
        <v>67</v>
      </c>
      <c r="U122" s="867"/>
      <c r="V122" s="867"/>
      <c r="W122" s="867"/>
      <c r="X122" s="867"/>
      <c r="Y122" s="867"/>
      <c r="Z122" s="867"/>
      <c r="AA122" s="867"/>
      <c r="AB122" s="875" t="s">
        <v>273</v>
      </c>
      <c r="AC122" s="869"/>
      <c r="AD122" s="869"/>
      <c r="AE122" s="869"/>
      <c r="AF122" s="869"/>
      <c r="AG122" s="875" t="s">
        <v>274</v>
      </c>
      <c r="AH122" s="869"/>
      <c r="AI122" s="869"/>
      <c r="AJ122" s="667" t="s">
        <v>65</v>
      </c>
      <c r="AK122" s="877" t="s">
        <v>275</v>
      </c>
      <c r="AL122" s="869"/>
      <c r="AM122" s="869"/>
      <c r="AN122" s="869"/>
      <c r="AO122" s="869"/>
      <c r="AP122" s="869"/>
      <c r="AQ122" s="660">
        <v>3500000</v>
      </c>
      <c r="AR122" s="682">
        <v>1756960</v>
      </c>
      <c r="AS122" s="676">
        <v>1743040</v>
      </c>
      <c r="AT122" s="661">
        <v>0</v>
      </c>
      <c r="AU122" s="682">
        <v>1756960</v>
      </c>
      <c r="AV122" s="677">
        <v>0</v>
      </c>
      <c r="AW122" s="682">
        <v>1756960</v>
      </c>
      <c r="AX122" s="677">
        <v>0</v>
      </c>
      <c r="AY122" s="682">
        <v>1756960</v>
      </c>
      <c r="AZ122" s="677">
        <v>0</v>
      </c>
      <c r="BA122" s="660">
        <v>1756960</v>
      </c>
      <c r="BB122" s="661">
        <v>0</v>
      </c>
      <c r="BC122" s="661">
        <v>0</v>
      </c>
      <c r="BE122" s="656">
        <f t="shared" si="11"/>
        <v>0.50198857142857145</v>
      </c>
    </row>
    <row r="123" spans="1:57" s="655" customFormat="1" ht="16.5" hidden="1" x14ac:dyDescent="0.2">
      <c r="A123" s="659" t="str">
        <f t="shared" si="12"/>
        <v>A204610</v>
      </c>
      <c r="B123" s="866" t="s">
        <v>14</v>
      </c>
      <c r="C123" s="867"/>
      <c r="D123" s="866" t="s">
        <v>282</v>
      </c>
      <c r="E123" s="867"/>
      <c r="F123" s="866" t="s">
        <v>280</v>
      </c>
      <c r="G123" s="867"/>
      <c r="H123" s="866" t="s">
        <v>283</v>
      </c>
      <c r="I123" s="867"/>
      <c r="J123" s="866" t="s">
        <v>292</v>
      </c>
      <c r="K123" s="867"/>
      <c r="L123" s="867"/>
      <c r="M123" s="866"/>
      <c r="N123" s="867"/>
      <c r="O123" s="867"/>
      <c r="P123" s="866"/>
      <c r="Q123" s="867"/>
      <c r="R123" s="870"/>
      <c r="S123" s="869"/>
      <c r="T123" s="871" t="s">
        <v>304</v>
      </c>
      <c r="U123" s="867"/>
      <c r="V123" s="867"/>
      <c r="W123" s="867"/>
      <c r="X123" s="867"/>
      <c r="Y123" s="867"/>
      <c r="Z123" s="867"/>
      <c r="AA123" s="867"/>
      <c r="AB123" s="870" t="s">
        <v>273</v>
      </c>
      <c r="AC123" s="869"/>
      <c r="AD123" s="869"/>
      <c r="AE123" s="869"/>
      <c r="AF123" s="869"/>
      <c r="AG123" s="870" t="s">
        <v>274</v>
      </c>
      <c r="AH123" s="869"/>
      <c r="AI123" s="869"/>
      <c r="AJ123" s="666" t="s">
        <v>65</v>
      </c>
      <c r="AK123" s="868" t="s">
        <v>275</v>
      </c>
      <c r="AL123" s="869"/>
      <c r="AM123" s="869"/>
      <c r="AN123" s="869"/>
      <c r="AO123" s="869"/>
      <c r="AP123" s="869"/>
      <c r="AQ123" s="654">
        <v>2603681676</v>
      </c>
      <c r="AR123" s="680">
        <v>2363681676.5</v>
      </c>
      <c r="AS123" s="671">
        <v>239999999.5</v>
      </c>
      <c r="AT123" s="657">
        <v>0</v>
      </c>
      <c r="AU123" s="680">
        <v>2162173465.5</v>
      </c>
      <c r="AV123" s="671">
        <v>201508211</v>
      </c>
      <c r="AW123" s="680">
        <v>1358655418</v>
      </c>
      <c r="AX123" s="671">
        <v>803518047.5</v>
      </c>
      <c r="AY123" s="680">
        <v>1358655418</v>
      </c>
      <c r="AZ123" s="672">
        <v>0</v>
      </c>
      <c r="BA123" s="654">
        <v>1358655418</v>
      </c>
      <c r="BB123" s="657">
        <v>0</v>
      </c>
      <c r="BC123" s="657">
        <v>0</v>
      </c>
      <c r="BE123" s="656">
        <f t="shared" si="11"/>
        <v>0.83042926692241315</v>
      </c>
    </row>
    <row r="124" spans="1:57" s="655" customFormat="1" ht="16.5" hidden="1" x14ac:dyDescent="0.2">
      <c r="A124" s="659" t="str">
        <f t="shared" si="12"/>
        <v>A2046210</v>
      </c>
      <c r="B124" s="874" t="s">
        <v>14</v>
      </c>
      <c r="C124" s="867"/>
      <c r="D124" s="874" t="s">
        <v>282</v>
      </c>
      <c r="E124" s="867"/>
      <c r="F124" s="874" t="s">
        <v>280</v>
      </c>
      <c r="G124" s="867"/>
      <c r="H124" s="874" t="s">
        <v>283</v>
      </c>
      <c r="I124" s="867"/>
      <c r="J124" s="874" t="s">
        <v>292</v>
      </c>
      <c r="K124" s="867"/>
      <c r="L124" s="867"/>
      <c r="M124" s="874" t="s">
        <v>282</v>
      </c>
      <c r="N124" s="867"/>
      <c r="O124" s="867"/>
      <c r="P124" s="874"/>
      <c r="Q124" s="867"/>
      <c r="R124" s="875"/>
      <c r="S124" s="869"/>
      <c r="T124" s="876" t="s">
        <v>68</v>
      </c>
      <c r="U124" s="867"/>
      <c r="V124" s="867"/>
      <c r="W124" s="867"/>
      <c r="X124" s="867"/>
      <c r="Y124" s="867"/>
      <c r="Z124" s="867"/>
      <c r="AA124" s="867"/>
      <c r="AB124" s="875" t="s">
        <v>273</v>
      </c>
      <c r="AC124" s="869"/>
      <c r="AD124" s="869"/>
      <c r="AE124" s="869"/>
      <c r="AF124" s="869"/>
      <c r="AG124" s="875" t="s">
        <v>274</v>
      </c>
      <c r="AH124" s="869"/>
      <c r="AI124" s="869"/>
      <c r="AJ124" s="667" t="s">
        <v>65</v>
      </c>
      <c r="AK124" s="877" t="s">
        <v>275</v>
      </c>
      <c r="AL124" s="869"/>
      <c r="AM124" s="869"/>
      <c r="AN124" s="869"/>
      <c r="AO124" s="869"/>
      <c r="AP124" s="869"/>
      <c r="AQ124" s="660">
        <v>979781676</v>
      </c>
      <c r="AR124" s="682">
        <v>979781676</v>
      </c>
      <c r="AS124" s="677">
        <v>0</v>
      </c>
      <c r="AT124" s="661">
        <v>0</v>
      </c>
      <c r="AU124" s="682">
        <v>961214331</v>
      </c>
      <c r="AV124" s="676">
        <v>18567345</v>
      </c>
      <c r="AW124" s="682">
        <v>558148242</v>
      </c>
      <c r="AX124" s="676">
        <v>403066089</v>
      </c>
      <c r="AY124" s="682">
        <v>558148242</v>
      </c>
      <c r="AZ124" s="677">
        <v>0</v>
      </c>
      <c r="BA124" s="660">
        <v>558148242</v>
      </c>
      <c r="BB124" s="661">
        <v>0</v>
      </c>
      <c r="BC124" s="661">
        <v>0</v>
      </c>
      <c r="BE124" s="656">
        <f t="shared" si="11"/>
        <v>0.98104950780892131</v>
      </c>
    </row>
    <row r="125" spans="1:57" s="655" customFormat="1" ht="16.5" hidden="1" x14ac:dyDescent="0.2">
      <c r="A125" s="659" t="str">
        <f t="shared" si="12"/>
        <v>A2046310</v>
      </c>
      <c r="B125" s="874" t="s">
        <v>14</v>
      </c>
      <c r="C125" s="867"/>
      <c r="D125" s="874" t="s">
        <v>282</v>
      </c>
      <c r="E125" s="867"/>
      <c r="F125" s="874" t="s">
        <v>280</v>
      </c>
      <c r="G125" s="867"/>
      <c r="H125" s="874" t="s">
        <v>283</v>
      </c>
      <c r="I125" s="867"/>
      <c r="J125" s="874" t="s">
        <v>292</v>
      </c>
      <c r="K125" s="867"/>
      <c r="L125" s="867"/>
      <c r="M125" s="874" t="s">
        <v>289</v>
      </c>
      <c r="N125" s="867"/>
      <c r="O125" s="867"/>
      <c r="P125" s="874"/>
      <c r="Q125" s="867"/>
      <c r="R125" s="875"/>
      <c r="S125" s="869"/>
      <c r="T125" s="876" t="s">
        <v>69</v>
      </c>
      <c r="U125" s="867"/>
      <c r="V125" s="867"/>
      <c r="W125" s="867"/>
      <c r="X125" s="867"/>
      <c r="Y125" s="867"/>
      <c r="Z125" s="867"/>
      <c r="AA125" s="867"/>
      <c r="AB125" s="875" t="s">
        <v>273</v>
      </c>
      <c r="AC125" s="869"/>
      <c r="AD125" s="869"/>
      <c r="AE125" s="869"/>
      <c r="AF125" s="869"/>
      <c r="AG125" s="875" t="s">
        <v>274</v>
      </c>
      <c r="AH125" s="869"/>
      <c r="AI125" s="869"/>
      <c r="AJ125" s="667" t="s">
        <v>65</v>
      </c>
      <c r="AK125" s="877" t="s">
        <v>275</v>
      </c>
      <c r="AL125" s="869"/>
      <c r="AM125" s="869"/>
      <c r="AN125" s="869"/>
      <c r="AO125" s="869"/>
      <c r="AP125" s="869"/>
      <c r="AQ125" s="660">
        <v>40000000</v>
      </c>
      <c r="AR125" s="683">
        <v>0</v>
      </c>
      <c r="AS125" s="676">
        <v>40000000</v>
      </c>
      <c r="AT125" s="661">
        <v>0</v>
      </c>
      <c r="AU125" s="683">
        <v>0</v>
      </c>
      <c r="AV125" s="677">
        <v>0</v>
      </c>
      <c r="AW125" s="683">
        <v>0</v>
      </c>
      <c r="AX125" s="677">
        <v>0</v>
      </c>
      <c r="AY125" s="683">
        <v>0</v>
      </c>
      <c r="AZ125" s="677">
        <v>0</v>
      </c>
      <c r="BA125" s="661">
        <v>0</v>
      </c>
      <c r="BB125" s="661">
        <v>0</v>
      </c>
      <c r="BC125" s="661">
        <v>0</v>
      </c>
      <c r="BE125" s="656">
        <f t="shared" si="11"/>
        <v>0</v>
      </c>
    </row>
    <row r="126" spans="1:57" s="655" customFormat="1" ht="16.5" hidden="1" x14ac:dyDescent="0.2">
      <c r="A126" s="659" t="str">
        <f t="shared" si="12"/>
        <v>A2046510</v>
      </c>
      <c r="B126" s="874" t="s">
        <v>14</v>
      </c>
      <c r="C126" s="867"/>
      <c r="D126" s="874" t="s">
        <v>282</v>
      </c>
      <c r="E126" s="867"/>
      <c r="F126" s="874" t="s">
        <v>280</v>
      </c>
      <c r="G126" s="867"/>
      <c r="H126" s="874" t="s">
        <v>283</v>
      </c>
      <c r="I126" s="867"/>
      <c r="J126" s="874" t="s">
        <v>292</v>
      </c>
      <c r="K126" s="867"/>
      <c r="L126" s="867"/>
      <c r="M126" s="874" t="s">
        <v>284</v>
      </c>
      <c r="N126" s="867"/>
      <c r="O126" s="867"/>
      <c r="P126" s="874"/>
      <c r="Q126" s="867"/>
      <c r="R126" s="875"/>
      <c r="S126" s="869"/>
      <c r="T126" s="876" t="s">
        <v>70</v>
      </c>
      <c r="U126" s="867"/>
      <c r="V126" s="867"/>
      <c r="W126" s="867"/>
      <c r="X126" s="867"/>
      <c r="Y126" s="867"/>
      <c r="Z126" s="867"/>
      <c r="AA126" s="867"/>
      <c r="AB126" s="875" t="s">
        <v>273</v>
      </c>
      <c r="AC126" s="869"/>
      <c r="AD126" s="869"/>
      <c r="AE126" s="869"/>
      <c r="AF126" s="869"/>
      <c r="AG126" s="875" t="s">
        <v>274</v>
      </c>
      <c r="AH126" s="869"/>
      <c r="AI126" s="869"/>
      <c r="AJ126" s="667" t="s">
        <v>65</v>
      </c>
      <c r="AK126" s="877" t="s">
        <v>275</v>
      </c>
      <c r="AL126" s="869"/>
      <c r="AM126" s="869"/>
      <c r="AN126" s="869"/>
      <c r="AO126" s="869"/>
      <c r="AP126" s="869"/>
      <c r="AQ126" s="660">
        <v>1583900000</v>
      </c>
      <c r="AR126" s="682">
        <v>1383900000.5</v>
      </c>
      <c r="AS126" s="676">
        <v>199999999.5</v>
      </c>
      <c r="AT126" s="661">
        <v>0</v>
      </c>
      <c r="AU126" s="682">
        <v>1200959134.5</v>
      </c>
      <c r="AV126" s="676">
        <v>182940866</v>
      </c>
      <c r="AW126" s="682">
        <v>800507176</v>
      </c>
      <c r="AX126" s="676">
        <v>400451958.5</v>
      </c>
      <c r="AY126" s="682">
        <v>800507176</v>
      </c>
      <c r="AZ126" s="677">
        <v>0</v>
      </c>
      <c r="BA126" s="660">
        <v>800507176</v>
      </c>
      <c r="BB126" s="661">
        <v>0</v>
      </c>
      <c r="BC126" s="661">
        <v>0</v>
      </c>
      <c r="BE126" s="656">
        <f t="shared" si="11"/>
        <v>0.75822913978155182</v>
      </c>
    </row>
    <row r="127" spans="1:57" s="655" customFormat="1" ht="16.5" hidden="1" x14ac:dyDescent="0.2">
      <c r="A127" s="659" t="str">
        <f t="shared" si="12"/>
        <v>A2046810</v>
      </c>
      <c r="B127" s="874" t="s">
        <v>14</v>
      </c>
      <c r="C127" s="867"/>
      <c r="D127" s="874" t="s">
        <v>282</v>
      </c>
      <c r="E127" s="867"/>
      <c r="F127" s="874" t="s">
        <v>280</v>
      </c>
      <c r="G127" s="867"/>
      <c r="H127" s="874" t="s">
        <v>283</v>
      </c>
      <c r="I127" s="867"/>
      <c r="J127" s="874" t="s">
        <v>292</v>
      </c>
      <c r="K127" s="867"/>
      <c r="L127" s="867"/>
      <c r="M127" s="874" t="s">
        <v>294</v>
      </c>
      <c r="N127" s="867"/>
      <c r="O127" s="867"/>
      <c r="P127" s="874"/>
      <c r="Q127" s="867"/>
      <c r="R127" s="875"/>
      <c r="S127" s="869"/>
      <c r="T127" s="876" t="s">
        <v>657</v>
      </c>
      <c r="U127" s="867"/>
      <c r="V127" s="867"/>
      <c r="W127" s="867"/>
      <c r="X127" s="867"/>
      <c r="Y127" s="867"/>
      <c r="Z127" s="867"/>
      <c r="AA127" s="867"/>
      <c r="AB127" s="875" t="s">
        <v>273</v>
      </c>
      <c r="AC127" s="869"/>
      <c r="AD127" s="869"/>
      <c r="AE127" s="869"/>
      <c r="AF127" s="869"/>
      <c r="AG127" s="875" t="s">
        <v>274</v>
      </c>
      <c r="AH127" s="869"/>
      <c r="AI127" s="869"/>
      <c r="AJ127" s="667" t="s">
        <v>65</v>
      </c>
      <c r="AK127" s="877" t="s">
        <v>275</v>
      </c>
      <c r="AL127" s="869"/>
      <c r="AM127" s="869"/>
      <c r="AN127" s="869"/>
      <c r="AO127" s="869"/>
      <c r="AP127" s="869"/>
      <c r="AQ127" s="661">
        <v>0</v>
      </c>
      <c r="AR127" s="683">
        <v>0</v>
      </c>
      <c r="AS127" s="677">
        <v>0</v>
      </c>
      <c r="AT127" s="661">
        <v>0</v>
      </c>
      <c r="AU127" s="683">
        <v>0</v>
      </c>
      <c r="AV127" s="677">
        <v>0</v>
      </c>
      <c r="AW127" s="683">
        <v>0</v>
      </c>
      <c r="AX127" s="677">
        <v>0</v>
      </c>
      <c r="AY127" s="683">
        <v>0</v>
      </c>
      <c r="AZ127" s="677">
        <v>0</v>
      </c>
      <c r="BA127" s="661">
        <v>0</v>
      </c>
      <c r="BB127" s="661">
        <v>0</v>
      </c>
      <c r="BC127" s="661">
        <v>0</v>
      </c>
      <c r="BE127" s="656" t="e">
        <f t="shared" si="11"/>
        <v>#DIV/0!</v>
      </c>
    </row>
    <row r="128" spans="1:57" s="655" customFormat="1" ht="16.5" hidden="1" x14ac:dyDescent="0.2">
      <c r="A128" s="659" t="str">
        <f t="shared" si="12"/>
        <v>A204710</v>
      </c>
      <c r="B128" s="866" t="s">
        <v>14</v>
      </c>
      <c r="C128" s="867"/>
      <c r="D128" s="866" t="s">
        <v>282</v>
      </c>
      <c r="E128" s="867"/>
      <c r="F128" s="866" t="s">
        <v>280</v>
      </c>
      <c r="G128" s="867"/>
      <c r="H128" s="866" t="s">
        <v>283</v>
      </c>
      <c r="I128" s="867"/>
      <c r="J128" s="866" t="s">
        <v>293</v>
      </c>
      <c r="K128" s="867"/>
      <c r="L128" s="867"/>
      <c r="M128" s="866"/>
      <c r="N128" s="867"/>
      <c r="O128" s="867"/>
      <c r="P128" s="866"/>
      <c r="Q128" s="867"/>
      <c r="R128" s="870"/>
      <c r="S128" s="869"/>
      <c r="T128" s="871" t="s">
        <v>220</v>
      </c>
      <c r="U128" s="867"/>
      <c r="V128" s="867"/>
      <c r="W128" s="867"/>
      <c r="X128" s="867"/>
      <c r="Y128" s="867"/>
      <c r="Z128" s="867"/>
      <c r="AA128" s="867"/>
      <c r="AB128" s="870" t="s">
        <v>273</v>
      </c>
      <c r="AC128" s="869"/>
      <c r="AD128" s="869"/>
      <c r="AE128" s="869"/>
      <c r="AF128" s="869"/>
      <c r="AG128" s="870" t="s">
        <v>274</v>
      </c>
      <c r="AH128" s="869"/>
      <c r="AI128" s="869"/>
      <c r="AJ128" s="666" t="s">
        <v>65</v>
      </c>
      <c r="AK128" s="868" t="s">
        <v>275</v>
      </c>
      <c r="AL128" s="869"/>
      <c r="AM128" s="869"/>
      <c r="AN128" s="869"/>
      <c r="AO128" s="869"/>
      <c r="AP128" s="869"/>
      <c r="AQ128" s="654">
        <v>132277436</v>
      </c>
      <c r="AR128" s="680">
        <v>131970280</v>
      </c>
      <c r="AS128" s="671">
        <v>307156</v>
      </c>
      <c r="AT128" s="657">
        <v>0</v>
      </c>
      <c r="AU128" s="680">
        <v>76267451</v>
      </c>
      <c r="AV128" s="671">
        <v>55702829</v>
      </c>
      <c r="AW128" s="680">
        <v>42654575</v>
      </c>
      <c r="AX128" s="671">
        <v>33612876</v>
      </c>
      <c r="AY128" s="680">
        <v>42654575</v>
      </c>
      <c r="AZ128" s="672">
        <v>0</v>
      </c>
      <c r="BA128" s="654">
        <v>42654575</v>
      </c>
      <c r="BB128" s="657">
        <v>0</v>
      </c>
      <c r="BC128" s="657">
        <v>0</v>
      </c>
      <c r="BE128" s="656">
        <f t="shared" si="11"/>
        <v>0.57657188789174896</v>
      </c>
    </row>
    <row r="129" spans="1:57" s="655" customFormat="1" ht="16.5" hidden="1" x14ac:dyDescent="0.2">
      <c r="A129" s="659" t="str">
        <f t="shared" si="12"/>
        <v>A2047510</v>
      </c>
      <c r="B129" s="874" t="s">
        <v>14</v>
      </c>
      <c r="C129" s="867"/>
      <c r="D129" s="874" t="s">
        <v>282</v>
      </c>
      <c r="E129" s="867"/>
      <c r="F129" s="874" t="s">
        <v>280</v>
      </c>
      <c r="G129" s="867"/>
      <c r="H129" s="874" t="s">
        <v>283</v>
      </c>
      <c r="I129" s="867"/>
      <c r="J129" s="874" t="s">
        <v>293</v>
      </c>
      <c r="K129" s="867"/>
      <c r="L129" s="867"/>
      <c r="M129" s="874" t="s">
        <v>284</v>
      </c>
      <c r="N129" s="867"/>
      <c r="O129" s="867"/>
      <c r="P129" s="874"/>
      <c r="Q129" s="867"/>
      <c r="R129" s="875"/>
      <c r="S129" s="869"/>
      <c r="T129" s="876" t="s">
        <v>71</v>
      </c>
      <c r="U129" s="867"/>
      <c r="V129" s="867"/>
      <c r="W129" s="867"/>
      <c r="X129" s="867"/>
      <c r="Y129" s="867"/>
      <c r="Z129" s="867"/>
      <c r="AA129" s="867"/>
      <c r="AB129" s="875" t="s">
        <v>273</v>
      </c>
      <c r="AC129" s="869"/>
      <c r="AD129" s="869"/>
      <c r="AE129" s="869"/>
      <c r="AF129" s="869"/>
      <c r="AG129" s="875" t="s">
        <v>274</v>
      </c>
      <c r="AH129" s="869"/>
      <c r="AI129" s="869"/>
      <c r="AJ129" s="667" t="s">
        <v>65</v>
      </c>
      <c r="AK129" s="877" t="s">
        <v>275</v>
      </c>
      <c r="AL129" s="869"/>
      <c r="AM129" s="869"/>
      <c r="AN129" s="869"/>
      <c r="AO129" s="869"/>
      <c r="AP129" s="869"/>
      <c r="AQ129" s="660">
        <v>5528976</v>
      </c>
      <c r="AR129" s="682">
        <v>5528976</v>
      </c>
      <c r="AS129" s="677">
        <v>0</v>
      </c>
      <c r="AT129" s="661">
        <v>0</v>
      </c>
      <c r="AU129" s="682">
        <v>5528976</v>
      </c>
      <c r="AV129" s="677">
        <v>0</v>
      </c>
      <c r="AW129" s="682">
        <v>837000</v>
      </c>
      <c r="AX129" s="676">
        <v>4691976</v>
      </c>
      <c r="AY129" s="682">
        <v>837000</v>
      </c>
      <c r="AZ129" s="677">
        <v>0</v>
      </c>
      <c r="BA129" s="660">
        <v>837000</v>
      </c>
      <c r="BB129" s="661">
        <v>0</v>
      </c>
      <c r="BC129" s="661">
        <v>0</v>
      </c>
      <c r="BE129" s="656">
        <f t="shared" si="11"/>
        <v>1</v>
      </c>
    </row>
    <row r="130" spans="1:57" s="655" customFormat="1" ht="16.5" hidden="1" x14ac:dyDescent="0.2">
      <c r="A130" s="659" t="str">
        <f t="shared" si="12"/>
        <v>A2047610</v>
      </c>
      <c r="B130" s="874" t="s">
        <v>14</v>
      </c>
      <c r="C130" s="867"/>
      <c r="D130" s="874" t="s">
        <v>282</v>
      </c>
      <c r="E130" s="867"/>
      <c r="F130" s="874" t="s">
        <v>280</v>
      </c>
      <c r="G130" s="867"/>
      <c r="H130" s="874" t="s">
        <v>283</v>
      </c>
      <c r="I130" s="867"/>
      <c r="J130" s="874" t="s">
        <v>293</v>
      </c>
      <c r="K130" s="867"/>
      <c r="L130" s="867"/>
      <c r="M130" s="874" t="s">
        <v>292</v>
      </c>
      <c r="N130" s="867"/>
      <c r="O130" s="867"/>
      <c r="P130" s="874"/>
      <c r="Q130" s="867"/>
      <c r="R130" s="875"/>
      <c r="S130" s="869"/>
      <c r="T130" s="876" t="s">
        <v>72</v>
      </c>
      <c r="U130" s="867"/>
      <c r="V130" s="867"/>
      <c r="W130" s="867"/>
      <c r="X130" s="867"/>
      <c r="Y130" s="867"/>
      <c r="Z130" s="867"/>
      <c r="AA130" s="867"/>
      <c r="AB130" s="875" t="s">
        <v>273</v>
      </c>
      <c r="AC130" s="869"/>
      <c r="AD130" s="869"/>
      <c r="AE130" s="869"/>
      <c r="AF130" s="869"/>
      <c r="AG130" s="875" t="s">
        <v>274</v>
      </c>
      <c r="AH130" s="869"/>
      <c r="AI130" s="869"/>
      <c r="AJ130" s="667" t="s">
        <v>65</v>
      </c>
      <c r="AK130" s="877" t="s">
        <v>275</v>
      </c>
      <c r="AL130" s="869"/>
      <c r="AM130" s="869"/>
      <c r="AN130" s="869"/>
      <c r="AO130" s="869"/>
      <c r="AP130" s="869"/>
      <c r="AQ130" s="660">
        <v>126748460</v>
      </c>
      <c r="AR130" s="682">
        <v>126441304</v>
      </c>
      <c r="AS130" s="676">
        <v>307156</v>
      </c>
      <c r="AT130" s="661">
        <v>0</v>
      </c>
      <c r="AU130" s="682">
        <v>70738475</v>
      </c>
      <c r="AV130" s="676">
        <v>55702829</v>
      </c>
      <c r="AW130" s="682">
        <v>41817575</v>
      </c>
      <c r="AX130" s="676">
        <v>28920900</v>
      </c>
      <c r="AY130" s="682">
        <v>41817575</v>
      </c>
      <c r="AZ130" s="677">
        <v>0</v>
      </c>
      <c r="BA130" s="660">
        <v>41817575</v>
      </c>
      <c r="BB130" s="661">
        <v>0</v>
      </c>
      <c r="BC130" s="661">
        <v>0</v>
      </c>
      <c r="BE130" s="656">
        <f t="shared" si="11"/>
        <v>0.55810125819280176</v>
      </c>
    </row>
    <row r="131" spans="1:57" s="655" customFormat="1" ht="16.5" hidden="1" x14ac:dyDescent="0.2">
      <c r="A131" s="659" t="str">
        <f t="shared" si="12"/>
        <v>A204810</v>
      </c>
      <c r="B131" s="866" t="s">
        <v>14</v>
      </c>
      <c r="C131" s="867"/>
      <c r="D131" s="866" t="s">
        <v>282</v>
      </c>
      <c r="E131" s="867"/>
      <c r="F131" s="866" t="s">
        <v>280</v>
      </c>
      <c r="G131" s="867"/>
      <c r="H131" s="866" t="s">
        <v>283</v>
      </c>
      <c r="I131" s="867"/>
      <c r="J131" s="866" t="s">
        <v>294</v>
      </c>
      <c r="K131" s="867"/>
      <c r="L131" s="867"/>
      <c r="M131" s="866"/>
      <c r="N131" s="867"/>
      <c r="O131" s="867"/>
      <c r="P131" s="866"/>
      <c r="Q131" s="867"/>
      <c r="R131" s="870"/>
      <c r="S131" s="869"/>
      <c r="T131" s="871" t="s">
        <v>305</v>
      </c>
      <c r="U131" s="867"/>
      <c r="V131" s="867"/>
      <c r="W131" s="867"/>
      <c r="X131" s="867"/>
      <c r="Y131" s="867"/>
      <c r="Z131" s="867"/>
      <c r="AA131" s="867"/>
      <c r="AB131" s="870" t="s">
        <v>273</v>
      </c>
      <c r="AC131" s="869"/>
      <c r="AD131" s="869"/>
      <c r="AE131" s="869"/>
      <c r="AF131" s="869"/>
      <c r="AG131" s="870" t="s">
        <v>274</v>
      </c>
      <c r="AH131" s="869"/>
      <c r="AI131" s="869"/>
      <c r="AJ131" s="666" t="s">
        <v>65</v>
      </c>
      <c r="AK131" s="868" t="s">
        <v>275</v>
      </c>
      <c r="AL131" s="869"/>
      <c r="AM131" s="869"/>
      <c r="AN131" s="869"/>
      <c r="AO131" s="869"/>
      <c r="AP131" s="869"/>
      <c r="AQ131" s="654">
        <v>1343176172</v>
      </c>
      <c r="AR131" s="680">
        <v>1343176172</v>
      </c>
      <c r="AS131" s="672">
        <v>0</v>
      </c>
      <c r="AT131" s="657">
        <v>0</v>
      </c>
      <c r="AU131" s="680">
        <v>1087121888</v>
      </c>
      <c r="AV131" s="671">
        <v>256054284</v>
      </c>
      <c r="AW131" s="680">
        <v>1084089865</v>
      </c>
      <c r="AX131" s="671">
        <v>3032023</v>
      </c>
      <c r="AY131" s="680">
        <v>1084089865</v>
      </c>
      <c r="AZ131" s="672">
        <v>0</v>
      </c>
      <c r="BA131" s="654">
        <v>1071272115</v>
      </c>
      <c r="BB131" s="654">
        <v>12817750</v>
      </c>
      <c r="BC131" s="654">
        <v>1680659</v>
      </c>
      <c r="BE131" s="656">
        <f t="shared" si="11"/>
        <v>0.80936656758976511</v>
      </c>
    </row>
    <row r="132" spans="1:57" s="655" customFormat="1" ht="16.5" hidden="1" x14ac:dyDescent="0.2">
      <c r="A132" s="659" t="str">
        <f t="shared" si="12"/>
        <v>A2048110</v>
      </c>
      <c r="B132" s="874" t="s">
        <v>14</v>
      </c>
      <c r="C132" s="867"/>
      <c r="D132" s="874" t="s">
        <v>282</v>
      </c>
      <c r="E132" s="867"/>
      <c r="F132" s="874" t="s">
        <v>280</v>
      </c>
      <c r="G132" s="867"/>
      <c r="H132" s="874" t="s">
        <v>283</v>
      </c>
      <c r="I132" s="867"/>
      <c r="J132" s="874" t="s">
        <v>294</v>
      </c>
      <c r="K132" s="867"/>
      <c r="L132" s="867"/>
      <c r="M132" s="874" t="s">
        <v>279</v>
      </c>
      <c r="N132" s="867"/>
      <c r="O132" s="867"/>
      <c r="P132" s="874"/>
      <c r="Q132" s="867"/>
      <c r="R132" s="875"/>
      <c r="S132" s="869"/>
      <c r="T132" s="876" t="s">
        <v>73</v>
      </c>
      <c r="U132" s="867"/>
      <c r="V132" s="867"/>
      <c r="W132" s="867"/>
      <c r="X132" s="867"/>
      <c r="Y132" s="867"/>
      <c r="Z132" s="867"/>
      <c r="AA132" s="867"/>
      <c r="AB132" s="875" t="s">
        <v>273</v>
      </c>
      <c r="AC132" s="869"/>
      <c r="AD132" s="869"/>
      <c r="AE132" s="869"/>
      <c r="AF132" s="869"/>
      <c r="AG132" s="875" t="s">
        <v>274</v>
      </c>
      <c r="AH132" s="869"/>
      <c r="AI132" s="869"/>
      <c r="AJ132" s="667" t="s">
        <v>65</v>
      </c>
      <c r="AK132" s="877" t="s">
        <v>275</v>
      </c>
      <c r="AL132" s="869"/>
      <c r="AM132" s="869"/>
      <c r="AN132" s="869"/>
      <c r="AO132" s="869"/>
      <c r="AP132" s="869"/>
      <c r="AQ132" s="660">
        <v>143815862</v>
      </c>
      <c r="AR132" s="682">
        <v>143815862</v>
      </c>
      <c r="AS132" s="677">
        <v>0</v>
      </c>
      <c r="AT132" s="661">
        <v>0</v>
      </c>
      <c r="AU132" s="682">
        <v>101610837</v>
      </c>
      <c r="AV132" s="676">
        <v>42205025</v>
      </c>
      <c r="AW132" s="682">
        <v>101486381</v>
      </c>
      <c r="AX132" s="676">
        <v>124456</v>
      </c>
      <c r="AY132" s="682">
        <v>101486381</v>
      </c>
      <c r="AZ132" s="677">
        <v>0</v>
      </c>
      <c r="BA132" s="660">
        <v>101486381</v>
      </c>
      <c r="BB132" s="661">
        <v>0</v>
      </c>
      <c r="BC132" s="661">
        <v>0</v>
      </c>
      <c r="BE132" s="656">
        <f t="shared" si="11"/>
        <v>0.70653428340192403</v>
      </c>
    </row>
    <row r="133" spans="1:57" s="655" customFormat="1" ht="16.5" hidden="1" x14ac:dyDescent="0.2">
      <c r="A133" s="659" t="str">
        <f t="shared" si="12"/>
        <v>A2048210</v>
      </c>
      <c r="B133" s="874" t="s">
        <v>14</v>
      </c>
      <c r="C133" s="867"/>
      <c r="D133" s="874" t="s">
        <v>282</v>
      </c>
      <c r="E133" s="867"/>
      <c r="F133" s="874" t="s">
        <v>280</v>
      </c>
      <c r="G133" s="867"/>
      <c r="H133" s="874" t="s">
        <v>283</v>
      </c>
      <c r="I133" s="867"/>
      <c r="J133" s="874" t="s">
        <v>294</v>
      </c>
      <c r="K133" s="867"/>
      <c r="L133" s="867"/>
      <c r="M133" s="874" t="s">
        <v>282</v>
      </c>
      <c r="N133" s="867"/>
      <c r="O133" s="867"/>
      <c r="P133" s="874"/>
      <c r="Q133" s="867"/>
      <c r="R133" s="875"/>
      <c r="S133" s="869"/>
      <c r="T133" s="876" t="s">
        <v>74</v>
      </c>
      <c r="U133" s="867"/>
      <c r="V133" s="867"/>
      <c r="W133" s="867"/>
      <c r="X133" s="867"/>
      <c r="Y133" s="867"/>
      <c r="Z133" s="867"/>
      <c r="AA133" s="867"/>
      <c r="AB133" s="875" t="s">
        <v>273</v>
      </c>
      <c r="AC133" s="869"/>
      <c r="AD133" s="869"/>
      <c r="AE133" s="869"/>
      <c r="AF133" s="869"/>
      <c r="AG133" s="875" t="s">
        <v>274</v>
      </c>
      <c r="AH133" s="869"/>
      <c r="AI133" s="869"/>
      <c r="AJ133" s="667" t="s">
        <v>65</v>
      </c>
      <c r="AK133" s="877" t="s">
        <v>275</v>
      </c>
      <c r="AL133" s="869"/>
      <c r="AM133" s="869"/>
      <c r="AN133" s="869"/>
      <c r="AO133" s="869"/>
      <c r="AP133" s="869"/>
      <c r="AQ133" s="660">
        <v>794010310</v>
      </c>
      <c r="AR133" s="682">
        <v>794010310</v>
      </c>
      <c r="AS133" s="677">
        <v>0</v>
      </c>
      <c r="AT133" s="661">
        <v>0</v>
      </c>
      <c r="AU133" s="682">
        <v>687677827</v>
      </c>
      <c r="AV133" s="676">
        <v>106332483</v>
      </c>
      <c r="AW133" s="682">
        <v>685525656</v>
      </c>
      <c r="AX133" s="676">
        <v>2152171</v>
      </c>
      <c r="AY133" s="682">
        <v>685525656</v>
      </c>
      <c r="AZ133" s="677">
        <v>0</v>
      </c>
      <c r="BA133" s="660">
        <v>685525656</v>
      </c>
      <c r="BB133" s="661">
        <v>0</v>
      </c>
      <c r="BC133" s="660">
        <v>1547759</v>
      </c>
      <c r="BE133" s="656">
        <f t="shared" si="11"/>
        <v>0.86608173513515208</v>
      </c>
    </row>
    <row r="134" spans="1:57" s="655" customFormat="1" ht="16.5" hidden="1" x14ac:dyDescent="0.2">
      <c r="A134" s="659" t="str">
        <f t="shared" si="12"/>
        <v>A2048310</v>
      </c>
      <c r="B134" s="874" t="s">
        <v>14</v>
      </c>
      <c r="C134" s="867"/>
      <c r="D134" s="874" t="s">
        <v>282</v>
      </c>
      <c r="E134" s="867"/>
      <c r="F134" s="874" t="s">
        <v>280</v>
      </c>
      <c r="G134" s="867"/>
      <c r="H134" s="874" t="s">
        <v>283</v>
      </c>
      <c r="I134" s="867"/>
      <c r="J134" s="874" t="s">
        <v>294</v>
      </c>
      <c r="K134" s="867"/>
      <c r="L134" s="867"/>
      <c r="M134" s="874" t="s">
        <v>289</v>
      </c>
      <c r="N134" s="867"/>
      <c r="O134" s="867"/>
      <c r="P134" s="874"/>
      <c r="Q134" s="867"/>
      <c r="R134" s="875"/>
      <c r="S134" s="869"/>
      <c r="T134" s="876" t="s">
        <v>75</v>
      </c>
      <c r="U134" s="867"/>
      <c r="V134" s="867"/>
      <c r="W134" s="867"/>
      <c r="X134" s="867"/>
      <c r="Y134" s="867"/>
      <c r="Z134" s="867"/>
      <c r="AA134" s="867"/>
      <c r="AB134" s="875" t="s">
        <v>273</v>
      </c>
      <c r="AC134" s="869"/>
      <c r="AD134" s="869"/>
      <c r="AE134" s="869"/>
      <c r="AF134" s="869"/>
      <c r="AG134" s="875" t="s">
        <v>274</v>
      </c>
      <c r="AH134" s="869"/>
      <c r="AI134" s="869"/>
      <c r="AJ134" s="667" t="s">
        <v>65</v>
      </c>
      <c r="AK134" s="877" t="s">
        <v>275</v>
      </c>
      <c r="AL134" s="869"/>
      <c r="AM134" s="869"/>
      <c r="AN134" s="869"/>
      <c r="AO134" s="869"/>
      <c r="AP134" s="869"/>
      <c r="AQ134" s="660">
        <v>350000</v>
      </c>
      <c r="AR134" s="682">
        <v>350000</v>
      </c>
      <c r="AS134" s="677">
        <v>0</v>
      </c>
      <c r="AT134" s="661">
        <v>0</v>
      </c>
      <c r="AU134" s="682">
        <v>106198</v>
      </c>
      <c r="AV134" s="676">
        <v>243802</v>
      </c>
      <c r="AW134" s="682">
        <v>106198</v>
      </c>
      <c r="AX134" s="677">
        <v>0</v>
      </c>
      <c r="AY134" s="682">
        <v>106198</v>
      </c>
      <c r="AZ134" s="677">
        <v>0</v>
      </c>
      <c r="BA134" s="660">
        <v>106198</v>
      </c>
      <c r="BB134" s="661">
        <v>0</v>
      </c>
      <c r="BC134" s="661">
        <v>0</v>
      </c>
      <c r="BE134" s="656">
        <f t="shared" si="11"/>
        <v>0.30342285714285716</v>
      </c>
    </row>
    <row r="135" spans="1:57" s="655" customFormat="1" ht="16.5" hidden="1" x14ac:dyDescent="0.2">
      <c r="A135" s="659" t="str">
        <f t="shared" si="12"/>
        <v>A2048510</v>
      </c>
      <c r="B135" s="874" t="s">
        <v>14</v>
      </c>
      <c r="C135" s="867"/>
      <c r="D135" s="874" t="s">
        <v>282</v>
      </c>
      <c r="E135" s="867"/>
      <c r="F135" s="874" t="s">
        <v>280</v>
      </c>
      <c r="G135" s="867"/>
      <c r="H135" s="874" t="s">
        <v>283</v>
      </c>
      <c r="I135" s="867"/>
      <c r="J135" s="874" t="s">
        <v>294</v>
      </c>
      <c r="K135" s="867"/>
      <c r="L135" s="867"/>
      <c r="M135" s="874" t="s">
        <v>284</v>
      </c>
      <c r="N135" s="867"/>
      <c r="O135" s="867"/>
      <c r="P135" s="874"/>
      <c r="Q135" s="867"/>
      <c r="R135" s="875"/>
      <c r="S135" s="869"/>
      <c r="T135" s="876" t="s">
        <v>76</v>
      </c>
      <c r="U135" s="867"/>
      <c r="V135" s="867"/>
      <c r="W135" s="867"/>
      <c r="X135" s="867"/>
      <c r="Y135" s="867"/>
      <c r="Z135" s="867"/>
      <c r="AA135" s="867"/>
      <c r="AB135" s="875" t="s">
        <v>273</v>
      </c>
      <c r="AC135" s="869"/>
      <c r="AD135" s="869"/>
      <c r="AE135" s="869"/>
      <c r="AF135" s="869"/>
      <c r="AG135" s="875" t="s">
        <v>274</v>
      </c>
      <c r="AH135" s="869"/>
      <c r="AI135" s="869"/>
      <c r="AJ135" s="667" t="s">
        <v>65</v>
      </c>
      <c r="AK135" s="877" t="s">
        <v>275</v>
      </c>
      <c r="AL135" s="869"/>
      <c r="AM135" s="869"/>
      <c r="AN135" s="869"/>
      <c r="AO135" s="869"/>
      <c r="AP135" s="869"/>
      <c r="AQ135" s="660">
        <v>185000000</v>
      </c>
      <c r="AR135" s="682">
        <v>185000000</v>
      </c>
      <c r="AS135" s="677">
        <v>0</v>
      </c>
      <c r="AT135" s="661">
        <v>0</v>
      </c>
      <c r="AU135" s="682">
        <v>123597972</v>
      </c>
      <c r="AV135" s="676">
        <v>61402028</v>
      </c>
      <c r="AW135" s="682">
        <v>123597972</v>
      </c>
      <c r="AX135" s="677">
        <v>0</v>
      </c>
      <c r="AY135" s="682">
        <v>123597972</v>
      </c>
      <c r="AZ135" s="677">
        <v>0</v>
      </c>
      <c r="BA135" s="660">
        <v>110780222</v>
      </c>
      <c r="BB135" s="660">
        <v>12817750</v>
      </c>
      <c r="BC135" s="660">
        <v>132900</v>
      </c>
      <c r="BE135" s="656">
        <f t="shared" si="11"/>
        <v>0.66809714594594594</v>
      </c>
    </row>
    <row r="136" spans="1:57" s="655" customFormat="1" ht="16.5" hidden="1" x14ac:dyDescent="0.2">
      <c r="A136" s="659" t="str">
        <f t="shared" si="12"/>
        <v>A2048610</v>
      </c>
      <c r="B136" s="874" t="s">
        <v>14</v>
      </c>
      <c r="C136" s="867"/>
      <c r="D136" s="874" t="s">
        <v>282</v>
      </c>
      <c r="E136" s="867"/>
      <c r="F136" s="874" t="s">
        <v>280</v>
      </c>
      <c r="G136" s="867"/>
      <c r="H136" s="874" t="s">
        <v>283</v>
      </c>
      <c r="I136" s="867"/>
      <c r="J136" s="874" t="s">
        <v>294</v>
      </c>
      <c r="K136" s="867"/>
      <c r="L136" s="867"/>
      <c r="M136" s="874" t="s">
        <v>292</v>
      </c>
      <c r="N136" s="867"/>
      <c r="O136" s="867"/>
      <c r="P136" s="874"/>
      <c r="Q136" s="867"/>
      <c r="R136" s="875"/>
      <c r="S136" s="869"/>
      <c r="T136" s="876" t="s">
        <v>77</v>
      </c>
      <c r="U136" s="867"/>
      <c r="V136" s="867"/>
      <c r="W136" s="867"/>
      <c r="X136" s="867"/>
      <c r="Y136" s="867"/>
      <c r="Z136" s="867"/>
      <c r="AA136" s="867"/>
      <c r="AB136" s="875" t="s">
        <v>273</v>
      </c>
      <c r="AC136" s="869"/>
      <c r="AD136" s="869"/>
      <c r="AE136" s="869"/>
      <c r="AF136" s="869"/>
      <c r="AG136" s="875" t="s">
        <v>274</v>
      </c>
      <c r="AH136" s="869"/>
      <c r="AI136" s="869"/>
      <c r="AJ136" s="667" t="s">
        <v>65</v>
      </c>
      <c r="AK136" s="877" t="s">
        <v>275</v>
      </c>
      <c r="AL136" s="869"/>
      <c r="AM136" s="869"/>
      <c r="AN136" s="869"/>
      <c r="AO136" s="869"/>
      <c r="AP136" s="869"/>
      <c r="AQ136" s="660">
        <v>220000000</v>
      </c>
      <c r="AR136" s="682">
        <v>220000000</v>
      </c>
      <c r="AS136" s="677">
        <v>0</v>
      </c>
      <c r="AT136" s="661">
        <v>0</v>
      </c>
      <c r="AU136" s="682">
        <v>174129054</v>
      </c>
      <c r="AV136" s="676">
        <v>45870946</v>
      </c>
      <c r="AW136" s="682">
        <v>173373658</v>
      </c>
      <c r="AX136" s="676">
        <v>755396</v>
      </c>
      <c r="AY136" s="682">
        <v>173373658</v>
      </c>
      <c r="AZ136" s="677">
        <v>0</v>
      </c>
      <c r="BA136" s="660">
        <v>173373658</v>
      </c>
      <c r="BB136" s="661">
        <v>0</v>
      </c>
      <c r="BC136" s="661">
        <v>0</v>
      </c>
      <c r="BE136" s="656">
        <f t="shared" si="11"/>
        <v>0.79149570000000002</v>
      </c>
    </row>
    <row r="137" spans="1:57" s="655" customFormat="1" ht="16.5" hidden="1" x14ac:dyDescent="0.2">
      <c r="A137" s="659" t="str">
        <f t="shared" si="12"/>
        <v>A204910</v>
      </c>
      <c r="B137" s="866" t="s">
        <v>14</v>
      </c>
      <c r="C137" s="867"/>
      <c r="D137" s="866" t="s">
        <v>282</v>
      </c>
      <c r="E137" s="867"/>
      <c r="F137" s="866" t="s">
        <v>280</v>
      </c>
      <c r="G137" s="867"/>
      <c r="H137" s="866" t="s">
        <v>283</v>
      </c>
      <c r="I137" s="867"/>
      <c r="J137" s="866" t="s">
        <v>288</v>
      </c>
      <c r="K137" s="867"/>
      <c r="L137" s="867"/>
      <c r="M137" s="866"/>
      <c r="N137" s="867"/>
      <c r="O137" s="867"/>
      <c r="P137" s="866"/>
      <c r="Q137" s="867"/>
      <c r="R137" s="870"/>
      <c r="S137" s="869"/>
      <c r="T137" s="871" t="s">
        <v>224</v>
      </c>
      <c r="U137" s="867"/>
      <c r="V137" s="867"/>
      <c r="W137" s="867"/>
      <c r="X137" s="867"/>
      <c r="Y137" s="867"/>
      <c r="Z137" s="867"/>
      <c r="AA137" s="867"/>
      <c r="AB137" s="870" t="s">
        <v>273</v>
      </c>
      <c r="AC137" s="869"/>
      <c r="AD137" s="869"/>
      <c r="AE137" s="869"/>
      <c r="AF137" s="869"/>
      <c r="AG137" s="870" t="s">
        <v>274</v>
      </c>
      <c r="AH137" s="869"/>
      <c r="AI137" s="869"/>
      <c r="AJ137" s="666" t="s">
        <v>65</v>
      </c>
      <c r="AK137" s="868" t="s">
        <v>275</v>
      </c>
      <c r="AL137" s="869"/>
      <c r="AM137" s="869"/>
      <c r="AN137" s="869"/>
      <c r="AO137" s="869"/>
      <c r="AP137" s="869"/>
      <c r="AQ137" s="654">
        <v>576462000</v>
      </c>
      <c r="AR137" s="680">
        <v>575263740</v>
      </c>
      <c r="AS137" s="671">
        <v>1198260</v>
      </c>
      <c r="AT137" s="657">
        <v>0</v>
      </c>
      <c r="AU137" s="680">
        <v>574786498</v>
      </c>
      <c r="AV137" s="671">
        <v>477242</v>
      </c>
      <c r="AW137" s="680">
        <v>574786498</v>
      </c>
      <c r="AX137" s="672">
        <v>0</v>
      </c>
      <c r="AY137" s="680">
        <v>574786498</v>
      </c>
      <c r="AZ137" s="672">
        <v>0</v>
      </c>
      <c r="BA137" s="654">
        <v>574786498</v>
      </c>
      <c r="BB137" s="657">
        <v>0</v>
      </c>
      <c r="BC137" s="657">
        <v>0</v>
      </c>
      <c r="BE137" s="656">
        <f t="shared" si="11"/>
        <v>0.99709347363746437</v>
      </c>
    </row>
    <row r="138" spans="1:57" s="655" customFormat="1" ht="16.5" hidden="1" x14ac:dyDescent="0.2">
      <c r="A138" s="659" t="str">
        <f t="shared" si="12"/>
        <v>A2049110</v>
      </c>
      <c r="B138" s="874" t="s">
        <v>14</v>
      </c>
      <c r="C138" s="867"/>
      <c r="D138" s="874" t="s">
        <v>282</v>
      </c>
      <c r="E138" s="867"/>
      <c r="F138" s="874" t="s">
        <v>280</v>
      </c>
      <c r="G138" s="867"/>
      <c r="H138" s="874" t="s">
        <v>283</v>
      </c>
      <c r="I138" s="867"/>
      <c r="J138" s="874" t="s">
        <v>288</v>
      </c>
      <c r="K138" s="867"/>
      <c r="L138" s="867"/>
      <c r="M138" s="874" t="s">
        <v>279</v>
      </c>
      <c r="N138" s="867"/>
      <c r="O138" s="867"/>
      <c r="P138" s="874"/>
      <c r="Q138" s="867"/>
      <c r="R138" s="875"/>
      <c r="S138" s="869"/>
      <c r="T138" s="876" t="s">
        <v>78</v>
      </c>
      <c r="U138" s="867"/>
      <c r="V138" s="867"/>
      <c r="W138" s="867"/>
      <c r="X138" s="867"/>
      <c r="Y138" s="867"/>
      <c r="Z138" s="867"/>
      <c r="AA138" s="867"/>
      <c r="AB138" s="875" t="s">
        <v>273</v>
      </c>
      <c r="AC138" s="869"/>
      <c r="AD138" s="869"/>
      <c r="AE138" s="869"/>
      <c r="AF138" s="869"/>
      <c r="AG138" s="875" t="s">
        <v>274</v>
      </c>
      <c r="AH138" s="869"/>
      <c r="AI138" s="869"/>
      <c r="AJ138" s="667" t="s">
        <v>65</v>
      </c>
      <c r="AK138" s="877" t="s">
        <v>275</v>
      </c>
      <c r="AL138" s="869"/>
      <c r="AM138" s="869"/>
      <c r="AN138" s="869"/>
      <c r="AO138" s="869"/>
      <c r="AP138" s="869"/>
      <c r="AQ138" s="660">
        <v>51312000</v>
      </c>
      <c r="AR138" s="682">
        <v>50113740</v>
      </c>
      <c r="AS138" s="676">
        <v>1198260</v>
      </c>
      <c r="AT138" s="661">
        <v>0</v>
      </c>
      <c r="AU138" s="682">
        <v>50113740</v>
      </c>
      <c r="AV138" s="677">
        <v>0</v>
      </c>
      <c r="AW138" s="682">
        <v>50113740</v>
      </c>
      <c r="AX138" s="677">
        <v>0</v>
      </c>
      <c r="AY138" s="682">
        <v>50113740</v>
      </c>
      <c r="AZ138" s="677">
        <v>0</v>
      </c>
      <c r="BA138" s="660">
        <v>50113740</v>
      </c>
      <c r="BB138" s="661">
        <v>0</v>
      </c>
      <c r="BC138" s="661">
        <v>0</v>
      </c>
      <c r="BE138" s="656">
        <f t="shared" si="11"/>
        <v>0.97664756782039286</v>
      </c>
    </row>
    <row r="139" spans="1:57" s="655" customFormat="1" ht="16.5" hidden="1" x14ac:dyDescent="0.2">
      <c r="A139" s="659" t="str">
        <f t="shared" si="12"/>
        <v>A2049810</v>
      </c>
      <c r="B139" s="874" t="s">
        <v>14</v>
      </c>
      <c r="C139" s="867"/>
      <c r="D139" s="874" t="s">
        <v>282</v>
      </c>
      <c r="E139" s="867"/>
      <c r="F139" s="874" t="s">
        <v>280</v>
      </c>
      <c r="G139" s="867"/>
      <c r="H139" s="874" t="s">
        <v>283</v>
      </c>
      <c r="I139" s="867"/>
      <c r="J139" s="874" t="s">
        <v>288</v>
      </c>
      <c r="K139" s="867"/>
      <c r="L139" s="867"/>
      <c r="M139" s="874" t="s">
        <v>294</v>
      </c>
      <c r="N139" s="867"/>
      <c r="O139" s="867"/>
      <c r="P139" s="874"/>
      <c r="Q139" s="867"/>
      <c r="R139" s="875"/>
      <c r="S139" s="869"/>
      <c r="T139" s="876" t="s">
        <v>79</v>
      </c>
      <c r="U139" s="867"/>
      <c r="V139" s="867"/>
      <c r="W139" s="867"/>
      <c r="X139" s="867"/>
      <c r="Y139" s="867"/>
      <c r="Z139" s="867"/>
      <c r="AA139" s="867"/>
      <c r="AB139" s="875" t="s">
        <v>273</v>
      </c>
      <c r="AC139" s="869"/>
      <c r="AD139" s="869"/>
      <c r="AE139" s="869"/>
      <c r="AF139" s="869"/>
      <c r="AG139" s="875" t="s">
        <v>274</v>
      </c>
      <c r="AH139" s="869"/>
      <c r="AI139" s="869"/>
      <c r="AJ139" s="667" t="s">
        <v>65</v>
      </c>
      <c r="AK139" s="877" t="s">
        <v>275</v>
      </c>
      <c r="AL139" s="869"/>
      <c r="AM139" s="869"/>
      <c r="AN139" s="869"/>
      <c r="AO139" s="869"/>
      <c r="AP139" s="869"/>
      <c r="AQ139" s="660">
        <v>13373589</v>
      </c>
      <c r="AR139" s="682">
        <v>13373589</v>
      </c>
      <c r="AS139" s="677">
        <v>0</v>
      </c>
      <c r="AT139" s="661">
        <v>0</v>
      </c>
      <c r="AU139" s="682">
        <v>13228888</v>
      </c>
      <c r="AV139" s="676">
        <v>144701</v>
      </c>
      <c r="AW139" s="682">
        <v>13228888</v>
      </c>
      <c r="AX139" s="677">
        <v>0</v>
      </c>
      <c r="AY139" s="682">
        <v>13228888</v>
      </c>
      <c r="AZ139" s="677">
        <v>0</v>
      </c>
      <c r="BA139" s="660">
        <v>13228888</v>
      </c>
      <c r="BB139" s="661">
        <v>0</v>
      </c>
      <c r="BC139" s="661">
        <v>0</v>
      </c>
      <c r="BE139" s="656">
        <f t="shared" si="11"/>
        <v>0.98918009219514669</v>
      </c>
    </row>
    <row r="140" spans="1:57" s="655" customFormat="1" ht="16.5" hidden="1" x14ac:dyDescent="0.2">
      <c r="A140" s="659" t="str">
        <f t="shared" si="12"/>
        <v>A20491110</v>
      </c>
      <c r="B140" s="874" t="s">
        <v>14</v>
      </c>
      <c r="C140" s="867"/>
      <c r="D140" s="874" t="s">
        <v>282</v>
      </c>
      <c r="E140" s="867"/>
      <c r="F140" s="874" t="s">
        <v>280</v>
      </c>
      <c r="G140" s="867"/>
      <c r="H140" s="874" t="s">
        <v>283</v>
      </c>
      <c r="I140" s="867"/>
      <c r="J140" s="874" t="s">
        <v>288</v>
      </c>
      <c r="K140" s="867"/>
      <c r="L140" s="867"/>
      <c r="M140" s="874" t="s">
        <v>80</v>
      </c>
      <c r="N140" s="867"/>
      <c r="O140" s="867"/>
      <c r="P140" s="874"/>
      <c r="Q140" s="867"/>
      <c r="R140" s="875"/>
      <c r="S140" s="869"/>
      <c r="T140" s="876" t="s">
        <v>81</v>
      </c>
      <c r="U140" s="867"/>
      <c r="V140" s="867"/>
      <c r="W140" s="867"/>
      <c r="X140" s="867"/>
      <c r="Y140" s="867"/>
      <c r="Z140" s="867"/>
      <c r="AA140" s="867"/>
      <c r="AB140" s="875" t="s">
        <v>273</v>
      </c>
      <c r="AC140" s="869"/>
      <c r="AD140" s="869"/>
      <c r="AE140" s="869"/>
      <c r="AF140" s="869"/>
      <c r="AG140" s="875" t="s">
        <v>274</v>
      </c>
      <c r="AH140" s="869"/>
      <c r="AI140" s="869"/>
      <c r="AJ140" s="667" t="s">
        <v>65</v>
      </c>
      <c r="AK140" s="877" t="s">
        <v>275</v>
      </c>
      <c r="AL140" s="869"/>
      <c r="AM140" s="869"/>
      <c r="AN140" s="869"/>
      <c r="AO140" s="869"/>
      <c r="AP140" s="869"/>
      <c r="AQ140" s="660">
        <v>511776411</v>
      </c>
      <c r="AR140" s="682">
        <v>511776411</v>
      </c>
      <c r="AS140" s="677">
        <v>0</v>
      </c>
      <c r="AT140" s="661">
        <v>0</v>
      </c>
      <c r="AU140" s="682">
        <v>511443870</v>
      </c>
      <c r="AV140" s="676">
        <v>332541</v>
      </c>
      <c r="AW140" s="682">
        <v>511443870</v>
      </c>
      <c r="AX140" s="677">
        <v>0</v>
      </c>
      <c r="AY140" s="682">
        <v>511443870</v>
      </c>
      <c r="AZ140" s="677">
        <v>0</v>
      </c>
      <c r="BA140" s="660">
        <v>511443870</v>
      </c>
      <c r="BB140" s="661">
        <v>0</v>
      </c>
      <c r="BC140" s="661">
        <v>0</v>
      </c>
      <c r="BE140" s="656">
        <f t="shared" si="11"/>
        <v>0.99935022210314417</v>
      </c>
    </row>
    <row r="141" spans="1:57" s="655" customFormat="1" ht="16.5" hidden="1" x14ac:dyDescent="0.2">
      <c r="A141" s="659" t="str">
        <f t="shared" si="12"/>
        <v>A2041010</v>
      </c>
      <c r="B141" s="866" t="s">
        <v>14</v>
      </c>
      <c r="C141" s="867"/>
      <c r="D141" s="866" t="s">
        <v>282</v>
      </c>
      <c r="E141" s="867"/>
      <c r="F141" s="866" t="s">
        <v>280</v>
      </c>
      <c r="G141" s="867"/>
      <c r="H141" s="866" t="s">
        <v>283</v>
      </c>
      <c r="I141" s="867"/>
      <c r="J141" s="866" t="s">
        <v>65</v>
      </c>
      <c r="K141" s="867"/>
      <c r="L141" s="867"/>
      <c r="M141" s="866"/>
      <c r="N141" s="867"/>
      <c r="O141" s="867"/>
      <c r="P141" s="866"/>
      <c r="Q141" s="867"/>
      <c r="R141" s="870"/>
      <c r="S141" s="869"/>
      <c r="T141" s="871" t="s">
        <v>226</v>
      </c>
      <c r="U141" s="867"/>
      <c r="V141" s="867"/>
      <c r="W141" s="867"/>
      <c r="X141" s="867"/>
      <c r="Y141" s="867"/>
      <c r="Z141" s="867"/>
      <c r="AA141" s="867"/>
      <c r="AB141" s="870" t="s">
        <v>273</v>
      </c>
      <c r="AC141" s="869"/>
      <c r="AD141" s="869"/>
      <c r="AE141" s="869"/>
      <c r="AF141" s="869"/>
      <c r="AG141" s="870" t="s">
        <v>274</v>
      </c>
      <c r="AH141" s="869"/>
      <c r="AI141" s="869"/>
      <c r="AJ141" s="666" t="s">
        <v>65</v>
      </c>
      <c r="AK141" s="868" t="s">
        <v>275</v>
      </c>
      <c r="AL141" s="869"/>
      <c r="AM141" s="869"/>
      <c r="AN141" s="869"/>
      <c r="AO141" s="869"/>
      <c r="AP141" s="869"/>
      <c r="AQ141" s="654">
        <v>1603139548</v>
      </c>
      <c r="AR141" s="680">
        <v>1277298887</v>
      </c>
      <c r="AS141" s="671">
        <v>325840661</v>
      </c>
      <c r="AT141" s="657">
        <v>0</v>
      </c>
      <c r="AU141" s="680">
        <v>1150537326</v>
      </c>
      <c r="AV141" s="671">
        <v>126761561</v>
      </c>
      <c r="AW141" s="680">
        <v>955793316</v>
      </c>
      <c r="AX141" s="671">
        <v>194744010</v>
      </c>
      <c r="AY141" s="680">
        <v>955793316</v>
      </c>
      <c r="AZ141" s="672">
        <v>0</v>
      </c>
      <c r="BA141" s="654">
        <v>955793316</v>
      </c>
      <c r="BB141" s="657">
        <v>0</v>
      </c>
      <c r="BC141" s="657">
        <v>0</v>
      </c>
      <c r="BE141" s="656">
        <f t="shared" si="11"/>
        <v>0.71767758922506475</v>
      </c>
    </row>
    <row r="142" spans="1:57" s="655" customFormat="1" ht="16.5" hidden="1" x14ac:dyDescent="0.2">
      <c r="A142" s="659" t="str">
        <f t="shared" si="12"/>
        <v>A20410110</v>
      </c>
      <c r="B142" s="874" t="s">
        <v>14</v>
      </c>
      <c r="C142" s="867"/>
      <c r="D142" s="874" t="s">
        <v>282</v>
      </c>
      <c r="E142" s="867"/>
      <c r="F142" s="874" t="s">
        <v>280</v>
      </c>
      <c r="G142" s="867"/>
      <c r="H142" s="874" t="s">
        <v>283</v>
      </c>
      <c r="I142" s="867"/>
      <c r="J142" s="874" t="s">
        <v>65</v>
      </c>
      <c r="K142" s="867"/>
      <c r="L142" s="867"/>
      <c r="M142" s="874" t="s">
        <v>279</v>
      </c>
      <c r="N142" s="867"/>
      <c r="O142" s="867"/>
      <c r="P142" s="874"/>
      <c r="Q142" s="867"/>
      <c r="R142" s="875"/>
      <c r="S142" s="869"/>
      <c r="T142" s="876" t="s">
        <v>407</v>
      </c>
      <c r="U142" s="867"/>
      <c r="V142" s="867"/>
      <c r="W142" s="867"/>
      <c r="X142" s="867"/>
      <c r="Y142" s="867"/>
      <c r="Z142" s="867"/>
      <c r="AA142" s="867"/>
      <c r="AB142" s="875" t="s">
        <v>273</v>
      </c>
      <c r="AC142" s="869"/>
      <c r="AD142" s="869"/>
      <c r="AE142" s="869"/>
      <c r="AF142" s="869"/>
      <c r="AG142" s="875" t="s">
        <v>274</v>
      </c>
      <c r="AH142" s="869"/>
      <c r="AI142" s="869"/>
      <c r="AJ142" s="667" t="s">
        <v>65</v>
      </c>
      <c r="AK142" s="877" t="s">
        <v>275</v>
      </c>
      <c r="AL142" s="869"/>
      <c r="AM142" s="869"/>
      <c r="AN142" s="869"/>
      <c r="AO142" s="869"/>
      <c r="AP142" s="869"/>
      <c r="AQ142" s="660">
        <v>400000000</v>
      </c>
      <c r="AR142" s="682">
        <v>95200000</v>
      </c>
      <c r="AS142" s="676">
        <v>304800000</v>
      </c>
      <c r="AT142" s="661">
        <v>0</v>
      </c>
      <c r="AU142" s="682">
        <v>72168000</v>
      </c>
      <c r="AV142" s="676">
        <v>23032000</v>
      </c>
      <c r="AW142" s="682">
        <v>32295088</v>
      </c>
      <c r="AX142" s="676">
        <v>39872912</v>
      </c>
      <c r="AY142" s="682">
        <v>32295088</v>
      </c>
      <c r="AZ142" s="677">
        <v>0</v>
      </c>
      <c r="BA142" s="660">
        <v>32295088</v>
      </c>
      <c r="BB142" s="661">
        <v>0</v>
      </c>
      <c r="BC142" s="661">
        <v>0</v>
      </c>
      <c r="BE142" s="656">
        <f t="shared" si="11"/>
        <v>0.18042</v>
      </c>
    </row>
    <row r="143" spans="1:57" s="655" customFormat="1" ht="16.5" hidden="1" x14ac:dyDescent="0.2">
      <c r="A143" s="659" t="str">
        <f t="shared" si="12"/>
        <v>A20410210</v>
      </c>
      <c r="B143" s="874" t="s">
        <v>14</v>
      </c>
      <c r="C143" s="867"/>
      <c r="D143" s="874" t="s">
        <v>282</v>
      </c>
      <c r="E143" s="867"/>
      <c r="F143" s="874" t="s">
        <v>280</v>
      </c>
      <c r="G143" s="867"/>
      <c r="H143" s="874" t="s">
        <v>283</v>
      </c>
      <c r="I143" s="867"/>
      <c r="J143" s="874" t="s">
        <v>65</v>
      </c>
      <c r="K143" s="867"/>
      <c r="L143" s="867"/>
      <c r="M143" s="874" t="s">
        <v>282</v>
      </c>
      <c r="N143" s="867"/>
      <c r="O143" s="867"/>
      <c r="P143" s="874"/>
      <c r="Q143" s="867"/>
      <c r="R143" s="875"/>
      <c r="S143" s="869"/>
      <c r="T143" s="876" t="s">
        <v>82</v>
      </c>
      <c r="U143" s="867"/>
      <c r="V143" s="867"/>
      <c r="W143" s="867"/>
      <c r="X143" s="867"/>
      <c r="Y143" s="867"/>
      <c r="Z143" s="867"/>
      <c r="AA143" s="867"/>
      <c r="AB143" s="875" t="s">
        <v>273</v>
      </c>
      <c r="AC143" s="869"/>
      <c r="AD143" s="869"/>
      <c r="AE143" s="869"/>
      <c r="AF143" s="869"/>
      <c r="AG143" s="875" t="s">
        <v>274</v>
      </c>
      <c r="AH143" s="869"/>
      <c r="AI143" s="869"/>
      <c r="AJ143" s="667" t="s">
        <v>65</v>
      </c>
      <c r="AK143" s="877" t="s">
        <v>275</v>
      </c>
      <c r="AL143" s="869"/>
      <c r="AM143" s="869"/>
      <c r="AN143" s="869"/>
      <c r="AO143" s="869"/>
      <c r="AP143" s="869"/>
      <c r="AQ143" s="660">
        <v>1203139548</v>
      </c>
      <c r="AR143" s="682">
        <v>1182098887</v>
      </c>
      <c r="AS143" s="676">
        <v>21040661</v>
      </c>
      <c r="AT143" s="661">
        <v>0</v>
      </c>
      <c r="AU143" s="682">
        <v>1078369326</v>
      </c>
      <c r="AV143" s="676">
        <v>103729561</v>
      </c>
      <c r="AW143" s="682">
        <v>923498228</v>
      </c>
      <c r="AX143" s="676">
        <v>154871098</v>
      </c>
      <c r="AY143" s="682">
        <v>923498228</v>
      </c>
      <c r="AZ143" s="677">
        <v>0</v>
      </c>
      <c r="BA143" s="660">
        <v>923498228</v>
      </c>
      <c r="BB143" s="661">
        <v>0</v>
      </c>
      <c r="BC143" s="661">
        <v>0</v>
      </c>
      <c r="BE143" s="656">
        <f t="shared" si="11"/>
        <v>0.89629613438656575</v>
      </c>
    </row>
    <row r="144" spans="1:57" s="655" customFormat="1" ht="16.5" hidden="1" x14ac:dyDescent="0.2">
      <c r="A144" s="659" t="str">
        <f t="shared" si="12"/>
        <v>A2041110</v>
      </c>
      <c r="B144" s="866" t="s">
        <v>14</v>
      </c>
      <c r="C144" s="867"/>
      <c r="D144" s="866" t="s">
        <v>282</v>
      </c>
      <c r="E144" s="867"/>
      <c r="F144" s="866" t="s">
        <v>280</v>
      </c>
      <c r="G144" s="867"/>
      <c r="H144" s="866" t="s">
        <v>283</v>
      </c>
      <c r="I144" s="867"/>
      <c r="J144" s="866" t="s">
        <v>80</v>
      </c>
      <c r="K144" s="867"/>
      <c r="L144" s="867"/>
      <c r="M144" s="866"/>
      <c r="N144" s="867"/>
      <c r="O144" s="867"/>
      <c r="P144" s="866"/>
      <c r="Q144" s="867"/>
      <c r="R144" s="870"/>
      <c r="S144" s="869"/>
      <c r="T144" s="871" t="s">
        <v>227</v>
      </c>
      <c r="U144" s="867"/>
      <c r="V144" s="867"/>
      <c r="W144" s="867"/>
      <c r="X144" s="867"/>
      <c r="Y144" s="867"/>
      <c r="Z144" s="867"/>
      <c r="AA144" s="867"/>
      <c r="AB144" s="870" t="s">
        <v>273</v>
      </c>
      <c r="AC144" s="869"/>
      <c r="AD144" s="869"/>
      <c r="AE144" s="869"/>
      <c r="AF144" s="869"/>
      <c r="AG144" s="870" t="s">
        <v>274</v>
      </c>
      <c r="AH144" s="869"/>
      <c r="AI144" s="869"/>
      <c r="AJ144" s="666" t="s">
        <v>65</v>
      </c>
      <c r="AK144" s="868" t="s">
        <v>275</v>
      </c>
      <c r="AL144" s="869"/>
      <c r="AM144" s="869"/>
      <c r="AN144" s="869"/>
      <c r="AO144" s="869"/>
      <c r="AP144" s="869"/>
      <c r="AQ144" s="654">
        <v>418000000</v>
      </c>
      <c r="AR144" s="680">
        <v>417999143</v>
      </c>
      <c r="AS144" s="672">
        <v>857</v>
      </c>
      <c r="AT144" s="657">
        <v>0</v>
      </c>
      <c r="AU144" s="680">
        <v>380767099</v>
      </c>
      <c r="AV144" s="671">
        <v>37232044</v>
      </c>
      <c r="AW144" s="680">
        <v>281507606</v>
      </c>
      <c r="AX144" s="671">
        <v>99259493</v>
      </c>
      <c r="AY144" s="680">
        <v>275903613</v>
      </c>
      <c r="AZ144" s="671">
        <v>5603993</v>
      </c>
      <c r="BA144" s="654">
        <v>275903613</v>
      </c>
      <c r="BB144" s="657">
        <v>0</v>
      </c>
      <c r="BC144" s="654">
        <v>4201529</v>
      </c>
      <c r="BE144" s="656">
        <f t="shared" si="11"/>
        <v>0.91092607416267946</v>
      </c>
    </row>
    <row r="145" spans="1:57" s="655" customFormat="1" ht="16.5" hidden="1" x14ac:dyDescent="0.2">
      <c r="A145" s="659" t="str">
        <f t="shared" si="12"/>
        <v>A2041113</v>
      </c>
      <c r="B145" s="866" t="s">
        <v>14</v>
      </c>
      <c r="C145" s="867"/>
      <c r="D145" s="866" t="s">
        <v>282</v>
      </c>
      <c r="E145" s="867"/>
      <c r="F145" s="866" t="s">
        <v>280</v>
      </c>
      <c r="G145" s="867"/>
      <c r="H145" s="866" t="s">
        <v>283</v>
      </c>
      <c r="I145" s="867"/>
      <c r="J145" s="866" t="s">
        <v>80</v>
      </c>
      <c r="K145" s="867"/>
      <c r="L145" s="867"/>
      <c r="M145" s="866"/>
      <c r="N145" s="867"/>
      <c r="O145" s="867"/>
      <c r="P145" s="866"/>
      <c r="Q145" s="867"/>
      <c r="R145" s="870"/>
      <c r="S145" s="869"/>
      <c r="T145" s="871" t="s">
        <v>227</v>
      </c>
      <c r="U145" s="867"/>
      <c r="V145" s="867"/>
      <c r="W145" s="867"/>
      <c r="X145" s="867"/>
      <c r="Y145" s="867"/>
      <c r="Z145" s="867"/>
      <c r="AA145" s="867"/>
      <c r="AB145" s="870" t="s">
        <v>273</v>
      </c>
      <c r="AC145" s="869"/>
      <c r="AD145" s="869"/>
      <c r="AE145" s="869"/>
      <c r="AF145" s="869"/>
      <c r="AG145" s="870" t="s">
        <v>274</v>
      </c>
      <c r="AH145" s="869"/>
      <c r="AI145" s="869"/>
      <c r="AJ145" s="666" t="s">
        <v>303</v>
      </c>
      <c r="AK145" s="868" t="s">
        <v>321</v>
      </c>
      <c r="AL145" s="869"/>
      <c r="AM145" s="869"/>
      <c r="AN145" s="869"/>
      <c r="AO145" s="869"/>
      <c r="AP145" s="869"/>
      <c r="AQ145" s="654">
        <v>550000000</v>
      </c>
      <c r="AR145" s="680">
        <v>550000000</v>
      </c>
      <c r="AS145" s="672">
        <v>0</v>
      </c>
      <c r="AT145" s="657">
        <v>0</v>
      </c>
      <c r="AU145" s="680">
        <v>549782694</v>
      </c>
      <c r="AV145" s="671">
        <v>217306</v>
      </c>
      <c r="AW145" s="680">
        <v>190720248</v>
      </c>
      <c r="AX145" s="671">
        <v>359062446</v>
      </c>
      <c r="AY145" s="680">
        <v>182785126</v>
      </c>
      <c r="AZ145" s="671">
        <v>7935122</v>
      </c>
      <c r="BA145" s="654">
        <v>182785126</v>
      </c>
      <c r="BB145" s="657">
        <v>0</v>
      </c>
      <c r="BC145" s="657">
        <v>0</v>
      </c>
      <c r="BE145" s="656">
        <f t="shared" si="11"/>
        <v>0.99960489818181819</v>
      </c>
    </row>
    <row r="146" spans="1:57" s="655" customFormat="1" ht="16.5" hidden="1" x14ac:dyDescent="0.2">
      <c r="A146" s="659" t="str">
        <f t="shared" si="12"/>
        <v>A20411110</v>
      </c>
      <c r="B146" s="874" t="s">
        <v>14</v>
      </c>
      <c r="C146" s="867"/>
      <c r="D146" s="874" t="s">
        <v>282</v>
      </c>
      <c r="E146" s="867"/>
      <c r="F146" s="874" t="s">
        <v>280</v>
      </c>
      <c r="G146" s="867"/>
      <c r="H146" s="874" t="s">
        <v>283</v>
      </c>
      <c r="I146" s="867"/>
      <c r="J146" s="874" t="s">
        <v>80</v>
      </c>
      <c r="K146" s="867"/>
      <c r="L146" s="867"/>
      <c r="M146" s="874" t="s">
        <v>279</v>
      </c>
      <c r="N146" s="867"/>
      <c r="O146" s="867"/>
      <c r="P146" s="874"/>
      <c r="Q146" s="867"/>
      <c r="R146" s="875"/>
      <c r="S146" s="869"/>
      <c r="T146" s="876" t="s">
        <v>83</v>
      </c>
      <c r="U146" s="867"/>
      <c r="V146" s="867"/>
      <c r="W146" s="867"/>
      <c r="X146" s="867"/>
      <c r="Y146" s="867"/>
      <c r="Z146" s="867"/>
      <c r="AA146" s="867"/>
      <c r="AB146" s="875" t="s">
        <v>273</v>
      </c>
      <c r="AC146" s="869"/>
      <c r="AD146" s="869"/>
      <c r="AE146" s="869"/>
      <c r="AF146" s="869"/>
      <c r="AG146" s="875" t="s">
        <v>274</v>
      </c>
      <c r="AH146" s="869"/>
      <c r="AI146" s="869"/>
      <c r="AJ146" s="667" t="s">
        <v>65</v>
      </c>
      <c r="AK146" s="877" t="s">
        <v>275</v>
      </c>
      <c r="AL146" s="869"/>
      <c r="AM146" s="869"/>
      <c r="AN146" s="869"/>
      <c r="AO146" s="869"/>
      <c r="AP146" s="869"/>
      <c r="AQ146" s="660">
        <v>160000000</v>
      </c>
      <c r="AR146" s="682">
        <v>160000000</v>
      </c>
      <c r="AS146" s="677">
        <v>0</v>
      </c>
      <c r="AT146" s="661">
        <v>0</v>
      </c>
      <c r="AU146" s="682">
        <v>123422699</v>
      </c>
      <c r="AV146" s="676">
        <v>36577301</v>
      </c>
      <c r="AW146" s="682">
        <v>118432408</v>
      </c>
      <c r="AX146" s="676">
        <v>4990291</v>
      </c>
      <c r="AY146" s="682">
        <v>118432408</v>
      </c>
      <c r="AZ146" s="677">
        <v>0</v>
      </c>
      <c r="BA146" s="660">
        <v>118432408</v>
      </c>
      <c r="BB146" s="661">
        <v>0</v>
      </c>
      <c r="BC146" s="660">
        <v>2964100</v>
      </c>
      <c r="BE146" s="656">
        <f t="shared" si="11"/>
        <v>0.77139186874999999</v>
      </c>
    </row>
    <row r="147" spans="1:57" s="655" customFormat="1" ht="16.5" hidden="1" x14ac:dyDescent="0.2">
      <c r="A147" s="659" t="str">
        <f t="shared" si="12"/>
        <v>A20411113</v>
      </c>
      <c r="B147" s="874" t="s">
        <v>14</v>
      </c>
      <c r="C147" s="867"/>
      <c r="D147" s="874" t="s">
        <v>282</v>
      </c>
      <c r="E147" s="867"/>
      <c r="F147" s="874" t="s">
        <v>280</v>
      </c>
      <c r="G147" s="867"/>
      <c r="H147" s="874" t="s">
        <v>283</v>
      </c>
      <c r="I147" s="867"/>
      <c r="J147" s="874" t="s">
        <v>80</v>
      </c>
      <c r="K147" s="867"/>
      <c r="L147" s="867"/>
      <c r="M147" s="874" t="s">
        <v>279</v>
      </c>
      <c r="N147" s="867"/>
      <c r="O147" s="867"/>
      <c r="P147" s="874"/>
      <c r="Q147" s="867"/>
      <c r="R147" s="875"/>
      <c r="S147" s="869"/>
      <c r="T147" s="876" t="s">
        <v>83</v>
      </c>
      <c r="U147" s="867"/>
      <c r="V147" s="867"/>
      <c r="W147" s="867"/>
      <c r="X147" s="867"/>
      <c r="Y147" s="867"/>
      <c r="Z147" s="867"/>
      <c r="AA147" s="867"/>
      <c r="AB147" s="875" t="s">
        <v>273</v>
      </c>
      <c r="AC147" s="869"/>
      <c r="AD147" s="869"/>
      <c r="AE147" s="869"/>
      <c r="AF147" s="869"/>
      <c r="AG147" s="875" t="s">
        <v>274</v>
      </c>
      <c r="AH147" s="869"/>
      <c r="AI147" s="869"/>
      <c r="AJ147" s="667" t="s">
        <v>303</v>
      </c>
      <c r="AK147" s="877" t="s">
        <v>321</v>
      </c>
      <c r="AL147" s="869"/>
      <c r="AM147" s="869"/>
      <c r="AN147" s="869"/>
      <c r="AO147" s="869"/>
      <c r="AP147" s="869"/>
      <c r="AQ147" s="660">
        <v>50000000</v>
      </c>
      <c r="AR147" s="682">
        <v>50000000</v>
      </c>
      <c r="AS147" s="677">
        <v>0</v>
      </c>
      <c r="AT147" s="661">
        <v>0</v>
      </c>
      <c r="AU147" s="682">
        <v>50000000</v>
      </c>
      <c r="AV147" s="677">
        <v>0</v>
      </c>
      <c r="AW147" s="682">
        <v>11622866</v>
      </c>
      <c r="AX147" s="676">
        <v>38377134</v>
      </c>
      <c r="AY147" s="682">
        <v>11622866</v>
      </c>
      <c r="AZ147" s="677">
        <v>0</v>
      </c>
      <c r="BA147" s="660">
        <v>11622866</v>
      </c>
      <c r="BB147" s="661">
        <v>0</v>
      </c>
      <c r="BC147" s="661">
        <v>0</v>
      </c>
      <c r="BE147" s="656">
        <f t="shared" si="11"/>
        <v>1</v>
      </c>
    </row>
    <row r="148" spans="1:57" s="655" customFormat="1" ht="16.5" hidden="1" x14ac:dyDescent="0.2">
      <c r="A148" s="659" t="str">
        <f t="shared" si="12"/>
        <v>A20411210</v>
      </c>
      <c r="B148" s="874" t="s">
        <v>14</v>
      </c>
      <c r="C148" s="867"/>
      <c r="D148" s="874" t="s">
        <v>282</v>
      </c>
      <c r="E148" s="867"/>
      <c r="F148" s="874" t="s">
        <v>280</v>
      </c>
      <c r="G148" s="867"/>
      <c r="H148" s="874" t="s">
        <v>283</v>
      </c>
      <c r="I148" s="867"/>
      <c r="J148" s="874" t="s">
        <v>80</v>
      </c>
      <c r="K148" s="867"/>
      <c r="L148" s="867"/>
      <c r="M148" s="874" t="s">
        <v>282</v>
      </c>
      <c r="N148" s="867"/>
      <c r="O148" s="867"/>
      <c r="P148" s="874"/>
      <c r="Q148" s="867"/>
      <c r="R148" s="875"/>
      <c r="S148" s="869"/>
      <c r="T148" s="876" t="s">
        <v>84</v>
      </c>
      <c r="U148" s="867"/>
      <c r="V148" s="867"/>
      <c r="W148" s="867"/>
      <c r="X148" s="867"/>
      <c r="Y148" s="867"/>
      <c r="Z148" s="867"/>
      <c r="AA148" s="867"/>
      <c r="AB148" s="875" t="s">
        <v>273</v>
      </c>
      <c r="AC148" s="869"/>
      <c r="AD148" s="869"/>
      <c r="AE148" s="869"/>
      <c r="AF148" s="869"/>
      <c r="AG148" s="875" t="s">
        <v>274</v>
      </c>
      <c r="AH148" s="869"/>
      <c r="AI148" s="869"/>
      <c r="AJ148" s="667" t="s">
        <v>65</v>
      </c>
      <c r="AK148" s="877" t="s">
        <v>275</v>
      </c>
      <c r="AL148" s="869"/>
      <c r="AM148" s="869"/>
      <c r="AN148" s="869"/>
      <c r="AO148" s="869"/>
      <c r="AP148" s="869"/>
      <c r="AQ148" s="660">
        <v>258000000</v>
      </c>
      <c r="AR148" s="682">
        <v>257999143</v>
      </c>
      <c r="AS148" s="677">
        <v>857</v>
      </c>
      <c r="AT148" s="661">
        <v>0</v>
      </c>
      <c r="AU148" s="682">
        <v>257344400</v>
      </c>
      <c r="AV148" s="676">
        <v>654743</v>
      </c>
      <c r="AW148" s="682">
        <v>163075198</v>
      </c>
      <c r="AX148" s="676">
        <v>94269202</v>
      </c>
      <c r="AY148" s="682">
        <v>157471205</v>
      </c>
      <c r="AZ148" s="676">
        <v>5603993</v>
      </c>
      <c r="BA148" s="660">
        <v>157471205</v>
      </c>
      <c r="BB148" s="661">
        <v>0</v>
      </c>
      <c r="BC148" s="660">
        <v>1237429</v>
      </c>
      <c r="BE148" s="656">
        <f t="shared" si="11"/>
        <v>0.9974589147286822</v>
      </c>
    </row>
    <row r="149" spans="1:57" s="655" customFormat="1" ht="16.5" hidden="1" x14ac:dyDescent="0.2">
      <c r="A149" s="659" t="str">
        <f t="shared" si="12"/>
        <v>A20411213</v>
      </c>
      <c r="B149" s="874" t="s">
        <v>14</v>
      </c>
      <c r="C149" s="867"/>
      <c r="D149" s="874" t="s">
        <v>282</v>
      </c>
      <c r="E149" s="867"/>
      <c r="F149" s="874" t="s">
        <v>280</v>
      </c>
      <c r="G149" s="867"/>
      <c r="H149" s="874" t="s">
        <v>283</v>
      </c>
      <c r="I149" s="867"/>
      <c r="J149" s="874" t="s">
        <v>80</v>
      </c>
      <c r="K149" s="867"/>
      <c r="L149" s="867"/>
      <c r="M149" s="874" t="s">
        <v>282</v>
      </c>
      <c r="N149" s="867"/>
      <c r="O149" s="867"/>
      <c r="P149" s="874"/>
      <c r="Q149" s="867"/>
      <c r="R149" s="875"/>
      <c r="S149" s="869"/>
      <c r="T149" s="876" t="s">
        <v>84</v>
      </c>
      <c r="U149" s="867"/>
      <c r="V149" s="867"/>
      <c r="W149" s="867"/>
      <c r="X149" s="867"/>
      <c r="Y149" s="867"/>
      <c r="Z149" s="867"/>
      <c r="AA149" s="867"/>
      <c r="AB149" s="875" t="s">
        <v>273</v>
      </c>
      <c r="AC149" s="869"/>
      <c r="AD149" s="869"/>
      <c r="AE149" s="869"/>
      <c r="AF149" s="869"/>
      <c r="AG149" s="875" t="s">
        <v>274</v>
      </c>
      <c r="AH149" s="869"/>
      <c r="AI149" s="869"/>
      <c r="AJ149" s="667" t="s">
        <v>303</v>
      </c>
      <c r="AK149" s="877" t="s">
        <v>321</v>
      </c>
      <c r="AL149" s="869"/>
      <c r="AM149" s="869"/>
      <c r="AN149" s="869"/>
      <c r="AO149" s="869"/>
      <c r="AP149" s="869"/>
      <c r="AQ149" s="660">
        <v>500000000</v>
      </c>
      <c r="AR149" s="682">
        <v>500000000</v>
      </c>
      <c r="AS149" s="677">
        <v>0</v>
      </c>
      <c r="AT149" s="661">
        <v>0</v>
      </c>
      <c r="AU149" s="682">
        <v>499782694</v>
      </c>
      <c r="AV149" s="676">
        <v>217306</v>
      </c>
      <c r="AW149" s="682">
        <v>179097382</v>
      </c>
      <c r="AX149" s="676">
        <v>320685312</v>
      </c>
      <c r="AY149" s="682">
        <v>171162260</v>
      </c>
      <c r="AZ149" s="676">
        <v>7935122</v>
      </c>
      <c r="BA149" s="660">
        <v>171162260</v>
      </c>
      <c r="BB149" s="661">
        <v>0</v>
      </c>
      <c r="BC149" s="661">
        <v>0</v>
      </c>
      <c r="BE149" s="656">
        <f t="shared" si="11"/>
        <v>0.99956538800000005</v>
      </c>
    </row>
    <row r="150" spans="1:57" s="655" customFormat="1" ht="16.5" hidden="1" x14ac:dyDescent="0.2">
      <c r="A150" s="659" t="str">
        <f t="shared" si="12"/>
        <v>A2041410</v>
      </c>
      <c r="B150" s="874" t="s">
        <v>14</v>
      </c>
      <c r="C150" s="867"/>
      <c r="D150" s="874" t="s">
        <v>282</v>
      </c>
      <c r="E150" s="867"/>
      <c r="F150" s="874" t="s">
        <v>280</v>
      </c>
      <c r="G150" s="867"/>
      <c r="H150" s="874" t="s">
        <v>283</v>
      </c>
      <c r="I150" s="867"/>
      <c r="J150" s="874" t="s">
        <v>285</v>
      </c>
      <c r="K150" s="867"/>
      <c r="L150" s="867"/>
      <c r="M150" s="874"/>
      <c r="N150" s="867"/>
      <c r="O150" s="867"/>
      <c r="P150" s="874"/>
      <c r="Q150" s="867"/>
      <c r="R150" s="875"/>
      <c r="S150" s="869"/>
      <c r="T150" s="876" t="s">
        <v>408</v>
      </c>
      <c r="U150" s="867"/>
      <c r="V150" s="867"/>
      <c r="W150" s="867"/>
      <c r="X150" s="867"/>
      <c r="Y150" s="867"/>
      <c r="Z150" s="867"/>
      <c r="AA150" s="867"/>
      <c r="AB150" s="875" t="s">
        <v>273</v>
      </c>
      <c r="AC150" s="869"/>
      <c r="AD150" s="869"/>
      <c r="AE150" s="869"/>
      <c r="AF150" s="869"/>
      <c r="AG150" s="875" t="s">
        <v>274</v>
      </c>
      <c r="AH150" s="869"/>
      <c r="AI150" s="869"/>
      <c r="AJ150" s="667" t="s">
        <v>65</v>
      </c>
      <c r="AK150" s="877" t="s">
        <v>275</v>
      </c>
      <c r="AL150" s="869"/>
      <c r="AM150" s="869"/>
      <c r="AN150" s="869"/>
      <c r="AO150" s="869"/>
      <c r="AP150" s="869"/>
      <c r="AQ150" s="660">
        <v>2500000</v>
      </c>
      <c r="AR150" s="682">
        <v>1008210</v>
      </c>
      <c r="AS150" s="676">
        <v>1491790</v>
      </c>
      <c r="AT150" s="661">
        <v>0</v>
      </c>
      <c r="AU150" s="682">
        <v>1008210</v>
      </c>
      <c r="AV150" s="677">
        <v>0</v>
      </c>
      <c r="AW150" s="682">
        <v>1008210</v>
      </c>
      <c r="AX150" s="677">
        <v>0</v>
      </c>
      <c r="AY150" s="682">
        <v>1008210</v>
      </c>
      <c r="AZ150" s="677">
        <v>0</v>
      </c>
      <c r="BA150" s="660">
        <v>1008210</v>
      </c>
      <c r="BB150" s="661">
        <v>0</v>
      </c>
      <c r="BC150" s="661">
        <v>0</v>
      </c>
      <c r="BE150" s="656">
        <f t="shared" si="11"/>
        <v>0.40328399999999998</v>
      </c>
    </row>
    <row r="151" spans="1:57" s="655" customFormat="1" ht="16.5" hidden="1" x14ac:dyDescent="0.2">
      <c r="A151" s="659" t="str">
        <f t="shared" si="12"/>
        <v>A2042110</v>
      </c>
      <c r="B151" s="866" t="s">
        <v>14</v>
      </c>
      <c r="C151" s="867"/>
      <c r="D151" s="866" t="s">
        <v>282</v>
      </c>
      <c r="E151" s="867"/>
      <c r="F151" s="866" t="s">
        <v>280</v>
      </c>
      <c r="G151" s="867"/>
      <c r="H151" s="866" t="s">
        <v>283</v>
      </c>
      <c r="I151" s="867"/>
      <c r="J151" s="866" t="s">
        <v>301</v>
      </c>
      <c r="K151" s="867"/>
      <c r="L151" s="867"/>
      <c r="M151" s="866"/>
      <c r="N151" s="867"/>
      <c r="O151" s="867"/>
      <c r="P151" s="866"/>
      <c r="Q151" s="867"/>
      <c r="R151" s="870"/>
      <c r="S151" s="869"/>
      <c r="T151" s="871" t="s">
        <v>306</v>
      </c>
      <c r="U151" s="867"/>
      <c r="V151" s="867"/>
      <c r="W151" s="867"/>
      <c r="X151" s="867"/>
      <c r="Y151" s="867"/>
      <c r="Z151" s="867"/>
      <c r="AA151" s="867"/>
      <c r="AB151" s="870" t="s">
        <v>273</v>
      </c>
      <c r="AC151" s="869"/>
      <c r="AD151" s="869"/>
      <c r="AE151" s="869"/>
      <c r="AF151" s="869"/>
      <c r="AG151" s="870" t="s">
        <v>274</v>
      </c>
      <c r="AH151" s="869"/>
      <c r="AI151" s="869"/>
      <c r="AJ151" s="666" t="s">
        <v>65</v>
      </c>
      <c r="AK151" s="868" t="s">
        <v>275</v>
      </c>
      <c r="AL151" s="869"/>
      <c r="AM151" s="869"/>
      <c r="AN151" s="869"/>
      <c r="AO151" s="869"/>
      <c r="AP151" s="869"/>
      <c r="AQ151" s="654">
        <v>99950578</v>
      </c>
      <c r="AR151" s="680">
        <v>99344458</v>
      </c>
      <c r="AS151" s="671">
        <v>606120</v>
      </c>
      <c r="AT151" s="657">
        <v>0</v>
      </c>
      <c r="AU151" s="680">
        <v>66320000</v>
      </c>
      <c r="AV151" s="671">
        <v>33024458</v>
      </c>
      <c r="AW151" s="680">
        <v>66320000</v>
      </c>
      <c r="AX151" s="672">
        <v>0</v>
      </c>
      <c r="AY151" s="680">
        <v>66320000</v>
      </c>
      <c r="AZ151" s="672">
        <v>0</v>
      </c>
      <c r="BA151" s="654">
        <v>66320000</v>
      </c>
      <c r="BB151" s="657">
        <v>0</v>
      </c>
      <c r="BC151" s="657">
        <v>0</v>
      </c>
      <c r="BE151" s="656">
        <f t="shared" si="11"/>
        <v>0.66352792877295819</v>
      </c>
    </row>
    <row r="152" spans="1:57" s="655" customFormat="1" ht="16.5" hidden="1" x14ac:dyDescent="0.2">
      <c r="A152" s="659" t="str">
        <f t="shared" si="12"/>
        <v>A2042113</v>
      </c>
      <c r="B152" s="866" t="s">
        <v>14</v>
      </c>
      <c r="C152" s="867"/>
      <c r="D152" s="866" t="s">
        <v>282</v>
      </c>
      <c r="E152" s="867"/>
      <c r="F152" s="866" t="s">
        <v>280</v>
      </c>
      <c r="G152" s="867"/>
      <c r="H152" s="866" t="s">
        <v>283</v>
      </c>
      <c r="I152" s="867"/>
      <c r="J152" s="866" t="s">
        <v>301</v>
      </c>
      <c r="K152" s="867"/>
      <c r="L152" s="867"/>
      <c r="M152" s="866"/>
      <c r="N152" s="867"/>
      <c r="O152" s="867"/>
      <c r="P152" s="866"/>
      <c r="Q152" s="867"/>
      <c r="R152" s="870"/>
      <c r="S152" s="869"/>
      <c r="T152" s="871" t="s">
        <v>306</v>
      </c>
      <c r="U152" s="867"/>
      <c r="V152" s="867"/>
      <c r="W152" s="867"/>
      <c r="X152" s="867"/>
      <c r="Y152" s="867"/>
      <c r="Z152" s="867"/>
      <c r="AA152" s="867"/>
      <c r="AB152" s="870" t="s">
        <v>273</v>
      </c>
      <c r="AC152" s="869"/>
      <c r="AD152" s="869"/>
      <c r="AE152" s="869"/>
      <c r="AF152" s="869"/>
      <c r="AG152" s="870" t="s">
        <v>274</v>
      </c>
      <c r="AH152" s="869"/>
      <c r="AI152" s="869"/>
      <c r="AJ152" s="666" t="s">
        <v>303</v>
      </c>
      <c r="AK152" s="868" t="s">
        <v>321</v>
      </c>
      <c r="AL152" s="869"/>
      <c r="AM152" s="869"/>
      <c r="AN152" s="869"/>
      <c r="AO152" s="869"/>
      <c r="AP152" s="869"/>
      <c r="AQ152" s="654">
        <v>120000000</v>
      </c>
      <c r="AR152" s="680">
        <v>120000000</v>
      </c>
      <c r="AS152" s="672">
        <v>0</v>
      </c>
      <c r="AT152" s="657">
        <v>0</v>
      </c>
      <c r="AU152" s="681">
        <v>0</v>
      </c>
      <c r="AV152" s="671">
        <v>120000000</v>
      </c>
      <c r="AW152" s="681">
        <v>0</v>
      </c>
      <c r="AX152" s="672">
        <v>0</v>
      </c>
      <c r="AY152" s="681">
        <v>0</v>
      </c>
      <c r="AZ152" s="672">
        <v>0</v>
      </c>
      <c r="BA152" s="657">
        <v>0</v>
      </c>
      <c r="BB152" s="657">
        <v>0</v>
      </c>
      <c r="BC152" s="657">
        <v>0</v>
      </c>
      <c r="BE152" s="656">
        <f t="shared" si="11"/>
        <v>0</v>
      </c>
    </row>
    <row r="153" spans="1:57" s="655" customFormat="1" ht="16.5" hidden="1" x14ac:dyDescent="0.2">
      <c r="A153" s="659" t="str">
        <f t="shared" si="12"/>
        <v>A20421110</v>
      </c>
      <c r="B153" s="874" t="s">
        <v>14</v>
      </c>
      <c r="C153" s="867"/>
      <c r="D153" s="874" t="s">
        <v>282</v>
      </c>
      <c r="E153" s="867"/>
      <c r="F153" s="874" t="s">
        <v>280</v>
      </c>
      <c r="G153" s="867"/>
      <c r="H153" s="874" t="s">
        <v>283</v>
      </c>
      <c r="I153" s="867"/>
      <c r="J153" s="874" t="s">
        <v>301</v>
      </c>
      <c r="K153" s="867"/>
      <c r="L153" s="867"/>
      <c r="M153" s="874" t="s">
        <v>279</v>
      </c>
      <c r="N153" s="867"/>
      <c r="O153" s="867"/>
      <c r="P153" s="874"/>
      <c r="Q153" s="867"/>
      <c r="R153" s="875"/>
      <c r="S153" s="869"/>
      <c r="T153" s="876" t="s">
        <v>85</v>
      </c>
      <c r="U153" s="867"/>
      <c r="V153" s="867"/>
      <c r="W153" s="867"/>
      <c r="X153" s="867"/>
      <c r="Y153" s="867"/>
      <c r="Z153" s="867"/>
      <c r="AA153" s="867"/>
      <c r="AB153" s="875" t="s">
        <v>273</v>
      </c>
      <c r="AC153" s="869"/>
      <c r="AD153" s="869"/>
      <c r="AE153" s="869"/>
      <c r="AF153" s="869"/>
      <c r="AG153" s="875" t="s">
        <v>274</v>
      </c>
      <c r="AH153" s="869"/>
      <c r="AI153" s="869"/>
      <c r="AJ153" s="667" t="s">
        <v>65</v>
      </c>
      <c r="AK153" s="877" t="s">
        <v>275</v>
      </c>
      <c r="AL153" s="869"/>
      <c r="AM153" s="869"/>
      <c r="AN153" s="869"/>
      <c r="AO153" s="869"/>
      <c r="AP153" s="869"/>
      <c r="AQ153" s="660">
        <v>16630578</v>
      </c>
      <c r="AR153" s="682">
        <v>16630578</v>
      </c>
      <c r="AS153" s="677">
        <v>0</v>
      </c>
      <c r="AT153" s="661">
        <v>0</v>
      </c>
      <c r="AU153" s="682">
        <v>250000</v>
      </c>
      <c r="AV153" s="676">
        <v>16380578</v>
      </c>
      <c r="AW153" s="682">
        <v>250000</v>
      </c>
      <c r="AX153" s="677">
        <v>0</v>
      </c>
      <c r="AY153" s="682">
        <v>250000</v>
      </c>
      <c r="AZ153" s="677">
        <v>0</v>
      </c>
      <c r="BA153" s="660">
        <v>250000</v>
      </c>
      <c r="BB153" s="661">
        <v>0</v>
      </c>
      <c r="BC153" s="661">
        <v>0</v>
      </c>
      <c r="BE153" s="656">
        <f t="shared" si="11"/>
        <v>1.5032550281776136E-2</v>
      </c>
    </row>
    <row r="154" spans="1:57" s="655" customFormat="1" ht="16.5" hidden="1" x14ac:dyDescent="0.2">
      <c r="A154" s="659" t="str">
        <f t="shared" si="12"/>
        <v>A20421113</v>
      </c>
      <c r="B154" s="874" t="s">
        <v>14</v>
      </c>
      <c r="C154" s="867"/>
      <c r="D154" s="874" t="s">
        <v>282</v>
      </c>
      <c r="E154" s="867"/>
      <c r="F154" s="874" t="s">
        <v>280</v>
      </c>
      <c r="G154" s="867"/>
      <c r="H154" s="874" t="s">
        <v>283</v>
      </c>
      <c r="I154" s="867"/>
      <c r="J154" s="874" t="s">
        <v>301</v>
      </c>
      <c r="K154" s="867"/>
      <c r="L154" s="867"/>
      <c r="M154" s="874" t="s">
        <v>279</v>
      </c>
      <c r="N154" s="867"/>
      <c r="O154" s="867"/>
      <c r="P154" s="874"/>
      <c r="Q154" s="867"/>
      <c r="R154" s="875"/>
      <c r="S154" s="869"/>
      <c r="T154" s="876" t="s">
        <v>85</v>
      </c>
      <c r="U154" s="867"/>
      <c r="V154" s="867"/>
      <c r="W154" s="867"/>
      <c r="X154" s="867"/>
      <c r="Y154" s="867"/>
      <c r="Z154" s="867"/>
      <c r="AA154" s="867"/>
      <c r="AB154" s="875" t="s">
        <v>273</v>
      </c>
      <c r="AC154" s="869"/>
      <c r="AD154" s="869"/>
      <c r="AE154" s="869"/>
      <c r="AF154" s="869"/>
      <c r="AG154" s="875" t="s">
        <v>274</v>
      </c>
      <c r="AH154" s="869"/>
      <c r="AI154" s="869"/>
      <c r="AJ154" s="667" t="s">
        <v>303</v>
      </c>
      <c r="AK154" s="877" t="s">
        <v>321</v>
      </c>
      <c r="AL154" s="869"/>
      <c r="AM154" s="869"/>
      <c r="AN154" s="869"/>
      <c r="AO154" s="869"/>
      <c r="AP154" s="869"/>
      <c r="AQ154" s="660">
        <v>30000000</v>
      </c>
      <c r="AR154" s="682">
        <v>30000000</v>
      </c>
      <c r="AS154" s="677">
        <v>0</v>
      </c>
      <c r="AT154" s="661">
        <v>0</v>
      </c>
      <c r="AU154" s="683">
        <v>0</v>
      </c>
      <c r="AV154" s="676">
        <v>30000000</v>
      </c>
      <c r="AW154" s="683">
        <v>0</v>
      </c>
      <c r="AX154" s="677">
        <v>0</v>
      </c>
      <c r="AY154" s="683">
        <v>0</v>
      </c>
      <c r="AZ154" s="677">
        <v>0</v>
      </c>
      <c r="BA154" s="661">
        <v>0</v>
      </c>
      <c r="BB154" s="661">
        <v>0</v>
      </c>
      <c r="BC154" s="661">
        <v>0</v>
      </c>
      <c r="BE154" s="656">
        <f t="shared" si="11"/>
        <v>0</v>
      </c>
    </row>
    <row r="155" spans="1:57" s="655" customFormat="1" ht="16.5" hidden="1" x14ac:dyDescent="0.2">
      <c r="A155" s="659" t="str">
        <f t="shared" si="12"/>
        <v>A20421410</v>
      </c>
      <c r="B155" s="874" t="s">
        <v>14</v>
      </c>
      <c r="C155" s="867"/>
      <c r="D155" s="874" t="s">
        <v>282</v>
      </c>
      <c r="E155" s="867"/>
      <c r="F155" s="874" t="s">
        <v>280</v>
      </c>
      <c r="G155" s="867"/>
      <c r="H155" s="874" t="s">
        <v>283</v>
      </c>
      <c r="I155" s="867"/>
      <c r="J155" s="874" t="s">
        <v>301</v>
      </c>
      <c r="K155" s="867"/>
      <c r="L155" s="867"/>
      <c r="M155" s="874" t="s">
        <v>283</v>
      </c>
      <c r="N155" s="867"/>
      <c r="O155" s="867"/>
      <c r="P155" s="874"/>
      <c r="Q155" s="867"/>
      <c r="R155" s="875"/>
      <c r="S155" s="869"/>
      <c r="T155" s="876" t="s">
        <v>86</v>
      </c>
      <c r="U155" s="867"/>
      <c r="V155" s="867"/>
      <c r="W155" s="867"/>
      <c r="X155" s="867"/>
      <c r="Y155" s="867"/>
      <c r="Z155" s="867"/>
      <c r="AA155" s="867"/>
      <c r="AB155" s="875" t="s">
        <v>273</v>
      </c>
      <c r="AC155" s="869"/>
      <c r="AD155" s="869"/>
      <c r="AE155" s="869"/>
      <c r="AF155" s="869"/>
      <c r="AG155" s="875" t="s">
        <v>274</v>
      </c>
      <c r="AH155" s="869"/>
      <c r="AI155" s="869"/>
      <c r="AJ155" s="667" t="s">
        <v>65</v>
      </c>
      <c r="AK155" s="877" t="s">
        <v>275</v>
      </c>
      <c r="AL155" s="869"/>
      <c r="AM155" s="869"/>
      <c r="AN155" s="869"/>
      <c r="AO155" s="869"/>
      <c r="AP155" s="869"/>
      <c r="AQ155" s="660">
        <v>16643880</v>
      </c>
      <c r="AR155" s="682">
        <v>16643880</v>
      </c>
      <c r="AS155" s="677">
        <v>0</v>
      </c>
      <c r="AT155" s="661">
        <v>0</v>
      </c>
      <c r="AU155" s="683">
        <v>0</v>
      </c>
      <c r="AV155" s="676">
        <v>16643880</v>
      </c>
      <c r="AW155" s="683">
        <v>0</v>
      </c>
      <c r="AX155" s="677">
        <v>0</v>
      </c>
      <c r="AY155" s="683">
        <v>0</v>
      </c>
      <c r="AZ155" s="677">
        <v>0</v>
      </c>
      <c r="BA155" s="661">
        <v>0</v>
      </c>
      <c r="BB155" s="661">
        <v>0</v>
      </c>
      <c r="BC155" s="661">
        <v>0</v>
      </c>
      <c r="BE155" s="656">
        <f t="shared" si="11"/>
        <v>0</v>
      </c>
    </row>
    <row r="156" spans="1:57" s="655" customFormat="1" ht="16.5" hidden="1" x14ac:dyDescent="0.2">
      <c r="A156" s="659" t="str">
        <f t="shared" si="12"/>
        <v>A20421413</v>
      </c>
      <c r="B156" s="874" t="s">
        <v>14</v>
      </c>
      <c r="C156" s="867"/>
      <c r="D156" s="874" t="s">
        <v>282</v>
      </c>
      <c r="E156" s="867"/>
      <c r="F156" s="874" t="s">
        <v>280</v>
      </c>
      <c r="G156" s="867"/>
      <c r="H156" s="874" t="s">
        <v>283</v>
      </c>
      <c r="I156" s="867"/>
      <c r="J156" s="874" t="s">
        <v>301</v>
      </c>
      <c r="K156" s="867"/>
      <c r="L156" s="867"/>
      <c r="M156" s="874" t="s">
        <v>283</v>
      </c>
      <c r="N156" s="867"/>
      <c r="O156" s="867"/>
      <c r="P156" s="874"/>
      <c r="Q156" s="867"/>
      <c r="R156" s="875"/>
      <c r="S156" s="869"/>
      <c r="T156" s="876" t="s">
        <v>86</v>
      </c>
      <c r="U156" s="867"/>
      <c r="V156" s="867"/>
      <c r="W156" s="867"/>
      <c r="X156" s="867"/>
      <c r="Y156" s="867"/>
      <c r="Z156" s="867"/>
      <c r="AA156" s="867"/>
      <c r="AB156" s="875" t="s">
        <v>273</v>
      </c>
      <c r="AC156" s="869"/>
      <c r="AD156" s="869"/>
      <c r="AE156" s="869"/>
      <c r="AF156" s="869"/>
      <c r="AG156" s="875" t="s">
        <v>274</v>
      </c>
      <c r="AH156" s="869"/>
      <c r="AI156" s="869"/>
      <c r="AJ156" s="667" t="s">
        <v>303</v>
      </c>
      <c r="AK156" s="877" t="s">
        <v>321</v>
      </c>
      <c r="AL156" s="869"/>
      <c r="AM156" s="869"/>
      <c r="AN156" s="869"/>
      <c r="AO156" s="869"/>
      <c r="AP156" s="869"/>
      <c r="AQ156" s="660">
        <v>60000000</v>
      </c>
      <c r="AR156" s="682">
        <v>60000000</v>
      </c>
      <c r="AS156" s="677">
        <v>0</v>
      </c>
      <c r="AT156" s="661">
        <v>0</v>
      </c>
      <c r="AU156" s="683">
        <v>0</v>
      </c>
      <c r="AV156" s="676">
        <v>60000000</v>
      </c>
      <c r="AW156" s="683">
        <v>0</v>
      </c>
      <c r="AX156" s="677">
        <v>0</v>
      </c>
      <c r="AY156" s="683">
        <v>0</v>
      </c>
      <c r="AZ156" s="677">
        <v>0</v>
      </c>
      <c r="BA156" s="661">
        <v>0</v>
      </c>
      <c r="BB156" s="661">
        <v>0</v>
      </c>
      <c r="BC156" s="661">
        <v>0</v>
      </c>
      <c r="BE156" s="656">
        <f t="shared" si="11"/>
        <v>0</v>
      </c>
    </row>
    <row r="157" spans="1:57" s="655" customFormat="1" ht="16.5" hidden="1" x14ac:dyDescent="0.2">
      <c r="A157" s="659" t="str">
        <f t="shared" si="12"/>
        <v>A20421510</v>
      </c>
      <c r="B157" s="874" t="s">
        <v>14</v>
      </c>
      <c r="C157" s="867"/>
      <c r="D157" s="874" t="s">
        <v>282</v>
      </c>
      <c r="E157" s="867"/>
      <c r="F157" s="874" t="s">
        <v>280</v>
      </c>
      <c r="G157" s="867"/>
      <c r="H157" s="874" t="s">
        <v>283</v>
      </c>
      <c r="I157" s="867"/>
      <c r="J157" s="874" t="s">
        <v>301</v>
      </c>
      <c r="K157" s="867"/>
      <c r="L157" s="867"/>
      <c r="M157" s="874" t="s">
        <v>284</v>
      </c>
      <c r="N157" s="867"/>
      <c r="O157" s="867"/>
      <c r="P157" s="874"/>
      <c r="Q157" s="867"/>
      <c r="R157" s="875"/>
      <c r="S157" s="869"/>
      <c r="T157" s="876" t="s">
        <v>87</v>
      </c>
      <c r="U157" s="867"/>
      <c r="V157" s="867"/>
      <c r="W157" s="867"/>
      <c r="X157" s="867"/>
      <c r="Y157" s="867"/>
      <c r="Z157" s="867"/>
      <c r="AA157" s="867"/>
      <c r="AB157" s="875" t="s">
        <v>273</v>
      </c>
      <c r="AC157" s="869"/>
      <c r="AD157" s="869"/>
      <c r="AE157" s="869"/>
      <c r="AF157" s="869"/>
      <c r="AG157" s="875" t="s">
        <v>274</v>
      </c>
      <c r="AH157" s="869"/>
      <c r="AI157" s="869"/>
      <c r="AJ157" s="667" t="s">
        <v>65</v>
      </c>
      <c r="AK157" s="877" t="s">
        <v>275</v>
      </c>
      <c r="AL157" s="869"/>
      <c r="AM157" s="869"/>
      <c r="AN157" s="869"/>
      <c r="AO157" s="869"/>
      <c r="AP157" s="869"/>
      <c r="AQ157" s="660">
        <v>66070000</v>
      </c>
      <c r="AR157" s="682">
        <v>66070000</v>
      </c>
      <c r="AS157" s="677">
        <v>0</v>
      </c>
      <c r="AT157" s="661">
        <v>0</v>
      </c>
      <c r="AU157" s="682">
        <v>66070000</v>
      </c>
      <c r="AV157" s="677">
        <v>0</v>
      </c>
      <c r="AW157" s="682">
        <v>66070000</v>
      </c>
      <c r="AX157" s="677">
        <v>0</v>
      </c>
      <c r="AY157" s="682">
        <v>66070000</v>
      </c>
      <c r="AZ157" s="677">
        <v>0</v>
      </c>
      <c r="BA157" s="660">
        <v>66070000</v>
      </c>
      <c r="BB157" s="661">
        <v>0</v>
      </c>
      <c r="BC157" s="661">
        <v>0</v>
      </c>
      <c r="BE157" s="656">
        <f t="shared" ref="BE157:BE220" si="13">+AU157/AQ157</f>
        <v>1</v>
      </c>
    </row>
    <row r="158" spans="1:57" s="655" customFormat="1" ht="16.5" hidden="1" x14ac:dyDescent="0.2">
      <c r="A158" s="659" t="str">
        <f t="shared" si="12"/>
        <v>A20421513</v>
      </c>
      <c r="B158" s="874" t="s">
        <v>14</v>
      </c>
      <c r="C158" s="867"/>
      <c r="D158" s="874" t="s">
        <v>282</v>
      </c>
      <c r="E158" s="867"/>
      <c r="F158" s="874" t="s">
        <v>280</v>
      </c>
      <c r="G158" s="867"/>
      <c r="H158" s="874" t="s">
        <v>283</v>
      </c>
      <c r="I158" s="867"/>
      <c r="J158" s="874" t="s">
        <v>301</v>
      </c>
      <c r="K158" s="867"/>
      <c r="L158" s="867"/>
      <c r="M158" s="874" t="s">
        <v>284</v>
      </c>
      <c r="N158" s="867"/>
      <c r="O158" s="867"/>
      <c r="P158" s="874"/>
      <c r="Q158" s="867"/>
      <c r="R158" s="875"/>
      <c r="S158" s="869"/>
      <c r="T158" s="876" t="s">
        <v>87</v>
      </c>
      <c r="U158" s="867"/>
      <c r="V158" s="867"/>
      <c r="W158" s="867"/>
      <c r="X158" s="867"/>
      <c r="Y158" s="867"/>
      <c r="Z158" s="867"/>
      <c r="AA158" s="867"/>
      <c r="AB158" s="875" t="s">
        <v>273</v>
      </c>
      <c r="AC158" s="869"/>
      <c r="AD158" s="869"/>
      <c r="AE158" s="869"/>
      <c r="AF158" s="869"/>
      <c r="AG158" s="875" t="s">
        <v>274</v>
      </c>
      <c r="AH158" s="869"/>
      <c r="AI158" s="869"/>
      <c r="AJ158" s="667" t="s">
        <v>303</v>
      </c>
      <c r="AK158" s="877" t="s">
        <v>321</v>
      </c>
      <c r="AL158" s="869"/>
      <c r="AM158" s="869"/>
      <c r="AN158" s="869"/>
      <c r="AO158" s="869"/>
      <c r="AP158" s="869"/>
      <c r="AQ158" s="660">
        <v>30000000</v>
      </c>
      <c r="AR158" s="682">
        <v>30000000</v>
      </c>
      <c r="AS158" s="677">
        <v>0</v>
      </c>
      <c r="AT158" s="661">
        <v>0</v>
      </c>
      <c r="AU158" s="683">
        <v>0</v>
      </c>
      <c r="AV158" s="676">
        <v>30000000</v>
      </c>
      <c r="AW158" s="683">
        <v>0</v>
      </c>
      <c r="AX158" s="677">
        <v>0</v>
      </c>
      <c r="AY158" s="683">
        <v>0</v>
      </c>
      <c r="AZ158" s="677">
        <v>0</v>
      </c>
      <c r="BA158" s="661">
        <v>0</v>
      </c>
      <c r="BB158" s="661">
        <v>0</v>
      </c>
      <c r="BC158" s="661">
        <v>0</v>
      </c>
      <c r="BE158" s="656">
        <f t="shared" si="13"/>
        <v>0</v>
      </c>
    </row>
    <row r="159" spans="1:57" s="655" customFormat="1" ht="16.5" hidden="1" x14ac:dyDescent="0.2">
      <c r="A159" s="659" t="str">
        <f t="shared" si="12"/>
        <v>A20421810</v>
      </c>
      <c r="B159" s="874" t="s">
        <v>14</v>
      </c>
      <c r="C159" s="867"/>
      <c r="D159" s="874" t="s">
        <v>282</v>
      </c>
      <c r="E159" s="867"/>
      <c r="F159" s="874" t="s">
        <v>280</v>
      </c>
      <c r="G159" s="867"/>
      <c r="H159" s="874" t="s">
        <v>283</v>
      </c>
      <c r="I159" s="867"/>
      <c r="J159" s="874" t="s">
        <v>301</v>
      </c>
      <c r="K159" s="867"/>
      <c r="L159" s="867"/>
      <c r="M159" s="874" t="s">
        <v>294</v>
      </c>
      <c r="N159" s="867"/>
      <c r="O159" s="867"/>
      <c r="P159" s="874"/>
      <c r="Q159" s="867"/>
      <c r="R159" s="875"/>
      <c r="S159" s="869"/>
      <c r="T159" s="876" t="s">
        <v>88</v>
      </c>
      <c r="U159" s="867"/>
      <c r="V159" s="867"/>
      <c r="W159" s="867"/>
      <c r="X159" s="867"/>
      <c r="Y159" s="867"/>
      <c r="Z159" s="867"/>
      <c r="AA159" s="867"/>
      <c r="AB159" s="875" t="s">
        <v>273</v>
      </c>
      <c r="AC159" s="869"/>
      <c r="AD159" s="869"/>
      <c r="AE159" s="869"/>
      <c r="AF159" s="869"/>
      <c r="AG159" s="875" t="s">
        <v>274</v>
      </c>
      <c r="AH159" s="869"/>
      <c r="AI159" s="869"/>
      <c r="AJ159" s="667" t="s">
        <v>65</v>
      </c>
      <c r="AK159" s="877" t="s">
        <v>275</v>
      </c>
      <c r="AL159" s="869"/>
      <c r="AM159" s="869"/>
      <c r="AN159" s="869"/>
      <c r="AO159" s="869"/>
      <c r="AP159" s="869"/>
      <c r="AQ159" s="660">
        <v>606120</v>
      </c>
      <c r="AR159" s="683">
        <v>0</v>
      </c>
      <c r="AS159" s="676">
        <v>606120</v>
      </c>
      <c r="AT159" s="661">
        <v>0</v>
      </c>
      <c r="AU159" s="683">
        <v>0</v>
      </c>
      <c r="AV159" s="677">
        <v>0</v>
      </c>
      <c r="AW159" s="683">
        <v>0</v>
      </c>
      <c r="AX159" s="677">
        <v>0</v>
      </c>
      <c r="AY159" s="683">
        <v>0</v>
      </c>
      <c r="AZ159" s="677">
        <v>0</v>
      </c>
      <c r="BA159" s="661">
        <v>0</v>
      </c>
      <c r="BB159" s="661">
        <v>0</v>
      </c>
      <c r="BC159" s="661">
        <v>0</v>
      </c>
      <c r="BE159" s="656">
        <f t="shared" si="13"/>
        <v>0</v>
      </c>
    </row>
    <row r="160" spans="1:57" s="655" customFormat="1" ht="16.5" hidden="1" x14ac:dyDescent="0.2">
      <c r="A160" s="659" t="str">
        <f t="shared" si="12"/>
        <v>A20421813</v>
      </c>
      <c r="B160" s="874" t="s">
        <v>14</v>
      </c>
      <c r="C160" s="867"/>
      <c r="D160" s="874" t="s">
        <v>282</v>
      </c>
      <c r="E160" s="867"/>
      <c r="F160" s="874" t="s">
        <v>280</v>
      </c>
      <c r="G160" s="867"/>
      <c r="H160" s="874" t="s">
        <v>283</v>
      </c>
      <c r="I160" s="867"/>
      <c r="J160" s="874" t="s">
        <v>301</v>
      </c>
      <c r="K160" s="867"/>
      <c r="L160" s="867"/>
      <c r="M160" s="874" t="s">
        <v>294</v>
      </c>
      <c r="N160" s="867"/>
      <c r="O160" s="867"/>
      <c r="P160" s="874"/>
      <c r="Q160" s="867"/>
      <c r="R160" s="875"/>
      <c r="S160" s="869"/>
      <c r="T160" s="876" t="s">
        <v>88</v>
      </c>
      <c r="U160" s="867"/>
      <c r="V160" s="867"/>
      <c r="W160" s="867"/>
      <c r="X160" s="867"/>
      <c r="Y160" s="867"/>
      <c r="Z160" s="867"/>
      <c r="AA160" s="867"/>
      <c r="AB160" s="875" t="s">
        <v>273</v>
      </c>
      <c r="AC160" s="869"/>
      <c r="AD160" s="869"/>
      <c r="AE160" s="869"/>
      <c r="AF160" s="869"/>
      <c r="AG160" s="875" t="s">
        <v>274</v>
      </c>
      <c r="AH160" s="869"/>
      <c r="AI160" s="869"/>
      <c r="AJ160" s="667" t="s">
        <v>303</v>
      </c>
      <c r="AK160" s="877" t="s">
        <v>321</v>
      </c>
      <c r="AL160" s="869"/>
      <c r="AM160" s="869"/>
      <c r="AN160" s="869"/>
      <c r="AO160" s="869"/>
      <c r="AP160" s="869"/>
      <c r="AQ160" s="661">
        <v>0</v>
      </c>
      <c r="AR160" s="683">
        <v>0</v>
      </c>
      <c r="AS160" s="677">
        <v>0</v>
      </c>
      <c r="AT160" s="661">
        <v>0</v>
      </c>
      <c r="AU160" s="683">
        <v>0</v>
      </c>
      <c r="AV160" s="677">
        <v>0</v>
      </c>
      <c r="AW160" s="683">
        <v>0</v>
      </c>
      <c r="AX160" s="677">
        <v>0</v>
      </c>
      <c r="AY160" s="683">
        <v>0</v>
      </c>
      <c r="AZ160" s="677">
        <v>0</v>
      </c>
      <c r="BA160" s="661">
        <v>0</v>
      </c>
      <c r="BB160" s="661">
        <v>0</v>
      </c>
      <c r="BC160" s="661">
        <v>0</v>
      </c>
      <c r="BE160" s="656" t="e">
        <f t="shared" si="13"/>
        <v>#DIV/0!</v>
      </c>
    </row>
    <row r="161" spans="1:57" s="655" customFormat="1" ht="16.5" hidden="1" x14ac:dyDescent="0.2">
      <c r="A161" s="659" t="str">
        <f t="shared" ref="A161:A224" si="14">+B161&amp;D161&amp;F161&amp;H161&amp;J161&amp;M161&amp;P161&amp;R161&amp;AJ161</f>
        <v>A2044010</v>
      </c>
      <c r="B161" s="866" t="s">
        <v>14</v>
      </c>
      <c r="C161" s="867"/>
      <c r="D161" s="866" t="s">
        <v>282</v>
      </c>
      <c r="E161" s="867"/>
      <c r="F161" s="866" t="s">
        <v>280</v>
      </c>
      <c r="G161" s="867"/>
      <c r="H161" s="866" t="s">
        <v>283</v>
      </c>
      <c r="I161" s="867"/>
      <c r="J161" s="866" t="s">
        <v>307</v>
      </c>
      <c r="K161" s="867"/>
      <c r="L161" s="867"/>
      <c r="M161" s="866"/>
      <c r="N161" s="867"/>
      <c r="O161" s="867"/>
      <c r="P161" s="866"/>
      <c r="Q161" s="867"/>
      <c r="R161" s="870"/>
      <c r="S161" s="869"/>
      <c r="T161" s="871" t="s">
        <v>308</v>
      </c>
      <c r="U161" s="867"/>
      <c r="V161" s="867"/>
      <c r="W161" s="867"/>
      <c r="X161" s="867"/>
      <c r="Y161" s="867"/>
      <c r="Z161" s="867"/>
      <c r="AA161" s="867"/>
      <c r="AB161" s="870" t="s">
        <v>273</v>
      </c>
      <c r="AC161" s="869"/>
      <c r="AD161" s="869"/>
      <c r="AE161" s="869"/>
      <c r="AF161" s="869"/>
      <c r="AG161" s="870" t="s">
        <v>274</v>
      </c>
      <c r="AH161" s="869"/>
      <c r="AI161" s="869"/>
      <c r="AJ161" s="666" t="s">
        <v>65</v>
      </c>
      <c r="AK161" s="868" t="s">
        <v>275</v>
      </c>
      <c r="AL161" s="869"/>
      <c r="AM161" s="869"/>
      <c r="AN161" s="869"/>
      <c r="AO161" s="869"/>
      <c r="AP161" s="869"/>
      <c r="AQ161" s="654">
        <v>9880000</v>
      </c>
      <c r="AR161" s="680">
        <v>527800</v>
      </c>
      <c r="AS161" s="671">
        <v>9352200</v>
      </c>
      <c r="AT161" s="657">
        <v>0</v>
      </c>
      <c r="AU161" s="680">
        <v>527800</v>
      </c>
      <c r="AV161" s="672">
        <v>0</v>
      </c>
      <c r="AW161" s="680">
        <v>527800</v>
      </c>
      <c r="AX161" s="672">
        <v>0</v>
      </c>
      <c r="AY161" s="680">
        <v>527800</v>
      </c>
      <c r="AZ161" s="672">
        <v>0</v>
      </c>
      <c r="BA161" s="654">
        <v>527800</v>
      </c>
      <c r="BB161" s="657">
        <v>0</v>
      </c>
      <c r="BC161" s="657">
        <v>0</v>
      </c>
      <c r="BE161" s="656">
        <f t="shared" si="13"/>
        <v>5.3421052631578946E-2</v>
      </c>
    </row>
    <row r="162" spans="1:57" s="655" customFormat="1" ht="16.5" hidden="1" x14ac:dyDescent="0.2">
      <c r="A162" s="659" t="str">
        <f t="shared" si="14"/>
        <v>A204401510</v>
      </c>
      <c r="B162" s="874" t="s">
        <v>14</v>
      </c>
      <c r="C162" s="867"/>
      <c r="D162" s="874" t="s">
        <v>282</v>
      </c>
      <c r="E162" s="867"/>
      <c r="F162" s="874" t="s">
        <v>280</v>
      </c>
      <c r="G162" s="867"/>
      <c r="H162" s="874" t="s">
        <v>283</v>
      </c>
      <c r="I162" s="867"/>
      <c r="J162" s="874" t="s">
        <v>307</v>
      </c>
      <c r="K162" s="867"/>
      <c r="L162" s="867"/>
      <c r="M162" s="874" t="s">
        <v>286</v>
      </c>
      <c r="N162" s="867"/>
      <c r="O162" s="867"/>
      <c r="P162" s="874"/>
      <c r="Q162" s="867"/>
      <c r="R162" s="875"/>
      <c r="S162" s="869"/>
      <c r="T162" s="876" t="s">
        <v>182</v>
      </c>
      <c r="U162" s="867"/>
      <c r="V162" s="867"/>
      <c r="W162" s="867"/>
      <c r="X162" s="867"/>
      <c r="Y162" s="867"/>
      <c r="Z162" s="867"/>
      <c r="AA162" s="867"/>
      <c r="AB162" s="875" t="s">
        <v>273</v>
      </c>
      <c r="AC162" s="869"/>
      <c r="AD162" s="869"/>
      <c r="AE162" s="869"/>
      <c r="AF162" s="869"/>
      <c r="AG162" s="875" t="s">
        <v>274</v>
      </c>
      <c r="AH162" s="869"/>
      <c r="AI162" s="869"/>
      <c r="AJ162" s="667" t="s">
        <v>65</v>
      </c>
      <c r="AK162" s="877" t="s">
        <v>275</v>
      </c>
      <c r="AL162" s="869"/>
      <c r="AM162" s="869"/>
      <c r="AN162" s="869"/>
      <c r="AO162" s="869"/>
      <c r="AP162" s="869"/>
      <c r="AQ162" s="660">
        <v>9880000</v>
      </c>
      <c r="AR162" s="682">
        <v>527800</v>
      </c>
      <c r="AS162" s="676">
        <v>9352200</v>
      </c>
      <c r="AT162" s="661">
        <v>0</v>
      </c>
      <c r="AU162" s="682">
        <v>527800</v>
      </c>
      <c r="AV162" s="677">
        <v>0</v>
      </c>
      <c r="AW162" s="682">
        <v>527800</v>
      </c>
      <c r="AX162" s="677">
        <v>0</v>
      </c>
      <c r="AY162" s="682">
        <v>527800</v>
      </c>
      <c r="AZ162" s="677">
        <v>0</v>
      </c>
      <c r="BA162" s="660">
        <v>527800</v>
      </c>
      <c r="BB162" s="661">
        <v>0</v>
      </c>
      <c r="BC162" s="661">
        <v>0</v>
      </c>
      <c r="BE162" s="656">
        <f t="shared" si="13"/>
        <v>5.3421052631578946E-2</v>
      </c>
    </row>
    <row r="163" spans="1:57" s="655" customFormat="1" ht="16.5" hidden="1" x14ac:dyDescent="0.2">
      <c r="A163" s="659" t="str">
        <f t="shared" si="14"/>
        <v>A2044110</v>
      </c>
      <c r="B163" s="866" t="s">
        <v>14</v>
      </c>
      <c r="C163" s="867"/>
      <c r="D163" s="866" t="s">
        <v>282</v>
      </c>
      <c r="E163" s="867"/>
      <c r="F163" s="866" t="s">
        <v>280</v>
      </c>
      <c r="G163" s="867"/>
      <c r="H163" s="866" t="s">
        <v>283</v>
      </c>
      <c r="I163" s="867"/>
      <c r="J163" s="866" t="s">
        <v>309</v>
      </c>
      <c r="K163" s="867"/>
      <c r="L163" s="867"/>
      <c r="M163" s="866"/>
      <c r="N163" s="867"/>
      <c r="O163" s="867"/>
      <c r="P163" s="866"/>
      <c r="Q163" s="867"/>
      <c r="R163" s="870"/>
      <c r="S163" s="869"/>
      <c r="T163" s="871" t="s">
        <v>89</v>
      </c>
      <c r="U163" s="867"/>
      <c r="V163" s="867"/>
      <c r="W163" s="867"/>
      <c r="X163" s="867"/>
      <c r="Y163" s="867"/>
      <c r="Z163" s="867"/>
      <c r="AA163" s="867"/>
      <c r="AB163" s="870" t="s">
        <v>273</v>
      </c>
      <c r="AC163" s="869"/>
      <c r="AD163" s="869"/>
      <c r="AE163" s="869"/>
      <c r="AF163" s="869"/>
      <c r="AG163" s="870" t="s">
        <v>274</v>
      </c>
      <c r="AH163" s="869"/>
      <c r="AI163" s="869"/>
      <c r="AJ163" s="666" t="s">
        <v>65</v>
      </c>
      <c r="AK163" s="868" t="s">
        <v>275</v>
      </c>
      <c r="AL163" s="869"/>
      <c r="AM163" s="869"/>
      <c r="AN163" s="869"/>
      <c r="AO163" s="869"/>
      <c r="AP163" s="869"/>
      <c r="AQ163" s="654">
        <v>728100000</v>
      </c>
      <c r="AR163" s="680">
        <v>726781841</v>
      </c>
      <c r="AS163" s="671">
        <v>1318159</v>
      </c>
      <c r="AT163" s="657">
        <v>0</v>
      </c>
      <c r="AU163" s="680">
        <v>251581512</v>
      </c>
      <c r="AV163" s="671">
        <v>475200329</v>
      </c>
      <c r="AW163" s="680">
        <v>3765462</v>
      </c>
      <c r="AX163" s="671">
        <v>247816050</v>
      </c>
      <c r="AY163" s="680">
        <v>3765462</v>
      </c>
      <c r="AZ163" s="672">
        <v>0</v>
      </c>
      <c r="BA163" s="654">
        <v>3765462</v>
      </c>
      <c r="BB163" s="657">
        <v>0</v>
      </c>
      <c r="BC163" s="657">
        <v>0</v>
      </c>
      <c r="BE163" s="656">
        <f t="shared" si="13"/>
        <v>0.34553153687680266</v>
      </c>
    </row>
    <row r="164" spans="1:57" s="655" customFormat="1" ht="16.5" hidden="1" x14ac:dyDescent="0.2">
      <c r="A164" s="659" t="str">
        <f t="shared" si="14"/>
        <v>A2044113</v>
      </c>
      <c r="B164" s="866" t="s">
        <v>14</v>
      </c>
      <c r="C164" s="867"/>
      <c r="D164" s="866" t="s">
        <v>282</v>
      </c>
      <c r="E164" s="867"/>
      <c r="F164" s="866" t="s">
        <v>280</v>
      </c>
      <c r="G164" s="867"/>
      <c r="H164" s="866" t="s">
        <v>283</v>
      </c>
      <c r="I164" s="867"/>
      <c r="J164" s="866" t="s">
        <v>309</v>
      </c>
      <c r="K164" s="867"/>
      <c r="L164" s="867"/>
      <c r="M164" s="866"/>
      <c r="N164" s="867"/>
      <c r="O164" s="867"/>
      <c r="P164" s="866"/>
      <c r="Q164" s="867"/>
      <c r="R164" s="870"/>
      <c r="S164" s="869"/>
      <c r="T164" s="871" t="s">
        <v>89</v>
      </c>
      <c r="U164" s="867"/>
      <c r="V164" s="867"/>
      <c r="W164" s="867"/>
      <c r="X164" s="867"/>
      <c r="Y164" s="867"/>
      <c r="Z164" s="867"/>
      <c r="AA164" s="867"/>
      <c r="AB164" s="870" t="s">
        <v>273</v>
      </c>
      <c r="AC164" s="869"/>
      <c r="AD164" s="869"/>
      <c r="AE164" s="869"/>
      <c r="AF164" s="869"/>
      <c r="AG164" s="870" t="s">
        <v>274</v>
      </c>
      <c r="AH164" s="869"/>
      <c r="AI164" s="869"/>
      <c r="AJ164" s="666" t="s">
        <v>303</v>
      </c>
      <c r="AK164" s="868" t="s">
        <v>321</v>
      </c>
      <c r="AL164" s="869"/>
      <c r="AM164" s="869"/>
      <c r="AN164" s="869"/>
      <c r="AO164" s="869"/>
      <c r="AP164" s="869"/>
      <c r="AQ164" s="654">
        <v>116000000</v>
      </c>
      <c r="AR164" s="680">
        <v>116000000</v>
      </c>
      <c r="AS164" s="672">
        <v>0</v>
      </c>
      <c r="AT164" s="657">
        <v>0</v>
      </c>
      <c r="AU164" s="681">
        <v>0</v>
      </c>
      <c r="AV164" s="671">
        <v>116000000</v>
      </c>
      <c r="AW164" s="681">
        <v>0</v>
      </c>
      <c r="AX164" s="672">
        <v>0</v>
      </c>
      <c r="AY164" s="681">
        <v>0</v>
      </c>
      <c r="AZ164" s="672">
        <v>0</v>
      </c>
      <c r="BA164" s="657">
        <v>0</v>
      </c>
      <c r="BB164" s="657">
        <v>0</v>
      </c>
      <c r="BC164" s="657">
        <v>0</v>
      </c>
      <c r="BE164" s="656">
        <f t="shared" si="13"/>
        <v>0</v>
      </c>
    </row>
    <row r="165" spans="1:57" s="655" customFormat="1" ht="16.5" hidden="1" x14ac:dyDescent="0.2">
      <c r="A165" s="659" t="str">
        <f t="shared" si="14"/>
        <v>A20441210</v>
      </c>
      <c r="B165" s="874" t="s">
        <v>14</v>
      </c>
      <c r="C165" s="867"/>
      <c r="D165" s="874" t="s">
        <v>282</v>
      </c>
      <c r="E165" s="867"/>
      <c r="F165" s="874" t="s">
        <v>280</v>
      </c>
      <c r="G165" s="867"/>
      <c r="H165" s="874" t="s">
        <v>283</v>
      </c>
      <c r="I165" s="867"/>
      <c r="J165" s="874" t="s">
        <v>309</v>
      </c>
      <c r="K165" s="867"/>
      <c r="L165" s="867"/>
      <c r="M165" s="874" t="s">
        <v>282</v>
      </c>
      <c r="N165" s="867"/>
      <c r="O165" s="867"/>
      <c r="P165" s="874"/>
      <c r="Q165" s="867"/>
      <c r="R165" s="875"/>
      <c r="S165" s="869"/>
      <c r="T165" s="876" t="s">
        <v>90</v>
      </c>
      <c r="U165" s="867"/>
      <c r="V165" s="867"/>
      <c r="W165" s="867"/>
      <c r="X165" s="867"/>
      <c r="Y165" s="867"/>
      <c r="Z165" s="867"/>
      <c r="AA165" s="867"/>
      <c r="AB165" s="875" t="s">
        <v>273</v>
      </c>
      <c r="AC165" s="869"/>
      <c r="AD165" s="869"/>
      <c r="AE165" s="869"/>
      <c r="AF165" s="869"/>
      <c r="AG165" s="875" t="s">
        <v>274</v>
      </c>
      <c r="AH165" s="869"/>
      <c r="AI165" s="869"/>
      <c r="AJ165" s="667" t="s">
        <v>65</v>
      </c>
      <c r="AK165" s="877" t="s">
        <v>275</v>
      </c>
      <c r="AL165" s="869"/>
      <c r="AM165" s="869"/>
      <c r="AN165" s="869"/>
      <c r="AO165" s="869"/>
      <c r="AP165" s="869"/>
      <c r="AQ165" s="660">
        <v>12000000</v>
      </c>
      <c r="AR165" s="682">
        <v>12000000</v>
      </c>
      <c r="AS165" s="677">
        <v>0</v>
      </c>
      <c r="AT165" s="661">
        <v>0</v>
      </c>
      <c r="AU165" s="683">
        <v>0</v>
      </c>
      <c r="AV165" s="676">
        <v>12000000</v>
      </c>
      <c r="AW165" s="683">
        <v>0</v>
      </c>
      <c r="AX165" s="677">
        <v>0</v>
      </c>
      <c r="AY165" s="683">
        <v>0</v>
      </c>
      <c r="AZ165" s="677">
        <v>0</v>
      </c>
      <c r="BA165" s="661">
        <v>0</v>
      </c>
      <c r="BB165" s="661">
        <v>0</v>
      </c>
      <c r="BC165" s="661">
        <v>0</v>
      </c>
      <c r="BE165" s="656">
        <f t="shared" si="13"/>
        <v>0</v>
      </c>
    </row>
    <row r="166" spans="1:57" s="655" customFormat="1" ht="16.5" hidden="1" x14ac:dyDescent="0.2">
      <c r="A166" s="659" t="str">
        <f t="shared" si="14"/>
        <v>A20441213</v>
      </c>
      <c r="B166" s="874" t="s">
        <v>14</v>
      </c>
      <c r="C166" s="867"/>
      <c r="D166" s="874" t="s">
        <v>282</v>
      </c>
      <c r="E166" s="867"/>
      <c r="F166" s="874" t="s">
        <v>280</v>
      </c>
      <c r="G166" s="867"/>
      <c r="H166" s="874" t="s">
        <v>283</v>
      </c>
      <c r="I166" s="867"/>
      <c r="J166" s="874" t="s">
        <v>309</v>
      </c>
      <c r="K166" s="867"/>
      <c r="L166" s="867"/>
      <c r="M166" s="874" t="s">
        <v>282</v>
      </c>
      <c r="N166" s="867"/>
      <c r="O166" s="867"/>
      <c r="P166" s="874"/>
      <c r="Q166" s="867"/>
      <c r="R166" s="875"/>
      <c r="S166" s="869"/>
      <c r="T166" s="876" t="s">
        <v>90</v>
      </c>
      <c r="U166" s="867"/>
      <c r="V166" s="867"/>
      <c r="W166" s="867"/>
      <c r="X166" s="867"/>
      <c r="Y166" s="867"/>
      <c r="Z166" s="867"/>
      <c r="AA166" s="867"/>
      <c r="AB166" s="875" t="s">
        <v>273</v>
      </c>
      <c r="AC166" s="869"/>
      <c r="AD166" s="869"/>
      <c r="AE166" s="869"/>
      <c r="AF166" s="869"/>
      <c r="AG166" s="875" t="s">
        <v>274</v>
      </c>
      <c r="AH166" s="869"/>
      <c r="AI166" s="869"/>
      <c r="AJ166" s="667" t="s">
        <v>303</v>
      </c>
      <c r="AK166" s="877" t="s">
        <v>321</v>
      </c>
      <c r="AL166" s="869"/>
      <c r="AM166" s="869"/>
      <c r="AN166" s="869"/>
      <c r="AO166" s="869"/>
      <c r="AP166" s="869"/>
      <c r="AQ166" s="660">
        <v>116000000</v>
      </c>
      <c r="AR166" s="682">
        <v>116000000</v>
      </c>
      <c r="AS166" s="677">
        <v>0</v>
      </c>
      <c r="AT166" s="661">
        <v>0</v>
      </c>
      <c r="AU166" s="683">
        <v>0</v>
      </c>
      <c r="AV166" s="676">
        <v>116000000</v>
      </c>
      <c r="AW166" s="683">
        <v>0</v>
      </c>
      <c r="AX166" s="677">
        <v>0</v>
      </c>
      <c r="AY166" s="683">
        <v>0</v>
      </c>
      <c r="AZ166" s="677">
        <v>0</v>
      </c>
      <c r="BA166" s="661">
        <v>0</v>
      </c>
      <c r="BB166" s="661">
        <v>0</v>
      </c>
      <c r="BC166" s="661">
        <v>0</v>
      </c>
      <c r="BE166" s="656">
        <f t="shared" si="13"/>
        <v>0</v>
      </c>
    </row>
    <row r="167" spans="1:57" s="655" customFormat="1" ht="16.5" hidden="1" x14ac:dyDescent="0.2">
      <c r="A167" s="659" t="s">
        <v>639</v>
      </c>
      <c r="B167" s="874" t="s">
        <v>14</v>
      </c>
      <c r="C167" s="867"/>
      <c r="D167" s="874" t="s">
        <v>282</v>
      </c>
      <c r="E167" s="867"/>
      <c r="F167" s="874" t="s">
        <v>280</v>
      </c>
      <c r="G167" s="867"/>
      <c r="H167" s="874" t="s">
        <v>283</v>
      </c>
      <c r="I167" s="867"/>
      <c r="J167" s="874" t="s">
        <v>309</v>
      </c>
      <c r="K167" s="867"/>
      <c r="L167" s="867"/>
      <c r="M167" s="874" t="s">
        <v>284</v>
      </c>
      <c r="N167" s="867"/>
      <c r="O167" s="867"/>
      <c r="P167" s="874"/>
      <c r="Q167" s="867"/>
      <c r="R167" s="875"/>
      <c r="S167" s="869"/>
      <c r="T167" s="876" t="s">
        <v>91</v>
      </c>
      <c r="U167" s="867"/>
      <c r="V167" s="867"/>
      <c r="W167" s="867"/>
      <c r="X167" s="867"/>
      <c r="Y167" s="867"/>
      <c r="Z167" s="867"/>
      <c r="AA167" s="867"/>
      <c r="AB167" s="875" t="s">
        <v>273</v>
      </c>
      <c r="AC167" s="869"/>
      <c r="AD167" s="869"/>
      <c r="AE167" s="869"/>
      <c r="AF167" s="869"/>
      <c r="AG167" s="875" t="s">
        <v>274</v>
      </c>
      <c r="AH167" s="869"/>
      <c r="AI167" s="869"/>
      <c r="AJ167" s="667" t="s">
        <v>65</v>
      </c>
      <c r="AK167" s="877" t="s">
        <v>275</v>
      </c>
      <c r="AL167" s="869"/>
      <c r="AM167" s="869"/>
      <c r="AN167" s="869"/>
      <c r="AO167" s="869"/>
      <c r="AP167" s="869"/>
      <c r="AQ167" s="660">
        <v>5000000</v>
      </c>
      <c r="AR167" s="682">
        <v>3765462</v>
      </c>
      <c r="AS167" s="676">
        <v>1234538</v>
      </c>
      <c r="AT167" s="661">
        <v>0</v>
      </c>
      <c r="AU167" s="682">
        <v>3765462</v>
      </c>
      <c r="AV167" s="677">
        <v>0</v>
      </c>
      <c r="AW167" s="682">
        <v>3765462</v>
      </c>
      <c r="AX167" s="677">
        <v>0</v>
      </c>
      <c r="AY167" s="682">
        <v>3765462</v>
      </c>
      <c r="AZ167" s="677">
        <v>0</v>
      </c>
      <c r="BA167" s="660">
        <v>3765462</v>
      </c>
      <c r="BB167" s="661">
        <v>0</v>
      </c>
      <c r="BC167" s="661">
        <v>0</v>
      </c>
      <c r="BE167" s="656">
        <f t="shared" si="13"/>
        <v>0.7530924</v>
      </c>
    </row>
    <row r="168" spans="1:57" s="655" customFormat="1" ht="16.5" hidden="1" x14ac:dyDescent="0.2">
      <c r="A168" s="659" t="str">
        <f t="shared" si="14"/>
        <v>A204411310</v>
      </c>
      <c r="B168" s="874" t="s">
        <v>14</v>
      </c>
      <c r="C168" s="867"/>
      <c r="D168" s="874" t="s">
        <v>282</v>
      </c>
      <c r="E168" s="867"/>
      <c r="F168" s="874" t="s">
        <v>280</v>
      </c>
      <c r="G168" s="867"/>
      <c r="H168" s="874" t="s">
        <v>283</v>
      </c>
      <c r="I168" s="867"/>
      <c r="J168" s="874" t="s">
        <v>309</v>
      </c>
      <c r="K168" s="867"/>
      <c r="L168" s="867"/>
      <c r="M168" s="874" t="s">
        <v>303</v>
      </c>
      <c r="N168" s="867"/>
      <c r="O168" s="867"/>
      <c r="P168" s="874"/>
      <c r="Q168" s="867"/>
      <c r="R168" s="875"/>
      <c r="S168" s="869"/>
      <c r="T168" s="876" t="s">
        <v>89</v>
      </c>
      <c r="U168" s="867"/>
      <c r="V168" s="867"/>
      <c r="W168" s="867"/>
      <c r="X168" s="867"/>
      <c r="Y168" s="867"/>
      <c r="Z168" s="867"/>
      <c r="AA168" s="867"/>
      <c r="AB168" s="875" t="s">
        <v>273</v>
      </c>
      <c r="AC168" s="869"/>
      <c r="AD168" s="869"/>
      <c r="AE168" s="869"/>
      <c r="AF168" s="869"/>
      <c r="AG168" s="875" t="s">
        <v>274</v>
      </c>
      <c r="AH168" s="869"/>
      <c r="AI168" s="869"/>
      <c r="AJ168" s="667" t="s">
        <v>65</v>
      </c>
      <c r="AK168" s="877" t="s">
        <v>275</v>
      </c>
      <c r="AL168" s="869"/>
      <c r="AM168" s="869"/>
      <c r="AN168" s="869"/>
      <c r="AO168" s="869"/>
      <c r="AP168" s="869"/>
      <c r="AQ168" s="660">
        <v>711100000</v>
      </c>
      <c r="AR168" s="682">
        <v>711016379</v>
      </c>
      <c r="AS168" s="676">
        <v>83621</v>
      </c>
      <c r="AT168" s="661">
        <v>0</v>
      </c>
      <c r="AU168" s="682">
        <v>247816050</v>
      </c>
      <c r="AV168" s="676">
        <v>463200329</v>
      </c>
      <c r="AW168" s="683">
        <v>0</v>
      </c>
      <c r="AX168" s="676">
        <v>247816050</v>
      </c>
      <c r="AY168" s="683">
        <v>0</v>
      </c>
      <c r="AZ168" s="677">
        <v>0</v>
      </c>
      <c r="BA168" s="661">
        <v>0</v>
      </c>
      <c r="BB168" s="661">
        <v>0</v>
      </c>
      <c r="BC168" s="661">
        <v>0</v>
      </c>
      <c r="BE168" s="656">
        <f t="shared" si="13"/>
        <v>0.34849676557446208</v>
      </c>
    </row>
    <row r="169" spans="1:57" s="659" customFormat="1" ht="16.5" hidden="1" x14ac:dyDescent="0.2">
      <c r="A169" s="659" t="str">
        <f t="shared" si="14"/>
        <v>A310</v>
      </c>
      <c r="B169" s="856" t="s">
        <v>14</v>
      </c>
      <c r="C169" s="872"/>
      <c r="D169" s="856" t="s">
        <v>289</v>
      </c>
      <c r="E169" s="872"/>
      <c r="F169" s="856"/>
      <c r="G169" s="872"/>
      <c r="H169" s="856"/>
      <c r="I169" s="872"/>
      <c r="J169" s="856"/>
      <c r="K169" s="872"/>
      <c r="L169" s="872"/>
      <c r="M169" s="856"/>
      <c r="N169" s="872"/>
      <c r="O169" s="872"/>
      <c r="P169" s="856"/>
      <c r="Q169" s="872"/>
      <c r="R169" s="864"/>
      <c r="S169" s="873"/>
      <c r="T169" s="865" t="s">
        <v>10</v>
      </c>
      <c r="U169" s="872"/>
      <c r="V169" s="872"/>
      <c r="W169" s="872"/>
      <c r="X169" s="872"/>
      <c r="Y169" s="872"/>
      <c r="Z169" s="872"/>
      <c r="AA169" s="872"/>
      <c r="AB169" s="864" t="s">
        <v>273</v>
      </c>
      <c r="AC169" s="873"/>
      <c r="AD169" s="873"/>
      <c r="AE169" s="873"/>
      <c r="AF169" s="873"/>
      <c r="AG169" s="864" t="s">
        <v>274</v>
      </c>
      <c r="AH169" s="873"/>
      <c r="AI169" s="873"/>
      <c r="AJ169" s="663" t="s">
        <v>65</v>
      </c>
      <c r="AK169" s="862" t="s">
        <v>275</v>
      </c>
      <c r="AL169" s="873"/>
      <c r="AM169" s="873"/>
      <c r="AN169" s="873"/>
      <c r="AO169" s="873"/>
      <c r="AP169" s="873"/>
      <c r="AQ169" s="638">
        <v>201874370912</v>
      </c>
      <c r="AR169" s="679">
        <v>201482424894</v>
      </c>
      <c r="AS169" s="729">
        <v>391946018</v>
      </c>
      <c r="AT169" s="658">
        <v>29829088</v>
      </c>
      <c r="AU169" s="679">
        <v>196755288800</v>
      </c>
      <c r="AV169" s="729">
        <v>4727136094</v>
      </c>
      <c r="AW169" s="679">
        <v>140392973219</v>
      </c>
      <c r="AX169" s="729">
        <v>56362315581</v>
      </c>
      <c r="AY169" s="679">
        <v>140385061040</v>
      </c>
      <c r="AZ169" s="732">
        <v>7912179</v>
      </c>
      <c r="BA169" s="638">
        <v>140385061040</v>
      </c>
      <c r="BB169" s="658">
        <v>0</v>
      </c>
      <c r="BC169" s="638">
        <v>7824263</v>
      </c>
      <c r="BE169" s="640">
        <f t="shared" si="13"/>
        <v>0.97464223869095556</v>
      </c>
    </row>
    <row r="170" spans="1:57" s="659" customFormat="1" ht="16.5" hidden="1" x14ac:dyDescent="0.2">
      <c r="A170" s="659" t="str">
        <f t="shared" si="14"/>
        <v>A311</v>
      </c>
      <c r="B170" s="856" t="s">
        <v>14</v>
      </c>
      <c r="C170" s="872"/>
      <c r="D170" s="856" t="s">
        <v>289</v>
      </c>
      <c r="E170" s="872"/>
      <c r="F170" s="856"/>
      <c r="G170" s="872"/>
      <c r="H170" s="856"/>
      <c r="I170" s="872"/>
      <c r="J170" s="856"/>
      <c r="K170" s="872"/>
      <c r="L170" s="872"/>
      <c r="M170" s="856"/>
      <c r="N170" s="872"/>
      <c r="O170" s="872"/>
      <c r="P170" s="856"/>
      <c r="Q170" s="872"/>
      <c r="R170" s="864"/>
      <c r="S170" s="873"/>
      <c r="T170" s="865" t="s">
        <v>10</v>
      </c>
      <c r="U170" s="872"/>
      <c r="V170" s="872"/>
      <c r="W170" s="872"/>
      <c r="X170" s="872"/>
      <c r="Y170" s="872"/>
      <c r="Z170" s="872"/>
      <c r="AA170" s="872"/>
      <c r="AB170" s="864" t="s">
        <v>273</v>
      </c>
      <c r="AC170" s="873"/>
      <c r="AD170" s="873"/>
      <c r="AE170" s="873"/>
      <c r="AF170" s="873"/>
      <c r="AG170" s="864" t="s">
        <v>276</v>
      </c>
      <c r="AH170" s="873"/>
      <c r="AI170" s="873"/>
      <c r="AJ170" s="663" t="s">
        <v>80</v>
      </c>
      <c r="AK170" s="862" t="s">
        <v>277</v>
      </c>
      <c r="AL170" s="873"/>
      <c r="AM170" s="873"/>
      <c r="AN170" s="873"/>
      <c r="AO170" s="873"/>
      <c r="AP170" s="873"/>
      <c r="AQ170" s="638">
        <v>519000000</v>
      </c>
      <c r="AR170" s="679">
        <v>0</v>
      </c>
      <c r="AS170" s="729">
        <v>519000000</v>
      </c>
      <c r="AT170" s="658">
        <v>0</v>
      </c>
      <c r="AU170" s="679">
        <v>0</v>
      </c>
      <c r="AV170" s="729">
        <v>0</v>
      </c>
      <c r="AW170" s="679">
        <v>0</v>
      </c>
      <c r="AX170" s="729">
        <v>0</v>
      </c>
      <c r="AY170" s="679">
        <v>0</v>
      </c>
      <c r="AZ170" s="732">
        <v>0</v>
      </c>
      <c r="BA170" s="638">
        <v>0</v>
      </c>
      <c r="BB170" s="658">
        <v>0</v>
      </c>
      <c r="BC170" s="638">
        <v>0</v>
      </c>
      <c r="BE170" s="640">
        <f t="shared" si="13"/>
        <v>0</v>
      </c>
    </row>
    <row r="171" spans="1:57" s="659" customFormat="1" ht="16.5" hidden="1" x14ac:dyDescent="0.2">
      <c r="A171" s="659" t="str">
        <f t="shared" si="14"/>
        <v>A316</v>
      </c>
      <c r="B171" s="856" t="s">
        <v>14</v>
      </c>
      <c r="C171" s="872"/>
      <c r="D171" s="856" t="s">
        <v>289</v>
      </c>
      <c r="E171" s="872"/>
      <c r="F171" s="856"/>
      <c r="G171" s="872"/>
      <c r="H171" s="856"/>
      <c r="I171" s="872"/>
      <c r="J171" s="856"/>
      <c r="K171" s="872"/>
      <c r="L171" s="872"/>
      <c r="M171" s="856"/>
      <c r="N171" s="872"/>
      <c r="O171" s="872"/>
      <c r="P171" s="856"/>
      <c r="Q171" s="872"/>
      <c r="R171" s="864"/>
      <c r="S171" s="873"/>
      <c r="T171" s="865" t="s">
        <v>10</v>
      </c>
      <c r="U171" s="872"/>
      <c r="V171" s="872"/>
      <c r="W171" s="872"/>
      <c r="X171" s="872"/>
      <c r="Y171" s="872"/>
      <c r="Z171" s="872"/>
      <c r="AA171" s="872"/>
      <c r="AB171" s="864" t="s">
        <v>273</v>
      </c>
      <c r="AC171" s="873"/>
      <c r="AD171" s="873"/>
      <c r="AE171" s="873"/>
      <c r="AF171" s="873"/>
      <c r="AG171" s="864" t="s">
        <v>276</v>
      </c>
      <c r="AH171" s="873"/>
      <c r="AI171" s="873"/>
      <c r="AJ171" s="663" t="s">
        <v>23</v>
      </c>
      <c r="AK171" s="862" t="s">
        <v>278</v>
      </c>
      <c r="AL171" s="873"/>
      <c r="AM171" s="873"/>
      <c r="AN171" s="873"/>
      <c r="AO171" s="873"/>
      <c r="AP171" s="873"/>
      <c r="AQ171" s="638">
        <v>66513900000</v>
      </c>
      <c r="AR171" s="679">
        <v>18746498643</v>
      </c>
      <c r="AS171" s="729">
        <v>47767401357</v>
      </c>
      <c r="AT171" s="658">
        <v>0</v>
      </c>
      <c r="AU171" s="679">
        <v>16882728691</v>
      </c>
      <c r="AV171" s="729">
        <v>1863769952</v>
      </c>
      <c r="AW171" s="679">
        <v>11927554418</v>
      </c>
      <c r="AX171" s="729">
        <v>4955174273</v>
      </c>
      <c r="AY171" s="679">
        <v>11792188563</v>
      </c>
      <c r="AZ171" s="732">
        <v>135365855</v>
      </c>
      <c r="BA171" s="638">
        <v>11792188563</v>
      </c>
      <c r="BB171" s="658">
        <v>0</v>
      </c>
      <c r="BC171" s="638">
        <v>0</v>
      </c>
      <c r="BE171" s="640">
        <f t="shared" si="13"/>
        <v>0.25382256477217546</v>
      </c>
    </row>
    <row r="172" spans="1:57" s="655" customFormat="1" ht="16.5" hidden="1" x14ac:dyDescent="0.2">
      <c r="A172" s="659" t="str">
        <f t="shared" si="14"/>
        <v>A3211</v>
      </c>
      <c r="B172" s="866" t="s">
        <v>14</v>
      </c>
      <c r="C172" s="867"/>
      <c r="D172" s="866" t="s">
        <v>289</v>
      </c>
      <c r="E172" s="867"/>
      <c r="F172" s="866" t="s">
        <v>282</v>
      </c>
      <c r="G172" s="867"/>
      <c r="H172" s="866"/>
      <c r="I172" s="867"/>
      <c r="J172" s="866"/>
      <c r="K172" s="867"/>
      <c r="L172" s="867"/>
      <c r="M172" s="866"/>
      <c r="N172" s="867"/>
      <c r="O172" s="867"/>
      <c r="P172" s="866"/>
      <c r="Q172" s="867"/>
      <c r="R172" s="870"/>
      <c r="S172" s="869"/>
      <c r="T172" s="871" t="s">
        <v>310</v>
      </c>
      <c r="U172" s="867"/>
      <c r="V172" s="867"/>
      <c r="W172" s="867"/>
      <c r="X172" s="867"/>
      <c r="Y172" s="867"/>
      <c r="Z172" s="867"/>
      <c r="AA172" s="867"/>
      <c r="AB172" s="870" t="s">
        <v>273</v>
      </c>
      <c r="AC172" s="869"/>
      <c r="AD172" s="869"/>
      <c r="AE172" s="869"/>
      <c r="AF172" s="869"/>
      <c r="AG172" s="870" t="s">
        <v>276</v>
      </c>
      <c r="AH172" s="869"/>
      <c r="AI172" s="869"/>
      <c r="AJ172" s="666" t="s">
        <v>80</v>
      </c>
      <c r="AK172" s="868" t="s">
        <v>277</v>
      </c>
      <c r="AL172" s="869"/>
      <c r="AM172" s="869"/>
      <c r="AN172" s="869"/>
      <c r="AO172" s="869"/>
      <c r="AP172" s="869"/>
      <c r="AQ172" s="654">
        <v>519000000</v>
      </c>
      <c r="AR172" s="681">
        <v>0</v>
      </c>
      <c r="AS172" s="671">
        <v>519000000</v>
      </c>
      <c r="AT172" s="657">
        <v>0</v>
      </c>
      <c r="AU172" s="681">
        <v>0</v>
      </c>
      <c r="AV172" s="672">
        <v>0</v>
      </c>
      <c r="AW172" s="681">
        <v>0</v>
      </c>
      <c r="AX172" s="672">
        <v>0</v>
      </c>
      <c r="AY172" s="681">
        <v>0</v>
      </c>
      <c r="AZ172" s="672">
        <v>0</v>
      </c>
      <c r="BA172" s="657">
        <v>0</v>
      </c>
      <c r="BB172" s="657">
        <v>0</v>
      </c>
      <c r="BC172" s="657">
        <v>0</v>
      </c>
      <c r="BE172" s="656">
        <f t="shared" si="13"/>
        <v>0</v>
      </c>
    </row>
    <row r="173" spans="1:57" s="655" customFormat="1" ht="16.5" hidden="1" x14ac:dyDescent="0.2">
      <c r="A173" s="659" t="str">
        <f t="shared" si="14"/>
        <v>A32111</v>
      </c>
      <c r="B173" s="866" t="s">
        <v>14</v>
      </c>
      <c r="C173" s="867"/>
      <c r="D173" s="866" t="s">
        <v>289</v>
      </c>
      <c r="E173" s="867"/>
      <c r="F173" s="866" t="s">
        <v>282</v>
      </c>
      <c r="G173" s="867"/>
      <c r="H173" s="866" t="s">
        <v>279</v>
      </c>
      <c r="I173" s="867"/>
      <c r="J173" s="866"/>
      <c r="K173" s="867"/>
      <c r="L173" s="867"/>
      <c r="M173" s="866"/>
      <c r="N173" s="867"/>
      <c r="O173" s="867"/>
      <c r="P173" s="866"/>
      <c r="Q173" s="867"/>
      <c r="R173" s="870"/>
      <c r="S173" s="869"/>
      <c r="T173" s="871" t="s">
        <v>311</v>
      </c>
      <c r="U173" s="867"/>
      <c r="V173" s="867"/>
      <c r="W173" s="867"/>
      <c r="X173" s="867"/>
      <c r="Y173" s="867"/>
      <c r="Z173" s="867"/>
      <c r="AA173" s="867"/>
      <c r="AB173" s="870" t="s">
        <v>273</v>
      </c>
      <c r="AC173" s="869"/>
      <c r="AD173" s="869"/>
      <c r="AE173" s="869"/>
      <c r="AF173" s="869"/>
      <c r="AG173" s="870" t="s">
        <v>276</v>
      </c>
      <c r="AH173" s="869"/>
      <c r="AI173" s="869"/>
      <c r="AJ173" s="666" t="s">
        <v>80</v>
      </c>
      <c r="AK173" s="868" t="s">
        <v>277</v>
      </c>
      <c r="AL173" s="869"/>
      <c r="AM173" s="869"/>
      <c r="AN173" s="869"/>
      <c r="AO173" s="869"/>
      <c r="AP173" s="869"/>
      <c r="AQ173" s="654">
        <v>519000000</v>
      </c>
      <c r="AR173" s="681">
        <v>0</v>
      </c>
      <c r="AS173" s="671">
        <v>519000000</v>
      </c>
      <c r="AT173" s="657">
        <v>0</v>
      </c>
      <c r="AU173" s="681">
        <v>0</v>
      </c>
      <c r="AV173" s="672">
        <v>0</v>
      </c>
      <c r="AW173" s="681">
        <v>0</v>
      </c>
      <c r="AX173" s="672">
        <v>0</v>
      </c>
      <c r="AY173" s="681">
        <v>0</v>
      </c>
      <c r="AZ173" s="672">
        <v>0</v>
      </c>
      <c r="BA173" s="657">
        <v>0</v>
      </c>
      <c r="BB173" s="657">
        <v>0</v>
      </c>
      <c r="BC173" s="657">
        <v>0</v>
      </c>
      <c r="BE173" s="656">
        <f t="shared" si="13"/>
        <v>0</v>
      </c>
    </row>
    <row r="174" spans="1:57" s="655" customFormat="1" ht="16.5" hidden="1" x14ac:dyDescent="0.2">
      <c r="A174" s="659" t="str">
        <f t="shared" si="14"/>
        <v>A321111</v>
      </c>
      <c r="B174" s="874" t="s">
        <v>14</v>
      </c>
      <c r="C174" s="867"/>
      <c r="D174" s="874" t="s">
        <v>289</v>
      </c>
      <c r="E174" s="867"/>
      <c r="F174" s="874" t="s">
        <v>282</v>
      </c>
      <c r="G174" s="867"/>
      <c r="H174" s="874" t="s">
        <v>279</v>
      </c>
      <c r="I174" s="867"/>
      <c r="J174" s="874" t="s">
        <v>279</v>
      </c>
      <c r="K174" s="867"/>
      <c r="L174" s="867"/>
      <c r="M174" s="874"/>
      <c r="N174" s="867"/>
      <c r="O174" s="867"/>
      <c r="P174" s="874"/>
      <c r="Q174" s="867"/>
      <c r="R174" s="875"/>
      <c r="S174" s="869"/>
      <c r="T174" s="876" t="s">
        <v>92</v>
      </c>
      <c r="U174" s="867"/>
      <c r="V174" s="867"/>
      <c r="W174" s="867"/>
      <c r="X174" s="867"/>
      <c r="Y174" s="867"/>
      <c r="Z174" s="867"/>
      <c r="AA174" s="867"/>
      <c r="AB174" s="875" t="s">
        <v>273</v>
      </c>
      <c r="AC174" s="869"/>
      <c r="AD174" s="869"/>
      <c r="AE174" s="869"/>
      <c r="AF174" s="869"/>
      <c r="AG174" s="875" t="s">
        <v>276</v>
      </c>
      <c r="AH174" s="869"/>
      <c r="AI174" s="869"/>
      <c r="AJ174" s="667" t="s">
        <v>80</v>
      </c>
      <c r="AK174" s="877" t="s">
        <v>277</v>
      </c>
      <c r="AL174" s="869"/>
      <c r="AM174" s="869"/>
      <c r="AN174" s="869"/>
      <c r="AO174" s="869"/>
      <c r="AP174" s="869"/>
      <c r="AQ174" s="660">
        <v>519000000</v>
      </c>
      <c r="AR174" s="683">
        <v>0</v>
      </c>
      <c r="AS174" s="676">
        <v>519000000</v>
      </c>
      <c r="AT174" s="661">
        <v>0</v>
      </c>
      <c r="AU174" s="683">
        <v>0</v>
      </c>
      <c r="AV174" s="677">
        <v>0</v>
      </c>
      <c r="AW174" s="683">
        <v>0</v>
      </c>
      <c r="AX174" s="677">
        <v>0</v>
      </c>
      <c r="AY174" s="683">
        <v>0</v>
      </c>
      <c r="AZ174" s="677">
        <v>0</v>
      </c>
      <c r="BA174" s="661">
        <v>0</v>
      </c>
      <c r="BB174" s="661">
        <v>0</v>
      </c>
      <c r="BC174" s="661">
        <v>0</v>
      </c>
      <c r="BE174" s="656">
        <f t="shared" si="13"/>
        <v>0</v>
      </c>
    </row>
    <row r="175" spans="1:57" s="655" customFormat="1" ht="16.5" hidden="1" x14ac:dyDescent="0.2">
      <c r="A175" s="659" t="str">
        <f t="shared" si="14"/>
        <v>A3510</v>
      </c>
      <c r="B175" s="866" t="s">
        <v>14</v>
      </c>
      <c r="C175" s="867"/>
      <c r="D175" s="866" t="s">
        <v>289</v>
      </c>
      <c r="E175" s="867"/>
      <c r="F175" s="866" t="s">
        <v>284</v>
      </c>
      <c r="G175" s="867"/>
      <c r="H175" s="866"/>
      <c r="I175" s="867"/>
      <c r="J175" s="866"/>
      <c r="K175" s="867"/>
      <c r="L175" s="867"/>
      <c r="M175" s="866"/>
      <c r="N175" s="867"/>
      <c r="O175" s="867"/>
      <c r="P175" s="866"/>
      <c r="Q175" s="867"/>
      <c r="R175" s="870"/>
      <c r="S175" s="869"/>
      <c r="T175" s="871" t="s">
        <v>312</v>
      </c>
      <c r="U175" s="867"/>
      <c r="V175" s="867"/>
      <c r="W175" s="867"/>
      <c r="X175" s="867"/>
      <c r="Y175" s="867"/>
      <c r="Z175" s="867"/>
      <c r="AA175" s="867"/>
      <c r="AB175" s="870" t="s">
        <v>273</v>
      </c>
      <c r="AC175" s="869"/>
      <c r="AD175" s="869"/>
      <c r="AE175" s="869"/>
      <c r="AF175" s="869"/>
      <c r="AG175" s="870" t="s">
        <v>274</v>
      </c>
      <c r="AH175" s="869"/>
      <c r="AI175" s="869"/>
      <c r="AJ175" s="666" t="s">
        <v>65</v>
      </c>
      <c r="AK175" s="868" t="s">
        <v>275</v>
      </c>
      <c r="AL175" s="869"/>
      <c r="AM175" s="869"/>
      <c r="AN175" s="869"/>
      <c r="AO175" s="869"/>
      <c r="AP175" s="869"/>
      <c r="AQ175" s="654">
        <v>156370912</v>
      </c>
      <c r="AR175" s="681">
        <v>0</v>
      </c>
      <c r="AS175" s="671">
        <v>156370912</v>
      </c>
      <c r="AT175" s="654">
        <v>29829088</v>
      </c>
      <c r="AU175" s="681">
        <v>0</v>
      </c>
      <c r="AV175" s="672">
        <v>0</v>
      </c>
      <c r="AW175" s="681">
        <v>0</v>
      </c>
      <c r="AX175" s="672">
        <v>0</v>
      </c>
      <c r="AY175" s="681">
        <v>0</v>
      </c>
      <c r="AZ175" s="672">
        <v>0</v>
      </c>
      <c r="BA175" s="657">
        <v>0</v>
      </c>
      <c r="BB175" s="657">
        <v>0</v>
      </c>
      <c r="BC175" s="657">
        <v>0</v>
      </c>
      <c r="BE175" s="656">
        <f t="shared" si="13"/>
        <v>0</v>
      </c>
    </row>
    <row r="176" spans="1:57" s="655" customFormat="1" ht="16.5" hidden="1" x14ac:dyDescent="0.2">
      <c r="A176" s="659" t="str">
        <f t="shared" si="14"/>
        <v>A35310</v>
      </c>
      <c r="B176" s="866" t="s">
        <v>14</v>
      </c>
      <c r="C176" s="867"/>
      <c r="D176" s="866" t="s">
        <v>289</v>
      </c>
      <c r="E176" s="867"/>
      <c r="F176" s="866" t="s">
        <v>284</v>
      </c>
      <c r="G176" s="867"/>
      <c r="H176" s="866" t="s">
        <v>289</v>
      </c>
      <c r="I176" s="867"/>
      <c r="J176" s="866"/>
      <c r="K176" s="867"/>
      <c r="L176" s="867"/>
      <c r="M176" s="866"/>
      <c r="N176" s="867"/>
      <c r="O176" s="867"/>
      <c r="P176" s="866"/>
      <c r="Q176" s="867"/>
      <c r="R176" s="870"/>
      <c r="S176" s="869"/>
      <c r="T176" s="871" t="s">
        <v>313</v>
      </c>
      <c r="U176" s="867"/>
      <c r="V176" s="867"/>
      <c r="W176" s="867"/>
      <c r="X176" s="867"/>
      <c r="Y176" s="867"/>
      <c r="Z176" s="867"/>
      <c r="AA176" s="867"/>
      <c r="AB176" s="870" t="s">
        <v>273</v>
      </c>
      <c r="AC176" s="869"/>
      <c r="AD176" s="869"/>
      <c r="AE176" s="869"/>
      <c r="AF176" s="869"/>
      <c r="AG176" s="870" t="s">
        <v>274</v>
      </c>
      <c r="AH176" s="869"/>
      <c r="AI176" s="869"/>
      <c r="AJ176" s="666" t="s">
        <v>65</v>
      </c>
      <c r="AK176" s="868" t="s">
        <v>275</v>
      </c>
      <c r="AL176" s="869"/>
      <c r="AM176" s="869"/>
      <c r="AN176" s="869"/>
      <c r="AO176" s="869"/>
      <c r="AP176" s="869"/>
      <c r="AQ176" s="654">
        <v>156370912</v>
      </c>
      <c r="AR176" s="681">
        <v>0</v>
      </c>
      <c r="AS176" s="671">
        <v>156370912</v>
      </c>
      <c r="AT176" s="654">
        <v>29829088</v>
      </c>
      <c r="AU176" s="681">
        <v>0</v>
      </c>
      <c r="AV176" s="672">
        <v>0</v>
      </c>
      <c r="AW176" s="681">
        <v>0</v>
      </c>
      <c r="AX176" s="672">
        <v>0</v>
      </c>
      <c r="AY176" s="681">
        <v>0</v>
      </c>
      <c r="AZ176" s="672">
        <v>0</v>
      </c>
      <c r="BA176" s="657">
        <v>0</v>
      </c>
      <c r="BB176" s="657">
        <v>0</v>
      </c>
      <c r="BC176" s="657">
        <v>0</v>
      </c>
      <c r="BE176" s="656">
        <f t="shared" si="13"/>
        <v>0</v>
      </c>
    </row>
    <row r="177" spans="1:57" s="655" customFormat="1" ht="16.5" hidden="1" x14ac:dyDescent="0.2">
      <c r="A177" s="659" t="str">
        <f t="shared" si="14"/>
        <v>A3534410</v>
      </c>
      <c r="B177" s="874" t="s">
        <v>14</v>
      </c>
      <c r="C177" s="867"/>
      <c r="D177" s="874" t="s">
        <v>289</v>
      </c>
      <c r="E177" s="867"/>
      <c r="F177" s="874" t="s">
        <v>284</v>
      </c>
      <c r="G177" s="867"/>
      <c r="H177" s="874" t="s">
        <v>289</v>
      </c>
      <c r="I177" s="867"/>
      <c r="J177" s="874" t="s">
        <v>314</v>
      </c>
      <c r="K177" s="867"/>
      <c r="L177" s="867"/>
      <c r="M177" s="874"/>
      <c r="N177" s="867"/>
      <c r="O177" s="867"/>
      <c r="P177" s="874"/>
      <c r="Q177" s="867"/>
      <c r="R177" s="875"/>
      <c r="S177" s="869"/>
      <c r="T177" s="876" t="s">
        <v>93</v>
      </c>
      <c r="U177" s="867"/>
      <c r="V177" s="867"/>
      <c r="W177" s="867"/>
      <c r="X177" s="867"/>
      <c r="Y177" s="867"/>
      <c r="Z177" s="867"/>
      <c r="AA177" s="867"/>
      <c r="AB177" s="875" t="s">
        <v>273</v>
      </c>
      <c r="AC177" s="869"/>
      <c r="AD177" s="869"/>
      <c r="AE177" s="869"/>
      <c r="AF177" s="869"/>
      <c r="AG177" s="875" t="s">
        <v>274</v>
      </c>
      <c r="AH177" s="869"/>
      <c r="AI177" s="869"/>
      <c r="AJ177" s="667" t="s">
        <v>65</v>
      </c>
      <c r="AK177" s="877" t="s">
        <v>275</v>
      </c>
      <c r="AL177" s="869"/>
      <c r="AM177" s="869"/>
      <c r="AN177" s="869"/>
      <c r="AO177" s="869"/>
      <c r="AP177" s="869"/>
      <c r="AQ177" s="660">
        <v>156370912</v>
      </c>
      <c r="AR177" s="683">
        <v>0</v>
      </c>
      <c r="AS177" s="676">
        <v>156370912</v>
      </c>
      <c r="AT177" s="660">
        <v>29829088</v>
      </c>
      <c r="AU177" s="683">
        <v>0</v>
      </c>
      <c r="AV177" s="677">
        <v>0</v>
      </c>
      <c r="AW177" s="683">
        <v>0</v>
      </c>
      <c r="AX177" s="677">
        <v>0</v>
      </c>
      <c r="AY177" s="683">
        <v>0</v>
      </c>
      <c r="AZ177" s="677">
        <v>0</v>
      </c>
      <c r="BA177" s="661">
        <v>0</v>
      </c>
      <c r="BB177" s="661">
        <v>0</v>
      </c>
      <c r="BC177" s="661">
        <v>0</v>
      </c>
      <c r="BE177" s="656">
        <f t="shared" si="13"/>
        <v>0</v>
      </c>
    </row>
    <row r="178" spans="1:57" s="655" customFormat="1" ht="16.5" hidden="1" x14ac:dyDescent="0.2">
      <c r="A178" s="659" t="str">
        <f t="shared" si="14"/>
        <v>A3610</v>
      </c>
      <c r="B178" s="866" t="s">
        <v>14</v>
      </c>
      <c r="C178" s="867"/>
      <c r="D178" s="866" t="s">
        <v>289</v>
      </c>
      <c r="E178" s="867"/>
      <c r="F178" s="866" t="s">
        <v>292</v>
      </c>
      <c r="G178" s="867"/>
      <c r="H178" s="866"/>
      <c r="I178" s="867"/>
      <c r="J178" s="866"/>
      <c r="K178" s="867"/>
      <c r="L178" s="867"/>
      <c r="M178" s="866"/>
      <c r="N178" s="867"/>
      <c r="O178" s="867"/>
      <c r="P178" s="866"/>
      <c r="Q178" s="867"/>
      <c r="R178" s="870"/>
      <c r="S178" s="869"/>
      <c r="T178" s="871" t="s">
        <v>315</v>
      </c>
      <c r="U178" s="867"/>
      <c r="V178" s="867"/>
      <c r="W178" s="867"/>
      <c r="X178" s="867"/>
      <c r="Y178" s="867"/>
      <c r="Z178" s="867"/>
      <c r="AA178" s="867"/>
      <c r="AB178" s="870" t="s">
        <v>273</v>
      </c>
      <c r="AC178" s="869"/>
      <c r="AD178" s="869"/>
      <c r="AE178" s="869"/>
      <c r="AF178" s="869"/>
      <c r="AG178" s="870" t="s">
        <v>274</v>
      </c>
      <c r="AH178" s="869"/>
      <c r="AI178" s="869"/>
      <c r="AJ178" s="666" t="s">
        <v>65</v>
      </c>
      <c r="AK178" s="868" t="s">
        <v>275</v>
      </c>
      <c r="AL178" s="869"/>
      <c r="AM178" s="869"/>
      <c r="AN178" s="869"/>
      <c r="AO178" s="869"/>
      <c r="AP178" s="869"/>
      <c r="AQ178" s="654">
        <v>201718000000</v>
      </c>
      <c r="AR178" s="680">
        <v>201482424894</v>
      </c>
      <c r="AS178" s="671">
        <v>235575106</v>
      </c>
      <c r="AT178" s="657">
        <v>0</v>
      </c>
      <c r="AU178" s="680">
        <v>196755288800</v>
      </c>
      <c r="AV178" s="671">
        <v>4727136094</v>
      </c>
      <c r="AW178" s="680">
        <v>140392973219</v>
      </c>
      <c r="AX178" s="671">
        <v>56362315581</v>
      </c>
      <c r="AY178" s="680">
        <v>140385061040</v>
      </c>
      <c r="AZ178" s="671">
        <v>7912179</v>
      </c>
      <c r="BA178" s="654">
        <v>140385061040</v>
      </c>
      <c r="BB178" s="657">
        <v>0</v>
      </c>
      <c r="BC178" s="654">
        <v>7824263</v>
      </c>
      <c r="BE178" s="656">
        <f t="shared" si="13"/>
        <v>0.97539777709475606</v>
      </c>
    </row>
    <row r="179" spans="1:57" s="655" customFormat="1" ht="16.5" hidden="1" x14ac:dyDescent="0.2">
      <c r="A179" s="659" t="str">
        <f t="shared" si="14"/>
        <v>A3616</v>
      </c>
      <c r="B179" s="866" t="s">
        <v>14</v>
      </c>
      <c r="C179" s="867"/>
      <c r="D179" s="866" t="s">
        <v>289</v>
      </c>
      <c r="E179" s="867"/>
      <c r="F179" s="866" t="s">
        <v>292</v>
      </c>
      <c r="G179" s="867"/>
      <c r="H179" s="866"/>
      <c r="I179" s="867"/>
      <c r="J179" s="866"/>
      <c r="K179" s="867"/>
      <c r="L179" s="867"/>
      <c r="M179" s="866"/>
      <c r="N179" s="867"/>
      <c r="O179" s="867"/>
      <c r="P179" s="866"/>
      <c r="Q179" s="867"/>
      <c r="R179" s="870"/>
      <c r="S179" s="869"/>
      <c r="T179" s="871" t="s">
        <v>315</v>
      </c>
      <c r="U179" s="867"/>
      <c r="V179" s="867"/>
      <c r="W179" s="867"/>
      <c r="X179" s="867"/>
      <c r="Y179" s="867"/>
      <c r="Z179" s="867"/>
      <c r="AA179" s="867"/>
      <c r="AB179" s="870" t="s">
        <v>273</v>
      </c>
      <c r="AC179" s="869"/>
      <c r="AD179" s="869"/>
      <c r="AE179" s="869"/>
      <c r="AF179" s="869"/>
      <c r="AG179" s="870" t="s">
        <v>276</v>
      </c>
      <c r="AH179" s="869"/>
      <c r="AI179" s="869"/>
      <c r="AJ179" s="666" t="s">
        <v>23</v>
      </c>
      <c r="AK179" s="868" t="s">
        <v>278</v>
      </c>
      <c r="AL179" s="869"/>
      <c r="AM179" s="869"/>
      <c r="AN179" s="869"/>
      <c r="AO179" s="869"/>
      <c r="AP179" s="869"/>
      <c r="AQ179" s="654">
        <v>66513900000</v>
      </c>
      <c r="AR179" s="680">
        <v>18746498643</v>
      </c>
      <c r="AS179" s="671">
        <v>47767401357</v>
      </c>
      <c r="AT179" s="657">
        <v>0</v>
      </c>
      <c r="AU179" s="680">
        <v>16882728691</v>
      </c>
      <c r="AV179" s="671">
        <v>1863769952</v>
      </c>
      <c r="AW179" s="680">
        <v>11927554418</v>
      </c>
      <c r="AX179" s="671">
        <v>4955174273</v>
      </c>
      <c r="AY179" s="680">
        <v>11792188563</v>
      </c>
      <c r="AZ179" s="671">
        <v>135365855</v>
      </c>
      <c r="BA179" s="654">
        <v>11792188563</v>
      </c>
      <c r="BB179" s="657">
        <v>0</v>
      </c>
      <c r="BC179" s="657">
        <v>0</v>
      </c>
      <c r="BE179" s="656">
        <f t="shared" si="13"/>
        <v>0.25382256477217546</v>
      </c>
    </row>
    <row r="180" spans="1:57" s="655" customFormat="1" ht="16.5" hidden="1" x14ac:dyDescent="0.2">
      <c r="A180" s="659" t="str">
        <f t="shared" si="14"/>
        <v>A36110</v>
      </c>
      <c r="B180" s="866" t="s">
        <v>14</v>
      </c>
      <c r="C180" s="867"/>
      <c r="D180" s="866" t="s">
        <v>289</v>
      </c>
      <c r="E180" s="867"/>
      <c r="F180" s="866" t="s">
        <v>292</v>
      </c>
      <c r="G180" s="867"/>
      <c r="H180" s="866" t="s">
        <v>279</v>
      </c>
      <c r="I180" s="867"/>
      <c r="J180" s="866"/>
      <c r="K180" s="867"/>
      <c r="L180" s="867"/>
      <c r="M180" s="866"/>
      <c r="N180" s="867"/>
      <c r="O180" s="867"/>
      <c r="P180" s="866"/>
      <c r="Q180" s="867"/>
      <c r="R180" s="870"/>
      <c r="S180" s="869"/>
      <c r="T180" s="871" t="s">
        <v>419</v>
      </c>
      <c r="U180" s="867"/>
      <c r="V180" s="867"/>
      <c r="W180" s="867"/>
      <c r="X180" s="867"/>
      <c r="Y180" s="867"/>
      <c r="Z180" s="867"/>
      <c r="AA180" s="867"/>
      <c r="AB180" s="870" t="s">
        <v>273</v>
      </c>
      <c r="AC180" s="869"/>
      <c r="AD180" s="869"/>
      <c r="AE180" s="869"/>
      <c r="AF180" s="869"/>
      <c r="AG180" s="870" t="s">
        <v>274</v>
      </c>
      <c r="AH180" s="869"/>
      <c r="AI180" s="869"/>
      <c r="AJ180" s="666" t="s">
        <v>65</v>
      </c>
      <c r="AK180" s="868" t="s">
        <v>275</v>
      </c>
      <c r="AL180" s="869"/>
      <c r="AM180" s="869"/>
      <c r="AN180" s="869"/>
      <c r="AO180" s="869"/>
      <c r="AP180" s="869"/>
      <c r="AQ180" s="654">
        <v>420000000</v>
      </c>
      <c r="AR180" s="680">
        <v>401464151</v>
      </c>
      <c r="AS180" s="671">
        <v>18535849</v>
      </c>
      <c r="AT180" s="657">
        <v>0</v>
      </c>
      <c r="AU180" s="680">
        <v>401464151</v>
      </c>
      <c r="AV180" s="672">
        <v>0</v>
      </c>
      <c r="AW180" s="680">
        <v>401464151</v>
      </c>
      <c r="AX180" s="672">
        <v>0</v>
      </c>
      <c r="AY180" s="680">
        <v>401464151</v>
      </c>
      <c r="AZ180" s="672">
        <v>0</v>
      </c>
      <c r="BA180" s="654">
        <v>401464151</v>
      </c>
      <c r="BB180" s="657">
        <v>0</v>
      </c>
      <c r="BC180" s="657">
        <v>0</v>
      </c>
      <c r="BE180" s="656">
        <f t="shared" si="13"/>
        <v>0.95586702619047614</v>
      </c>
    </row>
    <row r="181" spans="1:57" s="655" customFormat="1" ht="16.5" hidden="1" x14ac:dyDescent="0.2">
      <c r="A181" s="659" t="str">
        <f t="shared" si="14"/>
        <v>A361110</v>
      </c>
      <c r="B181" s="874" t="s">
        <v>14</v>
      </c>
      <c r="C181" s="867"/>
      <c r="D181" s="874" t="s">
        <v>289</v>
      </c>
      <c r="E181" s="867"/>
      <c r="F181" s="874" t="s">
        <v>292</v>
      </c>
      <c r="G181" s="867"/>
      <c r="H181" s="874" t="s">
        <v>279</v>
      </c>
      <c r="I181" s="867"/>
      <c r="J181" s="874" t="s">
        <v>279</v>
      </c>
      <c r="K181" s="867"/>
      <c r="L181" s="867"/>
      <c r="M181" s="874"/>
      <c r="N181" s="867"/>
      <c r="O181" s="867"/>
      <c r="P181" s="874"/>
      <c r="Q181" s="867"/>
      <c r="R181" s="875"/>
      <c r="S181" s="869"/>
      <c r="T181" s="876" t="s">
        <v>419</v>
      </c>
      <c r="U181" s="867"/>
      <c r="V181" s="867"/>
      <c r="W181" s="867"/>
      <c r="X181" s="867"/>
      <c r="Y181" s="867"/>
      <c r="Z181" s="867"/>
      <c r="AA181" s="867"/>
      <c r="AB181" s="875" t="s">
        <v>273</v>
      </c>
      <c r="AC181" s="869"/>
      <c r="AD181" s="869"/>
      <c r="AE181" s="869"/>
      <c r="AF181" s="869"/>
      <c r="AG181" s="875" t="s">
        <v>274</v>
      </c>
      <c r="AH181" s="869"/>
      <c r="AI181" s="869"/>
      <c r="AJ181" s="667" t="s">
        <v>65</v>
      </c>
      <c r="AK181" s="877" t="s">
        <v>275</v>
      </c>
      <c r="AL181" s="869"/>
      <c r="AM181" s="869"/>
      <c r="AN181" s="869"/>
      <c r="AO181" s="869"/>
      <c r="AP181" s="869"/>
      <c r="AQ181" s="660">
        <v>420000000</v>
      </c>
      <c r="AR181" s="682">
        <v>401464151</v>
      </c>
      <c r="AS181" s="676">
        <v>18535849</v>
      </c>
      <c r="AT181" s="661">
        <v>0</v>
      </c>
      <c r="AU181" s="682">
        <v>401464151</v>
      </c>
      <c r="AV181" s="677">
        <v>0</v>
      </c>
      <c r="AW181" s="682">
        <v>401464151</v>
      </c>
      <c r="AX181" s="677">
        <v>0</v>
      </c>
      <c r="AY181" s="682">
        <v>401464151</v>
      </c>
      <c r="AZ181" s="677">
        <v>0</v>
      </c>
      <c r="BA181" s="660">
        <v>401464151</v>
      </c>
      <c r="BB181" s="661">
        <v>0</v>
      </c>
      <c r="BC181" s="661">
        <v>0</v>
      </c>
      <c r="BE181" s="656">
        <f t="shared" si="13"/>
        <v>0.95586702619047614</v>
      </c>
    </row>
    <row r="182" spans="1:57" s="655" customFormat="1" ht="16.5" hidden="1" x14ac:dyDescent="0.2">
      <c r="A182" s="659" t="str">
        <f t="shared" si="14"/>
        <v>A3611210</v>
      </c>
      <c r="B182" s="874" t="s">
        <v>14</v>
      </c>
      <c r="C182" s="867"/>
      <c r="D182" s="874" t="s">
        <v>289</v>
      </c>
      <c r="E182" s="867"/>
      <c r="F182" s="874" t="s">
        <v>292</v>
      </c>
      <c r="G182" s="867"/>
      <c r="H182" s="874" t="s">
        <v>279</v>
      </c>
      <c r="I182" s="867"/>
      <c r="J182" s="874" t="s">
        <v>279</v>
      </c>
      <c r="K182" s="867"/>
      <c r="L182" s="867"/>
      <c r="M182" s="874" t="s">
        <v>282</v>
      </c>
      <c r="N182" s="867"/>
      <c r="O182" s="867"/>
      <c r="P182" s="874"/>
      <c r="Q182" s="867"/>
      <c r="R182" s="875"/>
      <c r="S182" s="869"/>
      <c r="T182" s="876" t="s">
        <v>420</v>
      </c>
      <c r="U182" s="867"/>
      <c r="V182" s="867"/>
      <c r="W182" s="867"/>
      <c r="X182" s="867"/>
      <c r="Y182" s="867"/>
      <c r="Z182" s="867"/>
      <c r="AA182" s="867"/>
      <c r="AB182" s="875" t="s">
        <v>273</v>
      </c>
      <c r="AC182" s="869"/>
      <c r="AD182" s="869"/>
      <c r="AE182" s="869"/>
      <c r="AF182" s="869"/>
      <c r="AG182" s="875" t="s">
        <v>274</v>
      </c>
      <c r="AH182" s="869"/>
      <c r="AI182" s="869"/>
      <c r="AJ182" s="667" t="s">
        <v>65</v>
      </c>
      <c r="AK182" s="877" t="s">
        <v>275</v>
      </c>
      <c r="AL182" s="869"/>
      <c r="AM182" s="869"/>
      <c r="AN182" s="869"/>
      <c r="AO182" s="869"/>
      <c r="AP182" s="869"/>
      <c r="AQ182" s="660">
        <v>420000000</v>
      </c>
      <c r="AR182" s="682">
        <v>401464151</v>
      </c>
      <c r="AS182" s="676">
        <v>18535849</v>
      </c>
      <c r="AT182" s="661">
        <v>0</v>
      </c>
      <c r="AU182" s="682">
        <v>401464151</v>
      </c>
      <c r="AV182" s="677">
        <v>0</v>
      </c>
      <c r="AW182" s="682">
        <v>401464151</v>
      </c>
      <c r="AX182" s="677">
        <v>0</v>
      </c>
      <c r="AY182" s="682">
        <v>401464151</v>
      </c>
      <c r="AZ182" s="677">
        <v>0</v>
      </c>
      <c r="BA182" s="660">
        <v>401464151</v>
      </c>
      <c r="BB182" s="661">
        <v>0</v>
      </c>
      <c r="BC182" s="661">
        <v>0</v>
      </c>
      <c r="BE182" s="656">
        <f t="shared" si="13"/>
        <v>0.95586702619047614</v>
      </c>
    </row>
    <row r="183" spans="1:57" s="655" customFormat="1" ht="16.5" hidden="1" x14ac:dyDescent="0.2">
      <c r="A183" s="659" t="str">
        <f t="shared" si="14"/>
        <v>A36310</v>
      </c>
      <c r="B183" s="866" t="s">
        <v>14</v>
      </c>
      <c r="C183" s="867"/>
      <c r="D183" s="866" t="s">
        <v>289</v>
      </c>
      <c r="E183" s="867"/>
      <c r="F183" s="866" t="s">
        <v>292</v>
      </c>
      <c r="G183" s="867"/>
      <c r="H183" s="866" t="s">
        <v>289</v>
      </c>
      <c r="I183" s="867"/>
      <c r="J183" s="866"/>
      <c r="K183" s="867"/>
      <c r="L183" s="867"/>
      <c r="M183" s="866"/>
      <c r="N183" s="867"/>
      <c r="O183" s="867"/>
      <c r="P183" s="866"/>
      <c r="Q183" s="867"/>
      <c r="R183" s="870"/>
      <c r="S183" s="869"/>
      <c r="T183" s="871" t="s">
        <v>316</v>
      </c>
      <c r="U183" s="867"/>
      <c r="V183" s="867"/>
      <c r="W183" s="867"/>
      <c r="X183" s="867"/>
      <c r="Y183" s="867"/>
      <c r="Z183" s="867"/>
      <c r="AA183" s="867"/>
      <c r="AB183" s="870" t="s">
        <v>273</v>
      </c>
      <c r="AC183" s="869"/>
      <c r="AD183" s="869"/>
      <c r="AE183" s="869"/>
      <c r="AF183" s="869"/>
      <c r="AG183" s="870" t="s">
        <v>274</v>
      </c>
      <c r="AH183" s="869"/>
      <c r="AI183" s="869"/>
      <c r="AJ183" s="666" t="s">
        <v>65</v>
      </c>
      <c r="AK183" s="868" t="s">
        <v>275</v>
      </c>
      <c r="AL183" s="869"/>
      <c r="AM183" s="869"/>
      <c r="AN183" s="869"/>
      <c r="AO183" s="869"/>
      <c r="AP183" s="869"/>
      <c r="AQ183" s="654">
        <v>201298000000</v>
      </c>
      <c r="AR183" s="680">
        <v>201080960743</v>
      </c>
      <c r="AS183" s="671">
        <v>217039257</v>
      </c>
      <c r="AT183" s="657">
        <v>0</v>
      </c>
      <c r="AU183" s="680">
        <v>196353824649</v>
      </c>
      <c r="AV183" s="671">
        <v>4727136094</v>
      </c>
      <c r="AW183" s="680">
        <v>139991509068</v>
      </c>
      <c r="AX183" s="671">
        <v>56362315581</v>
      </c>
      <c r="AY183" s="680">
        <v>139983596889</v>
      </c>
      <c r="AZ183" s="671">
        <v>7912179</v>
      </c>
      <c r="BA183" s="654">
        <v>139983596889</v>
      </c>
      <c r="BB183" s="657">
        <v>0</v>
      </c>
      <c r="BC183" s="654">
        <v>7824263</v>
      </c>
      <c r="BE183" s="656">
        <f t="shared" si="13"/>
        <v>0.97543852720344959</v>
      </c>
    </row>
    <row r="184" spans="1:57" s="655" customFormat="1" ht="16.5" hidden="1" x14ac:dyDescent="0.2">
      <c r="A184" s="659" t="str">
        <f t="shared" si="14"/>
        <v>A36316</v>
      </c>
      <c r="B184" s="866" t="s">
        <v>14</v>
      </c>
      <c r="C184" s="867"/>
      <c r="D184" s="866" t="s">
        <v>289</v>
      </c>
      <c r="E184" s="867"/>
      <c r="F184" s="866" t="s">
        <v>292</v>
      </c>
      <c r="G184" s="867"/>
      <c r="H184" s="866" t="s">
        <v>289</v>
      </c>
      <c r="I184" s="867"/>
      <c r="J184" s="866"/>
      <c r="K184" s="867"/>
      <c r="L184" s="867"/>
      <c r="M184" s="866"/>
      <c r="N184" s="867"/>
      <c r="O184" s="867"/>
      <c r="P184" s="866"/>
      <c r="Q184" s="867"/>
      <c r="R184" s="870"/>
      <c r="S184" s="869"/>
      <c r="T184" s="871" t="s">
        <v>316</v>
      </c>
      <c r="U184" s="867"/>
      <c r="V184" s="867"/>
      <c r="W184" s="867"/>
      <c r="X184" s="867"/>
      <c r="Y184" s="867"/>
      <c r="Z184" s="867"/>
      <c r="AA184" s="867"/>
      <c r="AB184" s="870" t="s">
        <v>273</v>
      </c>
      <c r="AC184" s="869"/>
      <c r="AD184" s="869"/>
      <c r="AE184" s="869"/>
      <c r="AF184" s="869"/>
      <c r="AG184" s="870" t="s">
        <v>276</v>
      </c>
      <c r="AH184" s="869"/>
      <c r="AI184" s="869"/>
      <c r="AJ184" s="666" t="s">
        <v>23</v>
      </c>
      <c r="AK184" s="868" t="s">
        <v>278</v>
      </c>
      <c r="AL184" s="869"/>
      <c r="AM184" s="869"/>
      <c r="AN184" s="869"/>
      <c r="AO184" s="869"/>
      <c r="AP184" s="869"/>
      <c r="AQ184" s="654">
        <v>66513900000</v>
      </c>
      <c r="AR184" s="680">
        <v>18746498643</v>
      </c>
      <c r="AS184" s="671">
        <v>47767401357</v>
      </c>
      <c r="AT184" s="657">
        <v>0</v>
      </c>
      <c r="AU184" s="680">
        <v>16882728691</v>
      </c>
      <c r="AV184" s="671">
        <v>1863769952</v>
      </c>
      <c r="AW184" s="680">
        <v>11927554418</v>
      </c>
      <c r="AX184" s="671">
        <v>4955174273</v>
      </c>
      <c r="AY184" s="680">
        <v>11792188563</v>
      </c>
      <c r="AZ184" s="671">
        <v>135365855</v>
      </c>
      <c r="BA184" s="654">
        <v>11792188563</v>
      </c>
      <c r="BB184" s="657">
        <v>0</v>
      </c>
      <c r="BC184" s="657">
        <v>0</v>
      </c>
      <c r="BE184" s="656">
        <f t="shared" si="13"/>
        <v>0.25382256477217546</v>
      </c>
    </row>
    <row r="185" spans="1:57" s="655" customFormat="1" ht="16.5" hidden="1" x14ac:dyDescent="0.2">
      <c r="A185" s="659" t="str">
        <f t="shared" si="14"/>
        <v>A363410</v>
      </c>
      <c r="B185" s="874" t="s">
        <v>14</v>
      </c>
      <c r="C185" s="867"/>
      <c r="D185" s="874" t="s">
        <v>289</v>
      </c>
      <c r="E185" s="867"/>
      <c r="F185" s="874" t="s">
        <v>292</v>
      </c>
      <c r="G185" s="867"/>
      <c r="H185" s="874" t="s">
        <v>289</v>
      </c>
      <c r="I185" s="867"/>
      <c r="J185" s="874" t="s">
        <v>283</v>
      </c>
      <c r="K185" s="867"/>
      <c r="L185" s="867"/>
      <c r="M185" s="874"/>
      <c r="N185" s="867"/>
      <c r="O185" s="867"/>
      <c r="P185" s="874"/>
      <c r="Q185" s="867"/>
      <c r="R185" s="875"/>
      <c r="S185" s="869"/>
      <c r="T185" s="876" t="s">
        <v>94</v>
      </c>
      <c r="U185" s="867"/>
      <c r="V185" s="867"/>
      <c r="W185" s="867"/>
      <c r="X185" s="867"/>
      <c r="Y185" s="867"/>
      <c r="Z185" s="867"/>
      <c r="AA185" s="867"/>
      <c r="AB185" s="875" t="s">
        <v>273</v>
      </c>
      <c r="AC185" s="869"/>
      <c r="AD185" s="869"/>
      <c r="AE185" s="869"/>
      <c r="AF185" s="869"/>
      <c r="AG185" s="875" t="s">
        <v>274</v>
      </c>
      <c r="AH185" s="869"/>
      <c r="AI185" s="869"/>
      <c r="AJ185" s="667" t="s">
        <v>65</v>
      </c>
      <c r="AK185" s="877" t="s">
        <v>275</v>
      </c>
      <c r="AL185" s="869"/>
      <c r="AM185" s="869"/>
      <c r="AN185" s="869"/>
      <c r="AO185" s="869"/>
      <c r="AP185" s="869"/>
      <c r="AQ185" s="660">
        <v>298000000</v>
      </c>
      <c r="AR185" s="682">
        <v>297066667</v>
      </c>
      <c r="AS185" s="676">
        <v>933333</v>
      </c>
      <c r="AT185" s="661">
        <v>0</v>
      </c>
      <c r="AU185" s="682">
        <v>282316667</v>
      </c>
      <c r="AV185" s="676">
        <v>14750000</v>
      </c>
      <c r="AW185" s="682">
        <v>180074310</v>
      </c>
      <c r="AX185" s="676">
        <v>102242357</v>
      </c>
      <c r="AY185" s="682">
        <v>180074310</v>
      </c>
      <c r="AZ185" s="677">
        <v>0</v>
      </c>
      <c r="BA185" s="660">
        <v>180074310</v>
      </c>
      <c r="BB185" s="661">
        <v>0</v>
      </c>
      <c r="BC185" s="661">
        <v>0</v>
      </c>
      <c r="BE185" s="656">
        <f t="shared" si="13"/>
        <v>0.94737136577181214</v>
      </c>
    </row>
    <row r="186" spans="1:57" s="655" customFormat="1" ht="16.5" hidden="1" x14ac:dyDescent="0.2">
      <c r="A186" s="659" t="str">
        <f t="shared" si="14"/>
        <v>A363710</v>
      </c>
      <c r="B186" s="874" t="s">
        <v>14</v>
      </c>
      <c r="C186" s="867"/>
      <c r="D186" s="874" t="s">
        <v>289</v>
      </c>
      <c r="E186" s="867"/>
      <c r="F186" s="874" t="s">
        <v>292</v>
      </c>
      <c r="G186" s="867"/>
      <c r="H186" s="874" t="s">
        <v>289</v>
      </c>
      <c r="I186" s="867"/>
      <c r="J186" s="874" t="s">
        <v>293</v>
      </c>
      <c r="K186" s="867"/>
      <c r="L186" s="867"/>
      <c r="M186" s="874"/>
      <c r="N186" s="867"/>
      <c r="O186" s="867"/>
      <c r="P186" s="874"/>
      <c r="Q186" s="867"/>
      <c r="R186" s="875"/>
      <c r="S186" s="869"/>
      <c r="T186" s="876" t="s">
        <v>95</v>
      </c>
      <c r="U186" s="867"/>
      <c r="V186" s="867"/>
      <c r="W186" s="867"/>
      <c r="X186" s="867"/>
      <c r="Y186" s="867"/>
      <c r="Z186" s="867"/>
      <c r="AA186" s="867"/>
      <c r="AB186" s="875" t="s">
        <v>273</v>
      </c>
      <c r="AC186" s="869"/>
      <c r="AD186" s="869"/>
      <c r="AE186" s="869"/>
      <c r="AF186" s="869"/>
      <c r="AG186" s="875" t="s">
        <v>274</v>
      </c>
      <c r="AH186" s="869"/>
      <c r="AI186" s="869"/>
      <c r="AJ186" s="667" t="s">
        <v>65</v>
      </c>
      <c r="AK186" s="877" t="s">
        <v>275</v>
      </c>
      <c r="AL186" s="869"/>
      <c r="AM186" s="869"/>
      <c r="AN186" s="869"/>
      <c r="AO186" s="869"/>
      <c r="AP186" s="869"/>
      <c r="AQ186" s="660">
        <v>201000000000</v>
      </c>
      <c r="AR186" s="682">
        <v>200783894076</v>
      </c>
      <c r="AS186" s="676">
        <v>216105924</v>
      </c>
      <c r="AT186" s="661">
        <v>0</v>
      </c>
      <c r="AU186" s="682">
        <v>196071507982</v>
      </c>
      <c r="AV186" s="676">
        <v>4712386094</v>
      </c>
      <c r="AW186" s="682">
        <v>139811434758</v>
      </c>
      <c r="AX186" s="676">
        <v>56260073224</v>
      </c>
      <c r="AY186" s="682">
        <v>139803522579</v>
      </c>
      <c r="AZ186" s="676">
        <v>7912179</v>
      </c>
      <c r="BA186" s="660">
        <v>139803522579</v>
      </c>
      <c r="BB186" s="661">
        <v>0</v>
      </c>
      <c r="BC186" s="660">
        <v>7824263</v>
      </c>
      <c r="BE186" s="656">
        <f t="shared" si="13"/>
        <v>0.9754801392139304</v>
      </c>
    </row>
    <row r="187" spans="1:57" s="655" customFormat="1" ht="16.5" hidden="1" x14ac:dyDescent="0.2">
      <c r="A187" s="659" t="str">
        <f t="shared" si="14"/>
        <v>A3631116</v>
      </c>
      <c r="B187" s="874" t="s">
        <v>14</v>
      </c>
      <c r="C187" s="867"/>
      <c r="D187" s="874" t="s">
        <v>289</v>
      </c>
      <c r="E187" s="867"/>
      <c r="F187" s="874" t="s">
        <v>292</v>
      </c>
      <c r="G187" s="867"/>
      <c r="H187" s="874" t="s">
        <v>289</v>
      </c>
      <c r="I187" s="867"/>
      <c r="J187" s="874" t="s">
        <v>80</v>
      </c>
      <c r="K187" s="867"/>
      <c r="L187" s="867"/>
      <c r="M187" s="874"/>
      <c r="N187" s="867"/>
      <c r="O187" s="867"/>
      <c r="P187" s="874"/>
      <c r="Q187" s="867"/>
      <c r="R187" s="875"/>
      <c r="S187" s="869"/>
      <c r="T187" s="876" t="s">
        <v>183</v>
      </c>
      <c r="U187" s="867"/>
      <c r="V187" s="867"/>
      <c r="W187" s="867"/>
      <c r="X187" s="867"/>
      <c r="Y187" s="867"/>
      <c r="Z187" s="867"/>
      <c r="AA187" s="867"/>
      <c r="AB187" s="875" t="s">
        <v>273</v>
      </c>
      <c r="AC187" s="869"/>
      <c r="AD187" s="869"/>
      <c r="AE187" s="869"/>
      <c r="AF187" s="869"/>
      <c r="AG187" s="875" t="s">
        <v>276</v>
      </c>
      <c r="AH187" s="869"/>
      <c r="AI187" s="869"/>
      <c r="AJ187" s="667" t="s">
        <v>23</v>
      </c>
      <c r="AK187" s="877" t="s">
        <v>278</v>
      </c>
      <c r="AL187" s="869"/>
      <c r="AM187" s="869"/>
      <c r="AN187" s="869"/>
      <c r="AO187" s="869"/>
      <c r="AP187" s="869"/>
      <c r="AQ187" s="660">
        <v>66009000000</v>
      </c>
      <c r="AR187" s="682">
        <v>18746498643</v>
      </c>
      <c r="AS187" s="676">
        <v>47262501357</v>
      </c>
      <c r="AT187" s="661">
        <v>0</v>
      </c>
      <c r="AU187" s="682">
        <v>16882728691</v>
      </c>
      <c r="AV187" s="676">
        <v>1863769952</v>
      </c>
      <c r="AW187" s="682">
        <v>11927554418</v>
      </c>
      <c r="AX187" s="676">
        <v>4955174273</v>
      </c>
      <c r="AY187" s="682">
        <v>11792188563</v>
      </c>
      <c r="AZ187" s="676">
        <v>135365855</v>
      </c>
      <c r="BA187" s="660">
        <v>11792188563</v>
      </c>
      <c r="BB187" s="661">
        <v>0</v>
      </c>
      <c r="BC187" s="661">
        <v>0</v>
      </c>
      <c r="BE187" s="656">
        <f t="shared" si="13"/>
        <v>0.25576404264569985</v>
      </c>
    </row>
    <row r="188" spans="1:57" s="655" customFormat="1" ht="16.5" hidden="1" x14ac:dyDescent="0.2">
      <c r="A188" s="659" t="str">
        <f t="shared" si="14"/>
        <v>A36311116</v>
      </c>
      <c r="B188" s="874" t="s">
        <v>14</v>
      </c>
      <c r="C188" s="867"/>
      <c r="D188" s="874" t="s">
        <v>289</v>
      </c>
      <c r="E188" s="867"/>
      <c r="F188" s="874" t="s">
        <v>292</v>
      </c>
      <c r="G188" s="867"/>
      <c r="H188" s="874" t="s">
        <v>289</v>
      </c>
      <c r="I188" s="867"/>
      <c r="J188" s="874" t="s">
        <v>80</v>
      </c>
      <c r="K188" s="867"/>
      <c r="L188" s="867"/>
      <c r="M188" s="874" t="s">
        <v>279</v>
      </c>
      <c r="N188" s="867"/>
      <c r="O188" s="867"/>
      <c r="P188" s="874" t="s">
        <v>236</v>
      </c>
      <c r="Q188" s="867"/>
      <c r="R188" s="875" t="s">
        <v>236</v>
      </c>
      <c r="S188" s="869"/>
      <c r="T188" s="876" t="s">
        <v>96</v>
      </c>
      <c r="U188" s="867"/>
      <c r="V188" s="867"/>
      <c r="W188" s="867"/>
      <c r="X188" s="867"/>
      <c r="Y188" s="867"/>
      <c r="Z188" s="867"/>
      <c r="AA188" s="867"/>
      <c r="AB188" s="875" t="s">
        <v>273</v>
      </c>
      <c r="AC188" s="869"/>
      <c r="AD188" s="869"/>
      <c r="AE188" s="869"/>
      <c r="AF188" s="869"/>
      <c r="AG188" s="875" t="s">
        <v>276</v>
      </c>
      <c r="AH188" s="869"/>
      <c r="AI188" s="869"/>
      <c r="AJ188" s="667" t="s">
        <v>23</v>
      </c>
      <c r="AK188" s="877" t="s">
        <v>278</v>
      </c>
      <c r="AL188" s="869"/>
      <c r="AM188" s="869"/>
      <c r="AN188" s="869"/>
      <c r="AO188" s="869"/>
      <c r="AP188" s="869"/>
      <c r="AQ188" s="660">
        <v>58014500000</v>
      </c>
      <c r="AR188" s="682">
        <v>10781998643</v>
      </c>
      <c r="AS188" s="676">
        <v>47232501357</v>
      </c>
      <c r="AT188" s="661">
        <v>0</v>
      </c>
      <c r="AU188" s="682">
        <v>9169418795</v>
      </c>
      <c r="AV188" s="676">
        <v>1612579848</v>
      </c>
      <c r="AW188" s="682">
        <v>8050738682</v>
      </c>
      <c r="AX188" s="676">
        <v>1118680113</v>
      </c>
      <c r="AY188" s="682">
        <v>7915372827</v>
      </c>
      <c r="AZ188" s="676">
        <v>135365855</v>
      </c>
      <c r="BA188" s="660">
        <v>7915372827</v>
      </c>
      <c r="BB188" s="661">
        <v>0</v>
      </c>
      <c r="BC188" s="661">
        <v>0</v>
      </c>
      <c r="BE188" s="656">
        <f t="shared" si="13"/>
        <v>0.15805391402149463</v>
      </c>
    </row>
    <row r="189" spans="1:57" s="655" customFormat="1" ht="16.5" hidden="1" x14ac:dyDescent="0.2">
      <c r="A189" s="659" t="str">
        <f t="shared" si="14"/>
        <v>A36311216</v>
      </c>
      <c r="B189" s="874" t="s">
        <v>14</v>
      </c>
      <c r="C189" s="867"/>
      <c r="D189" s="874" t="s">
        <v>289</v>
      </c>
      <c r="E189" s="867"/>
      <c r="F189" s="874" t="s">
        <v>292</v>
      </c>
      <c r="G189" s="867"/>
      <c r="H189" s="874" t="s">
        <v>289</v>
      </c>
      <c r="I189" s="867"/>
      <c r="J189" s="874" t="s">
        <v>80</v>
      </c>
      <c r="K189" s="867"/>
      <c r="L189" s="867"/>
      <c r="M189" s="874" t="s">
        <v>282</v>
      </c>
      <c r="N189" s="867"/>
      <c r="O189" s="867"/>
      <c r="P189" s="874" t="s">
        <v>236</v>
      </c>
      <c r="Q189" s="867"/>
      <c r="R189" s="875" t="s">
        <v>236</v>
      </c>
      <c r="S189" s="869"/>
      <c r="T189" s="876" t="s">
        <v>97</v>
      </c>
      <c r="U189" s="867"/>
      <c r="V189" s="867"/>
      <c r="W189" s="867"/>
      <c r="X189" s="867"/>
      <c r="Y189" s="867"/>
      <c r="Z189" s="867"/>
      <c r="AA189" s="867"/>
      <c r="AB189" s="875" t="s">
        <v>273</v>
      </c>
      <c r="AC189" s="869"/>
      <c r="AD189" s="869"/>
      <c r="AE189" s="869"/>
      <c r="AF189" s="869"/>
      <c r="AG189" s="875" t="s">
        <v>276</v>
      </c>
      <c r="AH189" s="869"/>
      <c r="AI189" s="869"/>
      <c r="AJ189" s="667" t="s">
        <v>23</v>
      </c>
      <c r="AK189" s="877" t="s">
        <v>278</v>
      </c>
      <c r="AL189" s="869"/>
      <c r="AM189" s="869"/>
      <c r="AN189" s="869"/>
      <c r="AO189" s="869"/>
      <c r="AP189" s="869"/>
      <c r="AQ189" s="660">
        <v>7994500000</v>
      </c>
      <c r="AR189" s="682">
        <v>7964500000</v>
      </c>
      <c r="AS189" s="676">
        <v>30000000</v>
      </c>
      <c r="AT189" s="661">
        <v>0</v>
      </c>
      <c r="AU189" s="682">
        <v>7713309896</v>
      </c>
      <c r="AV189" s="676">
        <v>251190104</v>
      </c>
      <c r="AW189" s="682">
        <v>3876815736</v>
      </c>
      <c r="AX189" s="676">
        <v>3836494160</v>
      </c>
      <c r="AY189" s="682">
        <v>3876815736</v>
      </c>
      <c r="AZ189" s="677">
        <v>0</v>
      </c>
      <c r="BA189" s="660">
        <v>3876815736</v>
      </c>
      <c r="BB189" s="661">
        <v>0</v>
      </c>
      <c r="BC189" s="661">
        <v>0</v>
      </c>
      <c r="BE189" s="656">
        <f t="shared" si="13"/>
        <v>0.96482705560072546</v>
      </c>
    </row>
    <row r="190" spans="1:57" s="655" customFormat="1" ht="16.5" hidden="1" x14ac:dyDescent="0.2">
      <c r="A190" s="659" t="str">
        <f t="shared" si="14"/>
        <v>A3636616</v>
      </c>
      <c r="B190" s="874" t="s">
        <v>14</v>
      </c>
      <c r="C190" s="867"/>
      <c r="D190" s="874" t="s">
        <v>289</v>
      </c>
      <c r="E190" s="867"/>
      <c r="F190" s="874" t="s">
        <v>292</v>
      </c>
      <c r="G190" s="867"/>
      <c r="H190" s="874" t="s">
        <v>289</v>
      </c>
      <c r="I190" s="867"/>
      <c r="J190" s="874" t="s">
        <v>317</v>
      </c>
      <c r="K190" s="867"/>
      <c r="L190" s="867"/>
      <c r="M190" s="874"/>
      <c r="N190" s="867"/>
      <c r="O190" s="867"/>
      <c r="P190" s="874"/>
      <c r="Q190" s="867"/>
      <c r="R190" s="875"/>
      <c r="S190" s="869"/>
      <c r="T190" s="876" t="s">
        <v>98</v>
      </c>
      <c r="U190" s="867"/>
      <c r="V190" s="867"/>
      <c r="W190" s="867"/>
      <c r="X190" s="867"/>
      <c r="Y190" s="867"/>
      <c r="Z190" s="867"/>
      <c r="AA190" s="867"/>
      <c r="AB190" s="875" t="s">
        <v>273</v>
      </c>
      <c r="AC190" s="869"/>
      <c r="AD190" s="869"/>
      <c r="AE190" s="869"/>
      <c r="AF190" s="869"/>
      <c r="AG190" s="875" t="s">
        <v>276</v>
      </c>
      <c r="AH190" s="869"/>
      <c r="AI190" s="869"/>
      <c r="AJ190" s="667" t="s">
        <v>23</v>
      </c>
      <c r="AK190" s="877" t="s">
        <v>278</v>
      </c>
      <c r="AL190" s="869"/>
      <c r="AM190" s="869"/>
      <c r="AN190" s="869"/>
      <c r="AO190" s="869"/>
      <c r="AP190" s="869"/>
      <c r="AQ190" s="660">
        <v>504900000</v>
      </c>
      <c r="AR190" s="683">
        <v>0</v>
      </c>
      <c r="AS190" s="676">
        <v>504900000</v>
      </c>
      <c r="AT190" s="661">
        <v>0</v>
      </c>
      <c r="AU190" s="683">
        <v>0</v>
      </c>
      <c r="AV190" s="677">
        <v>0</v>
      </c>
      <c r="AW190" s="683">
        <v>0</v>
      </c>
      <c r="AX190" s="677">
        <v>0</v>
      </c>
      <c r="AY190" s="683">
        <v>0</v>
      </c>
      <c r="AZ190" s="677">
        <v>0</v>
      </c>
      <c r="BA190" s="661">
        <v>0</v>
      </c>
      <c r="BB190" s="661">
        <v>0</v>
      </c>
      <c r="BC190" s="661">
        <v>0</v>
      </c>
      <c r="BE190" s="656">
        <f t="shared" si="13"/>
        <v>0</v>
      </c>
    </row>
    <row r="191" spans="1:57" s="659" customFormat="1" ht="16.5" x14ac:dyDescent="0.2">
      <c r="A191" s="659" t="str">
        <f t="shared" si="14"/>
        <v>C10</v>
      </c>
      <c r="B191" s="856" t="s">
        <v>99</v>
      </c>
      <c r="C191" s="872"/>
      <c r="D191" s="856"/>
      <c r="E191" s="872"/>
      <c r="F191" s="856"/>
      <c r="G191" s="872"/>
      <c r="H191" s="856"/>
      <c r="I191" s="872"/>
      <c r="J191" s="856"/>
      <c r="K191" s="872"/>
      <c r="L191" s="872"/>
      <c r="M191" s="856"/>
      <c r="N191" s="872"/>
      <c r="O191" s="872"/>
      <c r="P191" s="856"/>
      <c r="Q191" s="872"/>
      <c r="R191" s="864"/>
      <c r="S191" s="873"/>
      <c r="T191" s="865" t="s">
        <v>11</v>
      </c>
      <c r="U191" s="872"/>
      <c r="V191" s="872"/>
      <c r="W191" s="872"/>
      <c r="X191" s="872"/>
      <c r="Y191" s="872"/>
      <c r="Z191" s="872"/>
      <c r="AA191" s="872"/>
      <c r="AB191" s="864" t="s">
        <v>273</v>
      </c>
      <c r="AC191" s="873"/>
      <c r="AD191" s="873"/>
      <c r="AE191" s="873"/>
      <c r="AF191" s="873"/>
      <c r="AG191" s="864" t="s">
        <v>274</v>
      </c>
      <c r="AH191" s="873"/>
      <c r="AI191" s="873"/>
      <c r="AJ191" s="663" t="s">
        <v>65</v>
      </c>
      <c r="AK191" s="862" t="s">
        <v>275</v>
      </c>
      <c r="AL191" s="873"/>
      <c r="AM191" s="873"/>
      <c r="AN191" s="873"/>
      <c r="AO191" s="873"/>
      <c r="AP191" s="873"/>
      <c r="AQ191" s="638">
        <v>26620420000</v>
      </c>
      <c r="AR191" s="705">
        <v>21822532977</v>
      </c>
      <c r="AS191" s="729">
        <v>4797887023</v>
      </c>
      <c r="AT191" s="658">
        <v>0</v>
      </c>
      <c r="AU191" s="705">
        <v>11175089708</v>
      </c>
      <c r="AV191" s="729">
        <v>10647443269</v>
      </c>
      <c r="AW191" s="705">
        <v>6016297505</v>
      </c>
      <c r="AX191" s="729">
        <v>5158792203</v>
      </c>
      <c r="AY191" s="705">
        <v>5985707772</v>
      </c>
      <c r="AZ191" s="732">
        <v>30589733</v>
      </c>
      <c r="BA191" s="638">
        <v>5985707772</v>
      </c>
      <c r="BB191" s="658">
        <v>0</v>
      </c>
      <c r="BC191" s="638">
        <v>2638802</v>
      </c>
      <c r="BE191" s="640">
        <f t="shared" si="13"/>
        <v>0.41979389160651859</v>
      </c>
    </row>
    <row r="192" spans="1:57" s="659" customFormat="1" ht="16.5" x14ac:dyDescent="0.2">
      <c r="A192" s="659" t="str">
        <f t="shared" si="14"/>
        <v>C13</v>
      </c>
      <c r="B192" s="856" t="s">
        <v>99</v>
      </c>
      <c r="C192" s="872"/>
      <c r="D192" s="856"/>
      <c r="E192" s="872"/>
      <c r="F192" s="856"/>
      <c r="G192" s="872"/>
      <c r="H192" s="856"/>
      <c r="I192" s="872"/>
      <c r="J192" s="856"/>
      <c r="K192" s="872"/>
      <c r="L192" s="872"/>
      <c r="M192" s="856"/>
      <c r="N192" s="872"/>
      <c r="O192" s="872"/>
      <c r="P192" s="856"/>
      <c r="Q192" s="872"/>
      <c r="R192" s="864"/>
      <c r="S192" s="873"/>
      <c r="T192" s="865" t="s">
        <v>11</v>
      </c>
      <c r="U192" s="872"/>
      <c r="V192" s="872"/>
      <c r="W192" s="872"/>
      <c r="X192" s="872"/>
      <c r="Y192" s="872"/>
      <c r="Z192" s="872"/>
      <c r="AA192" s="872"/>
      <c r="AB192" s="864" t="s">
        <v>273</v>
      </c>
      <c r="AC192" s="873"/>
      <c r="AD192" s="873"/>
      <c r="AE192" s="873"/>
      <c r="AF192" s="873"/>
      <c r="AG192" s="864" t="s">
        <v>274</v>
      </c>
      <c r="AH192" s="873"/>
      <c r="AI192" s="873"/>
      <c r="AJ192" s="663" t="s">
        <v>303</v>
      </c>
      <c r="AK192" s="862" t="s">
        <v>321</v>
      </c>
      <c r="AL192" s="873"/>
      <c r="AM192" s="873"/>
      <c r="AN192" s="873"/>
      <c r="AO192" s="873"/>
      <c r="AP192" s="873"/>
      <c r="AQ192" s="638">
        <v>5000000000</v>
      </c>
      <c r="AR192" s="705">
        <v>5000000000</v>
      </c>
      <c r="AS192" s="729">
        <v>0</v>
      </c>
      <c r="AT192" s="658">
        <v>0</v>
      </c>
      <c r="AU192" s="705">
        <v>5000000000</v>
      </c>
      <c r="AV192" s="729">
        <v>0</v>
      </c>
      <c r="AW192" s="705">
        <v>673122501.87</v>
      </c>
      <c r="AX192" s="729">
        <v>4326877498.1300001</v>
      </c>
      <c r="AY192" s="705">
        <v>673122501.87</v>
      </c>
      <c r="AZ192" s="732">
        <v>0</v>
      </c>
      <c r="BA192" s="638">
        <v>673122501.87</v>
      </c>
      <c r="BB192" s="658">
        <v>0</v>
      </c>
      <c r="BC192" s="638">
        <v>0</v>
      </c>
      <c r="BE192" s="640">
        <f t="shared" si="13"/>
        <v>1</v>
      </c>
    </row>
    <row r="193" spans="1:57" s="659" customFormat="1" ht="16.5" x14ac:dyDescent="0.2">
      <c r="A193" s="659" t="str">
        <f t="shared" si="14"/>
        <v>C15</v>
      </c>
      <c r="B193" s="856" t="s">
        <v>99</v>
      </c>
      <c r="C193" s="872"/>
      <c r="D193" s="856"/>
      <c r="E193" s="872"/>
      <c r="F193" s="856"/>
      <c r="G193" s="872"/>
      <c r="H193" s="856"/>
      <c r="I193" s="872"/>
      <c r="J193" s="856"/>
      <c r="K193" s="872"/>
      <c r="L193" s="872"/>
      <c r="M193" s="856"/>
      <c r="N193" s="872"/>
      <c r="O193" s="872"/>
      <c r="P193" s="856"/>
      <c r="Q193" s="872"/>
      <c r="R193" s="864"/>
      <c r="S193" s="873"/>
      <c r="T193" s="865" t="s">
        <v>11</v>
      </c>
      <c r="U193" s="872"/>
      <c r="V193" s="872"/>
      <c r="W193" s="872"/>
      <c r="X193" s="872"/>
      <c r="Y193" s="872"/>
      <c r="Z193" s="872"/>
      <c r="AA193" s="872"/>
      <c r="AB193" s="864" t="s">
        <v>273</v>
      </c>
      <c r="AC193" s="873"/>
      <c r="AD193" s="873"/>
      <c r="AE193" s="873"/>
      <c r="AF193" s="873"/>
      <c r="AG193" s="864" t="s">
        <v>274</v>
      </c>
      <c r="AH193" s="873"/>
      <c r="AI193" s="873"/>
      <c r="AJ193" s="663" t="s">
        <v>286</v>
      </c>
      <c r="AK193" s="862" t="s">
        <v>421</v>
      </c>
      <c r="AL193" s="873"/>
      <c r="AM193" s="873"/>
      <c r="AN193" s="873"/>
      <c r="AO193" s="873"/>
      <c r="AP193" s="873"/>
      <c r="AQ193" s="638">
        <v>2815325822</v>
      </c>
      <c r="AR193" s="705">
        <v>1036100000</v>
      </c>
      <c r="AS193" s="729">
        <v>1779225822</v>
      </c>
      <c r="AT193" s="658">
        <v>0</v>
      </c>
      <c r="AU193" s="705">
        <v>401300000</v>
      </c>
      <c r="AV193" s="729">
        <v>634800000</v>
      </c>
      <c r="AW193" s="705">
        <v>0</v>
      </c>
      <c r="AX193" s="729">
        <v>401300000</v>
      </c>
      <c r="AY193" s="705">
        <v>0</v>
      </c>
      <c r="AZ193" s="732">
        <v>0</v>
      </c>
      <c r="BA193" s="638">
        <v>0</v>
      </c>
      <c r="BB193" s="658">
        <v>0</v>
      </c>
      <c r="BC193" s="638">
        <v>0</v>
      </c>
      <c r="BE193" s="640">
        <f t="shared" si="13"/>
        <v>0.142541228039786</v>
      </c>
    </row>
    <row r="194" spans="1:57" s="655" customFormat="1" ht="16.5" x14ac:dyDescent="0.2">
      <c r="A194" s="659" t="str">
        <f t="shared" si="14"/>
        <v>C250210</v>
      </c>
      <c r="B194" s="866" t="s">
        <v>99</v>
      </c>
      <c r="C194" s="867"/>
      <c r="D194" s="866" t="s">
        <v>322</v>
      </c>
      <c r="E194" s="867"/>
      <c r="F194" s="866"/>
      <c r="G194" s="867"/>
      <c r="H194" s="866"/>
      <c r="I194" s="867"/>
      <c r="J194" s="866"/>
      <c r="K194" s="867"/>
      <c r="L194" s="867"/>
      <c r="M194" s="866"/>
      <c r="N194" s="867"/>
      <c r="O194" s="867"/>
      <c r="P194" s="866"/>
      <c r="Q194" s="867"/>
      <c r="R194" s="870"/>
      <c r="S194" s="869"/>
      <c r="T194" s="871" t="s">
        <v>323</v>
      </c>
      <c r="U194" s="867"/>
      <c r="V194" s="867"/>
      <c r="W194" s="867"/>
      <c r="X194" s="867"/>
      <c r="Y194" s="867"/>
      <c r="Z194" s="867"/>
      <c r="AA194" s="867"/>
      <c r="AB194" s="870" t="s">
        <v>273</v>
      </c>
      <c r="AC194" s="869"/>
      <c r="AD194" s="869"/>
      <c r="AE194" s="869"/>
      <c r="AF194" s="869"/>
      <c r="AG194" s="870" t="s">
        <v>274</v>
      </c>
      <c r="AH194" s="869"/>
      <c r="AI194" s="869"/>
      <c r="AJ194" s="666" t="s">
        <v>65</v>
      </c>
      <c r="AK194" s="868" t="s">
        <v>275</v>
      </c>
      <c r="AL194" s="869"/>
      <c r="AM194" s="869"/>
      <c r="AN194" s="869"/>
      <c r="AO194" s="869"/>
      <c r="AP194" s="869"/>
      <c r="AQ194" s="654">
        <v>16950000000</v>
      </c>
      <c r="AR194" s="749">
        <v>15073339719</v>
      </c>
      <c r="AS194" s="671">
        <v>1876660281</v>
      </c>
      <c r="AT194" s="657">
        <v>0</v>
      </c>
      <c r="AU194" s="749">
        <v>11012876167</v>
      </c>
      <c r="AV194" s="671">
        <v>4060463552</v>
      </c>
      <c r="AW194" s="749">
        <v>5999024985</v>
      </c>
      <c r="AX194" s="671">
        <v>5013851182</v>
      </c>
      <c r="AY194" s="749">
        <v>5968435252</v>
      </c>
      <c r="AZ194" s="671">
        <v>30589733</v>
      </c>
      <c r="BA194" s="654">
        <v>5968435252</v>
      </c>
      <c r="BB194" s="657">
        <v>0</v>
      </c>
      <c r="BC194" s="654">
        <v>2638802</v>
      </c>
      <c r="BE194" s="656">
        <f t="shared" si="13"/>
        <v>0.64972720749262536</v>
      </c>
    </row>
    <row r="195" spans="1:57" s="655" customFormat="1" ht="16.5" x14ac:dyDescent="0.2">
      <c r="A195" s="659" t="str">
        <f t="shared" si="14"/>
        <v>C250215</v>
      </c>
      <c r="B195" s="866" t="s">
        <v>99</v>
      </c>
      <c r="C195" s="867"/>
      <c r="D195" s="866" t="s">
        <v>322</v>
      </c>
      <c r="E195" s="867"/>
      <c r="F195" s="866"/>
      <c r="G195" s="867"/>
      <c r="H195" s="866"/>
      <c r="I195" s="867"/>
      <c r="J195" s="866"/>
      <c r="K195" s="867"/>
      <c r="L195" s="867"/>
      <c r="M195" s="866"/>
      <c r="N195" s="867"/>
      <c r="O195" s="867"/>
      <c r="P195" s="866"/>
      <c r="Q195" s="867"/>
      <c r="R195" s="870"/>
      <c r="S195" s="869"/>
      <c r="T195" s="871" t="s">
        <v>323</v>
      </c>
      <c r="U195" s="867"/>
      <c r="V195" s="867"/>
      <c r="W195" s="867"/>
      <c r="X195" s="867"/>
      <c r="Y195" s="867"/>
      <c r="Z195" s="867"/>
      <c r="AA195" s="867"/>
      <c r="AB195" s="870" t="s">
        <v>273</v>
      </c>
      <c r="AC195" s="869"/>
      <c r="AD195" s="869"/>
      <c r="AE195" s="869"/>
      <c r="AF195" s="869"/>
      <c r="AG195" s="870" t="s">
        <v>274</v>
      </c>
      <c r="AH195" s="869"/>
      <c r="AI195" s="869"/>
      <c r="AJ195" s="666" t="s">
        <v>286</v>
      </c>
      <c r="AK195" s="868" t="s">
        <v>421</v>
      </c>
      <c r="AL195" s="869"/>
      <c r="AM195" s="869"/>
      <c r="AN195" s="869"/>
      <c r="AO195" s="869"/>
      <c r="AP195" s="869"/>
      <c r="AQ195" s="654">
        <v>2815325822</v>
      </c>
      <c r="AR195" s="749">
        <v>1036100000</v>
      </c>
      <c r="AS195" s="671">
        <v>1779225822</v>
      </c>
      <c r="AT195" s="657">
        <v>0</v>
      </c>
      <c r="AU195" s="749">
        <v>401300000</v>
      </c>
      <c r="AV195" s="671">
        <v>634800000</v>
      </c>
      <c r="AW195" s="752">
        <v>0</v>
      </c>
      <c r="AX195" s="671">
        <v>401300000</v>
      </c>
      <c r="AY195" s="752">
        <v>0</v>
      </c>
      <c r="AZ195" s="672">
        <v>0</v>
      </c>
      <c r="BA195" s="657">
        <v>0</v>
      </c>
      <c r="BB195" s="657">
        <v>0</v>
      </c>
      <c r="BC195" s="657">
        <v>0</v>
      </c>
      <c r="BE195" s="656">
        <f t="shared" si="13"/>
        <v>0.142541228039786</v>
      </c>
    </row>
    <row r="196" spans="1:57" s="655" customFormat="1" ht="16.5" x14ac:dyDescent="0.2">
      <c r="A196" s="659" t="str">
        <f t="shared" si="14"/>
        <v>C2502100010</v>
      </c>
      <c r="B196" s="866" t="s">
        <v>99</v>
      </c>
      <c r="C196" s="867"/>
      <c r="D196" s="866" t="s">
        <v>322</v>
      </c>
      <c r="E196" s="867"/>
      <c r="F196" s="866" t="s">
        <v>324</v>
      </c>
      <c r="G196" s="867"/>
      <c r="H196" s="866"/>
      <c r="I196" s="867"/>
      <c r="J196" s="866"/>
      <c r="K196" s="867"/>
      <c r="L196" s="867"/>
      <c r="M196" s="866"/>
      <c r="N196" s="867"/>
      <c r="O196" s="867"/>
      <c r="P196" s="866"/>
      <c r="Q196" s="867"/>
      <c r="R196" s="870"/>
      <c r="S196" s="869"/>
      <c r="T196" s="871" t="s">
        <v>325</v>
      </c>
      <c r="U196" s="867"/>
      <c r="V196" s="867"/>
      <c r="W196" s="867"/>
      <c r="X196" s="867"/>
      <c r="Y196" s="867"/>
      <c r="Z196" s="867"/>
      <c r="AA196" s="867"/>
      <c r="AB196" s="870" t="s">
        <v>273</v>
      </c>
      <c r="AC196" s="869"/>
      <c r="AD196" s="869"/>
      <c r="AE196" s="869"/>
      <c r="AF196" s="869"/>
      <c r="AG196" s="870" t="s">
        <v>274</v>
      </c>
      <c r="AH196" s="869"/>
      <c r="AI196" s="869"/>
      <c r="AJ196" s="666" t="s">
        <v>65</v>
      </c>
      <c r="AK196" s="868" t="s">
        <v>275</v>
      </c>
      <c r="AL196" s="869"/>
      <c r="AM196" s="869"/>
      <c r="AN196" s="869"/>
      <c r="AO196" s="869"/>
      <c r="AP196" s="869"/>
      <c r="AQ196" s="654">
        <v>16950000000</v>
      </c>
      <c r="AR196" s="749">
        <v>15073339719</v>
      </c>
      <c r="AS196" s="671">
        <v>1876660281</v>
      </c>
      <c r="AT196" s="657">
        <v>0</v>
      </c>
      <c r="AU196" s="749">
        <v>11012876167</v>
      </c>
      <c r="AV196" s="671">
        <v>4060463552</v>
      </c>
      <c r="AW196" s="749">
        <v>5999024985</v>
      </c>
      <c r="AX196" s="671">
        <v>5013851182</v>
      </c>
      <c r="AY196" s="749">
        <v>5968435252</v>
      </c>
      <c r="AZ196" s="671">
        <v>30589733</v>
      </c>
      <c r="BA196" s="654">
        <v>5968435252</v>
      </c>
      <c r="BB196" s="657">
        <v>0</v>
      </c>
      <c r="BC196" s="654">
        <v>2638802</v>
      </c>
      <c r="BE196" s="656">
        <f t="shared" si="13"/>
        <v>0.64972720749262536</v>
      </c>
    </row>
    <row r="197" spans="1:57" s="655" customFormat="1" ht="16.5" x14ac:dyDescent="0.2">
      <c r="A197" s="659" t="str">
        <f t="shared" si="14"/>
        <v>C2502100015</v>
      </c>
      <c r="B197" s="866" t="s">
        <v>99</v>
      </c>
      <c r="C197" s="867"/>
      <c r="D197" s="866" t="s">
        <v>322</v>
      </c>
      <c r="E197" s="867"/>
      <c r="F197" s="866" t="s">
        <v>324</v>
      </c>
      <c r="G197" s="867"/>
      <c r="H197" s="866"/>
      <c r="I197" s="867"/>
      <c r="J197" s="866"/>
      <c r="K197" s="867"/>
      <c r="L197" s="867"/>
      <c r="M197" s="866"/>
      <c r="N197" s="867"/>
      <c r="O197" s="867"/>
      <c r="P197" s="866"/>
      <c r="Q197" s="867"/>
      <c r="R197" s="870"/>
      <c r="S197" s="869"/>
      <c r="T197" s="871" t="s">
        <v>325</v>
      </c>
      <c r="U197" s="867"/>
      <c r="V197" s="867"/>
      <c r="W197" s="867"/>
      <c r="X197" s="867"/>
      <c r="Y197" s="867"/>
      <c r="Z197" s="867"/>
      <c r="AA197" s="867"/>
      <c r="AB197" s="870" t="s">
        <v>273</v>
      </c>
      <c r="AC197" s="869"/>
      <c r="AD197" s="869"/>
      <c r="AE197" s="869"/>
      <c r="AF197" s="869"/>
      <c r="AG197" s="870" t="s">
        <v>274</v>
      </c>
      <c r="AH197" s="869"/>
      <c r="AI197" s="869"/>
      <c r="AJ197" s="666" t="s">
        <v>286</v>
      </c>
      <c r="AK197" s="868" t="s">
        <v>421</v>
      </c>
      <c r="AL197" s="869"/>
      <c r="AM197" s="869"/>
      <c r="AN197" s="869"/>
      <c r="AO197" s="869"/>
      <c r="AP197" s="869"/>
      <c r="AQ197" s="654">
        <v>2815325822</v>
      </c>
      <c r="AR197" s="749">
        <v>1036100000</v>
      </c>
      <c r="AS197" s="671">
        <v>1779225822</v>
      </c>
      <c r="AT197" s="657">
        <v>0</v>
      </c>
      <c r="AU197" s="749">
        <v>401300000</v>
      </c>
      <c r="AV197" s="671">
        <v>634800000</v>
      </c>
      <c r="AW197" s="752">
        <v>0</v>
      </c>
      <c r="AX197" s="671">
        <v>401300000</v>
      </c>
      <c r="AY197" s="752">
        <v>0</v>
      </c>
      <c r="AZ197" s="672">
        <v>0</v>
      </c>
      <c r="BA197" s="657">
        <v>0</v>
      </c>
      <c r="BB197" s="657">
        <v>0</v>
      </c>
      <c r="BC197" s="657">
        <v>0</v>
      </c>
      <c r="BE197" s="656">
        <f t="shared" si="13"/>
        <v>0.142541228039786</v>
      </c>
    </row>
    <row r="198" spans="1:57" s="758" customFormat="1" ht="16.5" x14ac:dyDescent="0.2">
      <c r="A198" s="753" t="str">
        <f t="shared" si="14"/>
        <v>C25021000110</v>
      </c>
      <c r="B198" s="878" t="s">
        <v>99</v>
      </c>
      <c r="C198" s="879"/>
      <c r="D198" s="878" t="s">
        <v>322</v>
      </c>
      <c r="E198" s="879"/>
      <c r="F198" s="878" t="s">
        <v>324</v>
      </c>
      <c r="G198" s="879"/>
      <c r="H198" s="878" t="s">
        <v>279</v>
      </c>
      <c r="I198" s="879"/>
      <c r="J198" s="878"/>
      <c r="K198" s="879"/>
      <c r="L198" s="879"/>
      <c r="M198" s="878"/>
      <c r="N198" s="879"/>
      <c r="O198" s="879"/>
      <c r="P198" s="878"/>
      <c r="Q198" s="879"/>
      <c r="R198" s="880"/>
      <c r="S198" s="881"/>
      <c r="T198" s="882" t="s">
        <v>237</v>
      </c>
      <c r="U198" s="879"/>
      <c r="V198" s="879"/>
      <c r="W198" s="879"/>
      <c r="X198" s="879"/>
      <c r="Y198" s="879"/>
      <c r="Z198" s="879"/>
      <c r="AA198" s="879"/>
      <c r="AB198" s="880" t="s">
        <v>273</v>
      </c>
      <c r="AC198" s="881"/>
      <c r="AD198" s="881"/>
      <c r="AE198" s="881"/>
      <c r="AF198" s="881"/>
      <c r="AG198" s="880" t="s">
        <v>274</v>
      </c>
      <c r="AH198" s="881"/>
      <c r="AI198" s="881"/>
      <c r="AJ198" s="754" t="s">
        <v>65</v>
      </c>
      <c r="AK198" s="886" t="s">
        <v>275</v>
      </c>
      <c r="AL198" s="881"/>
      <c r="AM198" s="869"/>
      <c r="AN198" s="869"/>
      <c r="AO198" s="869"/>
      <c r="AP198" s="881"/>
      <c r="AQ198" s="756">
        <v>1300000000</v>
      </c>
      <c r="AR198" s="756">
        <v>991180120</v>
      </c>
      <c r="AS198" s="756">
        <v>308819880</v>
      </c>
      <c r="AT198" s="757">
        <v>0</v>
      </c>
      <c r="AU198" s="756">
        <v>554207115</v>
      </c>
      <c r="AV198" s="756">
        <v>436973005</v>
      </c>
      <c r="AW198" s="756">
        <v>81525400</v>
      </c>
      <c r="AX198" s="756">
        <v>472681715</v>
      </c>
      <c r="AY198" s="750">
        <v>75363352</v>
      </c>
      <c r="AZ198" s="756">
        <v>6162048</v>
      </c>
      <c r="BA198" s="756">
        <v>75363352</v>
      </c>
      <c r="BB198" s="757">
        <v>0</v>
      </c>
      <c r="BC198" s="757">
        <v>0</v>
      </c>
      <c r="BE198" s="759">
        <f t="shared" si="13"/>
        <v>0.42631316538461539</v>
      </c>
    </row>
    <row r="199" spans="1:57" s="758" customFormat="1" ht="16.5" x14ac:dyDescent="0.2">
      <c r="A199" s="753" t="str">
        <f t="shared" si="14"/>
        <v>C25021000115</v>
      </c>
      <c r="B199" s="887" t="s">
        <v>99</v>
      </c>
      <c r="C199" s="879"/>
      <c r="D199" s="887" t="s">
        <v>322</v>
      </c>
      <c r="E199" s="879"/>
      <c r="F199" s="887" t="s">
        <v>324</v>
      </c>
      <c r="G199" s="879"/>
      <c r="H199" s="887" t="s">
        <v>279</v>
      </c>
      <c r="I199" s="879"/>
      <c r="J199" s="887"/>
      <c r="K199" s="879"/>
      <c r="L199" s="879"/>
      <c r="M199" s="887"/>
      <c r="N199" s="879"/>
      <c r="O199" s="879"/>
      <c r="P199" s="887"/>
      <c r="Q199" s="879"/>
      <c r="R199" s="883"/>
      <c r="S199" s="881"/>
      <c r="T199" s="884" t="s">
        <v>237</v>
      </c>
      <c r="U199" s="879"/>
      <c r="V199" s="879"/>
      <c r="W199" s="879"/>
      <c r="X199" s="879"/>
      <c r="Y199" s="879"/>
      <c r="Z199" s="879"/>
      <c r="AA199" s="879"/>
      <c r="AB199" s="883" t="s">
        <v>273</v>
      </c>
      <c r="AC199" s="881"/>
      <c r="AD199" s="881"/>
      <c r="AE199" s="881"/>
      <c r="AF199" s="881"/>
      <c r="AG199" s="883" t="s">
        <v>274</v>
      </c>
      <c r="AH199" s="881"/>
      <c r="AI199" s="881"/>
      <c r="AJ199" s="755" t="s">
        <v>286</v>
      </c>
      <c r="AK199" s="885" t="s">
        <v>421</v>
      </c>
      <c r="AL199" s="881"/>
      <c r="AM199" s="869"/>
      <c r="AN199" s="869"/>
      <c r="AO199" s="869"/>
      <c r="AP199" s="881"/>
      <c r="AQ199" s="760">
        <v>2815325822</v>
      </c>
      <c r="AR199" s="760">
        <v>1036100000</v>
      </c>
      <c r="AS199" s="760">
        <v>1779225822</v>
      </c>
      <c r="AT199" s="761">
        <v>0</v>
      </c>
      <c r="AU199" s="760">
        <v>401300000</v>
      </c>
      <c r="AV199" s="760">
        <v>634800000</v>
      </c>
      <c r="AW199" s="761">
        <v>0</v>
      </c>
      <c r="AX199" s="760">
        <v>401300000</v>
      </c>
      <c r="AY199" s="752">
        <v>0</v>
      </c>
      <c r="AZ199" s="761">
        <v>0</v>
      </c>
      <c r="BA199" s="761">
        <v>0</v>
      </c>
      <c r="BB199" s="761">
        <v>0</v>
      </c>
      <c r="BC199" s="761">
        <v>0</v>
      </c>
      <c r="BE199" s="759">
        <f t="shared" si="13"/>
        <v>0.142541228039786</v>
      </c>
    </row>
    <row r="200" spans="1:57" s="655" customFormat="1" ht="16.5" x14ac:dyDescent="0.2">
      <c r="A200" s="659" t="str">
        <f t="shared" si="14"/>
        <v>C250210001010</v>
      </c>
      <c r="B200" s="866" t="s">
        <v>99</v>
      </c>
      <c r="C200" s="867"/>
      <c r="D200" s="866" t="s">
        <v>322</v>
      </c>
      <c r="E200" s="867"/>
      <c r="F200" s="866" t="s">
        <v>324</v>
      </c>
      <c r="G200" s="867"/>
      <c r="H200" s="866" t="s">
        <v>279</v>
      </c>
      <c r="I200" s="867"/>
      <c r="J200" s="866" t="s">
        <v>280</v>
      </c>
      <c r="K200" s="867"/>
      <c r="L200" s="867"/>
      <c r="M200" s="866"/>
      <c r="N200" s="867"/>
      <c r="O200" s="867"/>
      <c r="P200" s="866"/>
      <c r="Q200" s="867"/>
      <c r="R200" s="870"/>
      <c r="S200" s="869"/>
      <c r="T200" s="871" t="s">
        <v>237</v>
      </c>
      <c r="U200" s="867"/>
      <c r="V200" s="867"/>
      <c r="W200" s="867"/>
      <c r="X200" s="867"/>
      <c r="Y200" s="867"/>
      <c r="Z200" s="867"/>
      <c r="AA200" s="867"/>
      <c r="AB200" s="870" t="s">
        <v>273</v>
      </c>
      <c r="AC200" s="869"/>
      <c r="AD200" s="869"/>
      <c r="AE200" s="869"/>
      <c r="AF200" s="869"/>
      <c r="AG200" s="870" t="s">
        <v>274</v>
      </c>
      <c r="AH200" s="869"/>
      <c r="AI200" s="869"/>
      <c r="AJ200" s="666" t="s">
        <v>65</v>
      </c>
      <c r="AK200" s="868" t="s">
        <v>275</v>
      </c>
      <c r="AL200" s="869"/>
      <c r="AM200" s="869"/>
      <c r="AN200" s="869"/>
      <c r="AO200" s="869"/>
      <c r="AP200" s="869"/>
      <c r="AQ200" s="654">
        <v>1300000000</v>
      </c>
      <c r="AR200" s="749">
        <v>991180120</v>
      </c>
      <c r="AS200" s="671">
        <v>308819880</v>
      </c>
      <c r="AT200" s="657">
        <v>0</v>
      </c>
      <c r="AU200" s="749">
        <v>554207115</v>
      </c>
      <c r="AV200" s="671">
        <v>436973005</v>
      </c>
      <c r="AW200" s="749">
        <v>81525400</v>
      </c>
      <c r="AX200" s="671">
        <v>472681715</v>
      </c>
      <c r="AY200" s="749">
        <v>75363352</v>
      </c>
      <c r="AZ200" s="671">
        <v>6162048</v>
      </c>
      <c r="BA200" s="654">
        <v>75363352</v>
      </c>
      <c r="BB200" s="657">
        <v>0</v>
      </c>
      <c r="BC200" s="657">
        <v>0</v>
      </c>
      <c r="BE200" s="656">
        <f t="shared" si="13"/>
        <v>0.42631316538461539</v>
      </c>
    </row>
    <row r="201" spans="1:57" s="655" customFormat="1" ht="16.5" x14ac:dyDescent="0.2">
      <c r="A201" s="659" t="str">
        <f t="shared" si="14"/>
        <v>C250210001015</v>
      </c>
      <c r="B201" s="866" t="s">
        <v>99</v>
      </c>
      <c r="C201" s="867"/>
      <c r="D201" s="866" t="s">
        <v>322</v>
      </c>
      <c r="E201" s="867"/>
      <c r="F201" s="866" t="s">
        <v>324</v>
      </c>
      <c r="G201" s="867"/>
      <c r="H201" s="866" t="s">
        <v>279</v>
      </c>
      <c r="I201" s="867"/>
      <c r="J201" s="866" t="s">
        <v>280</v>
      </c>
      <c r="K201" s="867"/>
      <c r="L201" s="867"/>
      <c r="M201" s="866"/>
      <c r="N201" s="867"/>
      <c r="O201" s="867"/>
      <c r="P201" s="866"/>
      <c r="Q201" s="867"/>
      <c r="R201" s="870"/>
      <c r="S201" s="869"/>
      <c r="T201" s="871" t="s">
        <v>237</v>
      </c>
      <c r="U201" s="867"/>
      <c r="V201" s="867"/>
      <c r="W201" s="867"/>
      <c r="X201" s="867"/>
      <c r="Y201" s="867"/>
      <c r="Z201" s="867"/>
      <c r="AA201" s="867"/>
      <c r="AB201" s="870" t="s">
        <v>273</v>
      </c>
      <c r="AC201" s="869"/>
      <c r="AD201" s="869"/>
      <c r="AE201" s="869"/>
      <c r="AF201" s="869"/>
      <c r="AG201" s="870" t="s">
        <v>274</v>
      </c>
      <c r="AH201" s="869"/>
      <c r="AI201" s="869"/>
      <c r="AJ201" s="666" t="s">
        <v>286</v>
      </c>
      <c r="AK201" s="868" t="s">
        <v>421</v>
      </c>
      <c r="AL201" s="869"/>
      <c r="AM201" s="869"/>
      <c r="AN201" s="869"/>
      <c r="AO201" s="869"/>
      <c r="AP201" s="869"/>
      <c r="AQ201" s="654">
        <v>2815325822</v>
      </c>
      <c r="AR201" s="749">
        <v>1036100000</v>
      </c>
      <c r="AS201" s="671">
        <v>1779225822</v>
      </c>
      <c r="AT201" s="657">
        <v>0</v>
      </c>
      <c r="AU201" s="749">
        <v>401300000</v>
      </c>
      <c r="AV201" s="671">
        <v>634800000</v>
      </c>
      <c r="AW201" s="752">
        <v>0</v>
      </c>
      <c r="AX201" s="671">
        <v>401300000</v>
      </c>
      <c r="AY201" s="752">
        <v>0</v>
      </c>
      <c r="AZ201" s="672">
        <v>0</v>
      </c>
      <c r="BA201" s="657">
        <v>0</v>
      </c>
      <c r="BB201" s="657">
        <v>0</v>
      </c>
      <c r="BC201" s="657">
        <v>0</v>
      </c>
      <c r="BE201" s="656">
        <f t="shared" si="13"/>
        <v>0.142541228039786</v>
      </c>
    </row>
    <row r="202" spans="1:57" s="655" customFormat="1" ht="16.5" x14ac:dyDescent="0.2">
      <c r="A202" s="659" t="str">
        <f t="shared" si="14"/>
        <v>C2502100010210</v>
      </c>
      <c r="B202" s="866" t="s">
        <v>99</v>
      </c>
      <c r="C202" s="867"/>
      <c r="D202" s="866" t="s">
        <v>322</v>
      </c>
      <c r="E202" s="867"/>
      <c r="F202" s="866" t="s">
        <v>324</v>
      </c>
      <c r="G202" s="867"/>
      <c r="H202" s="866" t="s">
        <v>279</v>
      </c>
      <c r="I202" s="867"/>
      <c r="J202" s="866" t="s">
        <v>280</v>
      </c>
      <c r="K202" s="867"/>
      <c r="L202" s="867"/>
      <c r="M202" s="866" t="s">
        <v>282</v>
      </c>
      <c r="N202" s="867"/>
      <c r="O202" s="867"/>
      <c r="P202" s="866"/>
      <c r="Q202" s="867"/>
      <c r="R202" s="870"/>
      <c r="S202" s="869"/>
      <c r="T202" s="871" t="s">
        <v>326</v>
      </c>
      <c r="U202" s="867"/>
      <c r="V202" s="867"/>
      <c r="W202" s="867"/>
      <c r="X202" s="867"/>
      <c r="Y202" s="867"/>
      <c r="Z202" s="867"/>
      <c r="AA202" s="867"/>
      <c r="AB202" s="870" t="s">
        <v>273</v>
      </c>
      <c r="AC202" s="869"/>
      <c r="AD202" s="869"/>
      <c r="AE202" s="869"/>
      <c r="AF202" s="869"/>
      <c r="AG202" s="870" t="s">
        <v>274</v>
      </c>
      <c r="AH202" s="869"/>
      <c r="AI202" s="869"/>
      <c r="AJ202" s="666" t="s">
        <v>65</v>
      </c>
      <c r="AK202" s="868" t="s">
        <v>275</v>
      </c>
      <c r="AL202" s="869"/>
      <c r="AM202" s="869"/>
      <c r="AN202" s="869"/>
      <c r="AO202" s="869"/>
      <c r="AP202" s="869"/>
      <c r="AQ202" s="654">
        <v>1300000000</v>
      </c>
      <c r="AR202" s="749">
        <v>991180120</v>
      </c>
      <c r="AS202" s="671">
        <v>308819880</v>
      </c>
      <c r="AT202" s="657">
        <v>0</v>
      </c>
      <c r="AU202" s="749">
        <v>554207115</v>
      </c>
      <c r="AV202" s="671">
        <v>436973005</v>
      </c>
      <c r="AW202" s="749">
        <v>81525400</v>
      </c>
      <c r="AX202" s="671">
        <v>472681715</v>
      </c>
      <c r="AY202" s="749">
        <v>75363352</v>
      </c>
      <c r="AZ202" s="671">
        <v>6162048</v>
      </c>
      <c r="BA202" s="654">
        <v>75363352</v>
      </c>
      <c r="BB202" s="657">
        <v>0</v>
      </c>
      <c r="BC202" s="657">
        <v>0</v>
      </c>
      <c r="BE202" s="656">
        <f t="shared" si="13"/>
        <v>0.42631316538461539</v>
      </c>
    </row>
    <row r="203" spans="1:57" s="655" customFormat="1" ht="16.5" x14ac:dyDescent="0.2">
      <c r="A203" s="659" t="str">
        <f t="shared" si="14"/>
        <v>C25021000102110</v>
      </c>
      <c r="B203" s="874" t="s">
        <v>99</v>
      </c>
      <c r="C203" s="867"/>
      <c r="D203" s="874" t="s">
        <v>322</v>
      </c>
      <c r="E203" s="867"/>
      <c r="F203" s="874" t="s">
        <v>324</v>
      </c>
      <c r="G203" s="867"/>
      <c r="H203" s="874" t="s">
        <v>279</v>
      </c>
      <c r="I203" s="867"/>
      <c r="J203" s="874" t="s">
        <v>280</v>
      </c>
      <c r="K203" s="867"/>
      <c r="L203" s="867"/>
      <c r="M203" s="874" t="s">
        <v>282</v>
      </c>
      <c r="N203" s="867"/>
      <c r="O203" s="867"/>
      <c r="P203" s="874" t="s">
        <v>279</v>
      </c>
      <c r="Q203" s="867"/>
      <c r="R203" s="875"/>
      <c r="S203" s="869"/>
      <c r="T203" s="876" t="s">
        <v>332</v>
      </c>
      <c r="U203" s="867"/>
      <c r="V203" s="867"/>
      <c r="W203" s="867"/>
      <c r="X203" s="867"/>
      <c r="Y203" s="867"/>
      <c r="Z203" s="867"/>
      <c r="AA203" s="867"/>
      <c r="AB203" s="875" t="s">
        <v>273</v>
      </c>
      <c r="AC203" s="869"/>
      <c r="AD203" s="869"/>
      <c r="AE203" s="869"/>
      <c r="AF203" s="869"/>
      <c r="AG203" s="875" t="s">
        <v>274</v>
      </c>
      <c r="AH203" s="869"/>
      <c r="AI203" s="869"/>
      <c r="AJ203" s="667" t="s">
        <v>65</v>
      </c>
      <c r="AK203" s="877" t="s">
        <v>275</v>
      </c>
      <c r="AL203" s="869"/>
      <c r="AM203" s="869"/>
      <c r="AN203" s="869"/>
      <c r="AO203" s="869"/>
      <c r="AP203" s="869"/>
      <c r="AQ203" s="660">
        <v>197200000</v>
      </c>
      <c r="AR203" s="750">
        <v>90000000</v>
      </c>
      <c r="AS203" s="676">
        <v>107200000</v>
      </c>
      <c r="AT203" s="661">
        <v>0</v>
      </c>
      <c r="AU203" s="751">
        <v>0</v>
      </c>
      <c r="AV203" s="676">
        <v>90000000</v>
      </c>
      <c r="AW203" s="751">
        <v>0</v>
      </c>
      <c r="AX203" s="677">
        <v>0</v>
      </c>
      <c r="AY203" s="751">
        <v>0</v>
      </c>
      <c r="AZ203" s="677">
        <v>0</v>
      </c>
      <c r="BA203" s="661">
        <v>0</v>
      </c>
      <c r="BB203" s="661">
        <v>0</v>
      </c>
      <c r="BC203" s="661">
        <v>0</v>
      </c>
      <c r="BE203" s="656">
        <f t="shared" si="13"/>
        <v>0</v>
      </c>
    </row>
    <row r="204" spans="1:57" s="655" customFormat="1" ht="16.5" x14ac:dyDescent="0.2">
      <c r="A204" s="659" t="str">
        <f t="shared" si="14"/>
        <v>C25021000102210</v>
      </c>
      <c r="B204" s="874" t="s">
        <v>99</v>
      </c>
      <c r="C204" s="867"/>
      <c r="D204" s="874" t="s">
        <v>322</v>
      </c>
      <c r="E204" s="867"/>
      <c r="F204" s="874" t="s">
        <v>324</v>
      </c>
      <c r="G204" s="867"/>
      <c r="H204" s="874" t="s">
        <v>279</v>
      </c>
      <c r="I204" s="867"/>
      <c r="J204" s="874" t="s">
        <v>280</v>
      </c>
      <c r="K204" s="867"/>
      <c r="L204" s="867"/>
      <c r="M204" s="874" t="s">
        <v>282</v>
      </c>
      <c r="N204" s="867"/>
      <c r="O204" s="867"/>
      <c r="P204" s="874" t="s">
        <v>282</v>
      </c>
      <c r="Q204" s="867"/>
      <c r="R204" s="875"/>
      <c r="S204" s="869"/>
      <c r="T204" s="876" t="s">
        <v>327</v>
      </c>
      <c r="U204" s="867"/>
      <c r="V204" s="867"/>
      <c r="W204" s="867"/>
      <c r="X204" s="867"/>
      <c r="Y204" s="867"/>
      <c r="Z204" s="867"/>
      <c r="AA204" s="867"/>
      <c r="AB204" s="875" t="s">
        <v>273</v>
      </c>
      <c r="AC204" s="869"/>
      <c r="AD204" s="869"/>
      <c r="AE204" s="869"/>
      <c r="AF204" s="869"/>
      <c r="AG204" s="875" t="s">
        <v>274</v>
      </c>
      <c r="AH204" s="869"/>
      <c r="AI204" s="869"/>
      <c r="AJ204" s="667" t="s">
        <v>65</v>
      </c>
      <c r="AK204" s="877" t="s">
        <v>275</v>
      </c>
      <c r="AL204" s="869"/>
      <c r="AM204" s="869"/>
      <c r="AN204" s="869"/>
      <c r="AO204" s="869"/>
      <c r="AP204" s="869"/>
      <c r="AQ204" s="660">
        <v>135600000</v>
      </c>
      <c r="AR204" s="750">
        <v>105000000</v>
      </c>
      <c r="AS204" s="676">
        <v>30600000</v>
      </c>
      <c r="AT204" s="661">
        <v>0</v>
      </c>
      <c r="AU204" s="750">
        <v>105000000</v>
      </c>
      <c r="AV204" s="677">
        <v>0</v>
      </c>
      <c r="AW204" s="750">
        <v>26906627</v>
      </c>
      <c r="AX204" s="676">
        <v>78093373</v>
      </c>
      <c r="AY204" s="750">
        <v>26906627</v>
      </c>
      <c r="AZ204" s="677">
        <v>0</v>
      </c>
      <c r="BA204" s="660">
        <v>26906627</v>
      </c>
      <c r="BB204" s="661">
        <v>0</v>
      </c>
      <c r="BC204" s="661">
        <v>0</v>
      </c>
      <c r="BE204" s="656">
        <f t="shared" si="13"/>
        <v>0.77433628318584069</v>
      </c>
    </row>
    <row r="205" spans="1:57" s="655" customFormat="1" ht="16.5" x14ac:dyDescent="0.2">
      <c r="A205" s="659" t="str">
        <f t="shared" si="14"/>
        <v>C25021000102310</v>
      </c>
      <c r="B205" s="874" t="s">
        <v>99</v>
      </c>
      <c r="C205" s="867"/>
      <c r="D205" s="874" t="s">
        <v>322</v>
      </c>
      <c r="E205" s="867"/>
      <c r="F205" s="874" t="s">
        <v>324</v>
      </c>
      <c r="G205" s="867"/>
      <c r="H205" s="874" t="s">
        <v>279</v>
      </c>
      <c r="I205" s="867"/>
      <c r="J205" s="874" t="s">
        <v>280</v>
      </c>
      <c r="K205" s="867"/>
      <c r="L205" s="867"/>
      <c r="M205" s="874" t="s">
        <v>282</v>
      </c>
      <c r="N205" s="867"/>
      <c r="O205" s="867"/>
      <c r="P205" s="874" t="s">
        <v>289</v>
      </c>
      <c r="Q205" s="867"/>
      <c r="R205" s="875"/>
      <c r="S205" s="869"/>
      <c r="T205" s="876" t="s">
        <v>328</v>
      </c>
      <c r="U205" s="867"/>
      <c r="V205" s="867"/>
      <c r="W205" s="867"/>
      <c r="X205" s="867"/>
      <c r="Y205" s="867"/>
      <c r="Z205" s="867"/>
      <c r="AA205" s="867"/>
      <c r="AB205" s="875" t="s">
        <v>273</v>
      </c>
      <c r="AC205" s="869"/>
      <c r="AD205" s="869"/>
      <c r="AE205" s="869"/>
      <c r="AF205" s="869"/>
      <c r="AG205" s="875" t="s">
        <v>274</v>
      </c>
      <c r="AH205" s="869"/>
      <c r="AI205" s="869"/>
      <c r="AJ205" s="667" t="s">
        <v>65</v>
      </c>
      <c r="AK205" s="877" t="s">
        <v>275</v>
      </c>
      <c r="AL205" s="869"/>
      <c r="AM205" s="869"/>
      <c r="AN205" s="869"/>
      <c r="AO205" s="869"/>
      <c r="AP205" s="869"/>
      <c r="AQ205" s="660">
        <v>341600000</v>
      </c>
      <c r="AR205" s="750">
        <v>341600000</v>
      </c>
      <c r="AS205" s="677">
        <v>0</v>
      </c>
      <c r="AT205" s="661">
        <v>0</v>
      </c>
      <c r="AU205" s="750">
        <v>341600000</v>
      </c>
      <c r="AV205" s="677">
        <v>0</v>
      </c>
      <c r="AW205" s="750">
        <v>26115844</v>
      </c>
      <c r="AX205" s="676">
        <v>315484156</v>
      </c>
      <c r="AY205" s="750">
        <v>26115844</v>
      </c>
      <c r="AZ205" s="677">
        <v>0</v>
      </c>
      <c r="BA205" s="660">
        <v>26115844</v>
      </c>
      <c r="BB205" s="661">
        <v>0</v>
      </c>
      <c r="BC205" s="661">
        <v>0</v>
      </c>
      <c r="BE205" s="656">
        <f t="shared" si="13"/>
        <v>1</v>
      </c>
    </row>
    <row r="206" spans="1:57" s="655" customFormat="1" ht="16.5" x14ac:dyDescent="0.2">
      <c r="A206" s="659" t="str">
        <f t="shared" si="14"/>
        <v>C25021000102410</v>
      </c>
      <c r="B206" s="874" t="s">
        <v>99</v>
      </c>
      <c r="C206" s="867"/>
      <c r="D206" s="874" t="s">
        <v>322</v>
      </c>
      <c r="E206" s="867"/>
      <c r="F206" s="874" t="s">
        <v>324</v>
      </c>
      <c r="G206" s="867"/>
      <c r="H206" s="874" t="s">
        <v>279</v>
      </c>
      <c r="I206" s="867"/>
      <c r="J206" s="874" t="s">
        <v>280</v>
      </c>
      <c r="K206" s="867"/>
      <c r="L206" s="867"/>
      <c r="M206" s="874" t="s">
        <v>282</v>
      </c>
      <c r="N206" s="867"/>
      <c r="O206" s="867"/>
      <c r="P206" s="874" t="s">
        <v>283</v>
      </c>
      <c r="Q206" s="867"/>
      <c r="R206" s="875"/>
      <c r="S206" s="869"/>
      <c r="T206" s="876" t="s">
        <v>84</v>
      </c>
      <c r="U206" s="867"/>
      <c r="V206" s="867"/>
      <c r="W206" s="867"/>
      <c r="X206" s="867"/>
      <c r="Y206" s="867"/>
      <c r="Z206" s="867"/>
      <c r="AA206" s="867"/>
      <c r="AB206" s="875" t="s">
        <v>273</v>
      </c>
      <c r="AC206" s="869"/>
      <c r="AD206" s="869"/>
      <c r="AE206" s="869"/>
      <c r="AF206" s="869"/>
      <c r="AG206" s="875" t="s">
        <v>274</v>
      </c>
      <c r="AH206" s="869"/>
      <c r="AI206" s="869"/>
      <c r="AJ206" s="667" t="s">
        <v>65</v>
      </c>
      <c r="AK206" s="877" t="s">
        <v>275</v>
      </c>
      <c r="AL206" s="869"/>
      <c r="AM206" s="869"/>
      <c r="AN206" s="869"/>
      <c r="AO206" s="869"/>
      <c r="AP206" s="869"/>
      <c r="AQ206" s="660">
        <v>394400000</v>
      </c>
      <c r="AR206" s="750">
        <v>394400000</v>
      </c>
      <c r="AS206" s="677">
        <v>0</v>
      </c>
      <c r="AT206" s="661">
        <v>0</v>
      </c>
      <c r="AU206" s="750">
        <v>107607115</v>
      </c>
      <c r="AV206" s="676">
        <v>286792885</v>
      </c>
      <c r="AW206" s="750">
        <v>28502929</v>
      </c>
      <c r="AX206" s="676">
        <v>79104186</v>
      </c>
      <c r="AY206" s="750">
        <v>22340881</v>
      </c>
      <c r="AZ206" s="676">
        <v>6162048</v>
      </c>
      <c r="BA206" s="660">
        <v>22340881</v>
      </c>
      <c r="BB206" s="661">
        <v>0</v>
      </c>
      <c r="BC206" s="661">
        <v>0</v>
      </c>
      <c r="BE206" s="656">
        <f t="shared" si="13"/>
        <v>0.27283751267748479</v>
      </c>
    </row>
    <row r="207" spans="1:57" s="655" customFormat="1" ht="16.5" x14ac:dyDescent="0.2">
      <c r="A207" s="659" t="str">
        <f t="shared" si="14"/>
        <v>C25021000102610</v>
      </c>
      <c r="B207" s="874" t="s">
        <v>99</v>
      </c>
      <c r="C207" s="867"/>
      <c r="D207" s="874" t="s">
        <v>322</v>
      </c>
      <c r="E207" s="867"/>
      <c r="F207" s="874" t="s">
        <v>324</v>
      </c>
      <c r="G207" s="867"/>
      <c r="H207" s="874" t="s">
        <v>279</v>
      </c>
      <c r="I207" s="867"/>
      <c r="J207" s="874" t="s">
        <v>280</v>
      </c>
      <c r="K207" s="867"/>
      <c r="L207" s="867"/>
      <c r="M207" s="874" t="s">
        <v>282</v>
      </c>
      <c r="N207" s="867"/>
      <c r="O207" s="867"/>
      <c r="P207" s="874" t="s">
        <v>292</v>
      </c>
      <c r="Q207" s="867"/>
      <c r="R207" s="875"/>
      <c r="S207" s="869"/>
      <c r="T207" s="876" t="s">
        <v>329</v>
      </c>
      <c r="U207" s="867"/>
      <c r="V207" s="867"/>
      <c r="W207" s="867"/>
      <c r="X207" s="867"/>
      <c r="Y207" s="867"/>
      <c r="Z207" s="867"/>
      <c r="AA207" s="867"/>
      <c r="AB207" s="875" t="s">
        <v>273</v>
      </c>
      <c r="AC207" s="869"/>
      <c r="AD207" s="869"/>
      <c r="AE207" s="869"/>
      <c r="AF207" s="869"/>
      <c r="AG207" s="875" t="s">
        <v>274</v>
      </c>
      <c r="AH207" s="869"/>
      <c r="AI207" s="869"/>
      <c r="AJ207" s="667" t="s">
        <v>65</v>
      </c>
      <c r="AK207" s="877" t="s">
        <v>275</v>
      </c>
      <c r="AL207" s="869"/>
      <c r="AM207" s="869"/>
      <c r="AN207" s="869"/>
      <c r="AO207" s="869"/>
      <c r="AP207" s="869"/>
      <c r="AQ207" s="660">
        <v>230000000</v>
      </c>
      <c r="AR207" s="750">
        <v>60180120</v>
      </c>
      <c r="AS207" s="676">
        <v>169819880</v>
      </c>
      <c r="AT207" s="661">
        <v>0</v>
      </c>
      <c r="AU207" s="751">
        <v>0</v>
      </c>
      <c r="AV207" s="676">
        <v>60180120</v>
      </c>
      <c r="AW207" s="751">
        <v>0</v>
      </c>
      <c r="AX207" s="677">
        <v>0</v>
      </c>
      <c r="AY207" s="751">
        <v>0</v>
      </c>
      <c r="AZ207" s="677">
        <v>0</v>
      </c>
      <c r="BA207" s="661">
        <v>0</v>
      </c>
      <c r="BB207" s="661">
        <v>0</v>
      </c>
      <c r="BC207" s="661">
        <v>0</v>
      </c>
      <c r="BE207" s="656">
        <f t="shared" si="13"/>
        <v>0</v>
      </c>
    </row>
    <row r="208" spans="1:57" s="655" customFormat="1" ht="16.5" x14ac:dyDescent="0.2">
      <c r="A208" s="659" t="str">
        <f t="shared" si="14"/>
        <v>C250210001021110</v>
      </c>
      <c r="B208" s="874" t="s">
        <v>99</v>
      </c>
      <c r="C208" s="867"/>
      <c r="D208" s="874" t="s">
        <v>322</v>
      </c>
      <c r="E208" s="867"/>
      <c r="F208" s="874" t="s">
        <v>324</v>
      </c>
      <c r="G208" s="867"/>
      <c r="H208" s="874" t="s">
        <v>279</v>
      </c>
      <c r="I208" s="867"/>
      <c r="J208" s="874" t="s">
        <v>280</v>
      </c>
      <c r="K208" s="867"/>
      <c r="L208" s="867"/>
      <c r="M208" s="874" t="s">
        <v>282</v>
      </c>
      <c r="N208" s="867"/>
      <c r="O208" s="867"/>
      <c r="P208" s="874" t="s">
        <v>80</v>
      </c>
      <c r="Q208" s="867"/>
      <c r="R208" s="875"/>
      <c r="S208" s="869"/>
      <c r="T208" s="876" t="s">
        <v>330</v>
      </c>
      <c r="U208" s="867"/>
      <c r="V208" s="867"/>
      <c r="W208" s="867"/>
      <c r="X208" s="867"/>
      <c r="Y208" s="867"/>
      <c r="Z208" s="867"/>
      <c r="AA208" s="867"/>
      <c r="AB208" s="875" t="s">
        <v>273</v>
      </c>
      <c r="AC208" s="869"/>
      <c r="AD208" s="869"/>
      <c r="AE208" s="869"/>
      <c r="AF208" s="869"/>
      <c r="AG208" s="875" t="s">
        <v>274</v>
      </c>
      <c r="AH208" s="869"/>
      <c r="AI208" s="869"/>
      <c r="AJ208" s="667" t="s">
        <v>65</v>
      </c>
      <c r="AK208" s="877" t="s">
        <v>275</v>
      </c>
      <c r="AL208" s="869"/>
      <c r="AM208" s="869"/>
      <c r="AN208" s="869"/>
      <c r="AO208" s="869"/>
      <c r="AP208" s="869"/>
      <c r="AQ208" s="660">
        <v>1200000</v>
      </c>
      <c r="AR208" s="751">
        <v>0</v>
      </c>
      <c r="AS208" s="676">
        <v>1200000</v>
      </c>
      <c r="AT208" s="661">
        <v>0</v>
      </c>
      <c r="AU208" s="751">
        <v>0</v>
      </c>
      <c r="AV208" s="677">
        <v>0</v>
      </c>
      <c r="AW208" s="751">
        <v>0</v>
      </c>
      <c r="AX208" s="677">
        <v>0</v>
      </c>
      <c r="AY208" s="751">
        <v>0</v>
      </c>
      <c r="AZ208" s="677">
        <v>0</v>
      </c>
      <c r="BA208" s="661">
        <v>0</v>
      </c>
      <c r="BB208" s="661">
        <v>0</v>
      </c>
      <c r="BC208" s="661">
        <v>0</v>
      </c>
      <c r="BE208" s="656">
        <f t="shared" si="13"/>
        <v>0</v>
      </c>
    </row>
    <row r="209" spans="1:57" s="655" customFormat="1" ht="16.5" x14ac:dyDescent="0.2">
      <c r="A209" s="659" t="str">
        <f t="shared" si="14"/>
        <v>C2502100010315</v>
      </c>
      <c r="B209" s="866" t="s">
        <v>99</v>
      </c>
      <c r="C209" s="867"/>
      <c r="D209" s="866" t="s">
        <v>322</v>
      </c>
      <c r="E209" s="867"/>
      <c r="F209" s="866" t="s">
        <v>324</v>
      </c>
      <c r="G209" s="867"/>
      <c r="H209" s="866" t="s">
        <v>279</v>
      </c>
      <c r="I209" s="867"/>
      <c r="J209" s="866" t="s">
        <v>280</v>
      </c>
      <c r="K209" s="867"/>
      <c r="L209" s="867"/>
      <c r="M209" s="866" t="s">
        <v>289</v>
      </c>
      <c r="N209" s="867"/>
      <c r="O209" s="867"/>
      <c r="P209" s="866"/>
      <c r="Q209" s="867"/>
      <c r="R209" s="870"/>
      <c r="S209" s="869"/>
      <c r="T209" s="871" t="s">
        <v>422</v>
      </c>
      <c r="U209" s="867"/>
      <c r="V209" s="867"/>
      <c r="W209" s="867"/>
      <c r="X209" s="867"/>
      <c r="Y209" s="867"/>
      <c r="Z209" s="867"/>
      <c r="AA209" s="867"/>
      <c r="AB209" s="870" t="s">
        <v>273</v>
      </c>
      <c r="AC209" s="869"/>
      <c r="AD209" s="869"/>
      <c r="AE209" s="869"/>
      <c r="AF209" s="869"/>
      <c r="AG209" s="870" t="s">
        <v>274</v>
      </c>
      <c r="AH209" s="869"/>
      <c r="AI209" s="869"/>
      <c r="AJ209" s="666" t="s">
        <v>286</v>
      </c>
      <c r="AK209" s="868" t="s">
        <v>421</v>
      </c>
      <c r="AL209" s="869"/>
      <c r="AM209" s="869"/>
      <c r="AN209" s="869"/>
      <c r="AO209" s="869"/>
      <c r="AP209" s="869"/>
      <c r="AQ209" s="654">
        <v>2815325822</v>
      </c>
      <c r="AR209" s="749">
        <v>1036100000</v>
      </c>
      <c r="AS209" s="671">
        <v>1779225822</v>
      </c>
      <c r="AT209" s="657">
        <v>0</v>
      </c>
      <c r="AU209" s="749">
        <v>401300000</v>
      </c>
      <c r="AV209" s="671">
        <v>634800000</v>
      </c>
      <c r="AW209" s="752">
        <v>0</v>
      </c>
      <c r="AX209" s="671">
        <v>401300000</v>
      </c>
      <c r="AY209" s="752">
        <v>0</v>
      </c>
      <c r="AZ209" s="672">
        <v>0</v>
      </c>
      <c r="BA209" s="657">
        <v>0</v>
      </c>
      <c r="BB209" s="657">
        <v>0</v>
      </c>
      <c r="BC209" s="657">
        <v>0</v>
      </c>
      <c r="BE209" s="656">
        <f t="shared" si="13"/>
        <v>0.142541228039786</v>
      </c>
    </row>
    <row r="210" spans="1:57" s="655" customFormat="1" ht="16.5" x14ac:dyDescent="0.2">
      <c r="A210" s="659" t="str">
        <f t="shared" si="14"/>
        <v>C25021000103115</v>
      </c>
      <c r="B210" s="874" t="s">
        <v>99</v>
      </c>
      <c r="C210" s="867"/>
      <c r="D210" s="874" t="s">
        <v>322</v>
      </c>
      <c r="E210" s="867"/>
      <c r="F210" s="874" t="s">
        <v>324</v>
      </c>
      <c r="G210" s="867"/>
      <c r="H210" s="874" t="s">
        <v>279</v>
      </c>
      <c r="I210" s="867"/>
      <c r="J210" s="874" t="s">
        <v>280</v>
      </c>
      <c r="K210" s="867"/>
      <c r="L210" s="867"/>
      <c r="M210" s="874" t="s">
        <v>289</v>
      </c>
      <c r="N210" s="867"/>
      <c r="O210" s="867"/>
      <c r="P210" s="874" t="s">
        <v>279</v>
      </c>
      <c r="Q210" s="867"/>
      <c r="R210" s="875"/>
      <c r="S210" s="869"/>
      <c r="T210" s="876" t="s">
        <v>332</v>
      </c>
      <c r="U210" s="867"/>
      <c r="V210" s="867"/>
      <c r="W210" s="867"/>
      <c r="X210" s="867"/>
      <c r="Y210" s="867"/>
      <c r="Z210" s="867"/>
      <c r="AA210" s="867"/>
      <c r="AB210" s="875" t="s">
        <v>273</v>
      </c>
      <c r="AC210" s="869"/>
      <c r="AD210" s="869"/>
      <c r="AE210" s="869"/>
      <c r="AF210" s="869"/>
      <c r="AG210" s="875" t="s">
        <v>274</v>
      </c>
      <c r="AH210" s="869"/>
      <c r="AI210" s="869"/>
      <c r="AJ210" s="667" t="s">
        <v>286</v>
      </c>
      <c r="AK210" s="877" t="s">
        <v>421</v>
      </c>
      <c r="AL210" s="869"/>
      <c r="AM210" s="869"/>
      <c r="AN210" s="869"/>
      <c r="AO210" s="869"/>
      <c r="AP210" s="869"/>
      <c r="AQ210" s="660">
        <v>1217200000</v>
      </c>
      <c r="AR210" s="750">
        <v>626800000</v>
      </c>
      <c r="AS210" s="676">
        <v>590400000</v>
      </c>
      <c r="AT210" s="661">
        <v>0</v>
      </c>
      <c r="AU210" s="750">
        <v>401300000</v>
      </c>
      <c r="AV210" s="676">
        <v>225500000</v>
      </c>
      <c r="AW210" s="751">
        <v>0</v>
      </c>
      <c r="AX210" s="676">
        <v>401300000</v>
      </c>
      <c r="AY210" s="751">
        <v>0</v>
      </c>
      <c r="AZ210" s="677">
        <v>0</v>
      </c>
      <c r="BA210" s="661">
        <v>0</v>
      </c>
      <c r="BB210" s="661">
        <v>0</v>
      </c>
      <c r="BC210" s="661">
        <v>0</v>
      </c>
      <c r="BE210" s="656">
        <f t="shared" si="13"/>
        <v>0.32969109431482091</v>
      </c>
    </row>
    <row r="211" spans="1:57" s="655" customFormat="1" ht="16.5" x14ac:dyDescent="0.2">
      <c r="A211" s="659" t="str">
        <f t="shared" si="14"/>
        <v>C25021000103215</v>
      </c>
      <c r="B211" s="874" t="s">
        <v>99</v>
      </c>
      <c r="C211" s="867"/>
      <c r="D211" s="874" t="s">
        <v>322</v>
      </c>
      <c r="E211" s="867"/>
      <c r="F211" s="874" t="s">
        <v>324</v>
      </c>
      <c r="G211" s="867"/>
      <c r="H211" s="874" t="s">
        <v>279</v>
      </c>
      <c r="I211" s="867"/>
      <c r="J211" s="874" t="s">
        <v>280</v>
      </c>
      <c r="K211" s="867"/>
      <c r="L211" s="867"/>
      <c r="M211" s="874" t="s">
        <v>289</v>
      </c>
      <c r="N211" s="867"/>
      <c r="O211" s="867"/>
      <c r="P211" s="874" t="s">
        <v>282</v>
      </c>
      <c r="Q211" s="867"/>
      <c r="R211" s="875"/>
      <c r="S211" s="869"/>
      <c r="T211" s="876" t="s">
        <v>327</v>
      </c>
      <c r="U211" s="867"/>
      <c r="V211" s="867"/>
      <c r="W211" s="867"/>
      <c r="X211" s="867"/>
      <c r="Y211" s="867"/>
      <c r="Z211" s="867"/>
      <c r="AA211" s="867"/>
      <c r="AB211" s="875" t="s">
        <v>273</v>
      </c>
      <c r="AC211" s="869"/>
      <c r="AD211" s="869"/>
      <c r="AE211" s="869"/>
      <c r="AF211" s="869"/>
      <c r="AG211" s="875" t="s">
        <v>274</v>
      </c>
      <c r="AH211" s="869"/>
      <c r="AI211" s="869"/>
      <c r="AJ211" s="667" t="s">
        <v>286</v>
      </c>
      <c r="AK211" s="877" t="s">
        <v>421</v>
      </c>
      <c r="AL211" s="869"/>
      <c r="AM211" s="869"/>
      <c r="AN211" s="869"/>
      <c r="AO211" s="869"/>
      <c r="AP211" s="869"/>
      <c r="AQ211" s="660">
        <v>228000000</v>
      </c>
      <c r="AR211" s="750">
        <v>228000000</v>
      </c>
      <c r="AS211" s="677">
        <v>0</v>
      </c>
      <c r="AT211" s="661">
        <v>0</v>
      </c>
      <c r="AU211" s="751">
        <v>0</v>
      </c>
      <c r="AV211" s="676">
        <v>228000000</v>
      </c>
      <c r="AW211" s="751">
        <v>0</v>
      </c>
      <c r="AX211" s="677">
        <v>0</v>
      </c>
      <c r="AY211" s="751">
        <v>0</v>
      </c>
      <c r="AZ211" s="677">
        <v>0</v>
      </c>
      <c r="BA211" s="661">
        <v>0</v>
      </c>
      <c r="BB211" s="661">
        <v>0</v>
      </c>
      <c r="BC211" s="661">
        <v>0</v>
      </c>
      <c r="BE211" s="656">
        <f t="shared" si="13"/>
        <v>0</v>
      </c>
    </row>
    <row r="212" spans="1:57" s="655" customFormat="1" ht="16.5" x14ac:dyDescent="0.2">
      <c r="A212" s="659" t="str">
        <f t="shared" si="14"/>
        <v>C25021000103315</v>
      </c>
      <c r="B212" s="874" t="s">
        <v>99</v>
      </c>
      <c r="C212" s="867"/>
      <c r="D212" s="874" t="s">
        <v>322</v>
      </c>
      <c r="E212" s="867"/>
      <c r="F212" s="874" t="s">
        <v>324</v>
      </c>
      <c r="G212" s="867"/>
      <c r="H212" s="874" t="s">
        <v>279</v>
      </c>
      <c r="I212" s="867"/>
      <c r="J212" s="874" t="s">
        <v>280</v>
      </c>
      <c r="K212" s="867"/>
      <c r="L212" s="867"/>
      <c r="M212" s="874" t="s">
        <v>289</v>
      </c>
      <c r="N212" s="867"/>
      <c r="O212" s="867"/>
      <c r="P212" s="874" t="s">
        <v>289</v>
      </c>
      <c r="Q212" s="867"/>
      <c r="R212" s="875"/>
      <c r="S212" s="869"/>
      <c r="T212" s="876" t="s">
        <v>328</v>
      </c>
      <c r="U212" s="867"/>
      <c r="V212" s="867"/>
      <c r="W212" s="867"/>
      <c r="X212" s="867"/>
      <c r="Y212" s="867"/>
      <c r="Z212" s="867"/>
      <c r="AA212" s="867"/>
      <c r="AB212" s="875" t="s">
        <v>273</v>
      </c>
      <c r="AC212" s="869"/>
      <c r="AD212" s="869"/>
      <c r="AE212" s="869"/>
      <c r="AF212" s="869"/>
      <c r="AG212" s="875" t="s">
        <v>274</v>
      </c>
      <c r="AH212" s="869"/>
      <c r="AI212" s="869"/>
      <c r="AJ212" s="667" t="s">
        <v>286</v>
      </c>
      <c r="AK212" s="877" t="s">
        <v>421</v>
      </c>
      <c r="AL212" s="869"/>
      <c r="AM212" s="869"/>
      <c r="AN212" s="869"/>
      <c r="AO212" s="869"/>
      <c r="AP212" s="869"/>
      <c r="AQ212" s="660">
        <v>164000000</v>
      </c>
      <c r="AR212" s="750">
        <v>164000000</v>
      </c>
      <c r="AS212" s="677">
        <v>0</v>
      </c>
      <c r="AT212" s="661">
        <v>0</v>
      </c>
      <c r="AU212" s="751">
        <v>0</v>
      </c>
      <c r="AV212" s="676">
        <v>164000000</v>
      </c>
      <c r="AW212" s="751">
        <v>0</v>
      </c>
      <c r="AX212" s="677">
        <v>0</v>
      </c>
      <c r="AY212" s="751">
        <v>0</v>
      </c>
      <c r="AZ212" s="677">
        <v>0</v>
      </c>
      <c r="BA212" s="661">
        <v>0</v>
      </c>
      <c r="BB212" s="661">
        <v>0</v>
      </c>
      <c r="BC212" s="661">
        <v>0</v>
      </c>
      <c r="BE212" s="656">
        <f t="shared" si="13"/>
        <v>0</v>
      </c>
    </row>
    <row r="213" spans="1:57" s="655" customFormat="1" ht="16.5" x14ac:dyDescent="0.2">
      <c r="A213" s="659" t="str">
        <f t="shared" si="14"/>
        <v>C25021000103415</v>
      </c>
      <c r="B213" s="874" t="s">
        <v>99</v>
      </c>
      <c r="C213" s="867"/>
      <c r="D213" s="874" t="s">
        <v>322</v>
      </c>
      <c r="E213" s="867"/>
      <c r="F213" s="874" t="s">
        <v>324</v>
      </c>
      <c r="G213" s="867"/>
      <c r="H213" s="874" t="s">
        <v>279</v>
      </c>
      <c r="I213" s="867"/>
      <c r="J213" s="874" t="s">
        <v>280</v>
      </c>
      <c r="K213" s="867"/>
      <c r="L213" s="867"/>
      <c r="M213" s="874" t="s">
        <v>289</v>
      </c>
      <c r="N213" s="867"/>
      <c r="O213" s="867"/>
      <c r="P213" s="874" t="s">
        <v>283</v>
      </c>
      <c r="Q213" s="867"/>
      <c r="R213" s="875"/>
      <c r="S213" s="869"/>
      <c r="T213" s="876" t="s">
        <v>84</v>
      </c>
      <c r="U213" s="867"/>
      <c r="V213" s="867"/>
      <c r="W213" s="867"/>
      <c r="X213" s="867"/>
      <c r="Y213" s="867"/>
      <c r="Z213" s="867"/>
      <c r="AA213" s="867"/>
      <c r="AB213" s="875" t="s">
        <v>273</v>
      </c>
      <c r="AC213" s="869"/>
      <c r="AD213" s="869"/>
      <c r="AE213" s="869"/>
      <c r="AF213" s="869"/>
      <c r="AG213" s="875" t="s">
        <v>274</v>
      </c>
      <c r="AH213" s="869"/>
      <c r="AI213" s="869"/>
      <c r="AJ213" s="667" t="s">
        <v>286</v>
      </c>
      <c r="AK213" s="877" t="s">
        <v>421</v>
      </c>
      <c r="AL213" s="869"/>
      <c r="AM213" s="869"/>
      <c r="AN213" s="869"/>
      <c r="AO213" s="869"/>
      <c r="AP213" s="869"/>
      <c r="AQ213" s="660">
        <v>361540000</v>
      </c>
      <c r="AR213" s="750">
        <v>17300000</v>
      </c>
      <c r="AS213" s="676">
        <v>344240000</v>
      </c>
      <c r="AT213" s="661">
        <v>0</v>
      </c>
      <c r="AU213" s="751">
        <v>0</v>
      </c>
      <c r="AV213" s="676">
        <v>17300000</v>
      </c>
      <c r="AW213" s="751">
        <v>0</v>
      </c>
      <c r="AX213" s="677">
        <v>0</v>
      </c>
      <c r="AY213" s="751">
        <v>0</v>
      </c>
      <c r="AZ213" s="677">
        <v>0</v>
      </c>
      <c r="BA213" s="661">
        <v>0</v>
      </c>
      <c r="BB213" s="661">
        <v>0</v>
      </c>
      <c r="BC213" s="661">
        <v>0</v>
      </c>
      <c r="BE213" s="656">
        <f t="shared" si="13"/>
        <v>0</v>
      </c>
    </row>
    <row r="214" spans="1:57" s="655" customFormat="1" ht="16.5" x14ac:dyDescent="0.2">
      <c r="A214" s="659" t="str">
        <f t="shared" si="14"/>
        <v>C250210001031115</v>
      </c>
      <c r="B214" s="874" t="s">
        <v>99</v>
      </c>
      <c r="C214" s="867"/>
      <c r="D214" s="874" t="s">
        <v>322</v>
      </c>
      <c r="E214" s="867"/>
      <c r="F214" s="874" t="s">
        <v>324</v>
      </c>
      <c r="G214" s="867"/>
      <c r="H214" s="874" t="s">
        <v>279</v>
      </c>
      <c r="I214" s="867"/>
      <c r="J214" s="874" t="s">
        <v>280</v>
      </c>
      <c r="K214" s="867"/>
      <c r="L214" s="867"/>
      <c r="M214" s="874" t="s">
        <v>289</v>
      </c>
      <c r="N214" s="867"/>
      <c r="O214" s="867"/>
      <c r="P214" s="874" t="s">
        <v>80</v>
      </c>
      <c r="Q214" s="867"/>
      <c r="R214" s="875"/>
      <c r="S214" s="869"/>
      <c r="T214" s="876" t="s">
        <v>330</v>
      </c>
      <c r="U214" s="867"/>
      <c r="V214" s="867"/>
      <c r="W214" s="867"/>
      <c r="X214" s="867"/>
      <c r="Y214" s="867"/>
      <c r="Z214" s="867"/>
      <c r="AA214" s="867"/>
      <c r="AB214" s="875" t="s">
        <v>273</v>
      </c>
      <c r="AC214" s="869"/>
      <c r="AD214" s="869"/>
      <c r="AE214" s="869"/>
      <c r="AF214" s="869"/>
      <c r="AG214" s="875" t="s">
        <v>274</v>
      </c>
      <c r="AH214" s="869"/>
      <c r="AI214" s="869"/>
      <c r="AJ214" s="667" t="s">
        <v>286</v>
      </c>
      <c r="AK214" s="877" t="s">
        <v>421</v>
      </c>
      <c r="AL214" s="869"/>
      <c r="AM214" s="869"/>
      <c r="AN214" s="869"/>
      <c r="AO214" s="869"/>
      <c r="AP214" s="869"/>
      <c r="AQ214" s="660">
        <v>844585822</v>
      </c>
      <c r="AR214" s="751">
        <v>0</v>
      </c>
      <c r="AS214" s="676">
        <v>844585822</v>
      </c>
      <c r="AT214" s="661">
        <v>0</v>
      </c>
      <c r="AU214" s="751">
        <v>0</v>
      </c>
      <c r="AV214" s="677">
        <v>0</v>
      </c>
      <c r="AW214" s="751">
        <v>0</v>
      </c>
      <c r="AX214" s="677">
        <v>0</v>
      </c>
      <c r="AY214" s="751">
        <v>0</v>
      </c>
      <c r="AZ214" s="677">
        <v>0</v>
      </c>
      <c r="BA214" s="661">
        <v>0</v>
      </c>
      <c r="BB214" s="661">
        <v>0</v>
      </c>
      <c r="BC214" s="661">
        <v>0</v>
      </c>
      <c r="BE214" s="656">
        <f t="shared" si="13"/>
        <v>0</v>
      </c>
    </row>
    <row r="215" spans="1:57" s="733" customFormat="1" ht="16.5" x14ac:dyDescent="0.2">
      <c r="A215" s="734" t="str">
        <f t="shared" si="14"/>
        <v>C25021000210</v>
      </c>
      <c r="B215" s="890" t="s">
        <v>99</v>
      </c>
      <c r="C215" s="891"/>
      <c r="D215" s="890" t="s">
        <v>322</v>
      </c>
      <c r="E215" s="891"/>
      <c r="F215" s="890" t="s">
        <v>324</v>
      </c>
      <c r="G215" s="891"/>
      <c r="H215" s="890" t="s">
        <v>282</v>
      </c>
      <c r="I215" s="891"/>
      <c r="J215" s="890"/>
      <c r="K215" s="891"/>
      <c r="L215" s="891"/>
      <c r="M215" s="890"/>
      <c r="N215" s="891"/>
      <c r="O215" s="891"/>
      <c r="P215" s="890"/>
      <c r="Q215" s="891"/>
      <c r="R215" s="892"/>
      <c r="S215" s="889"/>
      <c r="T215" s="893" t="s">
        <v>318</v>
      </c>
      <c r="U215" s="891"/>
      <c r="V215" s="891"/>
      <c r="W215" s="891"/>
      <c r="X215" s="891"/>
      <c r="Y215" s="891"/>
      <c r="Z215" s="891"/>
      <c r="AA215" s="891"/>
      <c r="AB215" s="892" t="s">
        <v>273</v>
      </c>
      <c r="AC215" s="889"/>
      <c r="AD215" s="889"/>
      <c r="AE215" s="889"/>
      <c r="AF215" s="889"/>
      <c r="AG215" s="892" t="s">
        <v>274</v>
      </c>
      <c r="AH215" s="889"/>
      <c r="AI215" s="889"/>
      <c r="AJ215" s="735" t="s">
        <v>65</v>
      </c>
      <c r="AK215" s="888" t="s">
        <v>275</v>
      </c>
      <c r="AL215" s="889"/>
      <c r="AM215" s="869"/>
      <c r="AN215" s="869"/>
      <c r="AO215" s="869"/>
      <c r="AP215" s="889"/>
      <c r="AQ215" s="736">
        <v>1600000000</v>
      </c>
      <c r="AR215" s="750">
        <v>1488599460</v>
      </c>
      <c r="AS215" s="736">
        <v>111400540</v>
      </c>
      <c r="AT215" s="737">
        <v>0</v>
      </c>
      <c r="AU215" s="750">
        <v>1311759206</v>
      </c>
      <c r="AV215" s="736">
        <v>176840254</v>
      </c>
      <c r="AW215" s="750">
        <v>581481656</v>
      </c>
      <c r="AX215" s="736">
        <v>730277550</v>
      </c>
      <c r="AY215" s="750">
        <v>580882790</v>
      </c>
      <c r="AZ215" s="736">
        <v>598866</v>
      </c>
      <c r="BA215" s="736">
        <v>580882790</v>
      </c>
      <c r="BB215" s="737">
        <v>0</v>
      </c>
      <c r="BC215" s="736">
        <v>183673</v>
      </c>
      <c r="BE215" s="738">
        <f t="shared" si="13"/>
        <v>0.81984950374999999</v>
      </c>
    </row>
    <row r="216" spans="1:57" s="655" customFormat="1" ht="16.5" x14ac:dyDescent="0.2">
      <c r="A216" s="659" t="str">
        <f t="shared" si="14"/>
        <v>C250210002010</v>
      </c>
      <c r="B216" s="866" t="s">
        <v>99</v>
      </c>
      <c r="C216" s="867"/>
      <c r="D216" s="866" t="s">
        <v>322</v>
      </c>
      <c r="E216" s="867"/>
      <c r="F216" s="866" t="s">
        <v>324</v>
      </c>
      <c r="G216" s="867"/>
      <c r="H216" s="866" t="s">
        <v>282</v>
      </c>
      <c r="I216" s="867"/>
      <c r="J216" s="866" t="s">
        <v>280</v>
      </c>
      <c r="K216" s="867"/>
      <c r="L216" s="867"/>
      <c r="M216" s="866"/>
      <c r="N216" s="867"/>
      <c r="O216" s="867"/>
      <c r="P216" s="866"/>
      <c r="Q216" s="867"/>
      <c r="R216" s="870"/>
      <c r="S216" s="869"/>
      <c r="T216" s="871" t="s">
        <v>318</v>
      </c>
      <c r="U216" s="867"/>
      <c r="V216" s="867"/>
      <c r="W216" s="867"/>
      <c r="X216" s="867"/>
      <c r="Y216" s="867"/>
      <c r="Z216" s="867"/>
      <c r="AA216" s="867"/>
      <c r="AB216" s="870" t="s">
        <v>273</v>
      </c>
      <c r="AC216" s="869"/>
      <c r="AD216" s="869"/>
      <c r="AE216" s="869"/>
      <c r="AF216" s="869"/>
      <c r="AG216" s="870" t="s">
        <v>274</v>
      </c>
      <c r="AH216" s="869"/>
      <c r="AI216" s="869"/>
      <c r="AJ216" s="666" t="s">
        <v>65</v>
      </c>
      <c r="AK216" s="868" t="s">
        <v>275</v>
      </c>
      <c r="AL216" s="869"/>
      <c r="AM216" s="869"/>
      <c r="AN216" s="869"/>
      <c r="AO216" s="869"/>
      <c r="AP216" s="869"/>
      <c r="AQ216" s="654">
        <v>1600000000</v>
      </c>
      <c r="AR216" s="749">
        <v>1488599460</v>
      </c>
      <c r="AS216" s="671">
        <v>111400540</v>
      </c>
      <c r="AT216" s="657">
        <v>0</v>
      </c>
      <c r="AU216" s="749">
        <v>1311759206</v>
      </c>
      <c r="AV216" s="671">
        <v>176840254</v>
      </c>
      <c r="AW216" s="749">
        <v>581481656</v>
      </c>
      <c r="AX216" s="671">
        <v>730277550</v>
      </c>
      <c r="AY216" s="749">
        <v>580882790</v>
      </c>
      <c r="AZ216" s="671">
        <v>598866</v>
      </c>
      <c r="BA216" s="654">
        <v>580882790</v>
      </c>
      <c r="BB216" s="657">
        <v>0</v>
      </c>
      <c r="BC216" s="654">
        <v>183673</v>
      </c>
      <c r="BE216" s="656">
        <f t="shared" si="13"/>
        <v>0.81984950374999999</v>
      </c>
    </row>
    <row r="217" spans="1:57" s="655" customFormat="1" ht="16.5" x14ac:dyDescent="0.2">
      <c r="A217" s="659" t="str">
        <f t="shared" si="14"/>
        <v>C2502100020110</v>
      </c>
      <c r="B217" s="866" t="s">
        <v>99</v>
      </c>
      <c r="C217" s="867"/>
      <c r="D217" s="866" t="s">
        <v>322</v>
      </c>
      <c r="E217" s="867"/>
      <c r="F217" s="866" t="s">
        <v>324</v>
      </c>
      <c r="G217" s="867"/>
      <c r="H217" s="866" t="s">
        <v>282</v>
      </c>
      <c r="I217" s="867"/>
      <c r="J217" s="866" t="s">
        <v>280</v>
      </c>
      <c r="K217" s="867"/>
      <c r="L217" s="867"/>
      <c r="M217" s="866" t="s">
        <v>279</v>
      </c>
      <c r="N217" s="867"/>
      <c r="O217" s="867"/>
      <c r="P217" s="866"/>
      <c r="Q217" s="867"/>
      <c r="R217" s="870"/>
      <c r="S217" s="869"/>
      <c r="T217" s="871" t="s">
        <v>331</v>
      </c>
      <c r="U217" s="867"/>
      <c r="V217" s="867"/>
      <c r="W217" s="867"/>
      <c r="X217" s="867"/>
      <c r="Y217" s="867"/>
      <c r="Z217" s="867"/>
      <c r="AA217" s="867"/>
      <c r="AB217" s="870" t="s">
        <v>273</v>
      </c>
      <c r="AC217" s="869"/>
      <c r="AD217" s="869"/>
      <c r="AE217" s="869"/>
      <c r="AF217" s="869"/>
      <c r="AG217" s="870" t="s">
        <v>274</v>
      </c>
      <c r="AH217" s="869"/>
      <c r="AI217" s="869"/>
      <c r="AJ217" s="666" t="s">
        <v>65</v>
      </c>
      <c r="AK217" s="868" t="s">
        <v>275</v>
      </c>
      <c r="AL217" s="869"/>
      <c r="AM217" s="869"/>
      <c r="AN217" s="869"/>
      <c r="AO217" s="869"/>
      <c r="AP217" s="869"/>
      <c r="AQ217" s="654">
        <v>374740540</v>
      </c>
      <c r="AR217" s="749">
        <v>300000000</v>
      </c>
      <c r="AS217" s="671">
        <v>74740540</v>
      </c>
      <c r="AT217" s="657">
        <v>0</v>
      </c>
      <c r="AU217" s="749">
        <v>285572882</v>
      </c>
      <c r="AV217" s="671">
        <v>14427118</v>
      </c>
      <c r="AW217" s="749">
        <v>79092005</v>
      </c>
      <c r="AX217" s="671">
        <v>206480877</v>
      </c>
      <c r="AY217" s="749">
        <v>79092005</v>
      </c>
      <c r="AZ217" s="672">
        <v>0</v>
      </c>
      <c r="BA217" s="654">
        <v>79092005</v>
      </c>
      <c r="BB217" s="657">
        <v>0</v>
      </c>
      <c r="BC217" s="654">
        <v>183673</v>
      </c>
      <c r="BE217" s="656">
        <f t="shared" si="13"/>
        <v>0.76205494607015301</v>
      </c>
    </row>
    <row r="218" spans="1:57" s="655" customFormat="1" ht="16.5" x14ac:dyDescent="0.2">
      <c r="A218" s="659" t="str">
        <f t="shared" si="14"/>
        <v>C25021000201110</v>
      </c>
      <c r="B218" s="874" t="s">
        <v>99</v>
      </c>
      <c r="C218" s="867"/>
      <c r="D218" s="874" t="s">
        <v>322</v>
      </c>
      <c r="E218" s="867"/>
      <c r="F218" s="874" t="s">
        <v>324</v>
      </c>
      <c r="G218" s="867"/>
      <c r="H218" s="874" t="s">
        <v>282</v>
      </c>
      <c r="I218" s="867"/>
      <c r="J218" s="874" t="s">
        <v>280</v>
      </c>
      <c r="K218" s="867"/>
      <c r="L218" s="867"/>
      <c r="M218" s="874" t="s">
        <v>279</v>
      </c>
      <c r="N218" s="867"/>
      <c r="O218" s="867"/>
      <c r="P218" s="874" t="s">
        <v>279</v>
      </c>
      <c r="Q218" s="867"/>
      <c r="R218" s="875"/>
      <c r="S218" s="869"/>
      <c r="T218" s="876" t="s">
        <v>332</v>
      </c>
      <c r="U218" s="867"/>
      <c r="V218" s="867"/>
      <c r="W218" s="867"/>
      <c r="X218" s="867"/>
      <c r="Y218" s="867"/>
      <c r="Z218" s="867"/>
      <c r="AA218" s="867"/>
      <c r="AB218" s="875" t="s">
        <v>273</v>
      </c>
      <c r="AC218" s="869"/>
      <c r="AD218" s="869"/>
      <c r="AE218" s="869"/>
      <c r="AF218" s="869"/>
      <c r="AG218" s="875" t="s">
        <v>274</v>
      </c>
      <c r="AH218" s="869"/>
      <c r="AI218" s="869"/>
      <c r="AJ218" s="667" t="s">
        <v>65</v>
      </c>
      <c r="AK218" s="877" t="s">
        <v>275</v>
      </c>
      <c r="AL218" s="869"/>
      <c r="AM218" s="869"/>
      <c r="AN218" s="869"/>
      <c r="AO218" s="869"/>
      <c r="AP218" s="869"/>
      <c r="AQ218" s="660">
        <v>169740540</v>
      </c>
      <c r="AR218" s="750">
        <v>95000000</v>
      </c>
      <c r="AS218" s="676">
        <v>74740540</v>
      </c>
      <c r="AT218" s="661">
        <v>0</v>
      </c>
      <c r="AU218" s="750">
        <v>81000000</v>
      </c>
      <c r="AV218" s="676">
        <v>14000000</v>
      </c>
      <c r="AW218" s="750">
        <v>19500000</v>
      </c>
      <c r="AX218" s="676">
        <v>61500000</v>
      </c>
      <c r="AY218" s="750">
        <v>19500000</v>
      </c>
      <c r="AZ218" s="677">
        <v>0</v>
      </c>
      <c r="BA218" s="660">
        <v>19500000</v>
      </c>
      <c r="BB218" s="661">
        <v>0</v>
      </c>
      <c r="BC218" s="661">
        <v>0</v>
      </c>
      <c r="BE218" s="656">
        <f t="shared" si="13"/>
        <v>0.47719890604801896</v>
      </c>
    </row>
    <row r="219" spans="1:57" s="655" customFormat="1" ht="16.5" x14ac:dyDescent="0.2">
      <c r="A219" s="659" t="str">
        <f t="shared" si="14"/>
        <v>C25021000201210</v>
      </c>
      <c r="B219" s="874" t="s">
        <v>99</v>
      </c>
      <c r="C219" s="867"/>
      <c r="D219" s="874" t="s">
        <v>322</v>
      </c>
      <c r="E219" s="867"/>
      <c r="F219" s="874" t="s">
        <v>324</v>
      </c>
      <c r="G219" s="867"/>
      <c r="H219" s="874" t="s">
        <v>282</v>
      </c>
      <c r="I219" s="867"/>
      <c r="J219" s="874" t="s">
        <v>280</v>
      </c>
      <c r="K219" s="867"/>
      <c r="L219" s="867"/>
      <c r="M219" s="874" t="s">
        <v>279</v>
      </c>
      <c r="N219" s="867"/>
      <c r="O219" s="867"/>
      <c r="P219" s="874" t="s">
        <v>282</v>
      </c>
      <c r="Q219" s="867"/>
      <c r="R219" s="875"/>
      <c r="S219" s="869"/>
      <c r="T219" s="876" t="s">
        <v>327</v>
      </c>
      <c r="U219" s="867"/>
      <c r="V219" s="867"/>
      <c r="W219" s="867"/>
      <c r="X219" s="867"/>
      <c r="Y219" s="867"/>
      <c r="Z219" s="867"/>
      <c r="AA219" s="867"/>
      <c r="AB219" s="875" t="s">
        <v>273</v>
      </c>
      <c r="AC219" s="869"/>
      <c r="AD219" s="869"/>
      <c r="AE219" s="869"/>
      <c r="AF219" s="869"/>
      <c r="AG219" s="875" t="s">
        <v>274</v>
      </c>
      <c r="AH219" s="869"/>
      <c r="AI219" s="869"/>
      <c r="AJ219" s="667" t="s">
        <v>65</v>
      </c>
      <c r="AK219" s="877" t="s">
        <v>275</v>
      </c>
      <c r="AL219" s="869"/>
      <c r="AM219" s="869"/>
      <c r="AN219" s="869"/>
      <c r="AO219" s="869"/>
      <c r="AP219" s="869"/>
      <c r="AQ219" s="660">
        <v>175000000</v>
      </c>
      <c r="AR219" s="750">
        <v>175000000</v>
      </c>
      <c r="AS219" s="677">
        <v>0</v>
      </c>
      <c r="AT219" s="661">
        <v>0</v>
      </c>
      <c r="AU219" s="750">
        <v>175000000</v>
      </c>
      <c r="AV219" s="677">
        <v>0</v>
      </c>
      <c r="AW219" s="750">
        <v>36405533</v>
      </c>
      <c r="AX219" s="676">
        <v>138594467</v>
      </c>
      <c r="AY219" s="750">
        <v>36405533</v>
      </c>
      <c r="AZ219" s="677">
        <v>0</v>
      </c>
      <c r="BA219" s="660">
        <v>36405533</v>
      </c>
      <c r="BB219" s="661">
        <v>0</v>
      </c>
      <c r="BC219" s="661">
        <v>0</v>
      </c>
      <c r="BE219" s="656">
        <f t="shared" si="13"/>
        <v>1</v>
      </c>
    </row>
    <row r="220" spans="1:57" s="655" customFormat="1" ht="16.5" x14ac:dyDescent="0.2">
      <c r="A220" s="659" t="str">
        <f t="shared" si="14"/>
        <v>C25021000201310</v>
      </c>
      <c r="B220" s="874" t="s">
        <v>99</v>
      </c>
      <c r="C220" s="867"/>
      <c r="D220" s="874" t="s">
        <v>322</v>
      </c>
      <c r="E220" s="867"/>
      <c r="F220" s="874" t="s">
        <v>324</v>
      </c>
      <c r="G220" s="867"/>
      <c r="H220" s="874" t="s">
        <v>282</v>
      </c>
      <c r="I220" s="867"/>
      <c r="J220" s="874" t="s">
        <v>280</v>
      </c>
      <c r="K220" s="867"/>
      <c r="L220" s="867"/>
      <c r="M220" s="874" t="s">
        <v>279</v>
      </c>
      <c r="N220" s="867"/>
      <c r="O220" s="867"/>
      <c r="P220" s="874" t="s">
        <v>289</v>
      </c>
      <c r="Q220" s="867"/>
      <c r="R220" s="875"/>
      <c r="S220" s="869"/>
      <c r="T220" s="876" t="s">
        <v>328</v>
      </c>
      <c r="U220" s="867"/>
      <c r="V220" s="867"/>
      <c r="W220" s="867"/>
      <c r="X220" s="867"/>
      <c r="Y220" s="867"/>
      <c r="Z220" s="867"/>
      <c r="AA220" s="867"/>
      <c r="AB220" s="875" t="s">
        <v>273</v>
      </c>
      <c r="AC220" s="869"/>
      <c r="AD220" s="869"/>
      <c r="AE220" s="869"/>
      <c r="AF220" s="869"/>
      <c r="AG220" s="875" t="s">
        <v>274</v>
      </c>
      <c r="AH220" s="869"/>
      <c r="AI220" s="869"/>
      <c r="AJ220" s="667" t="s">
        <v>65</v>
      </c>
      <c r="AK220" s="877" t="s">
        <v>275</v>
      </c>
      <c r="AL220" s="869"/>
      <c r="AM220" s="869"/>
      <c r="AN220" s="869"/>
      <c r="AO220" s="869"/>
      <c r="AP220" s="869"/>
      <c r="AQ220" s="660">
        <v>5000000</v>
      </c>
      <c r="AR220" s="750">
        <v>5000000</v>
      </c>
      <c r="AS220" s="677">
        <v>0</v>
      </c>
      <c r="AT220" s="661">
        <v>0</v>
      </c>
      <c r="AU220" s="750">
        <v>5000000</v>
      </c>
      <c r="AV220" s="677">
        <v>0</v>
      </c>
      <c r="AW220" s="750">
        <v>1725973</v>
      </c>
      <c r="AX220" s="676">
        <v>3274027</v>
      </c>
      <c r="AY220" s="750">
        <v>1725973</v>
      </c>
      <c r="AZ220" s="677">
        <v>0</v>
      </c>
      <c r="BA220" s="660">
        <v>1725973</v>
      </c>
      <c r="BB220" s="661">
        <v>0</v>
      </c>
      <c r="BC220" s="660">
        <v>183673</v>
      </c>
      <c r="BE220" s="656">
        <f t="shared" si="13"/>
        <v>1</v>
      </c>
    </row>
    <row r="221" spans="1:57" s="655" customFormat="1" ht="16.5" x14ac:dyDescent="0.2">
      <c r="A221" s="659" t="str">
        <f t="shared" si="14"/>
        <v>C25021000201410</v>
      </c>
      <c r="B221" s="874" t="s">
        <v>99</v>
      </c>
      <c r="C221" s="867"/>
      <c r="D221" s="874" t="s">
        <v>322</v>
      </c>
      <c r="E221" s="867"/>
      <c r="F221" s="874" t="s">
        <v>324</v>
      </c>
      <c r="G221" s="867"/>
      <c r="H221" s="874" t="s">
        <v>282</v>
      </c>
      <c r="I221" s="867"/>
      <c r="J221" s="874" t="s">
        <v>280</v>
      </c>
      <c r="K221" s="867"/>
      <c r="L221" s="867"/>
      <c r="M221" s="874" t="s">
        <v>279</v>
      </c>
      <c r="N221" s="867"/>
      <c r="O221" s="867"/>
      <c r="P221" s="874" t="s">
        <v>283</v>
      </c>
      <c r="Q221" s="867"/>
      <c r="R221" s="875"/>
      <c r="S221" s="869"/>
      <c r="T221" s="876" t="s">
        <v>84</v>
      </c>
      <c r="U221" s="867"/>
      <c r="V221" s="867"/>
      <c r="W221" s="867"/>
      <c r="X221" s="867"/>
      <c r="Y221" s="867"/>
      <c r="Z221" s="867"/>
      <c r="AA221" s="867"/>
      <c r="AB221" s="875" t="s">
        <v>273</v>
      </c>
      <c r="AC221" s="869"/>
      <c r="AD221" s="869"/>
      <c r="AE221" s="869"/>
      <c r="AF221" s="869"/>
      <c r="AG221" s="875" t="s">
        <v>274</v>
      </c>
      <c r="AH221" s="869"/>
      <c r="AI221" s="869"/>
      <c r="AJ221" s="667" t="s">
        <v>65</v>
      </c>
      <c r="AK221" s="877" t="s">
        <v>275</v>
      </c>
      <c r="AL221" s="869"/>
      <c r="AM221" s="869"/>
      <c r="AN221" s="869"/>
      <c r="AO221" s="869"/>
      <c r="AP221" s="869"/>
      <c r="AQ221" s="660">
        <v>25000000</v>
      </c>
      <c r="AR221" s="750">
        <v>25000000</v>
      </c>
      <c r="AS221" s="677">
        <v>0</v>
      </c>
      <c r="AT221" s="661">
        <v>0</v>
      </c>
      <c r="AU221" s="750">
        <v>24572882</v>
      </c>
      <c r="AV221" s="676">
        <v>427118</v>
      </c>
      <c r="AW221" s="750">
        <v>21460499</v>
      </c>
      <c r="AX221" s="676">
        <v>3112383</v>
      </c>
      <c r="AY221" s="750">
        <v>21460499</v>
      </c>
      <c r="AZ221" s="677">
        <v>0</v>
      </c>
      <c r="BA221" s="660">
        <v>21460499</v>
      </c>
      <c r="BB221" s="661">
        <v>0</v>
      </c>
      <c r="BC221" s="661">
        <v>0</v>
      </c>
      <c r="BE221" s="656">
        <f t="shared" ref="BE221:BE284" si="15">+AU221/AQ221</f>
        <v>0.98291527999999995</v>
      </c>
    </row>
    <row r="222" spans="1:57" s="655" customFormat="1" ht="16.5" x14ac:dyDescent="0.2">
      <c r="A222" s="659" t="str">
        <f t="shared" si="14"/>
        <v>C2502100020210</v>
      </c>
      <c r="B222" s="866" t="s">
        <v>99</v>
      </c>
      <c r="C222" s="867"/>
      <c r="D222" s="866" t="s">
        <v>322</v>
      </c>
      <c r="E222" s="867"/>
      <c r="F222" s="866" t="s">
        <v>324</v>
      </c>
      <c r="G222" s="867"/>
      <c r="H222" s="866" t="s">
        <v>282</v>
      </c>
      <c r="I222" s="867"/>
      <c r="J222" s="866" t="s">
        <v>280</v>
      </c>
      <c r="K222" s="867"/>
      <c r="L222" s="867"/>
      <c r="M222" s="866" t="s">
        <v>282</v>
      </c>
      <c r="N222" s="867"/>
      <c r="O222" s="867"/>
      <c r="P222" s="866"/>
      <c r="Q222" s="867"/>
      <c r="R222" s="870"/>
      <c r="S222" s="869"/>
      <c r="T222" s="871" t="s">
        <v>326</v>
      </c>
      <c r="U222" s="867"/>
      <c r="V222" s="867"/>
      <c r="W222" s="867"/>
      <c r="X222" s="867"/>
      <c r="Y222" s="867"/>
      <c r="Z222" s="867"/>
      <c r="AA222" s="867"/>
      <c r="AB222" s="870" t="s">
        <v>273</v>
      </c>
      <c r="AC222" s="869"/>
      <c r="AD222" s="869"/>
      <c r="AE222" s="869"/>
      <c r="AF222" s="869"/>
      <c r="AG222" s="870" t="s">
        <v>274</v>
      </c>
      <c r="AH222" s="869"/>
      <c r="AI222" s="869"/>
      <c r="AJ222" s="666" t="s">
        <v>65</v>
      </c>
      <c r="AK222" s="868" t="s">
        <v>275</v>
      </c>
      <c r="AL222" s="869"/>
      <c r="AM222" s="869"/>
      <c r="AN222" s="869"/>
      <c r="AO222" s="869"/>
      <c r="AP222" s="869"/>
      <c r="AQ222" s="654">
        <v>1225259460</v>
      </c>
      <c r="AR222" s="749">
        <v>1188599460</v>
      </c>
      <c r="AS222" s="671">
        <v>36660000</v>
      </c>
      <c r="AT222" s="657">
        <v>0</v>
      </c>
      <c r="AU222" s="749">
        <v>1026186324</v>
      </c>
      <c r="AV222" s="671">
        <v>162413136</v>
      </c>
      <c r="AW222" s="749">
        <v>502389651</v>
      </c>
      <c r="AX222" s="671">
        <v>523796673</v>
      </c>
      <c r="AY222" s="749">
        <v>501790785</v>
      </c>
      <c r="AZ222" s="671">
        <v>598866</v>
      </c>
      <c r="BA222" s="654">
        <v>501790785</v>
      </c>
      <c r="BB222" s="657">
        <v>0</v>
      </c>
      <c r="BC222" s="657">
        <v>0</v>
      </c>
      <c r="BE222" s="656">
        <f t="shared" si="15"/>
        <v>0.83752573026451071</v>
      </c>
    </row>
    <row r="223" spans="1:57" s="655" customFormat="1" ht="16.5" x14ac:dyDescent="0.2">
      <c r="A223" s="659" t="str">
        <f t="shared" si="14"/>
        <v>C25021000202110</v>
      </c>
      <c r="B223" s="874" t="s">
        <v>99</v>
      </c>
      <c r="C223" s="867"/>
      <c r="D223" s="874" t="s">
        <v>322</v>
      </c>
      <c r="E223" s="867"/>
      <c r="F223" s="874" t="s">
        <v>324</v>
      </c>
      <c r="G223" s="867"/>
      <c r="H223" s="874" t="s">
        <v>282</v>
      </c>
      <c r="I223" s="867"/>
      <c r="J223" s="874" t="s">
        <v>280</v>
      </c>
      <c r="K223" s="867"/>
      <c r="L223" s="867"/>
      <c r="M223" s="874" t="s">
        <v>282</v>
      </c>
      <c r="N223" s="867"/>
      <c r="O223" s="867"/>
      <c r="P223" s="874" t="s">
        <v>279</v>
      </c>
      <c r="Q223" s="867"/>
      <c r="R223" s="875"/>
      <c r="S223" s="869"/>
      <c r="T223" s="876" t="s">
        <v>332</v>
      </c>
      <c r="U223" s="867"/>
      <c r="V223" s="867"/>
      <c r="W223" s="867"/>
      <c r="X223" s="867"/>
      <c r="Y223" s="867"/>
      <c r="Z223" s="867"/>
      <c r="AA223" s="867"/>
      <c r="AB223" s="875" t="s">
        <v>273</v>
      </c>
      <c r="AC223" s="869"/>
      <c r="AD223" s="869"/>
      <c r="AE223" s="869"/>
      <c r="AF223" s="869"/>
      <c r="AG223" s="875" t="s">
        <v>274</v>
      </c>
      <c r="AH223" s="869"/>
      <c r="AI223" s="869"/>
      <c r="AJ223" s="667" t="s">
        <v>65</v>
      </c>
      <c r="AK223" s="877" t="s">
        <v>275</v>
      </c>
      <c r="AL223" s="869"/>
      <c r="AM223" s="869"/>
      <c r="AN223" s="869"/>
      <c r="AO223" s="869"/>
      <c r="AP223" s="869"/>
      <c r="AQ223" s="660">
        <v>172000000</v>
      </c>
      <c r="AR223" s="750">
        <v>135340000</v>
      </c>
      <c r="AS223" s="676">
        <v>36660000</v>
      </c>
      <c r="AT223" s="661">
        <v>0</v>
      </c>
      <c r="AU223" s="750">
        <v>135340000</v>
      </c>
      <c r="AV223" s="677">
        <v>0</v>
      </c>
      <c r="AW223" s="750">
        <v>82240000</v>
      </c>
      <c r="AX223" s="676">
        <v>53100000</v>
      </c>
      <c r="AY223" s="750">
        <v>82240000</v>
      </c>
      <c r="AZ223" s="677">
        <v>0</v>
      </c>
      <c r="BA223" s="660">
        <v>82240000</v>
      </c>
      <c r="BB223" s="661">
        <v>0</v>
      </c>
      <c r="BC223" s="661">
        <v>0</v>
      </c>
      <c r="BE223" s="656">
        <f t="shared" si="15"/>
        <v>0.78686046511627905</v>
      </c>
    </row>
    <row r="224" spans="1:57" s="655" customFormat="1" ht="16.5" x14ac:dyDescent="0.2">
      <c r="A224" s="659" t="str">
        <f t="shared" si="14"/>
        <v>C25021000202210</v>
      </c>
      <c r="B224" s="874" t="s">
        <v>99</v>
      </c>
      <c r="C224" s="867"/>
      <c r="D224" s="874" t="s">
        <v>322</v>
      </c>
      <c r="E224" s="867"/>
      <c r="F224" s="874" t="s">
        <v>324</v>
      </c>
      <c r="G224" s="867"/>
      <c r="H224" s="874" t="s">
        <v>282</v>
      </c>
      <c r="I224" s="867"/>
      <c r="J224" s="874" t="s">
        <v>280</v>
      </c>
      <c r="K224" s="867"/>
      <c r="L224" s="867"/>
      <c r="M224" s="874" t="s">
        <v>282</v>
      </c>
      <c r="N224" s="867"/>
      <c r="O224" s="867"/>
      <c r="P224" s="874" t="s">
        <v>282</v>
      </c>
      <c r="Q224" s="867"/>
      <c r="R224" s="875"/>
      <c r="S224" s="869"/>
      <c r="T224" s="876" t="s">
        <v>327</v>
      </c>
      <c r="U224" s="867"/>
      <c r="V224" s="867"/>
      <c r="W224" s="867"/>
      <c r="X224" s="867"/>
      <c r="Y224" s="867"/>
      <c r="Z224" s="867"/>
      <c r="AA224" s="867"/>
      <c r="AB224" s="875" t="s">
        <v>273</v>
      </c>
      <c r="AC224" s="869"/>
      <c r="AD224" s="869"/>
      <c r="AE224" s="869"/>
      <c r="AF224" s="869"/>
      <c r="AG224" s="875" t="s">
        <v>274</v>
      </c>
      <c r="AH224" s="869"/>
      <c r="AI224" s="869"/>
      <c r="AJ224" s="667" t="s">
        <v>65</v>
      </c>
      <c r="AK224" s="877" t="s">
        <v>275</v>
      </c>
      <c r="AL224" s="869"/>
      <c r="AM224" s="869"/>
      <c r="AN224" s="869"/>
      <c r="AO224" s="869"/>
      <c r="AP224" s="869"/>
      <c r="AQ224" s="660">
        <v>633400000</v>
      </c>
      <c r="AR224" s="750">
        <v>633400000</v>
      </c>
      <c r="AS224" s="677">
        <v>0</v>
      </c>
      <c r="AT224" s="661">
        <v>0</v>
      </c>
      <c r="AU224" s="750">
        <v>633400000</v>
      </c>
      <c r="AV224" s="677">
        <v>0</v>
      </c>
      <c r="AW224" s="750">
        <v>236859405</v>
      </c>
      <c r="AX224" s="676">
        <v>396540595</v>
      </c>
      <c r="AY224" s="750">
        <v>236859405</v>
      </c>
      <c r="AZ224" s="677">
        <v>0</v>
      </c>
      <c r="BA224" s="660">
        <v>236859405</v>
      </c>
      <c r="BB224" s="661">
        <v>0</v>
      </c>
      <c r="BC224" s="661">
        <v>0</v>
      </c>
      <c r="BE224" s="656">
        <f t="shared" si="15"/>
        <v>1</v>
      </c>
    </row>
    <row r="225" spans="1:57" s="655" customFormat="1" ht="16.5" x14ac:dyDescent="0.2">
      <c r="A225" s="659" t="str">
        <f t="shared" ref="A225:A288" si="16">+B225&amp;D225&amp;F225&amp;H225&amp;J225&amp;M225&amp;P225&amp;R225&amp;AJ225</f>
        <v>C25021000202310</v>
      </c>
      <c r="B225" s="874" t="s">
        <v>99</v>
      </c>
      <c r="C225" s="867"/>
      <c r="D225" s="874" t="s">
        <v>322</v>
      </c>
      <c r="E225" s="867"/>
      <c r="F225" s="874" t="s">
        <v>324</v>
      </c>
      <c r="G225" s="867"/>
      <c r="H225" s="874" t="s">
        <v>282</v>
      </c>
      <c r="I225" s="867"/>
      <c r="J225" s="874" t="s">
        <v>280</v>
      </c>
      <c r="K225" s="867"/>
      <c r="L225" s="867"/>
      <c r="M225" s="874" t="s">
        <v>282</v>
      </c>
      <c r="N225" s="867"/>
      <c r="O225" s="867"/>
      <c r="P225" s="874" t="s">
        <v>289</v>
      </c>
      <c r="Q225" s="867"/>
      <c r="R225" s="875"/>
      <c r="S225" s="869"/>
      <c r="T225" s="876" t="s">
        <v>328</v>
      </c>
      <c r="U225" s="867"/>
      <c r="V225" s="867"/>
      <c r="W225" s="867"/>
      <c r="X225" s="867"/>
      <c r="Y225" s="867"/>
      <c r="Z225" s="867"/>
      <c r="AA225" s="867"/>
      <c r="AB225" s="875" t="s">
        <v>273</v>
      </c>
      <c r="AC225" s="869"/>
      <c r="AD225" s="869"/>
      <c r="AE225" s="869"/>
      <c r="AF225" s="869"/>
      <c r="AG225" s="875" t="s">
        <v>274</v>
      </c>
      <c r="AH225" s="869"/>
      <c r="AI225" s="869"/>
      <c r="AJ225" s="667" t="s">
        <v>65</v>
      </c>
      <c r="AK225" s="877" t="s">
        <v>275</v>
      </c>
      <c r="AL225" s="869"/>
      <c r="AM225" s="869"/>
      <c r="AN225" s="869"/>
      <c r="AO225" s="869"/>
      <c r="AP225" s="869"/>
      <c r="AQ225" s="660">
        <v>160000000</v>
      </c>
      <c r="AR225" s="750">
        <v>160000000</v>
      </c>
      <c r="AS225" s="677">
        <v>0</v>
      </c>
      <c r="AT225" s="661">
        <v>0</v>
      </c>
      <c r="AU225" s="750">
        <v>120000000</v>
      </c>
      <c r="AV225" s="676">
        <v>40000000</v>
      </c>
      <c r="AW225" s="750">
        <v>84561965</v>
      </c>
      <c r="AX225" s="676">
        <v>35438035</v>
      </c>
      <c r="AY225" s="750">
        <v>84561965</v>
      </c>
      <c r="AZ225" s="677">
        <v>0</v>
      </c>
      <c r="BA225" s="660">
        <v>84561965</v>
      </c>
      <c r="BB225" s="661">
        <v>0</v>
      </c>
      <c r="BC225" s="661">
        <v>0</v>
      </c>
      <c r="BE225" s="656">
        <f t="shared" si="15"/>
        <v>0.75</v>
      </c>
    </row>
    <row r="226" spans="1:57" s="655" customFormat="1" ht="16.5" x14ac:dyDescent="0.2">
      <c r="A226" s="659" t="str">
        <f t="shared" si="16"/>
        <v>C25021000202410</v>
      </c>
      <c r="B226" s="874" t="s">
        <v>99</v>
      </c>
      <c r="C226" s="867"/>
      <c r="D226" s="874" t="s">
        <v>322</v>
      </c>
      <c r="E226" s="867"/>
      <c r="F226" s="874" t="s">
        <v>324</v>
      </c>
      <c r="G226" s="867"/>
      <c r="H226" s="874" t="s">
        <v>282</v>
      </c>
      <c r="I226" s="867"/>
      <c r="J226" s="874" t="s">
        <v>280</v>
      </c>
      <c r="K226" s="867"/>
      <c r="L226" s="867"/>
      <c r="M226" s="874" t="s">
        <v>282</v>
      </c>
      <c r="N226" s="867"/>
      <c r="O226" s="867"/>
      <c r="P226" s="874" t="s">
        <v>283</v>
      </c>
      <c r="Q226" s="867"/>
      <c r="R226" s="875"/>
      <c r="S226" s="869"/>
      <c r="T226" s="876" t="s">
        <v>84</v>
      </c>
      <c r="U226" s="867"/>
      <c r="V226" s="867"/>
      <c r="W226" s="867"/>
      <c r="X226" s="867"/>
      <c r="Y226" s="867"/>
      <c r="Z226" s="867"/>
      <c r="AA226" s="867"/>
      <c r="AB226" s="875" t="s">
        <v>273</v>
      </c>
      <c r="AC226" s="869"/>
      <c r="AD226" s="869"/>
      <c r="AE226" s="869"/>
      <c r="AF226" s="869"/>
      <c r="AG226" s="875" t="s">
        <v>274</v>
      </c>
      <c r="AH226" s="869"/>
      <c r="AI226" s="869"/>
      <c r="AJ226" s="667" t="s">
        <v>65</v>
      </c>
      <c r="AK226" s="877" t="s">
        <v>275</v>
      </c>
      <c r="AL226" s="869"/>
      <c r="AM226" s="869"/>
      <c r="AN226" s="869"/>
      <c r="AO226" s="869"/>
      <c r="AP226" s="869"/>
      <c r="AQ226" s="660">
        <v>140000000</v>
      </c>
      <c r="AR226" s="750">
        <v>140000000</v>
      </c>
      <c r="AS226" s="677">
        <v>0</v>
      </c>
      <c r="AT226" s="661">
        <v>0</v>
      </c>
      <c r="AU226" s="750">
        <v>133586864</v>
      </c>
      <c r="AV226" s="676">
        <v>6413136</v>
      </c>
      <c r="AW226" s="750">
        <v>94868821</v>
      </c>
      <c r="AX226" s="676">
        <v>38718043</v>
      </c>
      <c r="AY226" s="750">
        <v>94269955</v>
      </c>
      <c r="AZ226" s="676">
        <v>598866</v>
      </c>
      <c r="BA226" s="660">
        <v>94269955</v>
      </c>
      <c r="BB226" s="661">
        <v>0</v>
      </c>
      <c r="BC226" s="661">
        <v>0</v>
      </c>
      <c r="BE226" s="656">
        <f t="shared" si="15"/>
        <v>0.9541918857142857</v>
      </c>
    </row>
    <row r="227" spans="1:57" s="655" customFormat="1" ht="16.5" x14ac:dyDescent="0.2">
      <c r="A227" s="659" t="str">
        <f t="shared" si="16"/>
        <v>C25021000202610</v>
      </c>
      <c r="B227" s="874" t="s">
        <v>99</v>
      </c>
      <c r="C227" s="867"/>
      <c r="D227" s="874" t="s">
        <v>322</v>
      </c>
      <c r="E227" s="867"/>
      <c r="F227" s="874" t="s">
        <v>324</v>
      </c>
      <c r="G227" s="867"/>
      <c r="H227" s="874" t="s">
        <v>282</v>
      </c>
      <c r="I227" s="867"/>
      <c r="J227" s="874" t="s">
        <v>280</v>
      </c>
      <c r="K227" s="867"/>
      <c r="L227" s="867"/>
      <c r="M227" s="874" t="s">
        <v>282</v>
      </c>
      <c r="N227" s="867"/>
      <c r="O227" s="867"/>
      <c r="P227" s="874" t="s">
        <v>292</v>
      </c>
      <c r="Q227" s="867"/>
      <c r="R227" s="875"/>
      <c r="S227" s="869"/>
      <c r="T227" s="876" t="s">
        <v>329</v>
      </c>
      <c r="U227" s="867"/>
      <c r="V227" s="867"/>
      <c r="W227" s="867"/>
      <c r="X227" s="867"/>
      <c r="Y227" s="867"/>
      <c r="Z227" s="867"/>
      <c r="AA227" s="867"/>
      <c r="AB227" s="875" t="s">
        <v>273</v>
      </c>
      <c r="AC227" s="869"/>
      <c r="AD227" s="869"/>
      <c r="AE227" s="869"/>
      <c r="AF227" s="869"/>
      <c r="AG227" s="875" t="s">
        <v>274</v>
      </c>
      <c r="AH227" s="869"/>
      <c r="AI227" s="869"/>
      <c r="AJ227" s="667" t="s">
        <v>65</v>
      </c>
      <c r="AK227" s="877" t="s">
        <v>275</v>
      </c>
      <c r="AL227" s="869"/>
      <c r="AM227" s="869"/>
      <c r="AN227" s="869"/>
      <c r="AO227" s="869"/>
      <c r="AP227" s="869"/>
      <c r="AQ227" s="660">
        <v>70000000</v>
      </c>
      <c r="AR227" s="750">
        <v>70000000</v>
      </c>
      <c r="AS227" s="677">
        <v>0</v>
      </c>
      <c r="AT227" s="661">
        <v>0</v>
      </c>
      <c r="AU227" s="751">
        <v>0</v>
      </c>
      <c r="AV227" s="676">
        <v>70000000</v>
      </c>
      <c r="AW227" s="751">
        <v>0</v>
      </c>
      <c r="AX227" s="677">
        <v>0</v>
      </c>
      <c r="AY227" s="751">
        <v>0</v>
      </c>
      <c r="AZ227" s="677">
        <v>0</v>
      </c>
      <c r="BA227" s="661">
        <v>0</v>
      </c>
      <c r="BB227" s="661">
        <v>0</v>
      </c>
      <c r="BC227" s="661">
        <v>0</v>
      </c>
      <c r="BE227" s="656">
        <f t="shared" si="15"/>
        <v>0</v>
      </c>
    </row>
    <row r="228" spans="1:57" s="655" customFormat="1" ht="16.5" x14ac:dyDescent="0.2">
      <c r="A228" s="659" t="str">
        <f t="shared" si="16"/>
        <v>C250210002021110</v>
      </c>
      <c r="B228" s="874" t="s">
        <v>99</v>
      </c>
      <c r="C228" s="867"/>
      <c r="D228" s="874" t="s">
        <v>322</v>
      </c>
      <c r="E228" s="867"/>
      <c r="F228" s="874" t="s">
        <v>324</v>
      </c>
      <c r="G228" s="867"/>
      <c r="H228" s="874" t="s">
        <v>282</v>
      </c>
      <c r="I228" s="867"/>
      <c r="J228" s="874" t="s">
        <v>280</v>
      </c>
      <c r="K228" s="867"/>
      <c r="L228" s="867"/>
      <c r="M228" s="874" t="s">
        <v>282</v>
      </c>
      <c r="N228" s="867"/>
      <c r="O228" s="867"/>
      <c r="P228" s="874" t="s">
        <v>80</v>
      </c>
      <c r="Q228" s="867"/>
      <c r="R228" s="875"/>
      <c r="S228" s="869"/>
      <c r="T228" s="876" t="s">
        <v>330</v>
      </c>
      <c r="U228" s="867"/>
      <c r="V228" s="867"/>
      <c r="W228" s="867"/>
      <c r="X228" s="867"/>
      <c r="Y228" s="867"/>
      <c r="Z228" s="867"/>
      <c r="AA228" s="867"/>
      <c r="AB228" s="875" t="s">
        <v>273</v>
      </c>
      <c r="AC228" s="869"/>
      <c r="AD228" s="869"/>
      <c r="AE228" s="869"/>
      <c r="AF228" s="869"/>
      <c r="AG228" s="875" t="s">
        <v>274</v>
      </c>
      <c r="AH228" s="869"/>
      <c r="AI228" s="869"/>
      <c r="AJ228" s="667" t="s">
        <v>65</v>
      </c>
      <c r="AK228" s="877" t="s">
        <v>275</v>
      </c>
      <c r="AL228" s="869"/>
      <c r="AM228" s="869"/>
      <c r="AN228" s="869"/>
      <c r="AO228" s="869"/>
      <c r="AP228" s="869"/>
      <c r="AQ228" s="660">
        <v>49859460</v>
      </c>
      <c r="AR228" s="750">
        <v>49859460</v>
      </c>
      <c r="AS228" s="677">
        <v>0</v>
      </c>
      <c r="AT228" s="661">
        <v>0</v>
      </c>
      <c r="AU228" s="750">
        <v>3859460</v>
      </c>
      <c r="AV228" s="676">
        <v>46000000</v>
      </c>
      <c r="AW228" s="750">
        <v>3859460</v>
      </c>
      <c r="AX228" s="677">
        <v>0</v>
      </c>
      <c r="AY228" s="750">
        <v>3859460</v>
      </c>
      <c r="AZ228" s="677">
        <v>0</v>
      </c>
      <c r="BA228" s="660">
        <v>3859460</v>
      </c>
      <c r="BB228" s="661">
        <v>0</v>
      </c>
      <c r="BC228" s="661">
        <v>0</v>
      </c>
      <c r="BE228" s="656">
        <f t="shared" si="15"/>
        <v>7.740677496306618E-2</v>
      </c>
    </row>
    <row r="229" spans="1:57" s="733" customFormat="1" ht="16.5" x14ac:dyDescent="0.2">
      <c r="A229" s="734" t="str">
        <f t="shared" si="16"/>
        <v>C25021000310</v>
      </c>
      <c r="B229" s="890" t="s">
        <v>99</v>
      </c>
      <c r="C229" s="891"/>
      <c r="D229" s="890" t="s">
        <v>322</v>
      </c>
      <c r="E229" s="891"/>
      <c r="F229" s="890" t="s">
        <v>324</v>
      </c>
      <c r="G229" s="891"/>
      <c r="H229" s="890" t="s">
        <v>289</v>
      </c>
      <c r="I229" s="891"/>
      <c r="J229" s="890"/>
      <c r="K229" s="891"/>
      <c r="L229" s="891"/>
      <c r="M229" s="890"/>
      <c r="N229" s="891"/>
      <c r="O229" s="891"/>
      <c r="P229" s="890"/>
      <c r="Q229" s="891"/>
      <c r="R229" s="892"/>
      <c r="S229" s="889"/>
      <c r="T229" s="893" t="s">
        <v>320</v>
      </c>
      <c r="U229" s="891"/>
      <c r="V229" s="891"/>
      <c r="W229" s="891"/>
      <c r="X229" s="891"/>
      <c r="Y229" s="891"/>
      <c r="Z229" s="891"/>
      <c r="AA229" s="891"/>
      <c r="AB229" s="892" t="s">
        <v>273</v>
      </c>
      <c r="AC229" s="889"/>
      <c r="AD229" s="889"/>
      <c r="AE229" s="889"/>
      <c r="AF229" s="889"/>
      <c r="AG229" s="892" t="s">
        <v>274</v>
      </c>
      <c r="AH229" s="889"/>
      <c r="AI229" s="889"/>
      <c r="AJ229" s="735" t="s">
        <v>65</v>
      </c>
      <c r="AK229" s="888" t="s">
        <v>275</v>
      </c>
      <c r="AL229" s="889"/>
      <c r="AM229" s="869"/>
      <c r="AN229" s="869"/>
      <c r="AO229" s="869"/>
      <c r="AP229" s="889"/>
      <c r="AQ229" s="736">
        <v>2500000000</v>
      </c>
      <c r="AR229" s="750">
        <v>2160910081</v>
      </c>
      <c r="AS229" s="736">
        <v>339089919</v>
      </c>
      <c r="AT229" s="737">
        <v>0</v>
      </c>
      <c r="AU229" s="750">
        <v>1766118858</v>
      </c>
      <c r="AV229" s="736">
        <v>394791223</v>
      </c>
      <c r="AW229" s="750">
        <v>967240435</v>
      </c>
      <c r="AX229" s="736">
        <v>798878423</v>
      </c>
      <c r="AY229" s="750">
        <v>965631771</v>
      </c>
      <c r="AZ229" s="736">
        <v>1608664</v>
      </c>
      <c r="BA229" s="736">
        <v>965631771</v>
      </c>
      <c r="BB229" s="737">
        <v>0</v>
      </c>
      <c r="BC229" s="736">
        <v>900000</v>
      </c>
      <c r="BE229" s="738">
        <f t="shared" si="15"/>
        <v>0.70644754320000003</v>
      </c>
    </row>
    <row r="230" spans="1:57" s="655" customFormat="1" ht="16.5" x14ac:dyDescent="0.2">
      <c r="A230" s="659" t="str">
        <f t="shared" si="16"/>
        <v>C250210003010</v>
      </c>
      <c r="B230" s="866" t="s">
        <v>99</v>
      </c>
      <c r="C230" s="867"/>
      <c r="D230" s="866" t="s">
        <v>322</v>
      </c>
      <c r="E230" s="867"/>
      <c r="F230" s="866" t="s">
        <v>324</v>
      </c>
      <c r="G230" s="867"/>
      <c r="H230" s="866" t="s">
        <v>289</v>
      </c>
      <c r="I230" s="867"/>
      <c r="J230" s="866" t="s">
        <v>280</v>
      </c>
      <c r="K230" s="867"/>
      <c r="L230" s="867"/>
      <c r="M230" s="866"/>
      <c r="N230" s="867"/>
      <c r="O230" s="867"/>
      <c r="P230" s="866"/>
      <c r="Q230" s="867"/>
      <c r="R230" s="870"/>
      <c r="S230" s="869"/>
      <c r="T230" s="871" t="s">
        <v>320</v>
      </c>
      <c r="U230" s="867"/>
      <c r="V230" s="867"/>
      <c r="W230" s="867"/>
      <c r="X230" s="867"/>
      <c r="Y230" s="867"/>
      <c r="Z230" s="867"/>
      <c r="AA230" s="867"/>
      <c r="AB230" s="870" t="s">
        <v>273</v>
      </c>
      <c r="AC230" s="869"/>
      <c r="AD230" s="869"/>
      <c r="AE230" s="869"/>
      <c r="AF230" s="869"/>
      <c r="AG230" s="870" t="s">
        <v>274</v>
      </c>
      <c r="AH230" s="869"/>
      <c r="AI230" s="869"/>
      <c r="AJ230" s="666" t="s">
        <v>65</v>
      </c>
      <c r="AK230" s="868" t="s">
        <v>275</v>
      </c>
      <c r="AL230" s="869"/>
      <c r="AM230" s="869"/>
      <c r="AN230" s="869"/>
      <c r="AO230" s="869"/>
      <c r="AP230" s="869"/>
      <c r="AQ230" s="654">
        <v>2500000000</v>
      </c>
      <c r="AR230" s="749">
        <v>2160910081</v>
      </c>
      <c r="AS230" s="671">
        <v>339089919</v>
      </c>
      <c r="AT230" s="657">
        <v>0</v>
      </c>
      <c r="AU230" s="749">
        <v>1766118858</v>
      </c>
      <c r="AV230" s="671">
        <v>394791223</v>
      </c>
      <c r="AW230" s="749">
        <v>967240435</v>
      </c>
      <c r="AX230" s="671">
        <v>798878423</v>
      </c>
      <c r="AY230" s="749">
        <v>965631771</v>
      </c>
      <c r="AZ230" s="671">
        <v>1608664</v>
      </c>
      <c r="BA230" s="654">
        <v>965631771</v>
      </c>
      <c r="BB230" s="657">
        <v>0</v>
      </c>
      <c r="BC230" s="654">
        <v>900000</v>
      </c>
      <c r="BE230" s="656">
        <f t="shared" si="15"/>
        <v>0.70644754320000003</v>
      </c>
    </row>
    <row r="231" spans="1:57" s="655" customFormat="1" ht="16.5" x14ac:dyDescent="0.2">
      <c r="A231" s="659" t="str">
        <f t="shared" si="16"/>
        <v>C2502100030110</v>
      </c>
      <c r="B231" s="866" t="s">
        <v>99</v>
      </c>
      <c r="C231" s="867"/>
      <c r="D231" s="866" t="s">
        <v>322</v>
      </c>
      <c r="E231" s="867"/>
      <c r="F231" s="866" t="s">
        <v>324</v>
      </c>
      <c r="G231" s="867"/>
      <c r="H231" s="866" t="s">
        <v>289</v>
      </c>
      <c r="I231" s="867"/>
      <c r="J231" s="866" t="s">
        <v>280</v>
      </c>
      <c r="K231" s="867"/>
      <c r="L231" s="867"/>
      <c r="M231" s="866" t="s">
        <v>279</v>
      </c>
      <c r="N231" s="867"/>
      <c r="O231" s="867"/>
      <c r="P231" s="866"/>
      <c r="Q231" s="867"/>
      <c r="R231" s="870"/>
      <c r="S231" s="869"/>
      <c r="T231" s="871" t="s">
        <v>331</v>
      </c>
      <c r="U231" s="867"/>
      <c r="V231" s="867"/>
      <c r="W231" s="867"/>
      <c r="X231" s="867"/>
      <c r="Y231" s="867"/>
      <c r="Z231" s="867"/>
      <c r="AA231" s="867"/>
      <c r="AB231" s="870" t="s">
        <v>273</v>
      </c>
      <c r="AC231" s="869"/>
      <c r="AD231" s="869"/>
      <c r="AE231" s="869"/>
      <c r="AF231" s="869"/>
      <c r="AG231" s="870" t="s">
        <v>274</v>
      </c>
      <c r="AH231" s="869"/>
      <c r="AI231" s="869"/>
      <c r="AJ231" s="666" t="s">
        <v>65</v>
      </c>
      <c r="AK231" s="868" t="s">
        <v>275</v>
      </c>
      <c r="AL231" s="869"/>
      <c r="AM231" s="869"/>
      <c r="AN231" s="869"/>
      <c r="AO231" s="869"/>
      <c r="AP231" s="869"/>
      <c r="AQ231" s="657">
        <v>0</v>
      </c>
      <c r="AR231" s="752">
        <v>0</v>
      </c>
      <c r="AS231" s="672">
        <v>0</v>
      </c>
      <c r="AT231" s="657">
        <v>0</v>
      </c>
      <c r="AU231" s="752">
        <v>0</v>
      </c>
      <c r="AV231" s="672">
        <v>0</v>
      </c>
      <c r="AW231" s="752">
        <v>0</v>
      </c>
      <c r="AX231" s="672">
        <v>0</v>
      </c>
      <c r="AY231" s="752">
        <v>0</v>
      </c>
      <c r="AZ231" s="672">
        <v>0</v>
      </c>
      <c r="BA231" s="657">
        <v>0</v>
      </c>
      <c r="BB231" s="657">
        <v>0</v>
      </c>
      <c r="BC231" s="657">
        <v>0</v>
      </c>
      <c r="BE231" s="656" t="e">
        <f t="shared" si="15"/>
        <v>#DIV/0!</v>
      </c>
    </row>
    <row r="232" spans="1:57" s="655" customFormat="1" ht="16.5" x14ac:dyDescent="0.2">
      <c r="A232" s="659" t="str">
        <f t="shared" si="16"/>
        <v>C25021000301410</v>
      </c>
      <c r="B232" s="874" t="s">
        <v>99</v>
      </c>
      <c r="C232" s="867"/>
      <c r="D232" s="874" t="s">
        <v>322</v>
      </c>
      <c r="E232" s="867"/>
      <c r="F232" s="874" t="s">
        <v>324</v>
      </c>
      <c r="G232" s="867"/>
      <c r="H232" s="874" t="s">
        <v>289</v>
      </c>
      <c r="I232" s="867"/>
      <c r="J232" s="874" t="s">
        <v>280</v>
      </c>
      <c r="K232" s="867"/>
      <c r="L232" s="867"/>
      <c r="M232" s="874" t="s">
        <v>279</v>
      </c>
      <c r="N232" s="867"/>
      <c r="O232" s="867"/>
      <c r="P232" s="874" t="s">
        <v>283</v>
      </c>
      <c r="Q232" s="867"/>
      <c r="R232" s="875"/>
      <c r="S232" s="869"/>
      <c r="T232" s="876" t="s">
        <v>84</v>
      </c>
      <c r="U232" s="867"/>
      <c r="V232" s="867"/>
      <c r="W232" s="867"/>
      <c r="X232" s="867"/>
      <c r="Y232" s="867"/>
      <c r="Z232" s="867"/>
      <c r="AA232" s="867"/>
      <c r="AB232" s="875" t="s">
        <v>273</v>
      </c>
      <c r="AC232" s="869"/>
      <c r="AD232" s="869"/>
      <c r="AE232" s="869"/>
      <c r="AF232" s="869"/>
      <c r="AG232" s="875" t="s">
        <v>274</v>
      </c>
      <c r="AH232" s="869"/>
      <c r="AI232" s="869"/>
      <c r="AJ232" s="667" t="s">
        <v>65</v>
      </c>
      <c r="AK232" s="877" t="s">
        <v>275</v>
      </c>
      <c r="AL232" s="869"/>
      <c r="AM232" s="869"/>
      <c r="AN232" s="869"/>
      <c r="AO232" s="869"/>
      <c r="AP232" s="869"/>
      <c r="AQ232" s="661">
        <v>0</v>
      </c>
      <c r="AR232" s="751">
        <v>0</v>
      </c>
      <c r="AS232" s="677">
        <v>0</v>
      </c>
      <c r="AT232" s="661">
        <v>0</v>
      </c>
      <c r="AU232" s="751">
        <v>0</v>
      </c>
      <c r="AV232" s="677">
        <v>0</v>
      </c>
      <c r="AW232" s="751">
        <v>0</v>
      </c>
      <c r="AX232" s="677">
        <v>0</v>
      </c>
      <c r="AY232" s="751">
        <v>0</v>
      </c>
      <c r="AZ232" s="677">
        <v>0</v>
      </c>
      <c r="BA232" s="661">
        <v>0</v>
      </c>
      <c r="BB232" s="661">
        <v>0</v>
      </c>
      <c r="BC232" s="661">
        <v>0</v>
      </c>
      <c r="BE232" s="656" t="e">
        <f t="shared" si="15"/>
        <v>#DIV/0!</v>
      </c>
    </row>
    <row r="233" spans="1:57" s="655" customFormat="1" ht="16.5" x14ac:dyDescent="0.2">
      <c r="A233" s="659" t="str">
        <f t="shared" si="16"/>
        <v>C2502100030210</v>
      </c>
      <c r="B233" s="866" t="s">
        <v>99</v>
      </c>
      <c r="C233" s="867"/>
      <c r="D233" s="866" t="s">
        <v>322</v>
      </c>
      <c r="E233" s="867"/>
      <c r="F233" s="866" t="s">
        <v>324</v>
      </c>
      <c r="G233" s="867"/>
      <c r="H233" s="866" t="s">
        <v>289</v>
      </c>
      <c r="I233" s="867"/>
      <c r="J233" s="866" t="s">
        <v>280</v>
      </c>
      <c r="K233" s="867"/>
      <c r="L233" s="867"/>
      <c r="M233" s="866" t="s">
        <v>282</v>
      </c>
      <c r="N233" s="867"/>
      <c r="O233" s="867"/>
      <c r="P233" s="866"/>
      <c r="Q233" s="867"/>
      <c r="R233" s="870"/>
      <c r="S233" s="869"/>
      <c r="T233" s="871" t="s">
        <v>326</v>
      </c>
      <c r="U233" s="867"/>
      <c r="V233" s="867"/>
      <c r="W233" s="867"/>
      <c r="X233" s="867"/>
      <c r="Y233" s="867"/>
      <c r="Z233" s="867"/>
      <c r="AA233" s="867"/>
      <c r="AB233" s="870" t="s">
        <v>273</v>
      </c>
      <c r="AC233" s="869"/>
      <c r="AD233" s="869"/>
      <c r="AE233" s="869"/>
      <c r="AF233" s="869"/>
      <c r="AG233" s="870" t="s">
        <v>274</v>
      </c>
      <c r="AH233" s="869"/>
      <c r="AI233" s="869"/>
      <c r="AJ233" s="666" t="s">
        <v>65</v>
      </c>
      <c r="AK233" s="868" t="s">
        <v>275</v>
      </c>
      <c r="AL233" s="869"/>
      <c r="AM233" s="869"/>
      <c r="AN233" s="869"/>
      <c r="AO233" s="869"/>
      <c r="AP233" s="869"/>
      <c r="AQ233" s="654">
        <v>2500000000</v>
      </c>
      <c r="AR233" s="749">
        <v>2160910081</v>
      </c>
      <c r="AS233" s="671">
        <v>339089919</v>
      </c>
      <c r="AT233" s="657">
        <v>0</v>
      </c>
      <c r="AU233" s="749">
        <v>1766118858</v>
      </c>
      <c r="AV233" s="671">
        <v>394791223</v>
      </c>
      <c r="AW233" s="749">
        <v>967240435</v>
      </c>
      <c r="AX233" s="671">
        <v>798878423</v>
      </c>
      <c r="AY233" s="749">
        <v>965631771</v>
      </c>
      <c r="AZ233" s="671">
        <v>1608664</v>
      </c>
      <c r="BA233" s="654">
        <v>965631771</v>
      </c>
      <c r="BB233" s="657">
        <v>0</v>
      </c>
      <c r="BC233" s="654">
        <v>900000</v>
      </c>
      <c r="BE233" s="656">
        <f t="shared" si="15"/>
        <v>0.70644754320000003</v>
      </c>
    </row>
    <row r="234" spans="1:57" s="655" customFormat="1" ht="16.5" x14ac:dyDescent="0.2">
      <c r="A234" s="659" t="str">
        <f t="shared" si="16"/>
        <v>C25021000302110</v>
      </c>
      <c r="B234" s="874" t="s">
        <v>99</v>
      </c>
      <c r="C234" s="867"/>
      <c r="D234" s="874" t="s">
        <v>322</v>
      </c>
      <c r="E234" s="867"/>
      <c r="F234" s="874" t="s">
        <v>324</v>
      </c>
      <c r="G234" s="867"/>
      <c r="H234" s="874" t="s">
        <v>289</v>
      </c>
      <c r="I234" s="867"/>
      <c r="J234" s="874" t="s">
        <v>280</v>
      </c>
      <c r="K234" s="867"/>
      <c r="L234" s="867"/>
      <c r="M234" s="874" t="s">
        <v>282</v>
      </c>
      <c r="N234" s="867"/>
      <c r="O234" s="867"/>
      <c r="P234" s="874" t="s">
        <v>279</v>
      </c>
      <c r="Q234" s="867"/>
      <c r="R234" s="875"/>
      <c r="S234" s="869"/>
      <c r="T234" s="876" t="s">
        <v>332</v>
      </c>
      <c r="U234" s="867"/>
      <c r="V234" s="867"/>
      <c r="W234" s="867"/>
      <c r="X234" s="867"/>
      <c r="Y234" s="867"/>
      <c r="Z234" s="867"/>
      <c r="AA234" s="867"/>
      <c r="AB234" s="875" t="s">
        <v>273</v>
      </c>
      <c r="AC234" s="869"/>
      <c r="AD234" s="869"/>
      <c r="AE234" s="869"/>
      <c r="AF234" s="869"/>
      <c r="AG234" s="875" t="s">
        <v>274</v>
      </c>
      <c r="AH234" s="869"/>
      <c r="AI234" s="869"/>
      <c r="AJ234" s="667" t="s">
        <v>65</v>
      </c>
      <c r="AK234" s="877" t="s">
        <v>275</v>
      </c>
      <c r="AL234" s="869"/>
      <c r="AM234" s="869"/>
      <c r="AN234" s="869"/>
      <c r="AO234" s="869"/>
      <c r="AP234" s="869"/>
      <c r="AQ234" s="660">
        <v>1000000000</v>
      </c>
      <c r="AR234" s="750">
        <v>890910081</v>
      </c>
      <c r="AS234" s="676">
        <v>109089919</v>
      </c>
      <c r="AT234" s="661">
        <v>0</v>
      </c>
      <c r="AU234" s="750">
        <v>737617815</v>
      </c>
      <c r="AV234" s="676">
        <v>153292266</v>
      </c>
      <c r="AW234" s="750">
        <v>362616708</v>
      </c>
      <c r="AX234" s="676">
        <v>375001107</v>
      </c>
      <c r="AY234" s="750">
        <v>362616708</v>
      </c>
      <c r="AZ234" s="677">
        <v>0</v>
      </c>
      <c r="BA234" s="660">
        <v>362616708</v>
      </c>
      <c r="BB234" s="661">
        <v>0</v>
      </c>
      <c r="BC234" s="661">
        <v>0</v>
      </c>
      <c r="BE234" s="656">
        <f t="shared" si="15"/>
        <v>0.73761781500000001</v>
      </c>
    </row>
    <row r="235" spans="1:57" s="655" customFormat="1" ht="16.5" x14ac:dyDescent="0.2">
      <c r="A235" s="659" t="str">
        <f t="shared" si="16"/>
        <v>C25021000302210</v>
      </c>
      <c r="B235" s="874" t="s">
        <v>99</v>
      </c>
      <c r="C235" s="867"/>
      <c r="D235" s="874" t="s">
        <v>322</v>
      </c>
      <c r="E235" s="867"/>
      <c r="F235" s="874" t="s">
        <v>324</v>
      </c>
      <c r="G235" s="867"/>
      <c r="H235" s="874" t="s">
        <v>289</v>
      </c>
      <c r="I235" s="867"/>
      <c r="J235" s="874" t="s">
        <v>280</v>
      </c>
      <c r="K235" s="867"/>
      <c r="L235" s="867"/>
      <c r="M235" s="874" t="s">
        <v>282</v>
      </c>
      <c r="N235" s="867"/>
      <c r="O235" s="867"/>
      <c r="P235" s="874" t="s">
        <v>282</v>
      </c>
      <c r="Q235" s="867"/>
      <c r="R235" s="875"/>
      <c r="S235" s="869"/>
      <c r="T235" s="876" t="s">
        <v>327</v>
      </c>
      <c r="U235" s="867"/>
      <c r="V235" s="867"/>
      <c r="W235" s="867"/>
      <c r="X235" s="867"/>
      <c r="Y235" s="867"/>
      <c r="Z235" s="867"/>
      <c r="AA235" s="867"/>
      <c r="AB235" s="875" t="s">
        <v>273</v>
      </c>
      <c r="AC235" s="869"/>
      <c r="AD235" s="869"/>
      <c r="AE235" s="869"/>
      <c r="AF235" s="869"/>
      <c r="AG235" s="875" t="s">
        <v>274</v>
      </c>
      <c r="AH235" s="869"/>
      <c r="AI235" s="869"/>
      <c r="AJ235" s="667" t="s">
        <v>65</v>
      </c>
      <c r="AK235" s="877" t="s">
        <v>275</v>
      </c>
      <c r="AL235" s="869"/>
      <c r="AM235" s="869"/>
      <c r="AN235" s="869"/>
      <c r="AO235" s="869"/>
      <c r="AP235" s="869"/>
      <c r="AQ235" s="660">
        <v>420000000</v>
      </c>
      <c r="AR235" s="750">
        <v>420000000</v>
      </c>
      <c r="AS235" s="677">
        <v>0</v>
      </c>
      <c r="AT235" s="661">
        <v>0</v>
      </c>
      <c r="AU235" s="750">
        <v>420000000</v>
      </c>
      <c r="AV235" s="677">
        <v>0</v>
      </c>
      <c r="AW235" s="750">
        <v>151184414</v>
      </c>
      <c r="AX235" s="676">
        <v>268815586</v>
      </c>
      <c r="AY235" s="750">
        <v>151184414</v>
      </c>
      <c r="AZ235" s="677">
        <v>0</v>
      </c>
      <c r="BA235" s="660">
        <v>151184414</v>
      </c>
      <c r="BB235" s="661">
        <v>0</v>
      </c>
      <c r="BC235" s="661">
        <v>0</v>
      </c>
      <c r="BE235" s="656">
        <f t="shared" si="15"/>
        <v>1</v>
      </c>
    </row>
    <row r="236" spans="1:57" s="655" customFormat="1" ht="16.5" x14ac:dyDescent="0.2">
      <c r="A236" s="659" t="str">
        <f t="shared" si="16"/>
        <v>C25021000302310</v>
      </c>
      <c r="B236" s="874" t="s">
        <v>99</v>
      </c>
      <c r="C236" s="867"/>
      <c r="D236" s="874" t="s">
        <v>322</v>
      </c>
      <c r="E236" s="867"/>
      <c r="F236" s="874" t="s">
        <v>324</v>
      </c>
      <c r="G236" s="867"/>
      <c r="H236" s="874" t="s">
        <v>289</v>
      </c>
      <c r="I236" s="867"/>
      <c r="J236" s="874" t="s">
        <v>280</v>
      </c>
      <c r="K236" s="867"/>
      <c r="L236" s="867"/>
      <c r="M236" s="874" t="s">
        <v>282</v>
      </c>
      <c r="N236" s="867"/>
      <c r="O236" s="867"/>
      <c r="P236" s="874" t="s">
        <v>289</v>
      </c>
      <c r="Q236" s="867"/>
      <c r="R236" s="875"/>
      <c r="S236" s="869"/>
      <c r="T236" s="876" t="s">
        <v>328</v>
      </c>
      <c r="U236" s="867"/>
      <c r="V236" s="867"/>
      <c r="W236" s="867"/>
      <c r="X236" s="867"/>
      <c r="Y236" s="867"/>
      <c r="Z236" s="867"/>
      <c r="AA236" s="867"/>
      <c r="AB236" s="875" t="s">
        <v>273</v>
      </c>
      <c r="AC236" s="869"/>
      <c r="AD236" s="869"/>
      <c r="AE236" s="869"/>
      <c r="AF236" s="869"/>
      <c r="AG236" s="875" t="s">
        <v>274</v>
      </c>
      <c r="AH236" s="869"/>
      <c r="AI236" s="869"/>
      <c r="AJ236" s="667" t="s">
        <v>65</v>
      </c>
      <c r="AK236" s="877" t="s">
        <v>275</v>
      </c>
      <c r="AL236" s="869"/>
      <c r="AM236" s="869"/>
      <c r="AN236" s="869"/>
      <c r="AO236" s="869"/>
      <c r="AP236" s="869"/>
      <c r="AQ236" s="660">
        <v>250000000</v>
      </c>
      <c r="AR236" s="750">
        <v>250000000</v>
      </c>
      <c r="AS236" s="677">
        <v>0</v>
      </c>
      <c r="AT236" s="661">
        <v>0</v>
      </c>
      <c r="AU236" s="750">
        <v>250000000</v>
      </c>
      <c r="AV236" s="677">
        <v>0</v>
      </c>
      <c r="AW236" s="750">
        <v>172120614</v>
      </c>
      <c r="AX236" s="676">
        <v>77879386</v>
      </c>
      <c r="AY236" s="750">
        <v>172120614</v>
      </c>
      <c r="AZ236" s="677">
        <v>0</v>
      </c>
      <c r="BA236" s="660">
        <v>172120614</v>
      </c>
      <c r="BB236" s="661">
        <v>0</v>
      </c>
      <c r="BC236" s="661">
        <v>0</v>
      </c>
      <c r="BE236" s="656">
        <f t="shared" si="15"/>
        <v>1</v>
      </c>
    </row>
    <row r="237" spans="1:57" s="655" customFormat="1" ht="16.5" x14ac:dyDescent="0.2">
      <c r="A237" s="659" t="str">
        <f t="shared" si="16"/>
        <v>C25021000302410</v>
      </c>
      <c r="B237" s="874" t="s">
        <v>99</v>
      </c>
      <c r="C237" s="867"/>
      <c r="D237" s="874" t="s">
        <v>322</v>
      </c>
      <c r="E237" s="867"/>
      <c r="F237" s="874" t="s">
        <v>324</v>
      </c>
      <c r="G237" s="867"/>
      <c r="H237" s="874" t="s">
        <v>289</v>
      </c>
      <c r="I237" s="867"/>
      <c r="J237" s="874" t="s">
        <v>280</v>
      </c>
      <c r="K237" s="867"/>
      <c r="L237" s="867"/>
      <c r="M237" s="874" t="s">
        <v>282</v>
      </c>
      <c r="N237" s="867"/>
      <c r="O237" s="867"/>
      <c r="P237" s="874" t="s">
        <v>283</v>
      </c>
      <c r="Q237" s="867"/>
      <c r="R237" s="875"/>
      <c r="S237" s="869"/>
      <c r="T237" s="876" t="s">
        <v>84</v>
      </c>
      <c r="U237" s="867"/>
      <c r="V237" s="867"/>
      <c r="W237" s="867"/>
      <c r="X237" s="867"/>
      <c r="Y237" s="867"/>
      <c r="Z237" s="867"/>
      <c r="AA237" s="867"/>
      <c r="AB237" s="875" t="s">
        <v>273</v>
      </c>
      <c r="AC237" s="869"/>
      <c r="AD237" s="869"/>
      <c r="AE237" s="869"/>
      <c r="AF237" s="869"/>
      <c r="AG237" s="875" t="s">
        <v>274</v>
      </c>
      <c r="AH237" s="869"/>
      <c r="AI237" s="869"/>
      <c r="AJ237" s="667" t="s">
        <v>65</v>
      </c>
      <c r="AK237" s="877" t="s">
        <v>275</v>
      </c>
      <c r="AL237" s="869"/>
      <c r="AM237" s="869"/>
      <c r="AN237" s="869"/>
      <c r="AO237" s="869"/>
      <c r="AP237" s="869"/>
      <c r="AQ237" s="660">
        <v>400000000</v>
      </c>
      <c r="AR237" s="750">
        <v>400000000</v>
      </c>
      <c r="AS237" s="677">
        <v>0</v>
      </c>
      <c r="AT237" s="661">
        <v>0</v>
      </c>
      <c r="AU237" s="750">
        <v>358501043</v>
      </c>
      <c r="AV237" s="676">
        <v>41498957</v>
      </c>
      <c r="AW237" s="750">
        <v>281318699</v>
      </c>
      <c r="AX237" s="676">
        <v>77182344</v>
      </c>
      <c r="AY237" s="750">
        <v>279710035</v>
      </c>
      <c r="AZ237" s="676">
        <v>1608664</v>
      </c>
      <c r="BA237" s="660">
        <v>279710035</v>
      </c>
      <c r="BB237" s="661">
        <v>0</v>
      </c>
      <c r="BC237" s="660">
        <v>900000</v>
      </c>
      <c r="BE237" s="656">
        <f t="shared" si="15"/>
        <v>0.89625260750000002</v>
      </c>
    </row>
    <row r="238" spans="1:57" s="655" customFormat="1" ht="16.5" x14ac:dyDescent="0.2">
      <c r="A238" s="659" t="str">
        <f t="shared" si="16"/>
        <v>C25021000302610</v>
      </c>
      <c r="B238" s="874" t="s">
        <v>99</v>
      </c>
      <c r="C238" s="867"/>
      <c r="D238" s="874" t="s">
        <v>322</v>
      </c>
      <c r="E238" s="867"/>
      <c r="F238" s="874" t="s">
        <v>324</v>
      </c>
      <c r="G238" s="867"/>
      <c r="H238" s="874" t="s">
        <v>289</v>
      </c>
      <c r="I238" s="867"/>
      <c r="J238" s="874" t="s">
        <v>280</v>
      </c>
      <c r="K238" s="867"/>
      <c r="L238" s="867"/>
      <c r="M238" s="874" t="s">
        <v>282</v>
      </c>
      <c r="N238" s="867"/>
      <c r="O238" s="867"/>
      <c r="P238" s="874" t="s">
        <v>292</v>
      </c>
      <c r="Q238" s="867"/>
      <c r="R238" s="875"/>
      <c r="S238" s="869"/>
      <c r="T238" s="876" t="s">
        <v>329</v>
      </c>
      <c r="U238" s="867"/>
      <c r="V238" s="867"/>
      <c r="W238" s="867"/>
      <c r="X238" s="867"/>
      <c r="Y238" s="867"/>
      <c r="Z238" s="867"/>
      <c r="AA238" s="867"/>
      <c r="AB238" s="875" t="s">
        <v>273</v>
      </c>
      <c r="AC238" s="869"/>
      <c r="AD238" s="869"/>
      <c r="AE238" s="869"/>
      <c r="AF238" s="869"/>
      <c r="AG238" s="875" t="s">
        <v>274</v>
      </c>
      <c r="AH238" s="869"/>
      <c r="AI238" s="869"/>
      <c r="AJ238" s="667" t="s">
        <v>65</v>
      </c>
      <c r="AK238" s="877" t="s">
        <v>275</v>
      </c>
      <c r="AL238" s="869"/>
      <c r="AM238" s="869"/>
      <c r="AN238" s="869"/>
      <c r="AO238" s="869"/>
      <c r="AP238" s="869"/>
      <c r="AQ238" s="660">
        <v>200000000</v>
      </c>
      <c r="AR238" s="750">
        <v>200000000</v>
      </c>
      <c r="AS238" s="677">
        <v>0</v>
      </c>
      <c r="AT238" s="661">
        <v>0</v>
      </c>
      <c r="AU238" s="751">
        <v>0</v>
      </c>
      <c r="AV238" s="676">
        <v>200000000</v>
      </c>
      <c r="AW238" s="751">
        <v>0</v>
      </c>
      <c r="AX238" s="677">
        <v>0</v>
      </c>
      <c r="AY238" s="751">
        <v>0</v>
      </c>
      <c r="AZ238" s="677">
        <v>0</v>
      </c>
      <c r="BA238" s="661">
        <v>0</v>
      </c>
      <c r="BB238" s="661">
        <v>0</v>
      </c>
      <c r="BC238" s="661">
        <v>0</v>
      </c>
      <c r="BE238" s="656">
        <f t="shared" si="15"/>
        <v>0</v>
      </c>
    </row>
    <row r="239" spans="1:57" s="655" customFormat="1" ht="16.5" x14ac:dyDescent="0.2">
      <c r="A239" s="659" t="str">
        <f t="shared" si="16"/>
        <v>C250210003021110</v>
      </c>
      <c r="B239" s="874" t="s">
        <v>99</v>
      </c>
      <c r="C239" s="867"/>
      <c r="D239" s="874" t="s">
        <v>322</v>
      </c>
      <c r="E239" s="867"/>
      <c r="F239" s="874" t="s">
        <v>324</v>
      </c>
      <c r="G239" s="867"/>
      <c r="H239" s="874" t="s">
        <v>289</v>
      </c>
      <c r="I239" s="867"/>
      <c r="J239" s="874" t="s">
        <v>280</v>
      </c>
      <c r="K239" s="867"/>
      <c r="L239" s="867"/>
      <c r="M239" s="874" t="s">
        <v>282</v>
      </c>
      <c r="N239" s="867"/>
      <c r="O239" s="867"/>
      <c r="P239" s="874" t="s">
        <v>80</v>
      </c>
      <c r="Q239" s="867"/>
      <c r="R239" s="875"/>
      <c r="S239" s="869"/>
      <c r="T239" s="876" t="s">
        <v>330</v>
      </c>
      <c r="U239" s="867"/>
      <c r="V239" s="867"/>
      <c r="W239" s="867"/>
      <c r="X239" s="867"/>
      <c r="Y239" s="867"/>
      <c r="Z239" s="867"/>
      <c r="AA239" s="867"/>
      <c r="AB239" s="875" t="s">
        <v>273</v>
      </c>
      <c r="AC239" s="869"/>
      <c r="AD239" s="869"/>
      <c r="AE239" s="869"/>
      <c r="AF239" s="869"/>
      <c r="AG239" s="875" t="s">
        <v>274</v>
      </c>
      <c r="AH239" s="869"/>
      <c r="AI239" s="869"/>
      <c r="AJ239" s="667" t="s">
        <v>65</v>
      </c>
      <c r="AK239" s="877" t="s">
        <v>275</v>
      </c>
      <c r="AL239" s="869"/>
      <c r="AM239" s="869"/>
      <c r="AN239" s="869"/>
      <c r="AO239" s="869"/>
      <c r="AP239" s="869"/>
      <c r="AQ239" s="660">
        <v>230000000</v>
      </c>
      <c r="AR239" s="751">
        <v>0</v>
      </c>
      <c r="AS239" s="676">
        <v>230000000</v>
      </c>
      <c r="AT239" s="661">
        <v>0</v>
      </c>
      <c r="AU239" s="751">
        <v>0</v>
      </c>
      <c r="AV239" s="677">
        <v>0</v>
      </c>
      <c r="AW239" s="751">
        <v>0</v>
      </c>
      <c r="AX239" s="677">
        <v>0</v>
      </c>
      <c r="AY239" s="751">
        <v>0</v>
      </c>
      <c r="AZ239" s="677">
        <v>0</v>
      </c>
      <c r="BA239" s="661">
        <v>0</v>
      </c>
      <c r="BB239" s="661">
        <v>0</v>
      </c>
      <c r="BC239" s="661">
        <v>0</v>
      </c>
      <c r="BE239" s="656">
        <f t="shared" si="15"/>
        <v>0</v>
      </c>
    </row>
    <row r="240" spans="1:57" s="733" customFormat="1" ht="21.75" customHeight="1" x14ac:dyDescent="0.2">
      <c r="A240" s="734" t="str">
        <f t="shared" si="16"/>
        <v>C25021000410</v>
      </c>
      <c r="B240" s="890" t="s">
        <v>99</v>
      </c>
      <c r="C240" s="891"/>
      <c r="D240" s="890" t="s">
        <v>322</v>
      </c>
      <c r="E240" s="891"/>
      <c r="F240" s="890" t="s">
        <v>324</v>
      </c>
      <c r="G240" s="891"/>
      <c r="H240" s="890" t="s">
        <v>283</v>
      </c>
      <c r="I240" s="891"/>
      <c r="J240" s="890"/>
      <c r="K240" s="891"/>
      <c r="L240" s="891"/>
      <c r="M240" s="890"/>
      <c r="N240" s="891"/>
      <c r="O240" s="891"/>
      <c r="P240" s="890"/>
      <c r="Q240" s="891"/>
      <c r="R240" s="892"/>
      <c r="S240" s="889"/>
      <c r="T240" s="893" t="s">
        <v>319</v>
      </c>
      <c r="U240" s="891"/>
      <c r="V240" s="891"/>
      <c r="W240" s="891"/>
      <c r="X240" s="891"/>
      <c r="Y240" s="891"/>
      <c r="Z240" s="891"/>
      <c r="AA240" s="891"/>
      <c r="AB240" s="892" t="s">
        <v>273</v>
      </c>
      <c r="AC240" s="889"/>
      <c r="AD240" s="889"/>
      <c r="AE240" s="889"/>
      <c r="AF240" s="889"/>
      <c r="AG240" s="892" t="s">
        <v>274</v>
      </c>
      <c r="AH240" s="889"/>
      <c r="AI240" s="889"/>
      <c r="AJ240" s="735" t="s">
        <v>65</v>
      </c>
      <c r="AK240" s="888" t="s">
        <v>275</v>
      </c>
      <c r="AL240" s="889"/>
      <c r="AM240" s="869"/>
      <c r="AN240" s="869"/>
      <c r="AO240" s="869"/>
      <c r="AP240" s="889"/>
      <c r="AQ240" s="736">
        <v>600000000</v>
      </c>
      <c r="AR240" s="750">
        <v>600000000</v>
      </c>
      <c r="AS240" s="737">
        <v>0</v>
      </c>
      <c r="AT240" s="737">
        <v>0</v>
      </c>
      <c r="AU240" s="750">
        <v>407109881</v>
      </c>
      <c r="AV240" s="736">
        <v>192890119</v>
      </c>
      <c r="AW240" s="750">
        <v>231848570</v>
      </c>
      <c r="AX240" s="736">
        <v>175261311</v>
      </c>
      <c r="AY240" s="750">
        <v>230701015</v>
      </c>
      <c r="AZ240" s="736">
        <v>1147555</v>
      </c>
      <c r="BA240" s="736">
        <v>230701015</v>
      </c>
      <c r="BB240" s="737">
        <v>0</v>
      </c>
      <c r="BC240" s="737">
        <v>0</v>
      </c>
      <c r="BE240" s="738">
        <f t="shared" si="15"/>
        <v>0.67851646833333334</v>
      </c>
    </row>
    <row r="241" spans="1:57" s="655" customFormat="1" ht="16.5" x14ac:dyDescent="0.2">
      <c r="A241" s="659" t="str">
        <f t="shared" si="16"/>
        <v>C250210004010</v>
      </c>
      <c r="B241" s="866" t="s">
        <v>99</v>
      </c>
      <c r="C241" s="867"/>
      <c r="D241" s="866" t="s">
        <v>322</v>
      </c>
      <c r="E241" s="867"/>
      <c r="F241" s="866" t="s">
        <v>324</v>
      </c>
      <c r="G241" s="867"/>
      <c r="H241" s="866" t="s">
        <v>283</v>
      </c>
      <c r="I241" s="867"/>
      <c r="J241" s="866" t="s">
        <v>280</v>
      </c>
      <c r="K241" s="867"/>
      <c r="L241" s="867"/>
      <c r="M241" s="866"/>
      <c r="N241" s="867"/>
      <c r="O241" s="867"/>
      <c r="P241" s="866"/>
      <c r="Q241" s="867"/>
      <c r="R241" s="870"/>
      <c r="S241" s="869"/>
      <c r="T241" s="871" t="s">
        <v>319</v>
      </c>
      <c r="U241" s="867"/>
      <c r="V241" s="867"/>
      <c r="W241" s="867"/>
      <c r="X241" s="867"/>
      <c r="Y241" s="867"/>
      <c r="Z241" s="867"/>
      <c r="AA241" s="867"/>
      <c r="AB241" s="870" t="s">
        <v>273</v>
      </c>
      <c r="AC241" s="869"/>
      <c r="AD241" s="869"/>
      <c r="AE241" s="869"/>
      <c r="AF241" s="869"/>
      <c r="AG241" s="870" t="s">
        <v>274</v>
      </c>
      <c r="AH241" s="869"/>
      <c r="AI241" s="869"/>
      <c r="AJ241" s="666" t="s">
        <v>65</v>
      </c>
      <c r="AK241" s="868" t="s">
        <v>275</v>
      </c>
      <c r="AL241" s="869"/>
      <c r="AM241" s="869"/>
      <c r="AN241" s="869"/>
      <c r="AO241" s="869"/>
      <c r="AP241" s="869"/>
      <c r="AQ241" s="654">
        <v>600000000</v>
      </c>
      <c r="AR241" s="749">
        <v>600000000</v>
      </c>
      <c r="AS241" s="672">
        <v>0</v>
      </c>
      <c r="AT241" s="657">
        <v>0</v>
      </c>
      <c r="AU241" s="749">
        <v>407109881</v>
      </c>
      <c r="AV241" s="671">
        <v>192890119</v>
      </c>
      <c r="AW241" s="749">
        <v>231848570</v>
      </c>
      <c r="AX241" s="671">
        <v>175261311</v>
      </c>
      <c r="AY241" s="749">
        <v>230701015</v>
      </c>
      <c r="AZ241" s="671">
        <v>1147555</v>
      </c>
      <c r="BA241" s="654">
        <v>230701015</v>
      </c>
      <c r="BB241" s="657">
        <v>0</v>
      </c>
      <c r="BC241" s="657">
        <v>0</v>
      </c>
      <c r="BE241" s="656">
        <f t="shared" si="15"/>
        <v>0.67851646833333334</v>
      </c>
    </row>
    <row r="242" spans="1:57" s="655" customFormat="1" ht="16.5" x14ac:dyDescent="0.2">
      <c r="A242" s="659" t="str">
        <f t="shared" si="16"/>
        <v>C2502100040210</v>
      </c>
      <c r="B242" s="866" t="s">
        <v>99</v>
      </c>
      <c r="C242" s="867"/>
      <c r="D242" s="866" t="s">
        <v>322</v>
      </c>
      <c r="E242" s="867"/>
      <c r="F242" s="866" t="s">
        <v>324</v>
      </c>
      <c r="G242" s="867"/>
      <c r="H242" s="866" t="s">
        <v>283</v>
      </c>
      <c r="I242" s="867"/>
      <c r="J242" s="866" t="s">
        <v>280</v>
      </c>
      <c r="K242" s="867"/>
      <c r="L242" s="867"/>
      <c r="M242" s="866" t="s">
        <v>282</v>
      </c>
      <c r="N242" s="867"/>
      <c r="O242" s="867"/>
      <c r="P242" s="866"/>
      <c r="Q242" s="867"/>
      <c r="R242" s="870"/>
      <c r="S242" s="869"/>
      <c r="T242" s="871" t="s">
        <v>326</v>
      </c>
      <c r="U242" s="867"/>
      <c r="V242" s="867"/>
      <c r="W242" s="867"/>
      <c r="X242" s="867"/>
      <c r="Y242" s="867"/>
      <c r="Z242" s="867"/>
      <c r="AA242" s="867"/>
      <c r="AB242" s="870" t="s">
        <v>273</v>
      </c>
      <c r="AC242" s="869"/>
      <c r="AD242" s="869"/>
      <c r="AE242" s="869"/>
      <c r="AF242" s="869"/>
      <c r="AG242" s="870" t="s">
        <v>274</v>
      </c>
      <c r="AH242" s="869"/>
      <c r="AI242" s="869"/>
      <c r="AJ242" s="666" t="s">
        <v>65</v>
      </c>
      <c r="AK242" s="868" t="s">
        <v>275</v>
      </c>
      <c r="AL242" s="869"/>
      <c r="AM242" s="869"/>
      <c r="AN242" s="869"/>
      <c r="AO242" s="869"/>
      <c r="AP242" s="869"/>
      <c r="AQ242" s="654">
        <v>600000000</v>
      </c>
      <c r="AR242" s="749">
        <v>600000000</v>
      </c>
      <c r="AS242" s="672">
        <v>0</v>
      </c>
      <c r="AT242" s="657">
        <v>0</v>
      </c>
      <c r="AU242" s="749">
        <v>407109881</v>
      </c>
      <c r="AV242" s="671">
        <v>192890119</v>
      </c>
      <c r="AW242" s="749">
        <v>231848570</v>
      </c>
      <c r="AX242" s="671">
        <v>175261311</v>
      </c>
      <c r="AY242" s="749">
        <v>230701015</v>
      </c>
      <c r="AZ242" s="671">
        <v>1147555</v>
      </c>
      <c r="BA242" s="654">
        <v>230701015</v>
      </c>
      <c r="BB242" s="657">
        <v>0</v>
      </c>
      <c r="BC242" s="657">
        <v>0</v>
      </c>
      <c r="BE242" s="656">
        <f t="shared" si="15"/>
        <v>0.67851646833333334</v>
      </c>
    </row>
    <row r="243" spans="1:57" s="655" customFormat="1" ht="16.5" x14ac:dyDescent="0.2">
      <c r="A243" s="659" t="str">
        <f t="shared" si="16"/>
        <v>C25021000402110</v>
      </c>
      <c r="B243" s="874" t="s">
        <v>99</v>
      </c>
      <c r="C243" s="867"/>
      <c r="D243" s="874" t="s">
        <v>322</v>
      </c>
      <c r="E243" s="867"/>
      <c r="F243" s="874" t="s">
        <v>324</v>
      </c>
      <c r="G243" s="867"/>
      <c r="H243" s="874" t="s">
        <v>283</v>
      </c>
      <c r="I243" s="867"/>
      <c r="J243" s="874" t="s">
        <v>280</v>
      </c>
      <c r="K243" s="867"/>
      <c r="L243" s="867"/>
      <c r="M243" s="874" t="s">
        <v>282</v>
      </c>
      <c r="N243" s="867"/>
      <c r="O243" s="867"/>
      <c r="P243" s="874" t="s">
        <v>279</v>
      </c>
      <c r="Q243" s="867"/>
      <c r="R243" s="875"/>
      <c r="S243" s="869"/>
      <c r="T243" s="876" t="s">
        <v>332</v>
      </c>
      <c r="U243" s="867"/>
      <c r="V243" s="867"/>
      <c r="W243" s="867"/>
      <c r="X243" s="867"/>
      <c r="Y243" s="867"/>
      <c r="Z243" s="867"/>
      <c r="AA243" s="867"/>
      <c r="AB243" s="875" t="s">
        <v>273</v>
      </c>
      <c r="AC243" s="869"/>
      <c r="AD243" s="869"/>
      <c r="AE243" s="869"/>
      <c r="AF243" s="869"/>
      <c r="AG243" s="875" t="s">
        <v>274</v>
      </c>
      <c r="AH243" s="869"/>
      <c r="AI243" s="869"/>
      <c r="AJ243" s="667" t="s">
        <v>65</v>
      </c>
      <c r="AK243" s="877" t="s">
        <v>275</v>
      </c>
      <c r="AL243" s="869"/>
      <c r="AM243" s="869"/>
      <c r="AN243" s="869"/>
      <c r="AO243" s="869"/>
      <c r="AP243" s="869"/>
      <c r="AQ243" s="660">
        <v>289194899</v>
      </c>
      <c r="AR243" s="750">
        <v>289194899</v>
      </c>
      <c r="AS243" s="677">
        <v>0</v>
      </c>
      <c r="AT243" s="661">
        <v>0</v>
      </c>
      <c r="AU243" s="750">
        <v>223447199</v>
      </c>
      <c r="AV243" s="676">
        <v>65747700</v>
      </c>
      <c r="AW243" s="750">
        <v>122456789</v>
      </c>
      <c r="AX243" s="676">
        <v>100990410</v>
      </c>
      <c r="AY243" s="750">
        <v>122456789</v>
      </c>
      <c r="AZ243" s="677">
        <v>0</v>
      </c>
      <c r="BA243" s="660">
        <v>122456789</v>
      </c>
      <c r="BB243" s="661">
        <v>0</v>
      </c>
      <c r="BC243" s="661">
        <v>0</v>
      </c>
      <c r="BE243" s="656">
        <f t="shared" si="15"/>
        <v>0.77265262898015363</v>
      </c>
    </row>
    <row r="244" spans="1:57" s="655" customFormat="1" ht="16.5" x14ac:dyDescent="0.2">
      <c r="A244" s="659" t="str">
        <f t="shared" si="16"/>
        <v>C25021000402210</v>
      </c>
      <c r="B244" s="874" t="s">
        <v>99</v>
      </c>
      <c r="C244" s="867"/>
      <c r="D244" s="874" t="s">
        <v>322</v>
      </c>
      <c r="E244" s="867"/>
      <c r="F244" s="874" t="s">
        <v>324</v>
      </c>
      <c r="G244" s="867"/>
      <c r="H244" s="874" t="s">
        <v>283</v>
      </c>
      <c r="I244" s="867"/>
      <c r="J244" s="874" t="s">
        <v>280</v>
      </c>
      <c r="K244" s="867"/>
      <c r="L244" s="867"/>
      <c r="M244" s="874" t="s">
        <v>282</v>
      </c>
      <c r="N244" s="867"/>
      <c r="O244" s="867"/>
      <c r="P244" s="874" t="s">
        <v>282</v>
      </c>
      <c r="Q244" s="867"/>
      <c r="R244" s="875"/>
      <c r="S244" s="869"/>
      <c r="T244" s="876" t="s">
        <v>327</v>
      </c>
      <c r="U244" s="867"/>
      <c r="V244" s="867"/>
      <c r="W244" s="867"/>
      <c r="X244" s="867"/>
      <c r="Y244" s="867"/>
      <c r="Z244" s="867"/>
      <c r="AA244" s="867"/>
      <c r="AB244" s="875" t="s">
        <v>273</v>
      </c>
      <c r="AC244" s="869"/>
      <c r="AD244" s="869"/>
      <c r="AE244" s="869"/>
      <c r="AF244" s="869"/>
      <c r="AG244" s="875" t="s">
        <v>274</v>
      </c>
      <c r="AH244" s="869"/>
      <c r="AI244" s="869"/>
      <c r="AJ244" s="667" t="s">
        <v>65</v>
      </c>
      <c r="AK244" s="877" t="s">
        <v>275</v>
      </c>
      <c r="AL244" s="869"/>
      <c r="AM244" s="869"/>
      <c r="AN244" s="869"/>
      <c r="AO244" s="869"/>
      <c r="AP244" s="869"/>
      <c r="AQ244" s="660">
        <v>99544101</v>
      </c>
      <c r="AR244" s="750">
        <v>99544101</v>
      </c>
      <c r="AS244" s="677">
        <v>0</v>
      </c>
      <c r="AT244" s="661">
        <v>0</v>
      </c>
      <c r="AU244" s="750">
        <v>40000000</v>
      </c>
      <c r="AV244" s="676">
        <v>59544101</v>
      </c>
      <c r="AW244" s="751">
        <v>0</v>
      </c>
      <c r="AX244" s="676">
        <v>40000000</v>
      </c>
      <c r="AY244" s="751">
        <v>0</v>
      </c>
      <c r="AZ244" s="677">
        <v>0</v>
      </c>
      <c r="BA244" s="661">
        <v>0</v>
      </c>
      <c r="BB244" s="661">
        <v>0</v>
      </c>
      <c r="BC244" s="661">
        <v>0</v>
      </c>
      <c r="BE244" s="656">
        <f t="shared" si="15"/>
        <v>0.40183194783184589</v>
      </c>
    </row>
    <row r="245" spans="1:57" s="655" customFormat="1" ht="16.5" x14ac:dyDescent="0.2">
      <c r="A245" s="659" t="str">
        <f t="shared" si="16"/>
        <v>C25021000402310</v>
      </c>
      <c r="B245" s="874" t="s">
        <v>99</v>
      </c>
      <c r="C245" s="867"/>
      <c r="D245" s="874" t="s">
        <v>322</v>
      </c>
      <c r="E245" s="867"/>
      <c r="F245" s="874" t="s">
        <v>324</v>
      </c>
      <c r="G245" s="867"/>
      <c r="H245" s="874" t="s">
        <v>283</v>
      </c>
      <c r="I245" s="867"/>
      <c r="J245" s="874" t="s">
        <v>280</v>
      </c>
      <c r="K245" s="867"/>
      <c r="L245" s="867"/>
      <c r="M245" s="874" t="s">
        <v>282</v>
      </c>
      <c r="N245" s="867"/>
      <c r="O245" s="867"/>
      <c r="P245" s="874" t="s">
        <v>289</v>
      </c>
      <c r="Q245" s="867"/>
      <c r="R245" s="875"/>
      <c r="S245" s="869"/>
      <c r="T245" s="876" t="s">
        <v>328</v>
      </c>
      <c r="U245" s="867"/>
      <c r="V245" s="867"/>
      <c r="W245" s="867"/>
      <c r="X245" s="867"/>
      <c r="Y245" s="867"/>
      <c r="Z245" s="867"/>
      <c r="AA245" s="867"/>
      <c r="AB245" s="875" t="s">
        <v>273</v>
      </c>
      <c r="AC245" s="869"/>
      <c r="AD245" s="869"/>
      <c r="AE245" s="869"/>
      <c r="AF245" s="869"/>
      <c r="AG245" s="875" t="s">
        <v>274</v>
      </c>
      <c r="AH245" s="869"/>
      <c r="AI245" s="869"/>
      <c r="AJ245" s="667" t="s">
        <v>65</v>
      </c>
      <c r="AK245" s="877" t="s">
        <v>275</v>
      </c>
      <c r="AL245" s="869"/>
      <c r="AM245" s="869"/>
      <c r="AN245" s="869"/>
      <c r="AO245" s="869"/>
      <c r="AP245" s="869"/>
      <c r="AQ245" s="660">
        <v>56540000</v>
      </c>
      <c r="AR245" s="750">
        <v>56540000</v>
      </c>
      <c r="AS245" s="677">
        <v>0</v>
      </c>
      <c r="AT245" s="661">
        <v>0</v>
      </c>
      <c r="AU245" s="750">
        <v>45000000</v>
      </c>
      <c r="AV245" s="676">
        <v>11540000</v>
      </c>
      <c r="AW245" s="750">
        <v>36591205</v>
      </c>
      <c r="AX245" s="676">
        <v>8408795</v>
      </c>
      <c r="AY245" s="750">
        <v>36591205</v>
      </c>
      <c r="AZ245" s="677">
        <v>0</v>
      </c>
      <c r="BA245" s="660">
        <v>36591205</v>
      </c>
      <c r="BB245" s="661">
        <v>0</v>
      </c>
      <c r="BC245" s="661">
        <v>0</v>
      </c>
      <c r="BE245" s="656">
        <f t="shared" si="15"/>
        <v>0.79589671029359743</v>
      </c>
    </row>
    <row r="246" spans="1:57" s="655" customFormat="1" ht="16.5" x14ac:dyDescent="0.2">
      <c r="A246" s="659" t="str">
        <f t="shared" si="16"/>
        <v>C25021000402410</v>
      </c>
      <c r="B246" s="874" t="s">
        <v>99</v>
      </c>
      <c r="C246" s="867"/>
      <c r="D246" s="874" t="s">
        <v>322</v>
      </c>
      <c r="E246" s="867"/>
      <c r="F246" s="874" t="s">
        <v>324</v>
      </c>
      <c r="G246" s="867"/>
      <c r="H246" s="874" t="s">
        <v>283</v>
      </c>
      <c r="I246" s="867"/>
      <c r="J246" s="874" t="s">
        <v>280</v>
      </c>
      <c r="K246" s="867"/>
      <c r="L246" s="867"/>
      <c r="M246" s="874" t="s">
        <v>282</v>
      </c>
      <c r="N246" s="867"/>
      <c r="O246" s="867"/>
      <c r="P246" s="874" t="s">
        <v>283</v>
      </c>
      <c r="Q246" s="867"/>
      <c r="R246" s="875"/>
      <c r="S246" s="869"/>
      <c r="T246" s="876" t="s">
        <v>84</v>
      </c>
      <c r="U246" s="867"/>
      <c r="V246" s="867"/>
      <c r="W246" s="867"/>
      <c r="X246" s="867"/>
      <c r="Y246" s="867"/>
      <c r="Z246" s="867"/>
      <c r="AA246" s="867"/>
      <c r="AB246" s="875" t="s">
        <v>273</v>
      </c>
      <c r="AC246" s="869"/>
      <c r="AD246" s="869"/>
      <c r="AE246" s="869"/>
      <c r="AF246" s="869"/>
      <c r="AG246" s="875" t="s">
        <v>274</v>
      </c>
      <c r="AH246" s="869"/>
      <c r="AI246" s="869"/>
      <c r="AJ246" s="667" t="s">
        <v>65</v>
      </c>
      <c r="AK246" s="877" t="s">
        <v>275</v>
      </c>
      <c r="AL246" s="869"/>
      <c r="AM246" s="869"/>
      <c r="AN246" s="869"/>
      <c r="AO246" s="869"/>
      <c r="AP246" s="869"/>
      <c r="AQ246" s="660">
        <v>134721000</v>
      </c>
      <c r="AR246" s="750">
        <v>134721000</v>
      </c>
      <c r="AS246" s="677">
        <v>0</v>
      </c>
      <c r="AT246" s="661">
        <v>0</v>
      </c>
      <c r="AU246" s="750">
        <v>98662682</v>
      </c>
      <c r="AV246" s="676">
        <v>36058318</v>
      </c>
      <c r="AW246" s="750">
        <v>72800576</v>
      </c>
      <c r="AX246" s="676">
        <v>25862106</v>
      </c>
      <c r="AY246" s="750">
        <v>71653021</v>
      </c>
      <c r="AZ246" s="676">
        <v>1147555</v>
      </c>
      <c r="BA246" s="660">
        <v>71653021</v>
      </c>
      <c r="BB246" s="661">
        <v>0</v>
      </c>
      <c r="BC246" s="661">
        <v>0</v>
      </c>
      <c r="BE246" s="656">
        <f t="shared" si="15"/>
        <v>0.7323482010970821</v>
      </c>
    </row>
    <row r="247" spans="1:57" s="655" customFormat="1" ht="16.5" x14ac:dyDescent="0.2">
      <c r="A247" s="659" t="str">
        <f t="shared" si="16"/>
        <v>C25021000402610</v>
      </c>
      <c r="B247" s="874" t="s">
        <v>99</v>
      </c>
      <c r="C247" s="867"/>
      <c r="D247" s="874" t="s">
        <v>322</v>
      </c>
      <c r="E247" s="867"/>
      <c r="F247" s="874" t="s">
        <v>324</v>
      </c>
      <c r="G247" s="867"/>
      <c r="H247" s="874" t="s">
        <v>283</v>
      </c>
      <c r="I247" s="867"/>
      <c r="J247" s="874" t="s">
        <v>280</v>
      </c>
      <c r="K247" s="867"/>
      <c r="L247" s="867"/>
      <c r="M247" s="874" t="s">
        <v>282</v>
      </c>
      <c r="N247" s="867"/>
      <c r="O247" s="867"/>
      <c r="P247" s="874" t="s">
        <v>292</v>
      </c>
      <c r="Q247" s="867"/>
      <c r="R247" s="875"/>
      <c r="S247" s="869"/>
      <c r="T247" s="876" t="s">
        <v>329</v>
      </c>
      <c r="U247" s="867"/>
      <c r="V247" s="867"/>
      <c r="W247" s="867"/>
      <c r="X247" s="867"/>
      <c r="Y247" s="867"/>
      <c r="Z247" s="867"/>
      <c r="AA247" s="867"/>
      <c r="AB247" s="875" t="s">
        <v>273</v>
      </c>
      <c r="AC247" s="869"/>
      <c r="AD247" s="869"/>
      <c r="AE247" s="869"/>
      <c r="AF247" s="869"/>
      <c r="AG247" s="875" t="s">
        <v>274</v>
      </c>
      <c r="AH247" s="869"/>
      <c r="AI247" s="869"/>
      <c r="AJ247" s="667" t="s">
        <v>65</v>
      </c>
      <c r="AK247" s="877" t="s">
        <v>275</v>
      </c>
      <c r="AL247" s="869"/>
      <c r="AM247" s="869"/>
      <c r="AN247" s="869"/>
      <c r="AO247" s="869"/>
      <c r="AP247" s="869"/>
      <c r="AQ247" s="660">
        <v>20000000</v>
      </c>
      <c r="AR247" s="750">
        <v>20000000</v>
      </c>
      <c r="AS247" s="677">
        <v>0</v>
      </c>
      <c r="AT247" s="661">
        <v>0</v>
      </c>
      <c r="AU247" s="751">
        <v>0</v>
      </c>
      <c r="AV247" s="676">
        <v>20000000</v>
      </c>
      <c r="AW247" s="751">
        <v>0</v>
      </c>
      <c r="AX247" s="677">
        <v>0</v>
      </c>
      <c r="AY247" s="751">
        <v>0</v>
      </c>
      <c r="AZ247" s="677">
        <v>0</v>
      </c>
      <c r="BA247" s="661">
        <v>0</v>
      </c>
      <c r="BB247" s="661">
        <v>0</v>
      </c>
      <c r="BC247" s="661">
        <v>0</v>
      </c>
      <c r="BE247" s="656">
        <f t="shared" si="15"/>
        <v>0</v>
      </c>
    </row>
    <row r="248" spans="1:57" s="655" customFormat="1" ht="16.5" x14ac:dyDescent="0.2">
      <c r="A248" s="659" t="str">
        <f t="shared" si="16"/>
        <v>C250210004021110</v>
      </c>
      <c r="B248" s="874" t="s">
        <v>99</v>
      </c>
      <c r="C248" s="867"/>
      <c r="D248" s="874" t="s">
        <v>322</v>
      </c>
      <c r="E248" s="867"/>
      <c r="F248" s="874" t="s">
        <v>324</v>
      </c>
      <c r="G248" s="867"/>
      <c r="H248" s="874" t="s">
        <v>283</v>
      </c>
      <c r="I248" s="867"/>
      <c r="J248" s="874" t="s">
        <v>280</v>
      </c>
      <c r="K248" s="867"/>
      <c r="L248" s="867"/>
      <c r="M248" s="874" t="s">
        <v>282</v>
      </c>
      <c r="N248" s="867"/>
      <c r="O248" s="867"/>
      <c r="P248" s="874" t="s">
        <v>80</v>
      </c>
      <c r="Q248" s="867"/>
      <c r="R248" s="875"/>
      <c r="S248" s="869"/>
      <c r="T248" s="876" t="s">
        <v>330</v>
      </c>
      <c r="U248" s="867"/>
      <c r="V248" s="867"/>
      <c r="W248" s="867"/>
      <c r="X248" s="867"/>
      <c r="Y248" s="867"/>
      <c r="Z248" s="867"/>
      <c r="AA248" s="867"/>
      <c r="AB248" s="875" t="s">
        <v>273</v>
      </c>
      <c r="AC248" s="869"/>
      <c r="AD248" s="869"/>
      <c r="AE248" s="869"/>
      <c r="AF248" s="869"/>
      <c r="AG248" s="875" t="s">
        <v>274</v>
      </c>
      <c r="AH248" s="869"/>
      <c r="AI248" s="869"/>
      <c r="AJ248" s="667" t="s">
        <v>65</v>
      </c>
      <c r="AK248" s="877" t="s">
        <v>275</v>
      </c>
      <c r="AL248" s="869"/>
      <c r="AM248" s="869"/>
      <c r="AN248" s="869"/>
      <c r="AO248" s="869"/>
      <c r="AP248" s="869"/>
      <c r="AQ248" s="661">
        <v>0</v>
      </c>
      <c r="AR248" s="751">
        <v>0</v>
      </c>
      <c r="AS248" s="677">
        <v>0</v>
      </c>
      <c r="AT248" s="661">
        <v>0</v>
      </c>
      <c r="AU248" s="751">
        <v>0</v>
      </c>
      <c r="AV248" s="677">
        <v>0</v>
      </c>
      <c r="AW248" s="751">
        <v>0</v>
      </c>
      <c r="AX248" s="677">
        <v>0</v>
      </c>
      <c r="AY248" s="751">
        <v>0</v>
      </c>
      <c r="AZ248" s="677">
        <v>0</v>
      </c>
      <c r="BA248" s="661">
        <v>0</v>
      </c>
      <c r="BB248" s="661">
        <v>0</v>
      </c>
      <c r="BC248" s="661">
        <v>0</v>
      </c>
      <c r="BE248" s="656" t="e">
        <f t="shared" si="15"/>
        <v>#DIV/0!</v>
      </c>
    </row>
    <row r="249" spans="1:57" s="733" customFormat="1" ht="16.5" x14ac:dyDescent="0.2">
      <c r="A249" s="734" t="str">
        <f t="shared" si="16"/>
        <v>C25021000510</v>
      </c>
      <c r="B249" s="890" t="s">
        <v>99</v>
      </c>
      <c r="C249" s="891"/>
      <c r="D249" s="890" t="s">
        <v>322</v>
      </c>
      <c r="E249" s="891"/>
      <c r="F249" s="890" t="s">
        <v>324</v>
      </c>
      <c r="G249" s="891"/>
      <c r="H249" s="890" t="s">
        <v>284</v>
      </c>
      <c r="I249" s="891"/>
      <c r="J249" s="890"/>
      <c r="K249" s="891"/>
      <c r="L249" s="891"/>
      <c r="M249" s="890"/>
      <c r="N249" s="891"/>
      <c r="O249" s="891"/>
      <c r="P249" s="890"/>
      <c r="Q249" s="891"/>
      <c r="R249" s="892"/>
      <c r="S249" s="889"/>
      <c r="T249" s="893" t="s">
        <v>333</v>
      </c>
      <c r="U249" s="891"/>
      <c r="V249" s="891"/>
      <c r="W249" s="891"/>
      <c r="X249" s="891"/>
      <c r="Y249" s="891"/>
      <c r="Z249" s="891"/>
      <c r="AA249" s="891"/>
      <c r="AB249" s="892" t="s">
        <v>273</v>
      </c>
      <c r="AC249" s="889"/>
      <c r="AD249" s="889"/>
      <c r="AE249" s="889"/>
      <c r="AF249" s="889"/>
      <c r="AG249" s="892" t="s">
        <v>274</v>
      </c>
      <c r="AH249" s="889"/>
      <c r="AI249" s="889"/>
      <c r="AJ249" s="735" t="s">
        <v>65</v>
      </c>
      <c r="AK249" s="888" t="s">
        <v>275</v>
      </c>
      <c r="AL249" s="889"/>
      <c r="AM249" s="869"/>
      <c r="AN249" s="869"/>
      <c r="AO249" s="869"/>
      <c r="AP249" s="889"/>
      <c r="AQ249" s="736">
        <v>900000000</v>
      </c>
      <c r="AR249" s="750">
        <v>900000000</v>
      </c>
      <c r="AS249" s="737">
        <v>0</v>
      </c>
      <c r="AT249" s="737">
        <v>0</v>
      </c>
      <c r="AU249" s="750">
        <v>784730991</v>
      </c>
      <c r="AV249" s="736">
        <v>115269009</v>
      </c>
      <c r="AW249" s="750">
        <v>494126690</v>
      </c>
      <c r="AX249" s="736">
        <v>290604301</v>
      </c>
      <c r="AY249" s="750">
        <v>491306355</v>
      </c>
      <c r="AZ249" s="736">
        <v>2820335</v>
      </c>
      <c r="BA249" s="736">
        <v>491306355</v>
      </c>
      <c r="BB249" s="737">
        <v>0</v>
      </c>
      <c r="BC249" s="737">
        <v>0</v>
      </c>
      <c r="BE249" s="738">
        <f t="shared" si="15"/>
        <v>0.87192332333333333</v>
      </c>
    </row>
    <row r="250" spans="1:57" s="655" customFormat="1" ht="16.5" x14ac:dyDescent="0.2">
      <c r="A250" s="659" t="str">
        <f t="shared" si="16"/>
        <v>C250210005010</v>
      </c>
      <c r="B250" s="866" t="s">
        <v>99</v>
      </c>
      <c r="C250" s="867"/>
      <c r="D250" s="866" t="s">
        <v>322</v>
      </c>
      <c r="E250" s="867"/>
      <c r="F250" s="866" t="s">
        <v>324</v>
      </c>
      <c r="G250" s="867"/>
      <c r="H250" s="866" t="s">
        <v>284</v>
      </c>
      <c r="I250" s="867"/>
      <c r="J250" s="866" t="s">
        <v>280</v>
      </c>
      <c r="K250" s="867"/>
      <c r="L250" s="867"/>
      <c r="M250" s="866"/>
      <c r="N250" s="867"/>
      <c r="O250" s="867"/>
      <c r="P250" s="866"/>
      <c r="Q250" s="867"/>
      <c r="R250" s="870"/>
      <c r="S250" s="869"/>
      <c r="T250" s="871" t="s">
        <v>333</v>
      </c>
      <c r="U250" s="867"/>
      <c r="V250" s="867"/>
      <c r="W250" s="867"/>
      <c r="X250" s="867"/>
      <c r="Y250" s="867"/>
      <c r="Z250" s="867"/>
      <c r="AA250" s="867"/>
      <c r="AB250" s="870" t="s">
        <v>273</v>
      </c>
      <c r="AC250" s="869"/>
      <c r="AD250" s="869"/>
      <c r="AE250" s="869"/>
      <c r="AF250" s="869"/>
      <c r="AG250" s="870" t="s">
        <v>274</v>
      </c>
      <c r="AH250" s="869"/>
      <c r="AI250" s="869"/>
      <c r="AJ250" s="666" t="s">
        <v>65</v>
      </c>
      <c r="AK250" s="868" t="s">
        <v>275</v>
      </c>
      <c r="AL250" s="869"/>
      <c r="AM250" s="869"/>
      <c r="AN250" s="869"/>
      <c r="AO250" s="869"/>
      <c r="AP250" s="869"/>
      <c r="AQ250" s="654">
        <v>900000000</v>
      </c>
      <c r="AR250" s="749">
        <v>900000000</v>
      </c>
      <c r="AS250" s="672">
        <v>0</v>
      </c>
      <c r="AT250" s="657">
        <v>0</v>
      </c>
      <c r="AU250" s="749">
        <v>784730991</v>
      </c>
      <c r="AV250" s="671">
        <v>115269009</v>
      </c>
      <c r="AW250" s="749">
        <v>494126690</v>
      </c>
      <c r="AX250" s="671">
        <v>290604301</v>
      </c>
      <c r="AY250" s="749">
        <v>491306355</v>
      </c>
      <c r="AZ250" s="671">
        <v>2820335</v>
      </c>
      <c r="BA250" s="654">
        <v>491306355</v>
      </c>
      <c r="BB250" s="657">
        <v>0</v>
      </c>
      <c r="BC250" s="657">
        <v>0</v>
      </c>
      <c r="BE250" s="656">
        <f t="shared" si="15"/>
        <v>0.87192332333333333</v>
      </c>
    </row>
    <row r="251" spans="1:57" s="655" customFormat="1" ht="16.5" x14ac:dyDescent="0.2">
      <c r="A251" s="659" t="str">
        <f t="shared" si="16"/>
        <v>C2502100050210</v>
      </c>
      <c r="B251" s="866" t="s">
        <v>99</v>
      </c>
      <c r="C251" s="867"/>
      <c r="D251" s="866" t="s">
        <v>322</v>
      </c>
      <c r="E251" s="867"/>
      <c r="F251" s="866" t="s">
        <v>324</v>
      </c>
      <c r="G251" s="867"/>
      <c r="H251" s="866" t="s">
        <v>284</v>
      </c>
      <c r="I251" s="867"/>
      <c r="J251" s="866" t="s">
        <v>280</v>
      </c>
      <c r="K251" s="867"/>
      <c r="L251" s="867"/>
      <c r="M251" s="866" t="s">
        <v>282</v>
      </c>
      <c r="N251" s="867"/>
      <c r="O251" s="867"/>
      <c r="P251" s="866"/>
      <c r="Q251" s="867"/>
      <c r="R251" s="870"/>
      <c r="S251" s="869"/>
      <c r="T251" s="871" t="s">
        <v>326</v>
      </c>
      <c r="U251" s="867"/>
      <c r="V251" s="867"/>
      <c r="W251" s="867"/>
      <c r="X251" s="867"/>
      <c r="Y251" s="867"/>
      <c r="Z251" s="867"/>
      <c r="AA251" s="867"/>
      <c r="AB251" s="870" t="s">
        <v>273</v>
      </c>
      <c r="AC251" s="869"/>
      <c r="AD251" s="869"/>
      <c r="AE251" s="869"/>
      <c r="AF251" s="869"/>
      <c r="AG251" s="870" t="s">
        <v>274</v>
      </c>
      <c r="AH251" s="869"/>
      <c r="AI251" s="869"/>
      <c r="AJ251" s="666" t="s">
        <v>65</v>
      </c>
      <c r="AK251" s="868" t="s">
        <v>275</v>
      </c>
      <c r="AL251" s="869"/>
      <c r="AM251" s="869"/>
      <c r="AN251" s="869"/>
      <c r="AO251" s="869"/>
      <c r="AP251" s="869"/>
      <c r="AQ251" s="654">
        <v>900000000</v>
      </c>
      <c r="AR251" s="749">
        <v>900000000</v>
      </c>
      <c r="AS251" s="672">
        <v>0</v>
      </c>
      <c r="AT251" s="657">
        <v>0</v>
      </c>
      <c r="AU251" s="749">
        <v>784730991</v>
      </c>
      <c r="AV251" s="671">
        <v>115269009</v>
      </c>
      <c r="AW251" s="749">
        <v>494126690</v>
      </c>
      <c r="AX251" s="671">
        <v>290604301</v>
      </c>
      <c r="AY251" s="749">
        <v>491306355</v>
      </c>
      <c r="AZ251" s="671">
        <v>2820335</v>
      </c>
      <c r="BA251" s="654">
        <v>491306355</v>
      </c>
      <c r="BB251" s="657">
        <v>0</v>
      </c>
      <c r="BC251" s="657">
        <v>0</v>
      </c>
      <c r="BE251" s="656">
        <f t="shared" si="15"/>
        <v>0.87192332333333333</v>
      </c>
    </row>
    <row r="252" spans="1:57" s="655" customFormat="1" ht="16.5" x14ac:dyDescent="0.2">
      <c r="A252" s="659" t="str">
        <f t="shared" si="16"/>
        <v>C25021000502110</v>
      </c>
      <c r="B252" s="874" t="s">
        <v>99</v>
      </c>
      <c r="C252" s="867"/>
      <c r="D252" s="874" t="s">
        <v>322</v>
      </c>
      <c r="E252" s="867"/>
      <c r="F252" s="874" t="s">
        <v>324</v>
      </c>
      <c r="G252" s="867"/>
      <c r="H252" s="874" t="s">
        <v>284</v>
      </c>
      <c r="I252" s="867"/>
      <c r="J252" s="874" t="s">
        <v>280</v>
      </c>
      <c r="K252" s="867"/>
      <c r="L252" s="867"/>
      <c r="M252" s="874" t="s">
        <v>282</v>
      </c>
      <c r="N252" s="867"/>
      <c r="O252" s="867"/>
      <c r="P252" s="874" t="s">
        <v>279</v>
      </c>
      <c r="Q252" s="867"/>
      <c r="R252" s="875"/>
      <c r="S252" s="869"/>
      <c r="T252" s="876" t="s">
        <v>332</v>
      </c>
      <c r="U252" s="867"/>
      <c r="V252" s="867"/>
      <c r="W252" s="867"/>
      <c r="X252" s="867"/>
      <c r="Y252" s="867"/>
      <c r="Z252" s="867"/>
      <c r="AA252" s="867"/>
      <c r="AB252" s="875" t="s">
        <v>273</v>
      </c>
      <c r="AC252" s="869"/>
      <c r="AD252" s="869"/>
      <c r="AE252" s="869"/>
      <c r="AF252" s="869"/>
      <c r="AG252" s="875" t="s">
        <v>274</v>
      </c>
      <c r="AH252" s="869"/>
      <c r="AI252" s="869"/>
      <c r="AJ252" s="667" t="s">
        <v>65</v>
      </c>
      <c r="AK252" s="877" t="s">
        <v>275</v>
      </c>
      <c r="AL252" s="869"/>
      <c r="AM252" s="869"/>
      <c r="AN252" s="869"/>
      <c r="AO252" s="869"/>
      <c r="AP252" s="869"/>
      <c r="AQ252" s="660">
        <v>435700000</v>
      </c>
      <c r="AR252" s="750">
        <v>435700000</v>
      </c>
      <c r="AS252" s="677">
        <v>0</v>
      </c>
      <c r="AT252" s="661">
        <v>0</v>
      </c>
      <c r="AU252" s="750">
        <v>349013333</v>
      </c>
      <c r="AV252" s="676">
        <v>86686667</v>
      </c>
      <c r="AW252" s="750">
        <v>221813333</v>
      </c>
      <c r="AX252" s="676">
        <v>127200000</v>
      </c>
      <c r="AY252" s="750">
        <v>221813333</v>
      </c>
      <c r="AZ252" s="677">
        <v>0</v>
      </c>
      <c r="BA252" s="660">
        <v>221813333</v>
      </c>
      <c r="BB252" s="661">
        <v>0</v>
      </c>
      <c r="BC252" s="661">
        <v>0</v>
      </c>
      <c r="BE252" s="656">
        <f t="shared" si="15"/>
        <v>0.80104047050722971</v>
      </c>
    </row>
    <row r="253" spans="1:57" s="655" customFormat="1" ht="16.5" x14ac:dyDescent="0.2">
      <c r="A253" s="659" t="str">
        <f t="shared" si="16"/>
        <v>C25021000502210</v>
      </c>
      <c r="B253" s="874" t="s">
        <v>99</v>
      </c>
      <c r="C253" s="867"/>
      <c r="D253" s="874" t="s">
        <v>322</v>
      </c>
      <c r="E253" s="867"/>
      <c r="F253" s="874" t="s">
        <v>324</v>
      </c>
      <c r="G253" s="867"/>
      <c r="H253" s="874" t="s">
        <v>284</v>
      </c>
      <c r="I253" s="867"/>
      <c r="J253" s="874" t="s">
        <v>280</v>
      </c>
      <c r="K253" s="867"/>
      <c r="L253" s="867"/>
      <c r="M253" s="874" t="s">
        <v>282</v>
      </c>
      <c r="N253" s="867"/>
      <c r="O253" s="867"/>
      <c r="P253" s="874" t="s">
        <v>282</v>
      </c>
      <c r="Q253" s="867"/>
      <c r="R253" s="875"/>
      <c r="S253" s="869"/>
      <c r="T253" s="876" t="s">
        <v>327</v>
      </c>
      <c r="U253" s="867"/>
      <c r="V253" s="867"/>
      <c r="W253" s="867"/>
      <c r="X253" s="867"/>
      <c r="Y253" s="867"/>
      <c r="Z253" s="867"/>
      <c r="AA253" s="867"/>
      <c r="AB253" s="875" t="s">
        <v>273</v>
      </c>
      <c r="AC253" s="869"/>
      <c r="AD253" s="869"/>
      <c r="AE253" s="869"/>
      <c r="AF253" s="869"/>
      <c r="AG253" s="875" t="s">
        <v>274</v>
      </c>
      <c r="AH253" s="869"/>
      <c r="AI253" s="869"/>
      <c r="AJ253" s="667" t="s">
        <v>65</v>
      </c>
      <c r="AK253" s="877" t="s">
        <v>275</v>
      </c>
      <c r="AL253" s="869"/>
      <c r="AM253" s="869"/>
      <c r="AN253" s="869"/>
      <c r="AO253" s="869"/>
      <c r="AP253" s="869"/>
      <c r="AQ253" s="660">
        <v>154000000</v>
      </c>
      <c r="AR253" s="750">
        <v>154000000</v>
      </c>
      <c r="AS253" s="677">
        <v>0</v>
      </c>
      <c r="AT253" s="661">
        <v>0</v>
      </c>
      <c r="AU253" s="750">
        <v>154000000</v>
      </c>
      <c r="AV253" s="677">
        <v>0</v>
      </c>
      <c r="AW253" s="750">
        <v>58091264</v>
      </c>
      <c r="AX253" s="676">
        <v>95908736</v>
      </c>
      <c r="AY253" s="750">
        <v>58091264</v>
      </c>
      <c r="AZ253" s="677">
        <v>0</v>
      </c>
      <c r="BA253" s="660">
        <v>58091264</v>
      </c>
      <c r="BB253" s="661">
        <v>0</v>
      </c>
      <c r="BC253" s="661">
        <v>0</v>
      </c>
      <c r="BE253" s="656">
        <f t="shared" si="15"/>
        <v>1</v>
      </c>
    </row>
    <row r="254" spans="1:57" s="655" customFormat="1" ht="16.5" x14ac:dyDescent="0.2">
      <c r="A254" s="659" t="str">
        <f t="shared" si="16"/>
        <v>C25021000502310</v>
      </c>
      <c r="B254" s="874" t="s">
        <v>99</v>
      </c>
      <c r="C254" s="867"/>
      <c r="D254" s="874" t="s">
        <v>322</v>
      </c>
      <c r="E254" s="867"/>
      <c r="F254" s="874" t="s">
        <v>324</v>
      </c>
      <c r="G254" s="867"/>
      <c r="H254" s="874" t="s">
        <v>284</v>
      </c>
      <c r="I254" s="867"/>
      <c r="J254" s="874" t="s">
        <v>280</v>
      </c>
      <c r="K254" s="867"/>
      <c r="L254" s="867"/>
      <c r="M254" s="874" t="s">
        <v>282</v>
      </c>
      <c r="N254" s="867"/>
      <c r="O254" s="867"/>
      <c r="P254" s="874" t="s">
        <v>289</v>
      </c>
      <c r="Q254" s="867"/>
      <c r="R254" s="875"/>
      <c r="S254" s="869"/>
      <c r="T254" s="876" t="s">
        <v>328</v>
      </c>
      <c r="U254" s="867"/>
      <c r="V254" s="867"/>
      <c r="W254" s="867"/>
      <c r="X254" s="867"/>
      <c r="Y254" s="867"/>
      <c r="Z254" s="867"/>
      <c r="AA254" s="867"/>
      <c r="AB254" s="875" t="s">
        <v>273</v>
      </c>
      <c r="AC254" s="869"/>
      <c r="AD254" s="869"/>
      <c r="AE254" s="869"/>
      <c r="AF254" s="869"/>
      <c r="AG254" s="875" t="s">
        <v>274</v>
      </c>
      <c r="AH254" s="869"/>
      <c r="AI254" s="869"/>
      <c r="AJ254" s="667" t="s">
        <v>65</v>
      </c>
      <c r="AK254" s="877" t="s">
        <v>275</v>
      </c>
      <c r="AL254" s="869"/>
      <c r="AM254" s="869"/>
      <c r="AN254" s="869"/>
      <c r="AO254" s="869"/>
      <c r="AP254" s="869"/>
      <c r="AQ254" s="660">
        <v>65000000</v>
      </c>
      <c r="AR254" s="750">
        <v>65000000</v>
      </c>
      <c r="AS254" s="677">
        <v>0</v>
      </c>
      <c r="AT254" s="661">
        <v>0</v>
      </c>
      <c r="AU254" s="750">
        <v>55000000</v>
      </c>
      <c r="AV254" s="676">
        <v>10000000</v>
      </c>
      <c r="AW254" s="750">
        <v>54976892</v>
      </c>
      <c r="AX254" s="676">
        <v>23108</v>
      </c>
      <c r="AY254" s="750">
        <v>54976892</v>
      </c>
      <c r="AZ254" s="677">
        <v>0</v>
      </c>
      <c r="BA254" s="660">
        <v>54976892</v>
      </c>
      <c r="BB254" s="661">
        <v>0</v>
      </c>
      <c r="BC254" s="661">
        <v>0</v>
      </c>
      <c r="BE254" s="656">
        <f t="shared" si="15"/>
        <v>0.84615384615384615</v>
      </c>
    </row>
    <row r="255" spans="1:57" s="655" customFormat="1" ht="16.5" x14ac:dyDescent="0.2">
      <c r="A255" s="659" t="str">
        <f t="shared" si="16"/>
        <v>C25021000502410</v>
      </c>
      <c r="B255" s="874" t="s">
        <v>99</v>
      </c>
      <c r="C255" s="867"/>
      <c r="D255" s="874" t="s">
        <v>322</v>
      </c>
      <c r="E255" s="867"/>
      <c r="F255" s="874" t="s">
        <v>324</v>
      </c>
      <c r="G255" s="867"/>
      <c r="H255" s="874" t="s">
        <v>284</v>
      </c>
      <c r="I255" s="867"/>
      <c r="J255" s="874" t="s">
        <v>280</v>
      </c>
      <c r="K255" s="867"/>
      <c r="L255" s="867"/>
      <c r="M255" s="874" t="s">
        <v>282</v>
      </c>
      <c r="N255" s="867"/>
      <c r="O255" s="867"/>
      <c r="P255" s="874" t="s">
        <v>283</v>
      </c>
      <c r="Q255" s="867"/>
      <c r="R255" s="875"/>
      <c r="S255" s="869"/>
      <c r="T255" s="876" t="s">
        <v>84</v>
      </c>
      <c r="U255" s="867"/>
      <c r="V255" s="867"/>
      <c r="W255" s="867"/>
      <c r="X255" s="867"/>
      <c r="Y255" s="867"/>
      <c r="Z255" s="867"/>
      <c r="AA255" s="867"/>
      <c r="AB255" s="875" t="s">
        <v>273</v>
      </c>
      <c r="AC255" s="869"/>
      <c r="AD255" s="869"/>
      <c r="AE255" s="869"/>
      <c r="AF255" s="869"/>
      <c r="AG255" s="875" t="s">
        <v>274</v>
      </c>
      <c r="AH255" s="869"/>
      <c r="AI255" s="869"/>
      <c r="AJ255" s="667" t="s">
        <v>65</v>
      </c>
      <c r="AK255" s="877" t="s">
        <v>275</v>
      </c>
      <c r="AL255" s="869"/>
      <c r="AM255" s="869"/>
      <c r="AN255" s="869"/>
      <c r="AO255" s="869"/>
      <c r="AP255" s="869"/>
      <c r="AQ255" s="660">
        <v>245300000</v>
      </c>
      <c r="AR255" s="750">
        <v>245300000</v>
      </c>
      <c r="AS255" s="677">
        <v>0</v>
      </c>
      <c r="AT255" s="661">
        <v>0</v>
      </c>
      <c r="AU255" s="750">
        <v>226717658</v>
      </c>
      <c r="AV255" s="676">
        <v>18582342</v>
      </c>
      <c r="AW255" s="750">
        <v>159245201</v>
      </c>
      <c r="AX255" s="676">
        <v>67472457</v>
      </c>
      <c r="AY255" s="750">
        <v>156424866</v>
      </c>
      <c r="AZ255" s="676">
        <v>2820335</v>
      </c>
      <c r="BA255" s="660">
        <v>156424866</v>
      </c>
      <c r="BB255" s="661">
        <v>0</v>
      </c>
      <c r="BC255" s="661">
        <v>0</v>
      </c>
      <c r="BE255" s="656">
        <f t="shared" si="15"/>
        <v>0.92424646555238488</v>
      </c>
    </row>
    <row r="256" spans="1:57" s="655" customFormat="1" ht="16.5" x14ac:dyDescent="0.2">
      <c r="A256" s="659" t="str">
        <f t="shared" si="16"/>
        <v>C25021000502610</v>
      </c>
      <c r="B256" s="874" t="s">
        <v>99</v>
      </c>
      <c r="C256" s="867"/>
      <c r="D256" s="874" t="s">
        <v>322</v>
      </c>
      <c r="E256" s="867"/>
      <c r="F256" s="874" t="s">
        <v>324</v>
      </c>
      <c r="G256" s="867"/>
      <c r="H256" s="874" t="s">
        <v>284</v>
      </c>
      <c r="I256" s="867"/>
      <c r="J256" s="874" t="s">
        <v>280</v>
      </c>
      <c r="K256" s="867"/>
      <c r="L256" s="867"/>
      <c r="M256" s="874" t="s">
        <v>282</v>
      </c>
      <c r="N256" s="867"/>
      <c r="O256" s="867"/>
      <c r="P256" s="874" t="s">
        <v>292</v>
      </c>
      <c r="Q256" s="867"/>
      <c r="R256" s="875"/>
      <c r="S256" s="869"/>
      <c r="T256" s="876" t="s">
        <v>329</v>
      </c>
      <c r="U256" s="867"/>
      <c r="V256" s="867"/>
      <c r="W256" s="867"/>
      <c r="X256" s="867"/>
      <c r="Y256" s="867"/>
      <c r="Z256" s="867"/>
      <c r="AA256" s="867"/>
      <c r="AB256" s="875" t="s">
        <v>273</v>
      </c>
      <c r="AC256" s="869"/>
      <c r="AD256" s="869"/>
      <c r="AE256" s="869"/>
      <c r="AF256" s="869"/>
      <c r="AG256" s="875" t="s">
        <v>274</v>
      </c>
      <c r="AH256" s="869"/>
      <c r="AI256" s="869"/>
      <c r="AJ256" s="667" t="s">
        <v>65</v>
      </c>
      <c r="AK256" s="877" t="s">
        <v>275</v>
      </c>
      <c r="AL256" s="869"/>
      <c r="AM256" s="869"/>
      <c r="AN256" s="869"/>
      <c r="AO256" s="869"/>
      <c r="AP256" s="869"/>
      <c r="AQ256" s="661">
        <v>0</v>
      </c>
      <c r="AR256" s="751">
        <v>0</v>
      </c>
      <c r="AS256" s="677">
        <v>0</v>
      </c>
      <c r="AT256" s="661">
        <v>0</v>
      </c>
      <c r="AU256" s="751">
        <v>0</v>
      </c>
      <c r="AV256" s="677">
        <v>0</v>
      </c>
      <c r="AW256" s="751">
        <v>0</v>
      </c>
      <c r="AX256" s="677">
        <v>0</v>
      </c>
      <c r="AY256" s="751">
        <v>0</v>
      </c>
      <c r="AZ256" s="677">
        <v>0</v>
      </c>
      <c r="BA256" s="661">
        <v>0</v>
      </c>
      <c r="BB256" s="661">
        <v>0</v>
      </c>
      <c r="BC256" s="661">
        <v>0</v>
      </c>
      <c r="BE256" s="656" t="e">
        <f t="shared" si="15"/>
        <v>#DIV/0!</v>
      </c>
    </row>
    <row r="257" spans="1:57" s="655" customFormat="1" ht="16.5" x14ac:dyDescent="0.2">
      <c r="A257" s="659" t="str">
        <f t="shared" si="16"/>
        <v>C250210005021110</v>
      </c>
      <c r="B257" s="874" t="s">
        <v>99</v>
      </c>
      <c r="C257" s="867"/>
      <c r="D257" s="874" t="s">
        <v>322</v>
      </c>
      <c r="E257" s="867"/>
      <c r="F257" s="874" t="s">
        <v>324</v>
      </c>
      <c r="G257" s="867"/>
      <c r="H257" s="874" t="s">
        <v>284</v>
      </c>
      <c r="I257" s="867"/>
      <c r="J257" s="874" t="s">
        <v>280</v>
      </c>
      <c r="K257" s="867"/>
      <c r="L257" s="867"/>
      <c r="M257" s="874" t="s">
        <v>282</v>
      </c>
      <c r="N257" s="867"/>
      <c r="O257" s="867"/>
      <c r="P257" s="874" t="s">
        <v>80</v>
      </c>
      <c r="Q257" s="867"/>
      <c r="R257" s="875"/>
      <c r="S257" s="869"/>
      <c r="T257" s="876" t="s">
        <v>330</v>
      </c>
      <c r="U257" s="867"/>
      <c r="V257" s="867"/>
      <c r="W257" s="867"/>
      <c r="X257" s="867"/>
      <c r="Y257" s="867"/>
      <c r="Z257" s="867"/>
      <c r="AA257" s="867"/>
      <c r="AB257" s="875" t="s">
        <v>273</v>
      </c>
      <c r="AC257" s="869"/>
      <c r="AD257" s="869"/>
      <c r="AE257" s="869"/>
      <c r="AF257" s="869"/>
      <c r="AG257" s="875" t="s">
        <v>274</v>
      </c>
      <c r="AH257" s="869"/>
      <c r="AI257" s="869"/>
      <c r="AJ257" s="667" t="s">
        <v>65</v>
      </c>
      <c r="AK257" s="877" t="s">
        <v>275</v>
      </c>
      <c r="AL257" s="869"/>
      <c r="AM257" s="869"/>
      <c r="AN257" s="869"/>
      <c r="AO257" s="869"/>
      <c r="AP257" s="869"/>
      <c r="AQ257" s="661">
        <v>0</v>
      </c>
      <c r="AR257" s="751">
        <v>0</v>
      </c>
      <c r="AS257" s="677">
        <v>0</v>
      </c>
      <c r="AT257" s="661">
        <v>0</v>
      </c>
      <c r="AU257" s="751">
        <v>0</v>
      </c>
      <c r="AV257" s="677">
        <v>0</v>
      </c>
      <c r="AW257" s="751">
        <v>0</v>
      </c>
      <c r="AX257" s="677">
        <v>0</v>
      </c>
      <c r="AY257" s="751">
        <v>0</v>
      </c>
      <c r="AZ257" s="677">
        <v>0</v>
      </c>
      <c r="BA257" s="661">
        <v>0</v>
      </c>
      <c r="BB257" s="661">
        <v>0</v>
      </c>
      <c r="BC257" s="661">
        <v>0</v>
      </c>
      <c r="BE257" s="656" t="e">
        <f t="shared" si="15"/>
        <v>#DIV/0!</v>
      </c>
    </row>
    <row r="258" spans="1:57" s="733" customFormat="1" ht="16.5" x14ac:dyDescent="0.2">
      <c r="A258" s="734" t="str">
        <f t="shared" si="16"/>
        <v>C25021000610</v>
      </c>
      <c r="B258" s="890" t="s">
        <v>99</v>
      </c>
      <c r="C258" s="891"/>
      <c r="D258" s="890" t="s">
        <v>322</v>
      </c>
      <c r="E258" s="891"/>
      <c r="F258" s="890" t="s">
        <v>324</v>
      </c>
      <c r="G258" s="891"/>
      <c r="H258" s="890" t="s">
        <v>292</v>
      </c>
      <c r="I258" s="891"/>
      <c r="J258" s="890"/>
      <c r="K258" s="891"/>
      <c r="L258" s="891"/>
      <c r="M258" s="890"/>
      <c r="N258" s="891"/>
      <c r="O258" s="891"/>
      <c r="P258" s="890"/>
      <c r="Q258" s="891"/>
      <c r="R258" s="892"/>
      <c r="S258" s="889"/>
      <c r="T258" s="893" t="s">
        <v>334</v>
      </c>
      <c r="U258" s="891"/>
      <c r="V258" s="891"/>
      <c r="W258" s="891"/>
      <c r="X258" s="891"/>
      <c r="Y258" s="891"/>
      <c r="Z258" s="891"/>
      <c r="AA258" s="891"/>
      <c r="AB258" s="892" t="s">
        <v>273</v>
      </c>
      <c r="AC258" s="889"/>
      <c r="AD258" s="889"/>
      <c r="AE258" s="889"/>
      <c r="AF258" s="889"/>
      <c r="AG258" s="892" t="s">
        <v>274</v>
      </c>
      <c r="AH258" s="889"/>
      <c r="AI258" s="889"/>
      <c r="AJ258" s="735" t="s">
        <v>65</v>
      </c>
      <c r="AK258" s="888" t="s">
        <v>275</v>
      </c>
      <c r="AL258" s="889"/>
      <c r="AM258" s="869"/>
      <c r="AN258" s="869"/>
      <c r="AO258" s="869"/>
      <c r="AP258" s="889"/>
      <c r="AQ258" s="736">
        <v>4000000000</v>
      </c>
      <c r="AR258" s="750">
        <v>3930240275</v>
      </c>
      <c r="AS258" s="736">
        <v>69759725</v>
      </c>
      <c r="AT258" s="737">
        <v>0</v>
      </c>
      <c r="AU258" s="750">
        <v>2892387505</v>
      </c>
      <c r="AV258" s="736">
        <v>1037852770</v>
      </c>
      <c r="AW258" s="750">
        <v>1769283552</v>
      </c>
      <c r="AX258" s="736">
        <v>1123103953</v>
      </c>
      <c r="AY258" s="750">
        <v>1754082540</v>
      </c>
      <c r="AZ258" s="736">
        <v>15201012</v>
      </c>
      <c r="BA258" s="736">
        <v>1754082540</v>
      </c>
      <c r="BB258" s="737">
        <v>0</v>
      </c>
      <c r="BC258" s="736">
        <v>1555129</v>
      </c>
      <c r="BE258" s="738">
        <f t="shared" si="15"/>
        <v>0.72309687624999996</v>
      </c>
    </row>
    <row r="259" spans="1:57" s="655" customFormat="1" ht="16.5" x14ac:dyDescent="0.2">
      <c r="A259" s="659" t="str">
        <f t="shared" si="16"/>
        <v>C250210006010</v>
      </c>
      <c r="B259" s="866" t="s">
        <v>99</v>
      </c>
      <c r="C259" s="867"/>
      <c r="D259" s="866" t="s">
        <v>322</v>
      </c>
      <c r="E259" s="867"/>
      <c r="F259" s="866" t="s">
        <v>324</v>
      </c>
      <c r="G259" s="867"/>
      <c r="H259" s="866" t="s">
        <v>292</v>
      </c>
      <c r="I259" s="867"/>
      <c r="J259" s="866" t="s">
        <v>280</v>
      </c>
      <c r="K259" s="867"/>
      <c r="L259" s="867"/>
      <c r="M259" s="866"/>
      <c r="N259" s="867"/>
      <c r="O259" s="867"/>
      <c r="P259" s="866"/>
      <c r="Q259" s="867"/>
      <c r="R259" s="870"/>
      <c r="S259" s="869"/>
      <c r="T259" s="871" t="s">
        <v>334</v>
      </c>
      <c r="U259" s="867"/>
      <c r="V259" s="867"/>
      <c r="W259" s="867"/>
      <c r="X259" s="867"/>
      <c r="Y259" s="867"/>
      <c r="Z259" s="867"/>
      <c r="AA259" s="867"/>
      <c r="AB259" s="870" t="s">
        <v>273</v>
      </c>
      <c r="AC259" s="869"/>
      <c r="AD259" s="869"/>
      <c r="AE259" s="869"/>
      <c r="AF259" s="869"/>
      <c r="AG259" s="870" t="s">
        <v>274</v>
      </c>
      <c r="AH259" s="869"/>
      <c r="AI259" s="869"/>
      <c r="AJ259" s="666" t="s">
        <v>65</v>
      </c>
      <c r="AK259" s="868" t="s">
        <v>275</v>
      </c>
      <c r="AL259" s="869"/>
      <c r="AM259" s="869"/>
      <c r="AN259" s="869"/>
      <c r="AO259" s="869"/>
      <c r="AP259" s="869"/>
      <c r="AQ259" s="654">
        <v>4000000000</v>
      </c>
      <c r="AR259" s="749">
        <v>3930240275</v>
      </c>
      <c r="AS259" s="671">
        <v>69759725</v>
      </c>
      <c r="AT259" s="657">
        <v>0</v>
      </c>
      <c r="AU259" s="749">
        <v>2892387505</v>
      </c>
      <c r="AV259" s="671">
        <v>1037852770</v>
      </c>
      <c r="AW259" s="749">
        <v>1769283552</v>
      </c>
      <c r="AX259" s="671">
        <v>1123103953</v>
      </c>
      <c r="AY259" s="749">
        <v>1754082540</v>
      </c>
      <c r="AZ259" s="671">
        <v>15201012</v>
      </c>
      <c r="BA259" s="654">
        <v>1754082540</v>
      </c>
      <c r="BB259" s="657">
        <v>0</v>
      </c>
      <c r="BC259" s="654">
        <v>1555129</v>
      </c>
      <c r="BE259" s="656">
        <f t="shared" si="15"/>
        <v>0.72309687624999996</v>
      </c>
    </row>
    <row r="260" spans="1:57" s="655" customFormat="1" ht="16.5" x14ac:dyDescent="0.2">
      <c r="A260" s="659" t="str">
        <f t="shared" si="16"/>
        <v>C2502100060110</v>
      </c>
      <c r="B260" s="866" t="s">
        <v>99</v>
      </c>
      <c r="C260" s="867"/>
      <c r="D260" s="866" t="s">
        <v>322</v>
      </c>
      <c r="E260" s="867"/>
      <c r="F260" s="866" t="s">
        <v>324</v>
      </c>
      <c r="G260" s="867"/>
      <c r="H260" s="866" t="s">
        <v>292</v>
      </c>
      <c r="I260" s="867"/>
      <c r="J260" s="866" t="s">
        <v>280</v>
      </c>
      <c r="K260" s="867"/>
      <c r="L260" s="867"/>
      <c r="M260" s="866" t="s">
        <v>279</v>
      </c>
      <c r="N260" s="867"/>
      <c r="O260" s="867"/>
      <c r="P260" s="866"/>
      <c r="Q260" s="867"/>
      <c r="R260" s="870"/>
      <c r="S260" s="869"/>
      <c r="T260" s="871" t="s">
        <v>331</v>
      </c>
      <c r="U260" s="867"/>
      <c r="V260" s="867"/>
      <c r="W260" s="867"/>
      <c r="X260" s="867"/>
      <c r="Y260" s="867"/>
      <c r="Z260" s="867"/>
      <c r="AA260" s="867"/>
      <c r="AB260" s="870" t="s">
        <v>273</v>
      </c>
      <c r="AC260" s="869"/>
      <c r="AD260" s="869"/>
      <c r="AE260" s="869"/>
      <c r="AF260" s="869"/>
      <c r="AG260" s="870" t="s">
        <v>274</v>
      </c>
      <c r="AH260" s="869"/>
      <c r="AI260" s="869"/>
      <c r="AJ260" s="666" t="s">
        <v>65</v>
      </c>
      <c r="AK260" s="868" t="s">
        <v>275</v>
      </c>
      <c r="AL260" s="869"/>
      <c r="AM260" s="869"/>
      <c r="AN260" s="869"/>
      <c r="AO260" s="869"/>
      <c r="AP260" s="869"/>
      <c r="AQ260" s="654">
        <v>4000000000</v>
      </c>
      <c r="AR260" s="749">
        <v>3930240275</v>
      </c>
      <c r="AS260" s="671">
        <v>69759725</v>
      </c>
      <c r="AT260" s="657">
        <v>0</v>
      </c>
      <c r="AU260" s="749">
        <v>2892387505</v>
      </c>
      <c r="AV260" s="671">
        <v>1037852770</v>
      </c>
      <c r="AW260" s="749">
        <v>1769283552</v>
      </c>
      <c r="AX260" s="671">
        <v>1123103953</v>
      </c>
      <c r="AY260" s="749">
        <v>1754082540</v>
      </c>
      <c r="AZ260" s="671">
        <v>15201012</v>
      </c>
      <c r="BA260" s="654">
        <v>1754082540</v>
      </c>
      <c r="BB260" s="657">
        <v>0</v>
      </c>
      <c r="BC260" s="654">
        <v>1555129</v>
      </c>
      <c r="BE260" s="656">
        <f t="shared" si="15"/>
        <v>0.72309687624999996</v>
      </c>
    </row>
    <row r="261" spans="1:57" s="655" customFormat="1" ht="16.5" x14ac:dyDescent="0.2">
      <c r="A261" s="659" t="str">
        <f t="shared" si="16"/>
        <v>C25021000601110</v>
      </c>
      <c r="B261" s="874" t="s">
        <v>99</v>
      </c>
      <c r="C261" s="867"/>
      <c r="D261" s="874" t="s">
        <v>322</v>
      </c>
      <c r="E261" s="867"/>
      <c r="F261" s="874" t="s">
        <v>324</v>
      </c>
      <c r="G261" s="867"/>
      <c r="H261" s="874" t="s">
        <v>292</v>
      </c>
      <c r="I261" s="867"/>
      <c r="J261" s="874" t="s">
        <v>280</v>
      </c>
      <c r="K261" s="867"/>
      <c r="L261" s="867"/>
      <c r="M261" s="874" t="s">
        <v>279</v>
      </c>
      <c r="N261" s="867"/>
      <c r="O261" s="867"/>
      <c r="P261" s="874" t="s">
        <v>279</v>
      </c>
      <c r="Q261" s="867"/>
      <c r="R261" s="875"/>
      <c r="S261" s="869"/>
      <c r="T261" s="876" t="s">
        <v>332</v>
      </c>
      <c r="U261" s="867"/>
      <c r="V261" s="867"/>
      <c r="W261" s="867"/>
      <c r="X261" s="867"/>
      <c r="Y261" s="867"/>
      <c r="Z261" s="867"/>
      <c r="AA261" s="867"/>
      <c r="AB261" s="875" t="s">
        <v>273</v>
      </c>
      <c r="AC261" s="869"/>
      <c r="AD261" s="869"/>
      <c r="AE261" s="869"/>
      <c r="AF261" s="869"/>
      <c r="AG261" s="875" t="s">
        <v>274</v>
      </c>
      <c r="AH261" s="869"/>
      <c r="AI261" s="869"/>
      <c r="AJ261" s="667" t="s">
        <v>65</v>
      </c>
      <c r="AK261" s="877" t="s">
        <v>275</v>
      </c>
      <c r="AL261" s="869"/>
      <c r="AM261" s="869"/>
      <c r="AN261" s="869"/>
      <c r="AO261" s="869"/>
      <c r="AP261" s="869"/>
      <c r="AQ261" s="660">
        <v>1103992633</v>
      </c>
      <c r="AR261" s="750">
        <v>1103992633</v>
      </c>
      <c r="AS261" s="677">
        <v>0</v>
      </c>
      <c r="AT261" s="661">
        <v>0</v>
      </c>
      <c r="AU261" s="750">
        <v>811529500</v>
      </c>
      <c r="AV261" s="676">
        <v>292463133</v>
      </c>
      <c r="AW261" s="750">
        <v>475520000</v>
      </c>
      <c r="AX261" s="676">
        <v>336009500</v>
      </c>
      <c r="AY261" s="750">
        <v>475520000</v>
      </c>
      <c r="AZ261" s="677">
        <v>0</v>
      </c>
      <c r="BA261" s="660">
        <v>475520000</v>
      </c>
      <c r="BB261" s="661">
        <v>0</v>
      </c>
      <c r="BC261" s="661">
        <v>0</v>
      </c>
      <c r="BE261" s="656">
        <f t="shared" si="15"/>
        <v>0.7350859740746114</v>
      </c>
    </row>
    <row r="262" spans="1:57" s="655" customFormat="1" ht="16.5" x14ac:dyDescent="0.2">
      <c r="A262" s="659" t="str">
        <f t="shared" si="16"/>
        <v>C25021000601210</v>
      </c>
      <c r="B262" s="874" t="s">
        <v>99</v>
      </c>
      <c r="C262" s="867"/>
      <c r="D262" s="874" t="s">
        <v>322</v>
      </c>
      <c r="E262" s="867"/>
      <c r="F262" s="874" t="s">
        <v>324</v>
      </c>
      <c r="G262" s="867"/>
      <c r="H262" s="874" t="s">
        <v>292</v>
      </c>
      <c r="I262" s="867"/>
      <c r="J262" s="874" t="s">
        <v>280</v>
      </c>
      <c r="K262" s="867"/>
      <c r="L262" s="867"/>
      <c r="M262" s="874" t="s">
        <v>279</v>
      </c>
      <c r="N262" s="867"/>
      <c r="O262" s="867"/>
      <c r="P262" s="874" t="s">
        <v>282</v>
      </c>
      <c r="Q262" s="867"/>
      <c r="R262" s="875"/>
      <c r="S262" s="869"/>
      <c r="T262" s="876" t="s">
        <v>327</v>
      </c>
      <c r="U262" s="867"/>
      <c r="V262" s="867"/>
      <c r="W262" s="867"/>
      <c r="X262" s="867"/>
      <c r="Y262" s="867"/>
      <c r="Z262" s="867"/>
      <c r="AA262" s="867"/>
      <c r="AB262" s="875" t="s">
        <v>273</v>
      </c>
      <c r="AC262" s="869"/>
      <c r="AD262" s="869"/>
      <c r="AE262" s="869"/>
      <c r="AF262" s="869"/>
      <c r="AG262" s="875" t="s">
        <v>274</v>
      </c>
      <c r="AH262" s="869"/>
      <c r="AI262" s="869"/>
      <c r="AJ262" s="667" t="s">
        <v>65</v>
      </c>
      <c r="AK262" s="877" t="s">
        <v>275</v>
      </c>
      <c r="AL262" s="869"/>
      <c r="AM262" s="869"/>
      <c r="AN262" s="869"/>
      <c r="AO262" s="869"/>
      <c r="AP262" s="869"/>
      <c r="AQ262" s="660">
        <v>534700000</v>
      </c>
      <c r="AR262" s="750">
        <v>534700000</v>
      </c>
      <c r="AS262" s="677">
        <v>0</v>
      </c>
      <c r="AT262" s="661">
        <v>0</v>
      </c>
      <c r="AU262" s="750">
        <v>370000000</v>
      </c>
      <c r="AV262" s="676">
        <v>164700000</v>
      </c>
      <c r="AW262" s="750">
        <v>81421877</v>
      </c>
      <c r="AX262" s="676">
        <v>288578123</v>
      </c>
      <c r="AY262" s="750">
        <v>81421877</v>
      </c>
      <c r="AZ262" s="677">
        <v>0</v>
      </c>
      <c r="BA262" s="660">
        <v>81421877</v>
      </c>
      <c r="BB262" s="661">
        <v>0</v>
      </c>
      <c r="BC262" s="661">
        <v>0</v>
      </c>
      <c r="BE262" s="656">
        <f t="shared" si="15"/>
        <v>0.69197680942584627</v>
      </c>
    </row>
    <row r="263" spans="1:57" s="655" customFormat="1" ht="16.5" x14ac:dyDescent="0.2">
      <c r="A263" s="659" t="str">
        <f t="shared" si="16"/>
        <v>C25021000601310</v>
      </c>
      <c r="B263" s="874" t="s">
        <v>99</v>
      </c>
      <c r="C263" s="867"/>
      <c r="D263" s="874" t="s">
        <v>322</v>
      </c>
      <c r="E263" s="867"/>
      <c r="F263" s="874" t="s">
        <v>324</v>
      </c>
      <c r="G263" s="867"/>
      <c r="H263" s="874" t="s">
        <v>292</v>
      </c>
      <c r="I263" s="867"/>
      <c r="J263" s="874" t="s">
        <v>280</v>
      </c>
      <c r="K263" s="867"/>
      <c r="L263" s="867"/>
      <c r="M263" s="874" t="s">
        <v>279</v>
      </c>
      <c r="N263" s="867"/>
      <c r="O263" s="867"/>
      <c r="P263" s="874" t="s">
        <v>289</v>
      </c>
      <c r="Q263" s="867"/>
      <c r="R263" s="875"/>
      <c r="S263" s="869"/>
      <c r="T263" s="876" t="s">
        <v>328</v>
      </c>
      <c r="U263" s="867"/>
      <c r="V263" s="867"/>
      <c r="W263" s="867"/>
      <c r="X263" s="867"/>
      <c r="Y263" s="867"/>
      <c r="Z263" s="867"/>
      <c r="AA263" s="867"/>
      <c r="AB263" s="875" t="s">
        <v>273</v>
      </c>
      <c r="AC263" s="869"/>
      <c r="AD263" s="869"/>
      <c r="AE263" s="869"/>
      <c r="AF263" s="869"/>
      <c r="AG263" s="875" t="s">
        <v>274</v>
      </c>
      <c r="AH263" s="869"/>
      <c r="AI263" s="869"/>
      <c r="AJ263" s="667" t="s">
        <v>65</v>
      </c>
      <c r="AK263" s="877" t="s">
        <v>275</v>
      </c>
      <c r="AL263" s="869"/>
      <c r="AM263" s="869"/>
      <c r="AN263" s="869"/>
      <c r="AO263" s="869"/>
      <c r="AP263" s="869"/>
      <c r="AQ263" s="660">
        <v>390000000</v>
      </c>
      <c r="AR263" s="750">
        <v>390000000</v>
      </c>
      <c r="AS263" s="677">
        <v>0</v>
      </c>
      <c r="AT263" s="661">
        <v>0</v>
      </c>
      <c r="AU263" s="750">
        <v>390000000</v>
      </c>
      <c r="AV263" s="677">
        <v>0</v>
      </c>
      <c r="AW263" s="750">
        <v>95240519</v>
      </c>
      <c r="AX263" s="676">
        <v>294759481</v>
      </c>
      <c r="AY263" s="750">
        <v>95240519</v>
      </c>
      <c r="AZ263" s="677">
        <v>0</v>
      </c>
      <c r="BA263" s="660">
        <v>95240519</v>
      </c>
      <c r="BB263" s="661">
        <v>0</v>
      </c>
      <c r="BC263" s="661">
        <v>0</v>
      </c>
      <c r="BE263" s="656">
        <f t="shared" si="15"/>
        <v>1</v>
      </c>
    </row>
    <row r="264" spans="1:57" s="655" customFormat="1" ht="16.5" x14ac:dyDescent="0.2">
      <c r="A264" s="659" t="str">
        <f t="shared" si="16"/>
        <v>C25021000601410</v>
      </c>
      <c r="B264" s="874" t="s">
        <v>99</v>
      </c>
      <c r="C264" s="867"/>
      <c r="D264" s="874" t="s">
        <v>322</v>
      </c>
      <c r="E264" s="867"/>
      <c r="F264" s="874" t="s">
        <v>324</v>
      </c>
      <c r="G264" s="867"/>
      <c r="H264" s="874" t="s">
        <v>292</v>
      </c>
      <c r="I264" s="867"/>
      <c r="J264" s="874" t="s">
        <v>280</v>
      </c>
      <c r="K264" s="867"/>
      <c r="L264" s="867"/>
      <c r="M264" s="874" t="s">
        <v>279</v>
      </c>
      <c r="N264" s="867"/>
      <c r="O264" s="867"/>
      <c r="P264" s="874" t="s">
        <v>283</v>
      </c>
      <c r="Q264" s="867"/>
      <c r="R264" s="875"/>
      <c r="S264" s="869"/>
      <c r="T264" s="876" t="s">
        <v>84</v>
      </c>
      <c r="U264" s="867"/>
      <c r="V264" s="867"/>
      <c r="W264" s="867"/>
      <c r="X264" s="867"/>
      <c r="Y264" s="867"/>
      <c r="Z264" s="867"/>
      <c r="AA264" s="867"/>
      <c r="AB264" s="875" t="s">
        <v>273</v>
      </c>
      <c r="AC264" s="869"/>
      <c r="AD264" s="869"/>
      <c r="AE264" s="869"/>
      <c r="AF264" s="869"/>
      <c r="AG264" s="875" t="s">
        <v>274</v>
      </c>
      <c r="AH264" s="869"/>
      <c r="AI264" s="869"/>
      <c r="AJ264" s="667" t="s">
        <v>65</v>
      </c>
      <c r="AK264" s="877" t="s">
        <v>275</v>
      </c>
      <c r="AL264" s="869"/>
      <c r="AM264" s="869"/>
      <c r="AN264" s="869"/>
      <c r="AO264" s="869"/>
      <c r="AP264" s="869"/>
      <c r="AQ264" s="660">
        <v>1634547642</v>
      </c>
      <c r="AR264" s="750">
        <v>1571547642</v>
      </c>
      <c r="AS264" s="676">
        <v>63000000</v>
      </c>
      <c r="AT264" s="661">
        <v>0</v>
      </c>
      <c r="AU264" s="750">
        <v>1320858005</v>
      </c>
      <c r="AV264" s="676">
        <v>250689637</v>
      </c>
      <c r="AW264" s="750">
        <v>1117101156</v>
      </c>
      <c r="AX264" s="676">
        <v>203756849</v>
      </c>
      <c r="AY264" s="750">
        <v>1101900144</v>
      </c>
      <c r="AZ264" s="676">
        <v>15201012</v>
      </c>
      <c r="BA264" s="660">
        <v>1101900144</v>
      </c>
      <c r="BB264" s="661">
        <v>0</v>
      </c>
      <c r="BC264" s="660">
        <v>1555129</v>
      </c>
      <c r="BE264" s="656">
        <f t="shared" si="15"/>
        <v>0.80808779815302567</v>
      </c>
    </row>
    <row r="265" spans="1:57" s="655" customFormat="1" ht="16.5" x14ac:dyDescent="0.2">
      <c r="A265" s="659" t="str">
        <f t="shared" si="16"/>
        <v>C25021000601710</v>
      </c>
      <c r="B265" s="874" t="s">
        <v>99</v>
      </c>
      <c r="C265" s="867"/>
      <c r="D265" s="874" t="s">
        <v>322</v>
      </c>
      <c r="E265" s="867"/>
      <c r="F265" s="874" t="s">
        <v>324</v>
      </c>
      <c r="G265" s="867"/>
      <c r="H265" s="874" t="s">
        <v>292</v>
      </c>
      <c r="I265" s="867"/>
      <c r="J265" s="874" t="s">
        <v>280</v>
      </c>
      <c r="K265" s="867"/>
      <c r="L265" s="867"/>
      <c r="M265" s="874" t="s">
        <v>279</v>
      </c>
      <c r="N265" s="867"/>
      <c r="O265" s="867"/>
      <c r="P265" s="874" t="s">
        <v>293</v>
      </c>
      <c r="Q265" s="867"/>
      <c r="R265" s="875"/>
      <c r="S265" s="869"/>
      <c r="T265" s="876" t="s">
        <v>335</v>
      </c>
      <c r="U265" s="867"/>
      <c r="V265" s="867"/>
      <c r="W265" s="867"/>
      <c r="X265" s="867"/>
      <c r="Y265" s="867"/>
      <c r="Z265" s="867"/>
      <c r="AA265" s="867"/>
      <c r="AB265" s="875" t="s">
        <v>273</v>
      </c>
      <c r="AC265" s="869"/>
      <c r="AD265" s="869"/>
      <c r="AE265" s="869"/>
      <c r="AF265" s="869"/>
      <c r="AG265" s="875" t="s">
        <v>274</v>
      </c>
      <c r="AH265" s="869"/>
      <c r="AI265" s="869"/>
      <c r="AJ265" s="667" t="s">
        <v>65</v>
      </c>
      <c r="AK265" s="877" t="s">
        <v>275</v>
      </c>
      <c r="AL265" s="869"/>
      <c r="AM265" s="869"/>
      <c r="AN265" s="869"/>
      <c r="AO265" s="869"/>
      <c r="AP265" s="869"/>
      <c r="AQ265" s="660">
        <v>196759725</v>
      </c>
      <c r="AR265" s="750">
        <v>190000000</v>
      </c>
      <c r="AS265" s="676">
        <v>6759725</v>
      </c>
      <c r="AT265" s="661">
        <v>0</v>
      </c>
      <c r="AU265" s="751">
        <v>0</v>
      </c>
      <c r="AV265" s="676">
        <v>190000000</v>
      </c>
      <c r="AW265" s="751">
        <v>0</v>
      </c>
      <c r="AX265" s="677">
        <v>0</v>
      </c>
      <c r="AY265" s="751">
        <v>0</v>
      </c>
      <c r="AZ265" s="677">
        <v>0</v>
      </c>
      <c r="BA265" s="661">
        <v>0</v>
      </c>
      <c r="BB265" s="661">
        <v>0</v>
      </c>
      <c r="BC265" s="661">
        <v>0</v>
      </c>
      <c r="BE265" s="656">
        <f t="shared" si="15"/>
        <v>0</v>
      </c>
    </row>
    <row r="266" spans="1:57" s="655" customFormat="1" ht="16.5" x14ac:dyDescent="0.2">
      <c r="A266" s="659" t="str">
        <f t="shared" si="16"/>
        <v>C250210006011210</v>
      </c>
      <c r="B266" s="874" t="s">
        <v>99</v>
      </c>
      <c r="C266" s="867"/>
      <c r="D266" s="874" t="s">
        <v>322</v>
      </c>
      <c r="E266" s="867"/>
      <c r="F266" s="874" t="s">
        <v>324</v>
      </c>
      <c r="G266" s="867"/>
      <c r="H266" s="874" t="s">
        <v>292</v>
      </c>
      <c r="I266" s="867"/>
      <c r="J266" s="874" t="s">
        <v>280</v>
      </c>
      <c r="K266" s="867"/>
      <c r="L266" s="867"/>
      <c r="M266" s="874" t="s">
        <v>279</v>
      </c>
      <c r="N266" s="867"/>
      <c r="O266" s="867"/>
      <c r="P266" s="874" t="s">
        <v>290</v>
      </c>
      <c r="Q266" s="867"/>
      <c r="R266" s="875" t="s">
        <v>236</v>
      </c>
      <c r="S266" s="869"/>
      <c r="T266" s="876" t="s">
        <v>863</v>
      </c>
      <c r="U266" s="867"/>
      <c r="V266" s="867"/>
      <c r="W266" s="867"/>
      <c r="X266" s="867"/>
      <c r="Y266" s="867"/>
      <c r="Z266" s="867"/>
      <c r="AA266" s="867"/>
      <c r="AB266" s="875" t="s">
        <v>273</v>
      </c>
      <c r="AC266" s="869"/>
      <c r="AD266" s="869"/>
      <c r="AE266" s="869"/>
      <c r="AF266" s="869"/>
      <c r="AG266" s="875" t="s">
        <v>274</v>
      </c>
      <c r="AH266" s="869"/>
      <c r="AI266" s="869"/>
      <c r="AJ266" s="667" t="s">
        <v>65</v>
      </c>
      <c r="AK266" s="877" t="s">
        <v>275</v>
      </c>
      <c r="AL266" s="869"/>
      <c r="AM266" s="869"/>
      <c r="AN266" s="869"/>
      <c r="AO266" s="869"/>
      <c r="AP266" s="869"/>
      <c r="AQ266" s="660">
        <v>140000000</v>
      </c>
      <c r="AR266" s="750">
        <v>140000000</v>
      </c>
      <c r="AS266" s="677">
        <v>0</v>
      </c>
      <c r="AT266" s="661">
        <v>0</v>
      </c>
      <c r="AU266" s="751">
        <v>0</v>
      </c>
      <c r="AV266" s="676">
        <v>140000000</v>
      </c>
      <c r="AW266" s="751">
        <v>0</v>
      </c>
      <c r="AX266" s="677">
        <v>0</v>
      </c>
      <c r="AY266" s="751">
        <v>0</v>
      </c>
      <c r="AZ266" s="677">
        <v>0</v>
      </c>
      <c r="BA266" s="661">
        <v>0</v>
      </c>
      <c r="BB266" s="661">
        <v>0</v>
      </c>
      <c r="BC266" s="661">
        <v>0</v>
      </c>
      <c r="BE266" s="656">
        <f t="shared" si="15"/>
        <v>0</v>
      </c>
    </row>
    <row r="267" spans="1:57" s="733" customFormat="1" ht="24.75" customHeight="1" x14ac:dyDescent="0.2">
      <c r="A267" s="734" t="str">
        <f t="shared" si="16"/>
        <v>C25021000710</v>
      </c>
      <c r="B267" s="890" t="s">
        <v>99</v>
      </c>
      <c r="C267" s="891"/>
      <c r="D267" s="890" t="s">
        <v>322</v>
      </c>
      <c r="E267" s="891"/>
      <c r="F267" s="890" t="s">
        <v>324</v>
      </c>
      <c r="G267" s="891"/>
      <c r="H267" s="890" t="s">
        <v>293</v>
      </c>
      <c r="I267" s="891"/>
      <c r="J267" s="890"/>
      <c r="K267" s="891"/>
      <c r="L267" s="891"/>
      <c r="M267" s="890"/>
      <c r="N267" s="891"/>
      <c r="O267" s="891"/>
      <c r="P267" s="890"/>
      <c r="Q267" s="891"/>
      <c r="R267" s="892"/>
      <c r="S267" s="889"/>
      <c r="T267" s="893" t="s">
        <v>336</v>
      </c>
      <c r="U267" s="891"/>
      <c r="V267" s="891"/>
      <c r="W267" s="891"/>
      <c r="X267" s="891"/>
      <c r="Y267" s="891"/>
      <c r="Z267" s="891"/>
      <c r="AA267" s="891"/>
      <c r="AB267" s="892" t="s">
        <v>273</v>
      </c>
      <c r="AC267" s="889"/>
      <c r="AD267" s="889"/>
      <c r="AE267" s="889"/>
      <c r="AF267" s="889"/>
      <c r="AG267" s="892" t="s">
        <v>274</v>
      </c>
      <c r="AH267" s="889"/>
      <c r="AI267" s="889"/>
      <c r="AJ267" s="735" t="s">
        <v>65</v>
      </c>
      <c r="AK267" s="888" t="s">
        <v>275</v>
      </c>
      <c r="AL267" s="889"/>
      <c r="AM267" s="869"/>
      <c r="AN267" s="869"/>
      <c r="AO267" s="869"/>
      <c r="AP267" s="889"/>
      <c r="AQ267" s="736">
        <v>4700000000</v>
      </c>
      <c r="AR267" s="750">
        <v>4089512332</v>
      </c>
      <c r="AS267" s="736">
        <v>610487668</v>
      </c>
      <c r="AT267" s="737">
        <v>0</v>
      </c>
      <c r="AU267" s="750">
        <v>3065792782</v>
      </c>
      <c r="AV267" s="736">
        <v>1023719550</v>
      </c>
      <c r="AW267" s="750">
        <v>1853038378</v>
      </c>
      <c r="AX267" s="736">
        <v>1212754404</v>
      </c>
      <c r="AY267" s="750">
        <v>1851778378</v>
      </c>
      <c r="AZ267" s="736">
        <v>1260000</v>
      </c>
      <c r="BA267" s="736">
        <v>1851778378</v>
      </c>
      <c r="BB267" s="737">
        <v>0</v>
      </c>
      <c r="BC267" s="737">
        <v>0</v>
      </c>
      <c r="BE267" s="738">
        <f t="shared" si="15"/>
        <v>0.65229633659574471</v>
      </c>
    </row>
    <row r="268" spans="1:57" s="655" customFormat="1" ht="16.5" x14ac:dyDescent="0.2">
      <c r="A268" s="659" t="str">
        <f t="shared" si="16"/>
        <v>C250210007010</v>
      </c>
      <c r="B268" s="866" t="s">
        <v>99</v>
      </c>
      <c r="C268" s="867"/>
      <c r="D268" s="866" t="s">
        <v>322</v>
      </c>
      <c r="E268" s="867"/>
      <c r="F268" s="866" t="s">
        <v>324</v>
      </c>
      <c r="G268" s="867"/>
      <c r="H268" s="866" t="s">
        <v>293</v>
      </c>
      <c r="I268" s="867"/>
      <c r="J268" s="866" t="s">
        <v>280</v>
      </c>
      <c r="K268" s="867"/>
      <c r="L268" s="867"/>
      <c r="M268" s="866"/>
      <c r="N268" s="867"/>
      <c r="O268" s="867"/>
      <c r="P268" s="866"/>
      <c r="Q268" s="867"/>
      <c r="R268" s="870"/>
      <c r="S268" s="869"/>
      <c r="T268" s="871" t="s">
        <v>336</v>
      </c>
      <c r="U268" s="867"/>
      <c r="V268" s="867"/>
      <c r="W268" s="867"/>
      <c r="X268" s="867"/>
      <c r="Y268" s="867"/>
      <c r="Z268" s="867"/>
      <c r="AA268" s="867"/>
      <c r="AB268" s="870" t="s">
        <v>273</v>
      </c>
      <c r="AC268" s="869"/>
      <c r="AD268" s="869"/>
      <c r="AE268" s="869"/>
      <c r="AF268" s="869"/>
      <c r="AG268" s="870" t="s">
        <v>274</v>
      </c>
      <c r="AH268" s="869"/>
      <c r="AI268" s="869"/>
      <c r="AJ268" s="666" t="s">
        <v>65</v>
      </c>
      <c r="AK268" s="868" t="s">
        <v>275</v>
      </c>
      <c r="AL268" s="869"/>
      <c r="AM268" s="869"/>
      <c r="AN268" s="869"/>
      <c r="AO268" s="869"/>
      <c r="AP268" s="869"/>
      <c r="AQ268" s="654">
        <v>4700000000</v>
      </c>
      <c r="AR268" s="749">
        <v>4089512332</v>
      </c>
      <c r="AS268" s="671">
        <v>610487668</v>
      </c>
      <c r="AT268" s="657">
        <v>0</v>
      </c>
      <c r="AU268" s="749">
        <v>3065792782</v>
      </c>
      <c r="AV268" s="671">
        <v>1023719550</v>
      </c>
      <c r="AW268" s="749">
        <v>1853038378</v>
      </c>
      <c r="AX268" s="671">
        <v>1212754404</v>
      </c>
      <c r="AY268" s="749">
        <v>1851778378</v>
      </c>
      <c r="AZ268" s="671">
        <v>1260000</v>
      </c>
      <c r="BA268" s="654">
        <v>1851778378</v>
      </c>
      <c r="BB268" s="657">
        <v>0</v>
      </c>
      <c r="BC268" s="657">
        <v>0</v>
      </c>
      <c r="BE268" s="656">
        <f t="shared" si="15"/>
        <v>0.65229633659574471</v>
      </c>
    </row>
    <row r="269" spans="1:57" s="655" customFormat="1" ht="16.5" x14ac:dyDescent="0.2">
      <c r="A269" s="659" t="str">
        <f t="shared" si="16"/>
        <v>C2502100070210</v>
      </c>
      <c r="B269" s="866" t="s">
        <v>99</v>
      </c>
      <c r="C269" s="867"/>
      <c r="D269" s="866" t="s">
        <v>322</v>
      </c>
      <c r="E269" s="867"/>
      <c r="F269" s="866" t="s">
        <v>324</v>
      </c>
      <c r="G269" s="867"/>
      <c r="H269" s="866" t="s">
        <v>293</v>
      </c>
      <c r="I269" s="867"/>
      <c r="J269" s="866" t="s">
        <v>280</v>
      </c>
      <c r="K269" s="867"/>
      <c r="L269" s="867"/>
      <c r="M269" s="866" t="s">
        <v>282</v>
      </c>
      <c r="N269" s="867"/>
      <c r="O269" s="867"/>
      <c r="P269" s="866"/>
      <c r="Q269" s="867"/>
      <c r="R269" s="870"/>
      <c r="S269" s="869"/>
      <c r="T269" s="871" t="s">
        <v>326</v>
      </c>
      <c r="U269" s="867"/>
      <c r="V269" s="867"/>
      <c r="W269" s="867"/>
      <c r="X269" s="867"/>
      <c r="Y269" s="867"/>
      <c r="Z269" s="867"/>
      <c r="AA269" s="867"/>
      <c r="AB269" s="870" t="s">
        <v>273</v>
      </c>
      <c r="AC269" s="869"/>
      <c r="AD269" s="869"/>
      <c r="AE269" s="869"/>
      <c r="AF269" s="869"/>
      <c r="AG269" s="870" t="s">
        <v>274</v>
      </c>
      <c r="AH269" s="869"/>
      <c r="AI269" s="869"/>
      <c r="AJ269" s="666" t="s">
        <v>65</v>
      </c>
      <c r="AK269" s="868" t="s">
        <v>275</v>
      </c>
      <c r="AL269" s="869"/>
      <c r="AM269" s="869"/>
      <c r="AN269" s="869"/>
      <c r="AO269" s="869"/>
      <c r="AP269" s="869"/>
      <c r="AQ269" s="654">
        <v>4700000000</v>
      </c>
      <c r="AR269" s="749">
        <v>4089512332</v>
      </c>
      <c r="AS269" s="671">
        <v>610487668</v>
      </c>
      <c r="AT269" s="657">
        <v>0</v>
      </c>
      <c r="AU269" s="749">
        <v>3065792782</v>
      </c>
      <c r="AV269" s="671">
        <v>1023719550</v>
      </c>
      <c r="AW269" s="749">
        <v>1853038378</v>
      </c>
      <c r="AX269" s="671">
        <v>1212754404</v>
      </c>
      <c r="AY269" s="749">
        <v>1851778378</v>
      </c>
      <c r="AZ269" s="671">
        <v>1260000</v>
      </c>
      <c r="BA269" s="654">
        <v>1851778378</v>
      </c>
      <c r="BB269" s="657">
        <v>0</v>
      </c>
      <c r="BC269" s="657">
        <v>0</v>
      </c>
      <c r="BE269" s="656">
        <f t="shared" si="15"/>
        <v>0.65229633659574471</v>
      </c>
    </row>
    <row r="270" spans="1:57" s="655" customFormat="1" ht="16.5" x14ac:dyDescent="0.2">
      <c r="A270" s="659" t="str">
        <f t="shared" si="16"/>
        <v>C25021000702110</v>
      </c>
      <c r="B270" s="874" t="s">
        <v>99</v>
      </c>
      <c r="C270" s="867"/>
      <c r="D270" s="874" t="s">
        <v>322</v>
      </c>
      <c r="E270" s="867"/>
      <c r="F270" s="874" t="s">
        <v>324</v>
      </c>
      <c r="G270" s="867"/>
      <c r="H270" s="874" t="s">
        <v>293</v>
      </c>
      <c r="I270" s="867"/>
      <c r="J270" s="874" t="s">
        <v>280</v>
      </c>
      <c r="K270" s="867"/>
      <c r="L270" s="867"/>
      <c r="M270" s="874" t="s">
        <v>282</v>
      </c>
      <c r="N270" s="867"/>
      <c r="O270" s="867"/>
      <c r="P270" s="874" t="s">
        <v>279</v>
      </c>
      <c r="Q270" s="867"/>
      <c r="R270" s="875"/>
      <c r="S270" s="869"/>
      <c r="T270" s="876" t="s">
        <v>332</v>
      </c>
      <c r="U270" s="867"/>
      <c r="V270" s="867"/>
      <c r="W270" s="867"/>
      <c r="X270" s="867"/>
      <c r="Y270" s="867"/>
      <c r="Z270" s="867"/>
      <c r="AA270" s="867"/>
      <c r="AB270" s="875" t="s">
        <v>273</v>
      </c>
      <c r="AC270" s="869"/>
      <c r="AD270" s="869"/>
      <c r="AE270" s="869"/>
      <c r="AF270" s="869"/>
      <c r="AG270" s="875" t="s">
        <v>274</v>
      </c>
      <c r="AH270" s="869"/>
      <c r="AI270" s="869"/>
      <c r="AJ270" s="667" t="s">
        <v>65</v>
      </c>
      <c r="AK270" s="877" t="s">
        <v>275</v>
      </c>
      <c r="AL270" s="869"/>
      <c r="AM270" s="869"/>
      <c r="AN270" s="869"/>
      <c r="AO270" s="869"/>
      <c r="AP270" s="869"/>
      <c r="AQ270" s="660">
        <v>2393000000</v>
      </c>
      <c r="AR270" s="750">
        <v>2147512332</v>
      </c>
      <c r="AS270" s="676">
        <v>245487668</v>
      </c>
      <c r="AT270" s="661">
        <v>0</v>
      </c>
      <c r="AU270" s="750">
        <v>2067772331</v>
      </c>
      <c r="AV270" s="676">
        <v>79740001</v>
      </c>
      <c r="AW270" s="750">
        <v>1213999651</v>
      </c>
      <c r="AX270" s="676">
        <v>853772680</v>
      </c>
      <c r="AY270" s="750">
        <v>1213999651</v>
      </c>
      <c r="AZ270" s="677">
        <v>0</v>
      </c>
      <c r="BA270" s="660">
        <v>1213999651</v>
      </c>
      <c r="BB270" s="661">
        <v>0</v>
      </c>
      <c r="BC270" s="661">
        <v>0</v>
      </c>
      <c r="BE270" s="656">
        <f t="shared" si="15"/>
        <v>0.86409207312996239</v>
      </c>
    </row>
    <row r="271" spans="1:57" s="655" customFormat="1" ht="16.5" x14ac:dyDescent="0.2">
      <c r="A271" s="659" t="str">
        <f t="shared" si="16"/>
        <v>C25021000702210</v>
      </c>
      <c r="B271" s="874" t="s">
        <v>99</v>
      </c>
      <c r="C271" s="867"/>
      <c r="D271" s="874" t="s">
        <v>322</v>
      </c>
      <c r="E271" s="867"/>
      <c r="F271" s="874" t="s">
        <v>324</v>
      </c>
      <c r="G271" s="867"/>
      <c r="H271" s="874" t="s">
        <v>293</v>
      </c>
      <c r="I271" s="867"/>
      <c r="J271" s="874" t="s">
        <v>280</v>
      </c>
      <c r="K271" s="867"/>
      <c r="L271" s="867"/>
      <c r="M271" s="874" t="s">
        <v>282</v>
      </c>
      <c r="N271" s="867"/>
      <c r="O271" s="867"/>
      <c r="P271" s="874" t="s">
        <v>282</v>
      </c>
      <c r="Q271" s="867"/>
      <c r="R271" s="875"/>
      <c r="S271" s="869"/>
      <c r="T271" s="876" t="s">
        <v>327</v>
      </c>
      <c r="U271" s="867"/>
      <c r="V271" s="867"/>
      <c r="W271" s="867"/>
      <c r="X271" s="867"/>
      <c r="Y271" s="867"/>
      <c r="Z271" s="867"/>
      <c r="AA271" s="867"/>
      <c r="AB271" s="875" t="s">
        <v>273</v>
      </c>
      <c r="AC271" s="869"/>
      <c r="AD271" s="869"/>
      <c r="AE271" s="869"/>
      <c r="AF271" s="869"/>
      <c r="AG271" s="875" t="s">
        <v>274</v>
      </c>
      <c r="AH271" s="869"/>
      <c r="AI271" s="869"/>
      <c r="AJ271" s="667" t="s">
        <v>65</v>
      </c>
      <c r="AK271" s="877" t="s">
        <v>275</v>
      </c>
      <c r="AL271" s="869"/>
      <c r="AM271" s="869"/>
      <c r="AN271" s="869"/>
      <c r="AO271" s="869"/>
      <c r="AP271" s="869"/>
      <c r="AQ271" s="660">
        <v>841000000</v>
      </c>
      <c r="AR271" s="750">
        <v>841000000</v>
      </c>
      <c r="AS271" s="677">
        <v>0</v>
      </c>
      <c r="AT271" s="661">
        <v>0</v>
      </c>
      <c r="AU271" s="750">
        <v>375000000</v>
      </c>
      <c r="AV271" s="676">
        <v>466000000</v>
      </c>
      <c r="AW271" s="750">
        <v>144117565</v>
      </c>
      <c r="AX271" s="676">
        <v>230882435</v>
      </c>
      <c r="AY271" s="750">
        <v>144117565</v>
      </c>
      <c r="AZ271" s="677">
        <v>0</v>
      </c>
      <c r="BA271" s="660">
        <v>144117565</v>
      </c>
      <c r="BB271" s="661">
        <v>0</v>
      </c>
      <c r="BC271" s="661">
        <v>0</v>
      </c>
      <c r="BE271" s="656">
        <f t="shared" si="15"/>
        <v>0.44589774078478001</v>
      </c>
    </row>
    <row r="272" spans="1:57" s="655" customFormat="1" ht="16.5" x14ac:dyDescent="0.2">
      <c r="A272" s="659" t="str">
        <f t="shared" si="16"/>
        <v>C25021000702310</v>
      </c>
      <c r="B272" s="874" t="s">
        <v>99</v>
      </c>
      <c r="C272" s="867"/>
      <c r="D272" s="874" t="s">
        <v>322</v>
      </c>
      <c r="E272" s="867"/>
      <c r="F272" s="874" t="s">
        <v>324</v>
      </c>
      <c r="G272" s="867"/>
      <c r="H272" s="874" t="s">
        <v>293</v>
      </c>
      <c r="I272" s="867"/>
      <c r="J272" s="874" t="s">
        <v>280</v>
      </c>
      <c r="K272" s="867"/>
      <c r="L272" s="867"/>
      <c r="M272" s="874" t="s">
        <v>282</v>
      </c>
      <c r="N272" s="867"/>
      <c r="O272" s="867"/>
      <c r="P272" s="874" t="s">
        <v>289</v>
      </c>
      <c r="Q272" s="867"/>
      <c r="R272" s="875"/>
      <c r="S272" s="869"/>
      <c r="T272" s="876" t="s">
        <v>328</v>
      </c>
      <c r="U272" s="867"/>
      <c r="V272" s="867"/>
      <c r="W272" s="867"/>
      <c r="X272" s="867"/>
      <c r="Y272" s="867"/>
      <c r="Z272" s="867"/>
      <c r="AA272" s="867"/>
      <c r="AB272" s="875" t="s">
        <v>273</v>
      </c>
      <c r="AC272" s="869"/>
      <c r="AD272" s="869"/>
      <c r="AE272" s="869"/>
      <c r="AF272" s="869"/>
      <c r="AG272" s="875" t="s">
        <v>274</v>
      </c>
      <c r="AH272" s="869"/>
      <c r="AI272" s="869"/>
      <c r="AJ272" s="667" t="s">
        <v>65</v>
      </c>
      <c r="AK272" s="877" t="s">
        <v>275</v>
      </c>
      <c r="AL272" s="869"/>
      <c r="AM272" s="869"/>
      <c r="AN272" s="869"/>
      <c r="AO272" s="869"/>
      <c r="AP272" s="869"/>
      <c r="AQ272" s="660">
        <v>408000000</v>
      </c>
      <c r="AR272" s="750">
        <v>408000000</v>
      </c>
      <c r="AS272" s="677">
        <v>0</v>
      </c>
      <c r="AT272" s="661">
        <v>0</v>
      </c>
      <c r="AU272" s="750">
        <v>150000000</v>
      </c>
      <c r="AV272" s="676">
        <v>258000000</v>
      </c>
      <c r="AW272" s="750">
        <v>127143001</v>
      </c>
      <c r="AX272" s="676">
        <v>22856999</v>
      </c>
      <c r="AY272" s="750">
        <v>127143001</v>
      </c>
      <c r="AZ272" s="677">
        <v>0</v>
      </c>
      <c r="BA272" s="660">
        <v>127143001</v>
      </c>
      <c r="BB272" s="661">
        <v>0</v>
      </c>
      <c r="BC272" s="661">
        <v>0</v>
      </c>
      <c r="BE272" s="656">
        <f t="shared" si="15"/>
        <v>0.36764705882352944</v>
      </c>
    </row>
    <row r="273" spans="1:57" s="655" customFormat="1" ht="16.5" x14ac:dyDescent="0.2">
      <c r="A273" s="659" t="str">
        <f t="shared" si="16"/>
        <v>C25021000702410</v>
      </c>
      <c r="B273" s="874" t="s">
        <v>99</v>
      </c>
      <c r="C273" s="867"/>
      <c r="D273" s="874" t="s">
        <v>322</v>
      </c>
      <c r="E273" s="867"/>
      <c r="F273" s="874" t="s">
        <v>324</v>
      </c>
      <c r="G273" s="867"/>
      <c r="H273" s="874" t="s">
        <v>293</v>
      </c>
      <c r="I273" s="867"/>
      <c r="J273" s="874" t="s">
        <v>280</v>
      </c>
      <c r="K273" s="867"/>
      <c r="L273" s="867"/>
      <c r="M273" s="874" t="s">
        <v>282</v>
      </c>
      <c r="N273" s="867"/>
      <c r="O273" s="867"/>
      <c r="P273" s="874" t="s">
        <v>283</v>
      </c>
      <c r="Q273" s="867"/>
      <c r="R273" s="875"/>
      <c r="S273" s="869"/>
      <c r="T273" s="876" t="s">
        <v>84</v>
      </c>
      <c r="U273" s="867"/>
      <c r="V273" s="867"/>
      <c r="W273" s="867"/>
      <c r="X273" s="867"/>
      <c r="Y273" s="867"/>
      <c r="Z273" s="867"/>
      <c r="AA273" s="867"/>
      <c r="AB273" s="875" t="s">
        <v>273</v>
      </c>
      <c r="AC273" s="869"/>
      <c r="AD273" s="869"/>
      <c r="AE273" s="869"/>
      <c r="AF273" s="869"/>
      <c r="AG273" s="875" t="s">
        <v>274</v>
      </c>
      <c r="AH273" s="869"/>
      <c r="AI273" s="869"/>
      <c r="AJ273" s="667" t="s">
        <v>65</v>
      </c>
      <c r="AK273" s="877" t="s">
        <v>275</v>
      </c>
      <c r="AL273" s="869"/>
      <c r="AM273" s="869"/>
      <c r="AN273" s="869"/>
      <c r="AO273" s="869"/>
      <c r="AP273" s="869"/>
      <c r="AQ273" s="660">
        <v>693000000</v>
      </c>
      <c r="AR273" s="750">
        <v>693000000</v>
      </c>
      <c r="AS273" s="677">
        <v>0</v>
      </c>
      <c r="AT273" s="661">
        <v>0</v>
      </c>
      <c r="AU273" s="750">
        <v>473020451</v>
      </c>
      <c r="AV273" s="676">
        <v>219979549</v>
      </c>
      <c r="AW273" s="750">
        <v>367778161</v>
      </c>
      <c r="AX273" s="676">
        <v>105242290</v>
      </c>
      <c r="AY273" s="750">
        <v>366518161</v>
      </c>
      <c r="AZ273" s="676">
        <v>1260000</v>
      </c>
      <c r="BA273" s="660">
        <v>366518161</v>
      </c>
      <c r="BB273" s="661">
        <v>0</v>
      </c>
      <c r="BC273" s="661">
        <v>0</v>
      </c>
      <c r="BE273" s="656">
        <f t="shared" si="15"/>
        <v>0.68256919336219335</v>
      </c>
    </row>
    <row r="274" spans="1:57" s="655" customFormat="1" ht="16.5" x14ac:dyDescent="0.2">
      <c r="A274" s="659" t="str">
        <f t="shared" si="16"/>
        <v>C25021000702610</v>
      </c>
      <c r="B274" s="874" t="s">
        <v>99</v>
      </c>
      <c r="C274" s="867"/>
      <c r="D274" s="874" t="s">
        <v>322</v>
      </c>
      <c r="E274" s="867"/>
      <c r="F274" s="874" t="s">
        <v>324</v>
      </c>
      <c r="G274" s="867"/>
      <c r="H274" s="874" t="s">
        <v>293</v>
      </c>
      <c r="I274" s="867"/>
      <c r="J274" s="874" t="s">
        <v>280</v>
      </c>
      <c r="K274" s="867"/>
      <c r="L274" s="867"/>
      <c r="M274" s="874" t="s">
        <v>282</v>
      </c>
      <c r="N274" s="867"/>
      <c r="O274" s="867"/>
      <c r="P274" s="874" t="s">
        <v>292</v>
      </c>
      <c r="Q274" s="867"/>
      <c r="R274" s="875"/>
      <c r="S274" s="869"/>
      <c r="T274" s="876" t="s">
        <v>329</v>
      </c>
      <c r="U274" s="867"/>
      <c r="V274" s="867"/>
      <c r="W274" s="867"/>
      <c r="X274" s="867"/>
      <c r="Y274" s="867"/>
      <c r="Z274" s="867"/>
      <c r="AA274" s="867"/>
      <c r="AB274" s="875" t="s">
        <v>273</v>
      </c>
      <c r="AC274" s="869"/>
      <c r="AD274" s="869"/>
      <c r="AE274" s="869"/>
      <c r="AF274" s="869"/>
      <c r="AG274" s="875" t="s">
        <v>274</v>
      </c>
      <c r="AH274" s="869"/>
      <c r="AI274" s="869"/>
      <c r="AJ274" s="667" t="s">
        <v>65</v>
      </c>
      <c r="AK274" s="877" t="s">
        <v>275</v>
      </c>
      <c r="AL274" s="869"/>
      <c r="AM274" s="869"/>
      <c r="AN274" s="869"/>
      <c r="AO274" s="869"/>
      <c r="AP274" s="869"/>
      <c r="AQ274" s="660">
        <v>75000000</v>
      </c>
      <c r="AR274" s="751">
        <v>0</v>
      </c>
      <c r="AS274" s="676">
        <v>75000000</v>
      </c>
      <c r="AT274" s="661">
        <v>0</v>
      </c>
      <c r="AU274" s="751">
        <v>0</v>
      </c>
      <c r="AV274" s="677">
        <v>0</v>
      </c>
      <c r="AW274" s="751">
        <v>0</v>
      </c>
      <c r="AX274" s="677">
        <v>0</v>
      </c>
      <c r="AY274" s="751">
        <v>0</v>
      </c>
      <c r="AZ274" s="677">
        <v>0</v>
      </c>
      <c r="BA274" s="661">
        <v>0</v>
      </c>
      <c r="BB274" s="661">
        <v>0</v>
      </c>
      <c r="BC274" s="661">
        <v>0</v>
      </c>
      <c r="BE274" s="656">
        <f t="shared" si="15"/>
        <v>0</v>
      </c>
    </row>
    <row r="275" spans="1:57" s="655" customFormat="1" ht="16.5" x14ac:dyDescent="0.2">
      <c r="A275" s="659" t="str">
        <f t="shared" si="16"/>
        <v>C250210007021110</v>
      </c>
      <c r="B275" s="874" t="s">
        <v>99</v>
      </c>
      <c r="C275" s="867"/>
      <c r="D275" s="874" t="s">
        <v>322</v>
      </c>
      <c r="E275" s="867"/>
      <c r="F275" s="874" t="s">
        <v>324</v>
      </c>
      <c r="G275" s="867"/>
      <c r="H275" s="874" t="s">
        <v>293</v>
      </c>
      <c r="I275" s="867"/>
      <c r="J275" s="874" t="s">
        <v>280</v>
      </c>
      <c r="K275" s="867"/>
      <c r="L275" s="867"/>
      <c r="M275" s="874" t="s">
        <v>282</v>
      </c>
      <c r="N275" s="867"/>
      <c r="O275" s="867"/>
      <c r="P275" s="874" t="s">
        <v>80</v>
      </c>
      <c r="Q275" s="867"/>
      <c r="R275" s="875"/>
      <c r="S275" s="869"/>
      <c r="T275" s="876" t="s">
        <v>330</v>
      </c>
      <c r="U275" s="867"/>
      <c r="V275" s="867"/>
      <c r="W275" s="867"/>
      <c r="X275" s="867"/>
      <c r="Y275" s="867"/>
      <c r="Z275" s="867"/>
      <c r="AA275" s="867"/>
      <c r="AB275" s="875" t="s">
        <v>273</v>
      </c>
      <c r="AC275" s="869"/>
      <c r="AD275" s="869"/>
      <c r="AE275" s="869"/>
      <c r="AF275" s="869"/>
      <c r="AG275" s="875" t="s">
        <v>274</v>
      </c>
      <c r="AH275" s="869"/>
      <c r="AI275" s="869"/>
      <c r="AJ275" s="667" t="s">
        <v>65</v>
      </c>
      <c r="AK275" s="877" t="s">
        <v>275</v>
      </c>
      <c r="AL275" s="869"/>
      <c r="AM275" s="869"/>
      <c r="AN275" s="869"/>
      <c r="AO275" s="869"/>
      <c r="AP275" s="869"/>
      <c r="AQ275" s="660">
        <v>290000000</v>
      </c>
      <c r="AR275" s="751">
        <v>0</v>
      </c>
      <c r="AS275" s="676">
        <v>290000000</v>
      </c>
      <c r="AT275" s="661">
        <v>0</v>
      </c>
      <c r="AU275" s="751">
        <v>0</v>
      </c>
      <c r="AV275" s="677">
        <v>0</v>
      </c>
      <c r="AW275" s="751">
        <v>0</v>
      </c>
      <c r="AX275" s="677">
        <v>0</v>
      </c>
      <c r="AY275" s="751">
        <v>0</v>
      </c>
      <c r="AZ275" s="677">
        <v>0</v>
      </c>
      <c r="BA275" s="661">
        <v>0</v>
      </c>
      <c r="BB275" s="661">
        <v>0</v>
      </c>
      <c r="BC275" s="661">
        <v>0</v>
      </c>
      <c r="BE275" s="656">
        <f t="shared" si="15"/>
        <v>0</v>
      </c>
    </row>
    <row r="276" spans="1:57" s="733" customFormat="1" ht="16.5" x14ac:dyDescent="0.2">
      <c r="A276" s="734" t="str">
        <f t="shared" si="16"/>
        <v>C25021000810</v>
      </c>
      <c r="B276" s="894" t="s">
        <v>99</v>
      </c>
      <c r="C276" s="891"/>
      <c r="D276" s="894" t="s">
        <v>322</v>
      </c>
      <c r="E276" s="891"/>
      <c r="F276" s="894" t="s">
        <v>324</v>
      </c>
      <c r="G276" s="891"/>
      <c r="H276" s="894" t="s">
        <v>294</v>
      </c>
      <c r="I276" s="891"/>
      <c r="J276" s="894" t="s">
        <v>236</v>
      </c>
      <c r="K276" s="891"/>
      <c r="L276" s="891"/>
      <c r="M276" s="894" t="s">
        <v>236</v>
      </c>
      <c r="N276" s="891"/>
      <c r="O276" s="891"/>
      <c r="P276" s="894" t="s">
        <v>236</v>
      </c>
      <c r="Q276" s="891"/>
      <c r="R276" s="895" t="s">
        <v>236</v>
      </c>
      <c r="S276" s="889"/>
      <c r="T276" s="896" t="s">
        <v>884</v>
      </c>
      <c r="U276" s="891"/>
      <c r="V276" s="891"/>
      <c r="W276" s="891"/>
      <c r="X276" s="891"/>
      <c r="Y276" s="891"/>
      <c r="Z276" s="891"/>
      <c r="AA276" s="891"/>
      <c r="AB276" s="895" t="s">
        <v>273</v>
      </c>
      <c r="AC276" s="889"/>
      <c r="AD276" s="889"/>
      <c r="AE276" s="889"/>
      <c r="AF276" s="889"/>
      <c r="AG276" s="895" t="s">
        <v>274</v>
      </c>
      <c r="AH276" s="889"/>
      <c r="AI276" s="889"/>
      <c r="AJ276" s="739" t="s">
        <v>65</v>
      </c>
      <c r="AK276" s="897" t="s">
        <v>275</v>
      </c>
      <c r="AL276" s="889"/>
      <c r="AM276" s="869"/>
      <c r="AN276" s="869"/>
      <c r="AO276" s="869"/>
      <c r="AP276" s="889"/>
      <c r="AQ276" s="740">
        <v>400000000</v>
      </c>
      <c r="AR276" s="749">
        <v>398697451</v>
      </c>
      <c r="AS276" s="740">
        <v>1302549</v>
      </c>
      <c r="AT276" s="741">
        <v>0</v>
      </c>
      <c r="AU276" s="752">
        <v>0</v>
      </c>
      <c r="AV276" s="740">
        <v>398697451</v>
      </c>
      <c r="AW276" s="752">
        <v>0</v>
      </c>
      <c r="AX276" s="741">
        <v>0</v>
      </c>
      <c r="AY276" s="752">
        <v>0</v>
      </c>
      <c r="AZ276" s="741">
        <v>0</v>
      </c>
      <c r="BA276" s="741">
        <v>0</v>
      </c>
      <c r="BB276" s="741">
        <v>0</v>
      </c>
      <c r="BC276" s="741">
        <v>0</v>
      </c>
      <c r="BE276" s="738">
        <f t="shared" si="15"/>
        <v>0</v>
      </c>
    </row>
    <row r="277" spans="1:57" s="655" customFormat="1" ht="16.5" x14ac:dyDescent="0.2">
      <c r="A277" s="659" t="str">
        <f t="shared" si="16"/>
        <v>C250210008010</v>
      </c>
      <c r="B277" s="866" t="s">
        <v>99</v>
      </c>
      <c r="C277" s="867"/>
      <c r="D277" s="866" t="s">
        <v>322</v>
      </c>
      <c r="E277" s="867"/>
      <c r="F277" s="866" t="s">
        <v>324</v>
      </c>
      <c r="G277" s="867"/>
      <c r="H277" s="866" t="s">
        <v>294</v>
      </c>
      <c r="I277" s="867"/>
      <c r="J277" s="866" t="s">
        <v>280</v>
      </c>
      <c r="K277" s="867"/>
      <c r="L277" s="867"/>
      <c r="M277" s="866" t="s">
        <v>236</v>
      </c>
      <c r="N277" s="867"/>
      <c r="O277" s="867"/>
      <c r="P277" s="866" t="s">
        <v>236</v>
      </c>
      <c r="Q277" s="867"/>
      <c r="R277" s="870" t="s">
        <v>236</v>
      </c>
      <c r="S277" s="869"/>
      <c r="T277" s="871" t="s">
        <v>884</v>
      </c>
      <c r="U277" s="867"/>
      <c r="V277" s="867"/>
      <c r="W277" s="867"/>
      <c r="X277" s="867"/>
      <c r="Y277" s="867"/>
      <c r="Z277" s="867"/>
      <c r="AA277" s="867"/>
      <c r="AB277" s="870" t="s">
        <v>273</v>
      </c>
      <c r="AC277" s="869"/>
      <c r="AD277" s="869"/>
      <c r="AE277" s="869"/>
      <c r="AF277" s="869"/>
      <c r="AG277" s="870" t="s">
        <v>274</v>
      </c>
      <c r="AH277" s="869"/>
      <c r="AI277" s="869"/>
      <c r="AJ277" s="666" t="s">
        <v>65</v>
      </c>
      <c r="AK277" s="868" t="s">
        <v>275</v>
      </c>
      <c r="AL277" s="869"/>
      <c r="AM277" s="869"/>
      <c r="AN277" s="869"/>
      <c r="AO277" s="869"/>
      <c r="AP277" s="869"/>
      <c r="AQ277" s="654">
        <v>400000000</v>
      </c>
      <c r="AR277" s="749">
        <v>398697451</v>
      </c>
      <c r="AS277" s="671">
        <v>1302549</v>
      </c>
      <c r="AT277" s="657">
        <v>0</v>
      </c>
      <c r="AU277" s="752">
        <v>0</v>
      </c>
      <c r="AV277" s="671">
        <v>398697451</v>
      </c>
      <c r="AW277" s="752">
        <v>0</v>
      </c>
      <c r="AX277" s="672">
        <v>0</v>
      </c>
      <c r="AY277" s="752">
        <v>0</v>
      </c>
      <c r="AZ277" s="672">
        <v>0</v>
      </c>
      <c r="BA277" s="657">
        <v>0</v>
      </c>
      <c r="BB277" s="657">
        <v>0</v>
      </c>
      <c r="BC277" s="657">
        <v>0</v>
      </c>
      <c r="BE277" s="656">
        <f t="shared" si="15"/>
        <v>0</v>
      </c>
    </row>
    <row r="278" spans="1:57" s="655" customFormat="1" ht="16.5" x14ac:dyDescent="0.2">
      <c r="A278" s="659" t="str">
        <f t="shared" si="16"/>
        <v>C2502100080210</v>
      </c>
      <c r="B278" s="866" t="s">
        <v>99</v>
      </c>
      <c r="C278" s="867"/>
      <c r="D278" s="866" t="s">
        <v>322</v>
      </c>
      <c r="E278" s="867"/>
      <c r="F278" s="866" t="s">
        <v>324</v>
      </c>
      <c r="G278" s="867"/>
      <c r="H278" s="866" t="s">
        <v>294</v>
      </c>
      <c r="I278" s="867"/>
      <c r="J278" s="866" t="s">
        <v>280</v>
      </c>
      <c r="K278" s="867"/>
      <c r="L278" s="867"/>
      <c r="M278" s="866" t="s">
        <v>282</v>
      </c>
      <c r="N278" s="867"/>
      <c r="O278" s="867"/>
      <c r="P278" s="866" t="s">
        <v>236</v>
      </c>
      <c r="Q278" s="867"/>
      <c r="R278" s="870" t="s">
        <v>236</v>
      </c>
      <c r="S278" s="869"/>
      <c r="T278" s="871" t="s">
        <v>326</v>
      </c>
      <c r="U278" s="867"/>
      <c r="V278" s="867"/>
      <c r="W278" s="867"/>
      <c r="X278" s="867"/>
      <c r="Y278" s="867"/>
      <c r="Z278" s="867"/>
      <c r="AA278" s="867"/>
      <c r="AB278" s="870" t="s">
        <v>273</v>
      </c>
      <c r="AC278" s="869"/>
      <c r="AD278" s="869"/>
      <c r="AE278" s="869"/>
      <c r="AF278" s="869"/>
      <c r="AG278" s="870" t="s">
        <v>274</v>
      </c>
      <c r="AH278" s="869"/>
      <c r="AI278" s="869"/>
      <c r="AJ278" s="666" t="s">
        <v>65</v>
      </c>
      <c r="AK278" s="868" t="s">
        <v>275</v>
      </c>
      <c r="AL278" s="869"/>
      <c r="AM278" s="869"/>
      <c r="AN278" s="869"/>
      <c r="AO278" s="869"/>
      <c r="AP278" s="869"/>
      <c r="AQ278" s="654">
        <v>400000000</v>
      </c>
      <c r="AR278" s="749">
        <v>398697451</v>
      </c>
      <c r="AS278" s="671">
        <v>1302549</v>
      </c>
      <c r="AT278" s="657">
        <v>0</v>
      </c>
      <c r="AU278" s="752">
        <v>0</v>
      </c>
      <c r="AV278" s="671">
        <v>398697451</v>
      </c>
      <c r="AW278" s="752">
        <v>0</v>
      </c>
      <c r="AX278" s="672">
        <v>0</v>
      </c>
      <c r="AY278" s="752">
        <v>0</v>
      </c>
      <c r="AZ278" s="672">
        <v>0</v>
      </c>
      <c r="BA278" s="657">
        <v>0</v>
      </c>
      <c r="BB278" s="657">
        <v>0</v>
      </c>
      <c r="BC278" s="657">
        <v>0</v>
      </c>
      <c r="BE278" s="656">
        <f t="shared" si="15"/>
        <v>0</v>
      </c>
    </row>
    <row r="279" spans="1:57" s="742" customFormat="1" ht="16.5" x14ac:dyDescent="0.2">
      <c r="A279" s="742" t="str">
        <f t="shared" si="16"/>
        <v>C250210008021010</v>
      </c>
      <c r="B279" s="901" t="s">
        <v>99</v>
      </c>
      <c r="C279" s="902"/>
      <c r="D279" s="901" t="s">
        <v>322</v>
      </c>
      <c r="E279" s="902"/>
      <c r="F279" s="901" t="s">
        <v>324</v>
      </c>
      <c r="G279" s="902"/>
      <c r="H279" s="901" t="s">
        <v>294</v>
      </c>
      <c r="I279" s="902"/>
      <c r="J279" s="901" t="s">
        <v>280</v>
      </c>
      <c r="K279" s="902"/>
      <c r="L279" s="902"/>
      <c r="M279" s="901" t="s">
        <v>282</v>
      </c>
      <c r="N279" s="902"/>
      <c r="O279" s="902"/>
      <c r="P279" s="901" t="s">
        <v>65</v>
      </c>
      <c r="Q279" s="902"/>
      <c r="R279" s="898" t="s">
        <v>236</v>
      </c>
      <c r="S279" s="899"/>
      <c r="T279" s="903" t="s">
        <v>886</v>
      </c>
      <c r="U279" s="902"/>
      <c r="V279" s="902"/>
      <c r="W279" s="902"/>
      <c r="X279" s="902"/>
      <c r="Y279" s="902"/>
      <c r="Z279" s="902"/>
      <c r="AA279" s="902"/>
      <c r="AB279" s="898" t="s">
        <v>273</v>
      </c>
      <c r="AC279" s="899"/>
      <c r="AD279" s="899"/>
      <c r="AE279" s="899"/>
      <c r="AF279" s="899"/>
      <c r="AG279" s="898" t="s">
        <v>274</v>
      </c>
      <c r="AH279" s="899"/>
      <c r="AI279" s="899"/>
      <c r="AJ279" s="743" t="s">
        <v>65</v>
      </c>
      <c r="AK279" s="900" t="s">
        <v>275</v>
      </c>
      <c r="AL279" s="899"/>
      <c r="AM279" s="889"/>
      <c r="AN279" s="889"/>
      <c r="AO279" s="889"/>
      <c r="AP279" s="899"/>
      <c r="AQ279" s="744">
        <v>361979000</v>
      </c>
      <c r="AR279" s="744">
        <v>360676951</v>
      </c>
      <c r="AS279" s="744">
        <v>1302049</v>
      </c>
      <c r="AT279" s="745">
        <v>0</v>
      </c>
      <c r="AU279" s="745">
        <v>0</v>
      </c>
      <c r="AV279" s="744">
        <v>360676951</v>
      </c>
      <c r="AW279" s="745">
        <v>0</v>
      </c>
      <c r="AX279" s="745">
        <v>0</v>
      </c>
      <c r="AY279" s="745">
        <v>0</v>
      </c>
      <c r="AZ279" s="745">
        <v>0</v>
      </c>
      <c r="BA279" s="745">
        <v>0</v>
      </c>
      <c r="BB279" s="745">
        <v>0</v>
      </c>
      <c r="BC279" s="745">
        <v>0</v>
      </c>
      <c r="BE279" s="746">
        <f t="shared" si="15"/>
        <v>0</v>
      </c>
    </row>
    <row r="280" spans="1:57" s="742" customFormat="1" ht="16.5" x14ac:dyDescent="0.2">
      <c r="A280" s="742" t="str">
        <f t="shared" si="16"/>
        <v>C250210008021110</v>
      </c>
      <c r="B280" s="901" t="s">
        <v>99</v>
      </c>
      <c r="C280" s="902"/>
      <c r="D280" s="901" t="s">
        <v>322</v>
      </c>
      <c r="E280" s="902"/>
      <c r="F280" s="901" t="s">
        <v>324</v>
      </c>
      <c r="G280" s="902"/>
      <c r="H280" s="901" t="s">
        <v>294</v>
      </c>
      <c r="I280" s="902"/>
      <c r="J280" s="901" t="s">
        <v>280</v>
      </c>
      <c r="K280" s="902"/>
      <c r="L280" s="902"/>
      <c r="M280" s="901" t="s">
        <v>282</v>
      </c>
      <c r="N280" s="902"/>
      <c r="O280" s="902"/>
      <c r="P280" s="901" t="s">
        <v>80</v>
      </c>
      <c r="Q280" s="902"/>
      <c r="R280" s="898" t="s">
        <v>236</v>
      </c>
      <c r="S280" s="899"/>
      <c r="T280" s="903" t="s">
        <v>330</v>
      </c>
      <c r="U280" s="902"/>
      <c r="V280" s="902"/>
      <c r="W280" s="902"/>
      <c r="X280" s="902"/>
      <c r="Y280" s="902"/>
      <c r="Z280" s="902"/>
      <c r="AA280" s="902"/>
      <c r="AB280" s="898" t="s">
        <v>273</v>
      </c>
      <c r="AC280" s="899"/>
      <c r="AD280" s="899"/>
      <c r="AE280" s="899"/>
      <c r="AF280" s="899"/>
      <c r="AG280" s="898" t="s">
        <v>274</v>
      </c>
      <c r="AH280" s="899"/>
      <c r="AI280" s="899"/>
      <c r="AJ280" s="743" t="s">
        <v>65</v>
      </c>
      <c r="AK280" s="900" t="s">
        <v>275</v>
      </c>
      <c r="AL280" s="899"/>
      <c r="AM280" s="889"/>
      <c r="AN280" s="889"/>
      <c r="AO280" s="889"/>
      <c r="AP280" s="899"/>
      <c r="AQ280" s="744">
        <v>38021000</v>
      </c>
      <c r="AR280" s="744">
        <v>38020500</v>
      </c>
      <c r="AS280" s="745">
        <v>500</v>
      </c>
      <c r="AT280" s="745">
        <v>0</v>
      </c>
      <c r="AU280" s="745">
        <v>0</v>
      </c>
      <c r="AV280" s="744">
        <v>38020500</v>
      </c>
      <c r="AW280" s="745">
        <v>0</v>
      </c>
      <c r="AX280" s="745">
        <v>0</v>
      </c>
      <c r="AY280" s="745">
        <v>0</v>
      </c>
      <c r="AZ280" s="745">
        <v>0</v>
      </c>
      <c r="BA280" s="745">
        <v>0</v>
      </c>
      <c r="BB280" s="745">
        <v>0</v>
      </c>
      <c r="BC280" s="745">
        <v>0</v>
      </c>
      <c r="BE280" s="746">
        <f t="shared" si="15"/>
        <v>0</v>
      </c>
    </row>
    <row r="281" spans="1:57" s="655" customFormat="1" ht="16.5" x14ac:dyDescent="0.2">
      <c r="A281" s="659" t="str">
        <f t="shared" si="16"/>
        <v>C2502100080310</v>
      </c>
      <c r="B281" s="866" t="s">
        <v>99</v>
      </c>
      <c r="C281" s="867"/>
      <c r="D281" s="866" t="s">
        <v>322</v>
      </c>
      <c r="E281" s="867"/>
      <c r="F281" s="866" t="s">
        <v>324</v>
      </c>
      <c r="G281" s="867"/>
      <c r="H281" s="866" t="s">
        <v>294</v>
      </c>
      <c r="I281" s="867"/>
      <c r="J281" s="866" t="s">
        <v>280</v>
      </c>
      <c r="K281" s="867"/>
      <c r="L281" s="867"/>
      <c r="M281" s="866" t="s">
        <v>289</v>
      </c>
      <c r="N281" s="867"/>
      <c r="O281" s="867"/>
      <c r="P281" s="866" t="s">
        <v>236</v>
      </c>
      <c r="Q281" s="867"/>
      <c r="R281" s="870" t="s">
        <v>236</v>
      </c>
      <c r="S281" s="869"/>
      <c r="T281" s="871" t="s">
        <v>885</v>
      </c>
      <c r="U281" s="867"/>
      <c r="V281" s="867"/>
      <c r="W281" s="867"/>
      <c r="X281" s="867"/>
      <c r="Y281" s="867"/>
      <c r="Z281" s="867"/>
      <c r="AA281" s="867"/>
      <c r="AB281" s="870" t="s">
        <v>273</v>
      </c>
      <c r="AC281" s="869"/>
      <c r="AD281" s="869"/>
      <c r="AE281" s="869"/>
      <c r="AF281" s="869"/>
      <c r="AG281" s="870" t="s">
        <v>274</v>
      </c>
      <c r="AH281" s="869"/>
      <c r="AI281" s="869"/>
      <c r="AJ281" s="666" t="s">
        <v>65</v>
      </c>
      <c r="AK281" s="868" t="s">
        <v>275</v>
      </c>
      <c r="AL281" s="869"/>
      <c r="AM281" s="869"/>
      <c r="AN281" s="869"/>
      <c r="AO281" s="869"/>
      <c r="AP281" s="869"/>
      <c r="AQ281" s="657">
        <v>0</v>
      </c>
      <c r="AR281" s="752">
        <v>0</v>
      </c>
      <c r="AS281" s="672">
        <v>0</v>
      </c>
      <c r="AT281" s="657">
        <v>0</v>
      </c>
      <c r="AU281" s="752">
        <v>0</v>
      </c>
      <c r="AV281" s="672">
        <v>0</v>
      </c>
      <c r="AW281" s="752">
        <v>0</v>
      </c>
      <c r="AX281" s="672">
        <v>0</v>
      </c>
      <c r="AY281" s="752">
        <v>0</v>
      </c>
      <c r="AZ281" s="672">
        <v>0</v>
      </c>
      <c r="BA281" s="657">
        <v>0</v>
      </c>
      <c r="BB281" s="657">
        <v>0</v>
      </c>
      <c r="BC281" s="657">
        <v>0</v>
      </c>
      <c r="BE281" s="656" t="e">
        <f t="shared" si="15"/>
        <v>#DIV/0!</v>
      </c>
    </row>
    <row r="282" spans="1:57" s="655" customFormat="1" ht="16.5" x14ac:dyDescent="0.2">
      <c r="A282" s="659" t="str">
        <f t="shared" si="16"/>
        <v>C250210008031010</v>
      </c>
      <c r="B282" s="874" t="s">
        <v>99</v>
      </c>
      <c r="C282" s="867"/>
      <c r="D282" s="874" t="s">
        <v>322</v>
      </c>
      <c r="E282" s="867"/>
      <c r="F282" s="874" t="s">
        <v>324</v>
      </c>
      <c r="G282" s="867"/>
      <c r="H282" s="874" t="s">
        <v>294</v>
      </c>
      <c r="I282" s="867"/>
      <c r="J282" s="874" t="s">
        <v>280</v>
      </c>
      <c r="K282" s="867"/>
      <c r="L282" s="867"/>
      <c r="M282" s="874" t="s">
        <v>289</v>
      </c>
      <c r="N282" s="867"/>
      <c r="O282" s="867"/>
      <c r="P282" s="874" t="s">
        <v>65</v>
      </c>
      <c r="Q282" s="867"/>
      <c r="R282" s="875" t="s">
        <v>236</v>
      </c>
      <c r="S282" s="869"/>
      <c r="T282" s="876" t="s">
        <v>886</v>
      </c>
      <c r="U282" s="867"/>
      <c r="V282" s="867"/>
      <c r="W282" s="867"/>
      <c r="X282" s="867"/>
      <c r="Y282" s="867"/>
      <c r="Z282" s="867"/>
      <c r="AA282" s="867"/>
      <c r="AB282" s="875" t="s">
        <v>273</v>
      </c>
      <c r="AC282" s="869"/>
      <c r="AD282" s="869"/>
      <c r="AE282" s="869"/>
      <c r="AF282" s="869"/>
      <c r="AG282" s="875" t="s">
        <v>274</v>
      </c>
      <c r="AH282" s="869"/>
      <c r="AI282" s="869"/>
      <c r="AJ282" s="667" t="s">
        <v>65</v>
      </c>
      <c r="AK282" s="877" t="s">
        <v>275</v>
      </c>
      <c r="AL282" s="869"/>
      <c r="AM282" s="869"/>
      <c r="AN282" s="869"/>
      <c r="AO282" s="869"/>
      <c r="AP282" s="869"/>
      <c r="AQ282" s="661">
        <v>0</v>
      </c>
      <c r="AR282" s="751">
        <v>0</v>
      </c>
      <c r="AS282" s="677">
        <v>0</v>
      </c>
      <c r="AT282" s="661">
        <v>0</v>
      </c>
      <c r="AU282" s="751">
        <v>0</v>
      </c>
      <c r="AV282" s="677">
        <v>0</v>
      </c>
      <c r="AW282" s="751">
        <v>0</v>
      </c>
      <c r="AX282" s="677">
        <v>0</v>
      </c>
      <c r="AY282" s="751">
        <v>0</v>
      </c>
      <c r="AZ282" s="677">
        <v>0</v>
      </c>
      <c r="BA282" s="661">
        <v>0</v>
      </c>
      <c r="BB282" s="661">
        <v>0</v>
      </c>
      <c r="BC282" s="661">
        <v>0</v>
      </c>
      <c r="BE282" s="656" t="e">
        <f t="shared" si="15"/>
        <v>#DIV/0!</v>
      </c>
    </row>
    <row r="283" spans="1:57" s="655" customFormat="1" ht="16.5" x14ac:dyDescent="0.2">
      <c r="A283" s="659" t="str">
        <f t="shared" si="16"/>
        <v>C250210008031110</v>
      </c>
      <c r="B283" s="874" t="s">
        <v>99</v>
      </c>
      <c r="C283" s="867"/>
      <c r="D283" s="874" t="s">
        <v>322</v>
      </c>
      <c r="E283" s="867"/>
      <c r="F283" s="874" t="s">
        <v>324</v>
      </c>
      <c r="G283" s="867"/>
      <c r="H283" s="874" t="s">
        <v>294</v>
      </c>
      <c r="I283" s="867"/>
      <c r="J283" s="874" t="s">
        <v>280</v>
      </c>
      <c r="K283" s="867"/>
      <c r="L283" s="867"/>
      <c r="M283" s="874" t="s">
        <v>289</v>
      </c>
      <c r="N283" s="867"/>
      <c r="O283" s="867"/>
      <c r="P283" s="874" t="s">
        <v>80</v>
      </c>
      <c r="Q283" s="867"/>
      <c r="R283" s="875" t="s">
        <v>236</v>
      </c>
      <c r="S283" s="869"/>
      <c r="T283" s="876" t="s">
        <v>330</v>
      </c>
      <c r="U283" s="867"/>
      <c r="V283" s="867"/>
      <c r="W283" s="867"/>
      <c r="X283" s="867"/>
      <c r="Y283" s="867"/>
      <c r="Z283" s="867"/>
      <c r="AA283" s="867"/>
      <c r="AB283" s="875" t="s">
        <v>273</v>
      </c>
      <c r="AC283" s="869"/>
      <c r="AD283" s="869"/>
      <c r="AE283" s="869"/>
      <c r="AF283" s="869"/>
      <c r="AG283" s="875" t="s">
        <v>274</v>
      </c>
      <c r="AH283" s="869"/>
      <c r="AI283" s="869"/>
      <c r="AJ283" s="667" t="s">
        <v>65</v>
      </c>
      <c r="AK283" s="877" t="s">
        <v>275</v>
      </c>
      <c r="AL283" s="869"/>
      <c r="AM283" s="869"/>
      <c r="AN283" s="869"/>
      <c r="AO283" s="869"/>
      <c r="AP283" s="869"/>
      <c r="AQ283" s="661">
        <v>0</v>
      </c>
      <c r="AR283" s="751">
        <v>0</v>
      </c>
      <c r="AS283" s="677">
        <v>0</v>
      </c>
      <c r="AT283" s="661">
        <v>0</v>
      </c>
      <c r="AU283" s="751">
        <v>0</v>
      </c>
      <c r="AV283" s="677">
        <v>0</v>
      </c>
      <c r="AW283" s="751">
        <v>0</v>
      </c>
      <c r="AX283" s="677">
        <v>0</v>
      </c>
      <c r="AY283" s="751">
        <v>0</v>
      </c>
      <c r="AZ283" s="677">
        <v>0</v>
      </c>
      <c r="BA283" s="661">
        <v>0</v>
      </c>
      <c r="BB283" s="661">
        <v>0</v>
      </c>
      <c r="BC283" s="661">
        <v>0</v>
      </c>
      <c r="BE283" s="656" t="e">
        <f t="shared" si="15"/>
        <v>#DIV/0!</v>
      </c>
    </row>
    <row r="284" spans="1:57" s="655" customFormat="1" ht="54.75" customHeight="1" x14ac:dyDescent="0.2">
      <c r="A284" s="659" t="str">
        <f t="shared" si="16"/>
        <v>C250210009010</v>
      </c>
      <c r="B284" s="866" t="s">
        <v>99</v>
      </c>
      <c r="C284" s="867"/>
      <c r="D284" s="866" t="s">
        <v>322</v>
      </c>
      <c r="E284" s="867"/>
      <c r="F284" s="866" t="s">
        <v>324</v>
      </c>
      <c r="G284" s="867"/>
      <c r="H284" s="866" t="s">
        <v>288</v>
      </c>
      <c r="I284" s="867"/>
      <c r="J284" s="866" t="s">
        <v>280</v>
      </c>
      <c r="K284" s="867"/>
      <c r="L284" s="867"/>
      <c r="M284" s="866"/>
      <c r="N284" s="867"/>
      <c r="O284" s="867"/>
      <c r="P284" s="866"/>
      <c r="Q284" s="867"/>
      <c r="R284" s="870"/>
      <c r="S284" s="869"/>
      <c r="T284" s="871" t="s">
        <v>927</v>
      </c>
      <c r="U284" s="867"/>
      <c r="V284" s="867"/>
      <c r="W284" s="867"/>
      <c r="X284" s="867"/>
      <c r="Y284" s="867"/>
      <c r="Z284" s="867"/>
      <c r="AA284" s="867"/>
      <c r="AB284" s="870" t="s">
        <v>273</v>
      </c>
      <c r="AC284" s="869"/>
      <c r="AD284" s="869"/>
      <c r="AE284" s="869"/>
      <c r="AF284" s="869"/>
      <c r="AG284" s="870" t="s">
        <v>274</v>
      </c>
      <c r="AH284" s="869"/>
      <c r="AI284" s="869"/>
      <c r="AJ284" s="666" t="s">
        <v>65</v>
      </c>
      <c r="AK284" s="868" t="s">
        <v>275</v>
      </c>
      <c r="AL284" s="869"/>
      <c r="AM284" s="869"/>
      <c r="AN284" s="869"/>
      <c r="AO284" s="869"/>
      <c r="AP284" s="869"/>
      <c r="AQ284" s="654">
        <v>300000000</v>
      </c>
      <c r="AR284" s="749">
        <v>211200000</v>
      </c>
      <c r="AS284" s="671">
        <v>88800000</v>
      </c>
      <c r="AT284" s="657">
        <v>0</v>
      </c>
      <c r="AU284" s="749">
        <v>2690000</v>
      </c>
      <c r="AV284" s="671">
        <v>208510000</v>
      </c>
      <c r="AW284" s="752">
        <v>0</v>
      </c>
      <c r="AX284" s="671">
        <v>2690000</v>
      </c>
      <c r="AY284" s="752">
        <v>0</v>
      </c>
      <c r="AZ284" s="672">
        <v>0</v>
      </c>
      <c r="BA284" s="657">
        <v>0</v>
      </c>
      <c r="BB284" s="657">
        <v>0</v>
      </c>
      <c r="BC284" s="657">
        <v>0</v>
      </c>
      <c r="BE284" s="656">
        <f t="shared" si="15"/>
        <v>8.9666666666666662E-3</v>
      </c>
    </row>
    <row r="285" spans="1:57" s="733" customFormat="1" ht="16.5" x14ac:dyDescent="0.2">
      <c r="A285" s="734" t="str">
        <f t="shared" si="16"/>
        <v>C25021000910</v>
      </c>
      <c r="B285" s="894" t="s">
        <v>99</v>
      </c>
      <c r="C285" s="891"/>
      <c r="D285" s="894" t="s">
        <v>322</v>
      </c>
      <c r="E285" s="891"/>
      <c r="F285" s="894" t="s">
        <v>324</v>
      </c>
      <c r="G285" s="891"/>
      <c r="H285" s="894" t="s">
        <v>288</v>
      </c>
      <c r="I285" s="891"/>
      <c r="J285" s="894" t="s">
        <v>236</v>
      </c>
      <c r="K285" s="891"/>
      <c r="L285" s="891"/>
      <c r="M285" s="894" t="s">
        <v>236</v>
      </c>
      <c r="N285" s="891"/>
      <c r="O285" s="891"/>
      <c r="P285" s="894" t="s">
        <v>236</v>
      </c>
      <c r="Q285" s="891"/>
      <c r="R285" s="895" t="s">
        <v>236</v>
      </c>
      <c r="S285" s="889"/>
      <c r="T285" s="896" t="s">
        <v>927</v>
      </c>
      <c r="U285" s="891"/>
      <c r="V285" s="891"/>
      <c r="W285" s="891"/>
      <c r="X285" s="891"/>
      <c r="Y285" s="891"/>
      <c r="Z285" s="891"/>
      <c r="AA285" s="891"/>
      <c r="AB285" s="895" t="s">
        <v>273</v>
      </c>
      <c r="AC285" s="889"/>
      <c r="AD285" s="889"/>
      <c r="AE285" s="889"/>
      <c r="AF285" s="889"/>
      <c r="AG285" s="895" t="s">
        <v>274</v>
      </c>
      <c r="AH285" s="889"/>
      <c r="AI285" s="889"/>
      <c r="AJ285" s="739" t="s">
        <v>65</v>
      </c>
      <c r="AK285" s="897" t="s">
        <v>275</v>
      </c>
      <c r="AL285" s="889"/>
      <c r="AM285" s="904"/>
      <c r="AN285" s="904"/>
      <c r="AO285" s="904"/>
      <c r="AP285" s="889"/>
      <c r="AQ285" s="740">
        <v>300000000</v>
      </c>
      <c r="AR285" s="749">
        <v>211200000</v>
      </c>
      <c r="AS285" s="740">
        <v>88800000</v>
      </c>
      <c r="AT285" s="741">
        <v>0</v>
      </c>
      <c r="AU285" s="749">
        <v>2690000</v>
      </c>
      <c r="AV285" s="740">
        <v>208510000</v>
      </c>
      <c r="AW285" s="752">
        <v>0</v>
      </c>
      <c r="AX285" s="740">
        <v>2690000</v>
      </c>
      <c r="AY285" s="752">
        <v>0</v>
      </c>
      <c r="AZ285" s="741">
        <v>0</v>
      </c>
      <c r="BA285" s="741">
        <v>0</v>
      </c>
      <c r="BB285" s="741">
        <v>0</v>
      </c>
      <c r="BC285" s="741">
        <v>0</v>
      </c>
      <c r="BE285" s="738">
        <f t="shared" ref="BE285:BE345" si="17">+AU285/AQ285</f>
        <v>8.9666666666666662E-3</v>
      </c>
    </row>
    <row r="286" spans="1:57" s="673" customFormat="1" ht="16.5" x14ac:dyDescent="0.2">
      <c r="A286" s="669" t="str">
        <f t="shared" si="16"/>
        <v>C2502100090210</v>
      </c>
      <c r="B286" s="905" t="s">
        <v>99</v>
      </c>
      <c r="C286" s="906"/>
      <c r="D286" s="905" t="s">
        <v>322</v>
      </c>
      <c r="E286" s="906"/>
      <c r="F286" s="905" t="s">
        <v>324</v>
      </c>
      <c r="G286" s="906"/>
      <c r="H286" s="905" t="s">
        <v>288</v>
      </c>
      <c r="I286" s="906"/>
      <c r="J286" s="905" t="s">
        <v>280</v>
      </c>
      <c r="K286" s="906"/>
      <c r="L286" s="906"/>
      <c r="M286" s="905" t="s">
        <v>282</v>
      </c>
      <c r="N286" s="906"/>
      <c r="O286" s="906"/>
      <c r="P286" s="905"/>
      <c r="Q286" s="906"/>
      <c r="R286" s="911"/>
      <c r="S286" s="904"/>
      <c r="T286" s="912" t="s">
        <v>326</v>
      </c>
      <c r="U286" s="906"/>
      <c r="V286" s="906"/>
      <c r="W286" s="906"/>
      <c r="X286" s="906"/>
      <c r="Y286" s="906"/>
      <c r="Z286" s="906"/>
      <c r="AA286" s="906"/>
      <c r="AB286" s="911" t="s">
        <v>273</v>
      </c>
      <c r="AC286" s="904"/>
      <c r="AD286" s="904"/>
      <c r="AE286" s="904"/>
      <c r="AF286" s="904"/>
      <c r="AG286" s="911" t="s">
        <v>274</v>
      </c>
      <c r="AH286" s="904"/>
      <c r="AI286" s="904"/>
      <c r="AJ286" s="670" t="s">
        <v>65</v>
      </c>
      <c r="AK286" s="913" t="s">
        <v>275</v>
      </c>
      <c r="AL286" s="904"/>
      <c r="AM286" s="904"/>
      <c r="AN286" s="904"/>
      <c r="AO286" s="904"/>
      <c r="AP286" s="904"/>
      <c r="AQ286" s="671">
        <v>300000000</v>
      </c>
      <c r="AR286" s="749">
        <v>211200000</v>
      </c>
      <c r="AS286" s="671">
        <v>88800000</v>
      </c>
      <c r="AT286" s="672">
        <v>0</v>
      </c>
      <c r="AU286" s="749">
        <v>2690000</v>
      </c>
      <c r="AV286" s="671">
        <v>208510000</v>
      </c>
      <c r="AW286" s="752">
        <v>0</v>
      </c>
      <c r="AX286" s="671">
        <v>2690000</v>
      </c>
      <c r="AY286" s="752">
        <v>0</v>
      </c>
      <c r="AZ286" s="672">
        <v>0</v>
      </c>
      <c r="BA286" s="672">
        <v>0</v>
      </c>
      <c r="BB286" s="672">
        <v>0</v>
      </c>
      <c r="BC286" s="672">
        <v>0</v>
      </c>
      <c r="BE286" s="674">
        <f t="shared" si="17"/>
        <v>8.9666666666666662E-3</v>
      </c>
    </row>
    <row r="287" spans="1:57" s="673" customFormat="1" ht="16.5" x14ac:dyDescent="0.2">
      <c r="A287" s="669" t="str">
        <f t="shared" si="16"/>
        <v>C25021000902110</v>
      </c>
      <c r="B287" s="908" t="s">
        <v>99</v>
      </c>
      <c r="C287" s="906"/>
      <c r="D287" s="908" t="s">
        <v>322</v>
      </c>
      <c r="E287" s="906"/>
      <c r="F287" s="908" t="s">
        <v>324</v>
      </c>
      <c r="G287" s="906"/>
      <c r="H287" s="908" t="s">
        <v>288</v>
      </c>
      <c r="I287" s="906"/>
      <c r="J287" s="908" t="s">
        <v>280</v>
      </c>
      <c r="K287" s="906"/>
      <c r="L287" s="906"/>
      <c r="M287" s="908" t="s">
        <v>282</v>
      </c>
      <c r="N287" s="906"/>
      <c r="O287" s="906"/>
      <c r="P287" s="908" t="s">
        <v>279</v>
      </c>
      <c r="Q287" s="906"/>
      <c r="R287" s="909"/>
      <c r="S287" s="904"/>
      <c r="T287" s="910" t="s">
        <v>332</v>
      </c>
      <c r="U287" s="906"/>
      <c r="V287" s="906"/>
      <c r="W287" s="906"/>
      <c r="X287" s="906"/>
      <c r="Y287" s="906"/>
      <c r="Z287" s="906"/>
      <c r="AA287" s="906"/>
      <c r="AB287" s="909" t="s">
        <v>273</v>
      </c>
      <c r="AC287" s="904"/>
      <c r="AD287" s="904"/>
      <c r="AE287" s="904"/>
      <c r="AF287" s="904"/>
      <c r="AG287" s="909" t="s">
        <v>274</v>
      </c>
      <c r="AH287" s="904"/>
      <c r="AI287" s="904"/>
      <c r="AJ287" s="675" t="s">
        <v>65</v>
      </c>
      <c r="AK287" s="907" t="s">
        <v>275</v>
      </c>
      <c r="AL287" s="904"/>
      <c r="AM287" s="904"/>
      <c r="AN287" s="904"/>
      <c r="AO287" s="904"/>
      <c r="AP287" s="904"/>
      <c r="AQ287" s="676">
        <v>46500000</v>
      </c>
      <c r="AR287" s="751">
        <v>0</v>
      </c>
      <c r="AS287" s="676">
        <v>46500000</v>
      </c>
      <c r="AT287" s="677">
        <v>0</v>
      </c>
      <c r="AU287" s="751">
        <v>0</v>
      </c>
      <c r="AV287" s="677">
        <v>0</v>
      </c>
      <c r="AW287" s="751">
        <v>0</v>
      </c>
      <c r="AX287" s="677">
        <v>0</v>
      </c>
      <c r="AY287" s="751">
        <v>0</v>
      </c>
      <c r="AZ287" s="677">
        <v>0</v>
      </c>
      <c r="BA287" s="677">
        <v>0</v>
      </c>
      <c r="BB287" s="677">
        <v>0</v>
      </c>
      <c r="BC287" s="677">
        <v>0</v>
      </c>
      <c r="BE287" s="674">
        <f t="shared" si="17"/>
        <v>0</v>
      </c>
    </row>
    <row r="288" spans="1:57" s="673" customFormat="1" ht="16.5" x14ac:dyDescent="0.2">
      <c r="A288" s="669" t="str">
        <f t="shared" si="16"/>
        <v>C25021000902210</v>
      </c>
      <c r="B288" s="908" t="s">
        <v>99</v>
      </c>
      <c r="C288" s="906"/>
      <c r="D288" s="908" t="s">
        <v>322</v>
      </c>
      <c r="E288" s="906"/>
      <c r="F288" s="908" t="s">
        <v>324</v>
      </c>
      <c r="G288" s="906"/>
      <c r="H288" s="908" t="s">
        <v>288</v>
      </c>
      <c r="I288" s="906"/>
      <c r="J288" s="908" t="s">
        <v>280</v>
      </c>
      <c r="K288" s="906"/>
      <c r="L288" s="906"/>
      <c r="M288" s="908" t="s">
        <v>282</v>
      </c>
      <c r="N288" s="906"/>
      <c r="O288" s="906"/>
      <c r="P288" s="908" t="s">
        <v>282</v>
      </c>
      <c r="Q288" s="906"/>
      <c r="R288" s="909"/>
      <c r="S288" s="904"/>
      <c r="T288" s="910" t="s">
        <v>327</v>
      </c>
      <c r="U288" s="906"/>
      <c r="V288" s="906"/>
      <c r="W288" s="906"/>
      <c r="X288" s="906"/>
      <c r="Y288" s="906"/>
      <c r="Z288" s="906"/>
      <c r="AA288" s="906"/>
      <c r="AB288" s="909" t="s">
        <v>273</v>
      </c>
      <c r="AC288" s="904"/>
      <c r="AD288" s="904"/>
      <c r="AE288" s="904"/>
      <c r="AF288" s="904"/>
      <c r="AG288" s="909" t="s">
        <v>274</v>
      </c>
      <c r="AH288" s="904"/>
      <c r="AI288" s="904"/>
      <c r="AJ288" s="675" t="s">
        <v>65</v>
      </c>
      <c r="AK288" s="907" t="s">
        <v>275</v>
      </c>
      <c r="AL288" s="904"/>
      <c r="AM288" s="904"/>
      <c r="AN288" s="904"/>
      <c r="AO288" s="904"/>
      <c r="AP288" s="904"/>
      <c r="AQ288" s="676">
        <v>86000000</v>
      </c>
      <c r="AR288" s="750">
        <v>86000000</v>
      </c>
      <c r="AS288" s="677">
        <v>0</v>
      </c>
      <c r="AT288" s="677">
        <v>0</v>
      </c>
      <c r="AU288" s="751">
        <v>0</v>
      </c>
      <c r="AV288" s="676">
        <v>86000000</v>
      </c>
      <c r="AW288" s="751">
        <v>0</v>
      </c>
      <c r="AX288" s="677">
        <v>0</v>
      </c>
      <c r="AY288" s="751">
        <v>0</v>
      </c>
      <c r="AZ288" s="677">
        <v>0</v>
      </c>
      <c r="BA288" s="677">
        <v>0</v>
      </c>
      <c r="BB288" s="677">
        <v>0</v>
      </c>
      <c r="BC288" s="677">
        <v>0</v>
      </c>
      <c r="BE288" s="674">
        <f t="shared" si="17"/>
        <v>0</v>
      </c>
    </row>
    <row r="289" spans="1:57" s="673" customFormat="1" ht="16.5" x14ac:dyDescent="0.2">
      <c r="A289" s="669" t="str">
        <f t="shared" ref="A289:A345" si="18">+B289&amp;D289&amp;F289&amp;H289&amp;J289&amp;M289&amp;P289&amp;R289&amp;AJ289</f>
        <v>C25021000902310</v>
      </c>
      <c r="B289" s="908" t="s">
        <v>99</v>
      </c>
      <c r="C289" s="906"/>
      <c r="D289" s="908" t="s">
        <v>322</v>
      </c>
      <c r="E289" s="906"/>
      <c r="F289" s="908" t="s">
        <v>324</v>
      </c>
      <c r="G289" s="906"/>
      <c r="H289" s="908" t="s">
        <v>288</v>
      </c>
      <c r="I289" s="906"/>
      <c r="J289" s="908" t="s">
        <v>280</v>
      </c>
      <c r="K289" s="906"/>
      <c r="L289" s="906"/>
      <c r="M289" s="908" t="s">
        <v>282</v>
      </c>
      <c r="N289" s="906"/>
      <c r="O289" s="906"/>
      <c r="P289" s="908" t="s">
        <v>289</v>
      </c>
      <c r="Q289" s="906"/>
      <c r="R289" s="909"/>
      <c r="S289" s="904"/>
      <c r="T289" s="910" t="s">
        <v>328</v>
      </c>
      <c r="U289" s="906"/>
      <c r="V289" s="906"/>
      <c r="W289" s="906"/>
      <c r="X289" s="906"/>
      <c r="Y289" s="906"/>
      <c r="Z289" s="906"/>
      <c r="AA289" s="906"/>
      <c r="AB289" s="909" t="s">
        <v>273</v>
      </c>
      <c r="AC289" s="904"/>
      <c r="AD289" s="904"/>
      <c r="AE289" s="904"/>
      <c r="AF289" s="904"/>
      <c r="AG289" s="909" t="s">
        <v>274</v>
      </c>
      <c r="AH289" s="904"/>
      <c r="AI289" s="904"/>
      <c r="AJ289" s="675" t="s">
        <v>65</v>
      </c>
      <c r="AK289" s="907" t="s">
        <v>275</v>
      </c>
      <c r="AL289" s="904"/>
      <c r="AM289" s="904"/>
      <c r="AN289" s="904"/>
      <c r="AO289" s="904"/>
      <c r="AP289" s="904"/>
      <c r="AQ289" s="676">
        <v>68860000</v>
      </c>
      <c r="AR289" s="750">
        <v>68860000</v>
      </c>
      <c r="AS289" s="677">
        <v>0</v>
      </c>
      <c r="AT289" s="677">
        <v>0</v>
      </c>
      <c r="AU289" s="751">
        <v>0</v>
      </c>
      <c r="AV289" s="676">
        <v>68860000</v>
      </c>
      <c r="AW289" s="751">
        <v>0</v>
      </c>
      <c r="AX289" s="677">
        <v>0</v>
      </c>
      <c r="AY289" s="751">
        <v>0</v>
      </c>
      <c r="AZ289" s="677">
        <v>0</v>
      </c>
      <c r="BA289" s="677">
        <v>0</v>
      </c>
      <c r="BB289" s="677">
        <v>0</v>
      </c>
      <c r="BC289" s="677">
        <v>0</v>
      </c>
      <c r="BE289" s="674">
        <f t="shared" si="17"/>
        <v>0</v>
      </c>
    </row>
    <row r="290" spans="1:57" s="673" customFormat="1" ht="16.5" x14ac:dyDescent="0.2">
      <c r="A290" s="669" t="str">
        <f t="shared" si="18"/>
        <v>C25021000902410</v>
      </c>
      <c r="B290" s="908" t="s">
        <v>99</v>
      </c>
      <c r="C290" s="906"/>
      <c r="D290" s="908" t="s">
        <v>322</v>
      </c>
      <c r="E290" s="906"/>
      <c r="F290" s="908" t="s">
        <v>324</v>
      </c>
      <c r="G290" s="906"/>
      <c r="H290" s="908" t="s">
        <v>288</v>
      </c>
      <c r="I290" s="906"/>
      <c r="J290" s="908" t="s">
        <v>280</v>
      </c>
      <c r="K290" s="906"/>
      <c r="L290" s="906"/>
      <c r="M290" s="908" t="s">
        <v>282</v>
      </c>
      <c r="N290" s="906"/>
      <c r="O290" s="906"/>
      <c r="P290" s="908" t="s">
        <v>283</v>
      </c>
      <c r="Q290" s="906"/>
      <c r="R290" s="909"/>
      <c r="S290" s="904"/>
      <c r="T290" s="910" t="s">
        <v>84</v>
      </c>
      <c r="U290" s="906"/>
      <c r="V290" s="906"/>
      <c r="W290" s="906"/>
      <c r="X290" s="906"/>
      <c r="Y290" s="906"/>
      <c r="Z290" s="906"/>
      <c r="AA290" s="906"/>
      <c r="AB290" s="909" t="s">
        <v>273</v>
      </c>
      <c r="AC290" s="904"/>
      <c r="AD290" s="904"/>
      <c r="AE290" s="904"/>
      <c r="AF290" s="904"/>
      <c r="AG290" s="909" t="s">
        <v>274</v>
      </c>
      <c r="AH290" s="904"/>
      <c r="AI290" s="904"/>
      <c r="AJ290" s="675" t="s">
        <v>65</v>
      </c>
      <c r="AK290" s="907" t="s">
        <v>275</v>
      </c>
      <c r="AL290" s="904"/>
      <c r="AM290" s="904"/>
      <c r="AN290" s="904"/>
      <c r="AO290" s="904"/>
      <c r="AP290" s="904"/>
      <c r="AQ290" s="676">
        <v>56340000</v>
      </c>
      <c r="AR290" s="750">
        <v>56340000</v>
      </c>
      <c r="AS290" s="677">
        <v>0</v>
      </c>
      <c r="AT290" s="677">
        <v>0</v>
      </c>
      <c r="AU290" s="750">
        <v>2690000</v>
      </c>
      <c r="AV290" s="676">
        <v>53650000</v>
      </c>
      <c r="AW290" s="751">
        <v>0</v>
      </c>
      <c r="AX290" s="676">
        <v>2690000</v>
      </c>
      <c r="AY290" s="751">
        <v>0</v>
      </c>
      <c r="AZ290" s="677">
        <v>0</v>
      </c>
      <c r="BA290" s="677">
        <v>0</v>
      </c>
      <c r="BB290" s="677">
        <v>0</v>
      </c>
      <c r="BC290" s="677">
        <v>0</v>
      </c>
      <c r="BE290" s="674">
        <f t="shared" si="17"/>
        <v>4.7745828895988641E-2</v>
      </c>
    </row>
    <row r="291" spans="1:57" s="673" customFormat="1" ht="16.5" x14ac:dyDescent="0.2">
      <c r="A291" s="669" t="str">
        <f t="shared" si="18"/>
        <v>C25021000902610</v>
      </c>
      <c r="B291" s="908" t="s">
        <v>99</v>
      </c>
      <c r="C291" s="906"/>
      <c r="D291" s="908" t="s">
        <v>322</v>
      </c>
      <c r="E291" s="906"/>
      <c r="F291" s="908" t="s">
        <v>324</v>
      </c>
      <c r="G291" s="906"/>
      <c r="H291" s="908" t="s">
        <v>288</v>
      </c>
      <c r="I291" s="906"/>
      <c r="J291" s="908" t="s">
        <v>280</v>
      </c>
      <c r="K291" s="906"/>
      <c r="L291" s="906"/>
      <c r="M291" s="908" t="s">
        <v>282</v>
      </c>
      <c r="N291" s="906"/>
      <c r="O291" s="906"/>
      <c r="P291" s="908" t="s">
        <v>292</v>
      </c>
      <c r="Q291" s="906"/>
      <c r="R291" s="909"/>
      <c r="S291" s="904"/>
      <c r="T291" s="910" t="s">
        <v>329</v>
      </c>
      <c r="U291" s="906"/>
      <c r="V291" s="906"/>
      <c r="W291" s="906"/>
      <c r="X291" s="906"/>
      <c r="Y291" s="906"/>
      <c r="Z291" s="906"/>
      <c r="AA291" s="906"/>
      <c r="AB291" s="909" t="s">
        <v>273</v>
      </c>
      <c r="AC291" s="904"/>
      <c r="AD291" s="904"/>
      <c r="AE291" s="904"/>
      <c r="AF291" s="904"/>
      <c r="AG291" s="909" t="s">
        <v>274</v>
      </c>
      <c r="AH291" s="904"/>
      <c r="AI291" s="904"/>
      <c r="AJ291" s="675" t="s">
        <v>65</v>
      </c>
      <c r="AK291" s="907" t="s">
        <v>275</v>
      </c>
      <c r="AL291" s="904"/>
      <c r="AM291" s="904"/>
      <c r="AN291" s="904"/>
      <c r="AO291" s="904"/>
      <c r="AP291" s="904"/>
      <c r="AQ291" s="676">
        <v>42300000</v>
      </c>
      <c r="AR291" s="751">
        <v>0</v>
      </c>
      <c r="AS291" s="676">
        <v>42300000</v>
      </c>
      <c r="AT291" s="677">
        <v>0</v>
      </c>
      <c r="AU291" s="751">
        <v>0</v>
      </c>
      <c r="AV291" s="677">
        <v>0</v>
      </c>
      <c r="AW291" s="751">
        <v>0</v>
      </c>
      <c r="AX291" s="677">
        <v>0</v>
      </c>
      <c r="AY291" s="751">
        <v>0</v>
      </c>
      <c r="AZ291" s="677">
        <v>0</v>
      </c>
      <c r="BA291" s="677">
        <v>0</v>
      </c>
      <c r="BB291" s="677">
        <v>0</v>
      </c>
      <c r="BC291" s="677">
        <v>0</v>
      </c>
      <c r="BE291" s="674">
        <f t="shared" si="17"/>
        <v>0</v>
      </c>
    </row>
    <row r="292" spans="1:57" s="655" customFormat="1" ht="16.5" x14ac:dyDescent="0.2">
      <c r="A292" s="659" t="str">
        <f t="shared" si="18"/>
        <v>C2502100012010</v>
      </c>
      <c r="B292" s="866" t="s">
        <v>99</v>
      </c>
      <c r="C292" s="867"/>
      <c r="D292" s="866" t="s">
        <v>322</v>
      </c>
      <c r="E292" s="867"/>
      <c r="F292" s="866" t="s">
        <v>324</v>
      </c>
      <c r="G292" s="867"/>
      <c r="H292" s="866" t="s">
        <v>290</v>
      </c>
      <c r="I292" s="867"/>
      <c r="J292" s="866" t="s">
        <v>280</v>
      </c>
      <c r="K292" s="867"/>
      <c r="L292" s="867"/>
      <c r="M292" s="866"/>
      <c r="N292" s="867"/>
      <c r="O292" s="867"/>
      <c r="P292" s="866"/>
      <c r="Q292" s="867"/>
      <c r="R292" s="870"/>
      <c r="S292" s="869"/>
      <c r="T292" s="871" t="s">
        <v>887</v>
      </c>
      <c r="U292" s="867"/>
      <c r="V292" s="867"/>
      <c r="W292" s="867"/>
      <c r="X292" s="867"/>
      <c r="Y292" s="867"/>
      <c r="Z292" s="867"/>
      <c r="AA292" s="867"/>
      <c r="AB292" s="870" t="s">
        <v>273</v>
      </c>
      <c r="AC292" s="869"/>
      <c r="AD292" s="869"/>
      <c r="AE292" s="869"/>
      <c r="AF292" s="869"/>
      <c r="AG292" s="870" t="s">
        <v>274</v>
      </c>
      <c r="AH292" s="869"/>
      <c r="AI292" s="869"/>
      <c r="AJ292" s="666" t="s">
        <v>65</v>
      </c>
      <c r="AK292" s="868" t="s">
        <v>275</v>
      </c>
      <c r="AL292" s="869"/>
      <c r="AM292" s="869"/>
      <c r="AN292" s="869"/>
      <c r="AO292" s="869"/>
      <c r="AP292" s="869"/>
      <c r="AQ292" s="654">
        <v>300000000</v>
      </c>
      <c r="AR292" s="749">
        <v>300000000</v>
      </c>
      <c r="AS292" s="672">
        <v>0</v>
      </c>
      <c r="AT292" s="657">
        <v>0</v>
      </c>
      <c r="AU292" s="749">
        <v>228079829</v>
      </c>
      <c r="AV292" s="671">
        <v>71920171</v>
      </c>
      <c r="AW292" s="749">
        <v>20480304</v>
      </c>
      <c r="AX292" s="671">
        <v>207599525</v>
      </c>
      <c r="AY292" s="749">
        <v>18689051</v>
      </c>
      <c r="AZ292" s="671">
        <v>1791253</v>
      </c>
      <c r="BA292" s="654">
        <v>18689051</v>
      </c>
      <c r="BB292" s="657">
        <v>0</v>
      </c>
      <c r="BC292" s="657">
        <v>0</v>
      </c>
      <c r="BE292" s="656">
        <f t="shared" si="17"/>
        <v>0.76026609666666667</v>
      </c>
    </row>
    <row r="293" spans="1:57" s="733" customFormat="1" ht="16.5" x14ac:dyDescent="0.2">
      <c r="A293" s="734" t="str">
        <f t="shared" si="18"/>
        <v>C250210001210</v>
      </c>
      <c r="B293" s="894" t="s">
        <v>99</v>
      </c>
      <c r="C293" s="891"/>
      <c r="D293" s="894" t="s">
        <v>322</v>
      </c>
      <c r="E293" s="891"/>
      <c r="F293" s="894" t="s">
        <v>324</v>
      </c>
      <c r="G293" s="891"/>
      <c r="H293" s="894" t="s">
        <v>290</v>
      </c>
      <c r="I293" s="891"/>
      <c r="J293" s="894" t="s">
        <v>236</v>
      </c>
      <c r="K293" s="891"/>
      <c r="L293" s="891"/>
      <c r="M293" s="894" t="s">
        <v>236</v>
      </c>
      <c r="N293" s="891"/>
      <c r="O293" s="891"/>
      <c r="P293" s="894" t="s">
        <v>236</v>
      </c>
      <c r="Q293" s="891"/>
      <c r="R293" s="895" t="s">
        <v>236</v>
      </c>
      <c r="S293" s="889"/>
      <c r="T293" s="896" t="s">
        <v>887</v>
      </c>
      <c r="U293" s="891"/>
      <c r="V293" s="891"/>
      <c r="W293" s="891"/>
      <c r="X293" s="891"/>
      <c r="Y293" s="891"/>
      <c r="Z293" s="891"/>
      <c r="AA293" s="891"/>
      <c r="AB293" s="895" t="s">
        <v>273</v>
      </c>
      <c r="AC293" s="889"/>
      <c r="AD293" s="889"/>
      <c r="AE293" s="889"/>
      <c r="AF293" s="889"/>
      <c r="AG293" s="895" t="s">
        <v>274</v>
      </c>
      <c r="AH293" s="889"/>
      <c r="AI293" s="889"/>
      <c r="AJ293" s="739" t="s">
        <v>65</v>
      </c>
      <c r="AK293" s="897" t="s">
        <v>275</v>
      </c>
      <c r="AL293" s="889"/>
      <c r="AM293" s="869"/>
      <c r="AN293" s="869"/>
      <c r="AO293" s="869"/>
      <c r="AP293" s="889"/>
      <c r="AQ293" s="740">
        <v>300000000</v>
      </c>
      <c r="AR293" s="749">
        <v>300000000</v>
      </c>
      <c r="AS293" s="741">
        <v>0</v>
      </c>
      <c r="AT293" s="741">
        <v>0</v>
      </c>
      <c r="AU293" s="749">
        <v>228079829</v>
      </c>
      <c r="AV293" s="740">
        <v>71920171</v>
      </c>
      <c r="AW293" s="749">
        <v>20480304</v>
      </c>
      <c r="AX293" s="740">
        <v>207599525</v>
      </c>
      <c r="AY293" s="749">
        <v>18689051</v>
      </c>
      <c r="AZ293" s="740">
        <v>1791253</v>
      </c>
      <c r="BA293" s="740">
        <v>18689051</v>
      </c>
      <c r="BB293" s="741">
        <v>0</v>
      </c>
      <c r="BC293" s="741">
        <v>0</v>
      </c>
      <c r="BE293" s="738">
        <f t="shared" si="17"/>
        <v>0.76026609666666667</v>
      </c>
    </row>
    <row r="294" spans="1:57" s="655" customFormat="1" ht="16.5" x14ac:dyDescent="0.2">
      <c r="A294" s="659" t="str">
        <f t="shared" si="18"/>
        <v>C25021000120210</v>
      </c>
      <c r="B294" s="866" t="s">
        <v>99</v>
      </c>
      <c r="C294" s="867"/>
      <c r="D294" s="866" t="s">
        <v>322</v>
      </c>
      <c r="E294" s="867"/>
      <c r="F294" s="866" t="s">
        <v>324</v>
      </c>
      <c r="G294" s="867"/>
      <c r="H294" s="866" t="s">
        <v>290</v>
      </c>
      <c r="I294" s="867"/>
      <c r="J294" s="866" t="s">
        <v>280</v>
      </c>
      <c r="K294" s="867"/>
      <c r="L294" s="867"/>
      <c r="M294" s="866" t="s">
        <v>282</v>
      </c>
      <c r="N294" s="867"/>
      <c r="O294" s="867"/>
      <c r="P294" s="866"/>
      <c r="Q294" s="867"/>
      <c r="R294" s="870"/>
      <c r="S294" s="869"/>
      <c r="T294" s="871" t="s">
        <v>326</v>
      </c>
      <c r="U294" s="867"/>
      <c r="V294" s="867"/>
      <c r="W294" s="867"/>
      <c r="X294" s="867"/>
      <c r="Y294" s="867"/>
      <c r="Z294" s="867"/>
      <c r="AA294" s="867"/>
      <c r="AB294" s="870" t="s">
        <v>273</v>
      </c>
      <c r="AC294" s="869"/>
      <c r="AD294" s="869"/>
      <c r="AE294" s="869"/>
      <c r="AF294" s="869"/>
      <c r="AG294" s="870" t="s">
        <v>274</v>
      </c>
      <c r="AH294" s="869"/>
      <c r="AI294" s="869"/>
      <c r="AJ294" s="666" t="s">
        <v>65</v>
      </c>
      <c r="AK294" s="868" t="s">
        <v>275</v>
      </c>
      <c r="AL294" s="869"/>
      <c r="AM294" s="869"/>
      <c r="AN294" s="869"/>
      <c r="AO294" s="869"/>
      <c r="AP294" s="869"/>
      <c r="AQ294" s="654">
        <v>300000000</v>
      </c>
      <c r="AR294" s="749">
        <v>300000000</v>
      </c>
      <c r="AS294" s="672">
        <v>0</v>
      </c>
      <c r="AT294" s="657">
        <v>0</v>
      </c>
      <c r="AU294" s="749">
        <v>228079829</v>
      </c>
      <c r="AV294" s="671">
        <v>71920171</v>
      </c>
      <c r="AW294" s="749">
        <v>20480304</v>
      </c>
      <c r="AX294" s="671">
        <v>207599525</v>
      </c>
      <c r="AY294" s="749">
        <v>18689051</v>
      </c>
      <c r="AZ294" s="671">
        <v>1791253</v>
      </c>
      <c r="BA294" s="654">
        <v>18689051</v>
      </c>
      <c r="BB294" s="657">
        <v>0</v>
      </c>
      <c r="BC294" s="657">
        <v>0</v>
      </c>
      <c r="BE294" s="656">
        <f t="shared" si="17"/>
        <v>0.76026609666666667</v>
      </c>
    </row>
    <row r="295" spans="1:57" s="655" customFormat="1" ht="16.5" x14ac:dyDescent="0.2">
      <c r="A295" s="659" t="str">
        <f t="shared" si="18"/>
        <v>C250210001202110</v>
      </c>
      <c r="B295" s="874" t="s">
        <v>99</v>
      </c>
      <c r="C295" s="867"/>
      <c r="D295" s="874" t="s">
        <v>322</v>
      </c>
      <c r="E295" s="867"/>
      <c r="F295" s="874" t="s">
        <v>324</v>
      </c>
      <c r="G295" s="867"/>
      <c r="H295" s="874" t="s">
        <v>290</v>
      </c>
      <c r="I295" s="867"/>
      <c r="J295" s="874" t="s">
        <v>280</v>
      </c>
      <c r="K295" s="867"/>
      <c r="L295" s="867"/>
      <c r="M295" s="874" t="s">
        <v>282</v>
      </c>
      <c r="N295" s="867"/>
      <c r="O295" s="867"/>
      <c r="P295" s="874" t="s">
        <v>279</v>
      </c>
      <c r="Q295" s="867"/>
      <c r="R295" s="875"/>
      <c r="S295" s="869"/>
      <c r="T295" s="876" t="s">
        <v>332</v>
      </c>
      <c r="U295" s="867"/>
      <c r="V295" s="867"/>
      <c r="W295" s="867"/>
      <c r="X295" s="867"/>
      <c r="Y295" s="867"/>
      <c r="Z295" s="867"/>
      <c r="AA295" s="867"/>
      <c r="AB295" s="875" t="s">
        <v>273</v>
      </c>
      <c r="AC295" s="869"/>
      <c r="AD295" s="869"/>
      <c r="AE295" s="869"/>
      <c r="AF295" s="869"/>
      <c r="AG295" s="875" t="s">
        <v>274</v>
      </c>
      <c r="AH295" s="869"/>
      <c r="AI295" s="869"/>
      <c r="AJ295" s="667" t="s">
        <v>65</v>
      </c>
      <c r="AK295" s="877" t="s">
        <v>275</v>
      </c>
      <c r="AL295" s="869"/>
      <c r="AM295" s="869"/>
      <c r="AN295" s="869"/>
      <c r="AO295" s="869"/>
      <c r="AP295" s="869"/>
      <c r="AQ295" s="660">
        <v>45000000</v>
      </c>
      <c r="AR295" s="750">
        <v>45000000</v>
      </c>
      <c r="AS295" s="677">
        <v>0</v>
      </c>
      <c r="AT295" s="661">
        <v>0</v>
      </c>
      <c r="AU295" s="750">
        <v>45000000</v>
      </c>
      <c r="AV295" s="677">
        <v>0</v>
      </c>
      <c r="AW295" s="751">
        <v>0</v>
      </c>
      <c r="AX295" s="676">
        <v>45000000</v>
      </c>
      <c r="AY295" s="751">
        <v>0</v>
      </c>
      <c r="AZ295" s="677">
        <v>0</v>
      </c>
      <c r="BA295" s="661">
        <v>0</v>
      </c>
      <c r="BB295" s="661">
        <v>0</v>
      </c>
      <c r="BC295" s="661">
        <v>0</v>
      </c>
      <c r="BE295" s="656">
        <f t="shared" si="17"/>
        <v>1</v>
      </c>
    </row>
    <row r="296" spans="1:57" s="655" customFormat="1" ht="16.5" x14ac:dyDescent="0.2">
      <c r="A296" s="659" t="str">
        <f t="shared" si="18"/>
        <v>C250210001202210</v>
      </c>
      <c r="B296" s="874" t="s">
        <v>99</v>
      </c>
      <c r="C296" s="867"/>
      <c r="D296" s="874" t="s">
        <v>322</v>
      </c>
      <c r="E296" s="867"/>
      <c r="F296" s="874" t="s">
        <v>324</v>
      </c>
      <c r="G296" s="867"/>
      <c r="H296" s="874" t="s">
        <v>290</v>
      </c>
      <c r="I296" s="867"/>
      <c r="J296" s="874" t="s">
        <v>280</v>
      </c>
      <c r="K296" s="867"/>
      <c r="L296" s="867"/>
      <c r="M296" s="874" t="s">
        <v>282</v>
      </c>
      <c r="N296" s="867"/>
      <c r="O296" s="867"/>
      <c r="P296" s="874" t="s">
        <v>282</v>
      </c>
      <c r="Q296" s="867"/>
      <c r="R296" s="875"/>
      <c r="S296" s="869"/>
      <c r="T296" s="876" t="s">
        <v>327</v>
      </c>
      <c r="U296" s="867"/>
      <c r="V296" s="867"/>
      <c r="W296" s="867"/>
      <c r="X296" s="867"/>
      <c r="Y296" s="867"/>
      <c r="Z296" s="867"/>
      <c r="AA296" s="867"/>
      <c r="AB296" s="875" t="s">
        <v>273</v>
      </c>
      <c r="AC296" s="869"/>
      <c r="AD296" s="869"/>
      <c r="AE296" s="869"/>
      <c r="AF296" s="869"/>
      <c r="AG296" s="875" t="s">
        <v>274</v>
      </c>
      <c r="AH296" s="869"/>
      <c r="AI296" s="869"/>
      <c r="AJ296" s="667" t="s">
        <v>65</v>
      </c>
      <c r="AK296" s="877" t="s">
        <v>275</v>
      </c>
      <c r="AL296" s="869"/>
      <c r="AM296" s="869"/>
      <c r="AN296" s="869"/>
      <c r="AO296" s="869"/>
      <c r="AP296" s="869"/>
      <c r="AQ296" s="660">
        <v>101000000</v>
      </c>
      <c r="AR296" s="750">
        <v>101000000</v>
      </c>
      <c r="AS296" s="677">
        <v>0</v>
      </c>
      <c r="AT296" s="661">
        <v>0</v>
      </c>
      <c r="AU296" s="750">
        <v>101000000</v>
      </c>
      <c r="AV296" s="677">
        <v>0</v>
      </c>
      <c r="AW296" s="751">
        <v>0</v>
      </c>
      <c r="AX296" s="676">
        <v>101000000</v>
      </c>
      <c r="AY296" s="751">
        <v>0</v>
      </c>
      <c r="AZ296" s="677">
        <v>0</v>
      </c>
      <c r="BA296" s="661">
        <v>0</v>
      </c>
      <c r="BB296" s="661">
        <v>0</v>
      </c>
      <c r="BC296" s="661">
        <v>0</v>
      </c>
      <c r="BE296" s="656">
        <f t="shared" si="17"/>
        <v>1</v>
      </c>
    </row>
    <row r="297" spans="1:57" s="655" customFormat="1" ht="16.5" x14ac:dyDescent="0.2">
      <c r="A297" s="659" t="str">
        <f t="shared" si="18"/>
        <v>C250210001202310</v>
      </c>
      <c r="B297" s="874" t="s">
        <v>99</v>
      </c>
      <c r="C297" s="867"/>
      <c r="D297" s="874" t="s">
        <v>322</v>
      </c>
      <c r="E297" s="867"/>
      <c r="F297" s="874" t="s">
        <v>324</v>
      </c>
      <c r="G297" s="867"/>
      <c r="H297" s="874" t="s">
        <v>290</v>
      </c>
      <c r="I297" s="867"/>
      <c r="J297" s="874" t="s">
        <v>280</v>
      </c>
      <c r="K297" s="867"/>
      <c r="L297" s="867"/>
      <c r="M297" s="874" t="s">
        <v>282</v>
      </c>
      <c r="N297" s="867"/>
      <c r="O297" s="867"/>
      <c r="P297" s="874" t="s">
        <v>289</v>
      </c>
      <c r="Q297" s="867"/>
      <c r="R297" s="875"/>
      <c r="S297" s="869"/>
      <c r="T297" s="876" t="s">
        <v>328</v>
      </c>
      <c r="U297" s="867"/>
      <c r="V297" s="867"/>
      <c r="W297" s="867"/>
      <c r="X297" s="867"/>
      <c r="Y297" s="867"/>
      <c r="Z297" s="867"/>
      <c r="AA297" s="867"/>
      <c r="AB297" s="875" t="s">
        <v>273</v>
      </c>
      <c r="AC297" s="869"/>
      <c r="AD297" s="869"/>
      <c r="AE297" s="869"/>
      <c r="AF297" s="869"/>
      <c r="AG297" s="875" t="s">
        <v>274</v>
      </c>
      <c r="AH297" s="869"/>
      <c r="AI297" s="869"/>
      <c r="AJ297" s="667" t="s">
        <v>65</v>
      </c>
      <c r="AK297" s="877" t="s">
        <v>275</v>
      </c>
      <c r="AL297" s="869"/>
      <c r="AM297" s="869"/>
      <c r="AN297" s="869"/>
      <c r="AO297" s="869"/>
      <c r="AP297" s="869"/>
      <c r="AQ297" s="660">
        <v>49000000</v>
      </c>
      <c r="AR297" s="750">
        <v>49000000</v>
      </c>
      <c r="AS297" s="677">
        <v>0</v>
      </c>
      <c r="AT297" s="661">
        <v>0</v>
      </c>
      <c r="AU297" s="750">
        <v>49000000</v>
      </c>
      <c r="AV297" s="677">
        <v>0</v>
      </c>
      <c r="AW297" s="751">
        <v>0</v>
      </c>
      <c r="AX297" s="676">
        <v>49000000</v>
      </c>
      <c r="AY297" s="751">
        <v>0</v>
      </c>
      <c r="AZ297" s="677">
        <v>0</v>
      </c>
      <c r="BA297" s="661">
        <v>0</v>
      </c>
      <c r="BB297" s="661">
        <v>0</v>
      </c>
      <c r="BC297" s="661">
        <v>0</v>
      </c>
      <c r="BE297" s="656">
        <f t="shared" si="17"/>
        <v>1</v>
      </c>
    </row>
    <row r="298" spans="1:57" s="655" customFormat="1" ht="16.5" x14ac:dyDescent="0.2">
      <c r="A298" s="659" t="str">
        <f t="shared" si="18"/>
        <v>C250210001202410</v>
      </c>
      <c r="B298" s="874" t="s">
        <v>99</v>
      </c>
      <c r="C298" s="867"/>
      <c r="D298" s="874" t="s">
        <v>322</v>
      </c>
      <c r="E298" s="867"/>
      <c r="F298" s="874" t="s">
        <v>324</v>
      </c>
      <c r="G298" s="867"/>
      <c r="H298" s="874" t="s">
        <v>290</v>
      </c>
      <c r="I298" s="867"/>
      <c r="J298" s="874" t="s">
        <v>280</v>
      </c>
      <c r="K298" s="867"/>
      <c r="L298" s="867"/>
      <c r="M298" s="874" t="s">
        <v>282</v>
      </c>
      <c r="N298" s="867"/>
      <c r="O298" s="867"/>
      <c r="P298" s="874" t="s">
        <v>283</v>
      </c>
      <c r="Q298" s="867"/>
      <c r="R298" s="875"/>
      <c r="S298" s="869"/>
      <c r="T298" s="876" t="s">
        <v>84</v>
      </c>
      <c r="U298" s="867"/>
      <c r="V298" s="867"/>
      <c r="W298" s="867"/>
      <c r="X298" s="867"/>
      <c r="Y298" s="867"/>
      <c r="Z298" s="867"/>
      <c r="AA298" s="867"/>
      <c r="AB298" s="875" t="s">
        <v>273</v>
      </c>
      <c r="AC298" s="869"/>
      <c r="AD298" s="869"/>
      <c r="AE298" s="869"/>
      <c r="AF298" s="869"/>
      <c r="AG298" s="875" t="s">
        <v>274</v>
      </c>
      <c r="AH298" s="869"/>
      <c r="AI298" s="869"/>
      <c r="AJ298" s="667" t="s">
        <v>65</v>
      </c>
      <c r="AK298" s="877" t="s">
        <v>275</v>
      </c>
      <c r="AL298" s="869"/>
      <c r="AM298" s="869"/>
      <c r="AN298" s="869"/>
      <c r="AO298" s="869"/>
      <c r="AP298" s="869"/>
      <c r="AQ298" s="660">
        <v>95000000</v>
      </c>
      <c r="AR298" s="750">
        <v>95000000</v>
      </c>
      <c r="AS298" s="677">
        <v>0</v>
      </c>
      <c r="AT298" s="661">
        <v>0</v>
      </c>
      <c r="AU298" s="750">
        <v>33079829</v>
      </c>
      <c r="AV298" s="676">
        <v>61920171</v>
      </c>
      <c r="AW298" s="750">
        <v>20480304</v>
      </c>
      <c r="AX298" s="676">
        <v>12599525</v>
      </c>
      <c r="AY298" s="750">
        <v>18689051</v>
      </c>
      <c r="AZ298" s="676">
        <v>1791253</v>
      </c>
      <c r="BA298" s="660">
        <v>18689051</v>
      </c>
      <c r="BB298" s="661">
        <v>0</v>
      </c>
      <c r="BC298" s="661">
        <v>0</v>
      </c>
      <c r="BE298" s="656">
        <f t="shared" si="17"/>
        <v>0.34820872631578947</v>
      </c>
    </row>
    <row r="299" spans="1:57" s="655" customFormat="1" ht="16.5" x14ac:dyDescent="0.2">
      <c r="A299" s="659" t="str">
        <f t="shared" si="18"/>
        <v>C250210001202610</v>
      </c>
      <c r="B299" s="874" t="s">
        <v>99</v>
      </c>
      <c r="C299" s="867"/>
      <c r="D299" s="874" t="s">
        <v>322</v>
      </c>
      <c r="E299" s="867"/>
      <c r="F299" s="874" t="s">
        <v>324</v>
      </c>
      <c r="G299" s="867"/>
      <c r="H299" s="874" t="s">
        <v>290</v>
      </c>
      <c r="I299" s="867"/>
      <c r="J299" s="874" t="s">
        <v>280</v>
      </c>
      <c r="K299" s="867"/>
      <c r="L299" s="867"/>
      <c r="M299" s="874" t="s">
        <v>282</v>
      </c>
      <c r="N299" s="867"/>
      <c r="O299" s="867"/>
      <c r="P299" s="874" t="s">
        <v>292</v>
      </c>
      <c r="Q299" s="867"/>
      <c r="R299" s="875"/>
      <c r="S299" s="869"/>
      <c r="T299" s="876" t="s">
        <v>329</v>
      </c>
      <c r="U299" s="867"/>
      <c r="V299" s="867"/>
      <c r="W299" s="867"/>
      <c r="X299" s="867"/>
      <c r="Y299" s="867"/>
      <c r="Z299" s="867"/>
      <c r="AA299" s="867"/>
      <c r="AB299" s="875" t="s">
        <v>273</v>
      </c>
      <c r="AC299" s="869"/>
      <c r="AD299" s="869"/>
      <c r="AE299" s="869"/>
      <c r="AF299" s="869"/>
      <c r="AG299" s="875" t="s">
        <v>274</v>
      </c>
      <c r="AH299" s="869"/>
      <c r="AI299" s="869"/>
      <c r="AJ299" s="667" t="s">
        <v>65</v>
      </c>
      <c r="AK299" s="877" t="s">
        <v>275</v>
      </c>
      <c r="AL299" s="869"/>
      <c r="AM299" s="869"/>
      <c r="AN299" s="869"/>
      <c r="AO299" s="869"/>
      <c r="AP299" s="869"/>
      <c r="AQ299" s="660">
        <v>10000000</v>
      </c>
      <c r="AR299" s="750">
        <v>10000000</v>
      </c>
      <c r="AS299" s="677">
        <v>0</v>
      </c>
      <c r="AT299" s="661">
        <v>0</v>
      </c>
      <c r="AU299" s="751">
        <v>0</v>
      </c>
      <c r="AV299" s="676">
        <v>10000000</v>
      </c>
      <c r="AW299" s="751">
        <v>0</v>
      </c>
      <c r="AX299" s="677">
        <v>0</v>
      </c>
      <c r="AY299" s="751">
        <v>0</v>
      </c>
      <c r="AZ299" s="677">
        <v>0</v>
      </c>
      <c r="BA299" s="661">
        <v>0</v>
      </c>
      <c r="BB299" s="661">
        <v>0</v>
      </c>
      <c r="BC299" s="661">
        <v>0</v>
      </c>
      <c r="BE299" s="656">
        <f t="shared" si="17"/>
        <v>0</v>
      </c>
    </row>
    <row r="300" spans="1:57" s="655" customFormat="1" ht="16.5" x14ac:dyDescent="0.2">
      <c r="A300" s="659" t="str">
        <f t="shared" si="18"/>
        <v>C2502100014010</v>
      </c>
      <c r="B300" s="866" t="s">
        <v>99</v>
      </c>
      <c r="C300" s="867"/>
      <c r="D300" s="866" t="s">
        <v>322</v>
      </c>
      <c r="E300" s="867"/>
      <c r="F300" s="866" t="s">
        <v>324</v>
      </c>
      <c r="G300" s="867"/>
      <c r="H300" s="866" t="s">
        <v>285</v>
      </c>
      <c r="I300" s="867"/>
      <c r="J300" s="866" t="s">
        <v>280</v>
      </c>
      <c r="K300" s="867"/>
      <c r="L300" s="867"/>
      <c r="M300" s="866"/>
      <c r="N300" s="867"/>
      <c r="O300" s="867"/>
      <c r="P300" s="866"/>
      <c r="Q300" s="867"/>
      <c r="R300" s="870"/>
      <c r="S300" s="869"/>
      <c r="T300" s="871" t="s">
        <v>928</v>
      </c>
      <c r="U300" s="867"/>
      <c r="V300" s="867"/>
      <c r="W300" s="867"/>
      <c r="X300" s="867"/>
      <c r="Y300" s="867"/>
      <c r="Z300" s="867"/>
      <c r="AA300" s="867"/>
      <c r="AB300" s="870" t="s">
        <v>273</v>
      </c>
      <c r="AC300" s="869"/>
      <c r="AD300" s="869"/>
      <c r="AE300" s="869"/>
      <c r="AF300" s="869"/>
      <c r="AG300" s="870" t="s">
        <v>274</v>
      </c>
      <c r="AH300" s="869"/>
      <c r="AI300" s="869"/>
      <c r="AJ300" s="666" t="s">
        <v>65</v>
      </c>
      <c r="AK300" s="868" t="s">
        <v>275</v>
      </c>
      <c r="AL300" s="869"/>
      <c r="AM300" s="869"/>
      <c r="AN300" s="869"/>
      <c r="AO300" s="869"/>
      <c r="AP300" s="869"/>
      <c r="AQ300" s="654">
        <v>350000000</v>
      </c>
      <c r="AR300" s="749">
        <v>3000000</v>
      </c>
      <c r="AS300" s="671">
        <v>347000000</v>
      </c>
      <c r="AT300" s="657">
        <v>0</v>
      </c>
      <c r="AU300" s="752">
        <v>0</v>
      </c>
      <c r="AV300" s="671">
        <v>3000000</v>
      </c>
      <c r="AW300" s="752">
        <v>0</v>
      </c>
      <c r="AX300" s="672">
        <v>0</v>
      </c>
      <c r="AY300" s="752">
        <v>0</v>
      </c>
      <c r="AZ300" s="672">
        <v>0</v>
      </c>
      <c r="BA300" s="657">
        <v>0</v>
      </c>
      <c r="BB300" s="657">
        <v>0</v>
      </c>
      <c r="BC300" s="657">
        <v>0</v>
      </c>
      <c r="BE300" s="656">
        <f t="shared" si="17"/>
        <v>0</v>
      </c>
    </row>
    <row r="301" spans="1:57" s="733" customFormat="1" ht="16.5" x14ac:dyDescent="0.2">
      <c r="A301" s="734" t="str">
        <f t="shared" si="18"/>
        <v>C250210001410</v>
      </c>
      <c r="B301" s="894" t="s">
        <v>99</v>
      </c>
      <c r="C301" s="891"/>
      <c r="D301" s="894" t="s">
        <v>322</v>
      </c>
      <c r="E301" s="891"/>
      <c r="F301" s="894" t="s">
        <v>324</v>
      </c>
      <c r="G301" s="891"/>
      <c r="H301" s="894" t="s">
        <v>285</v>
      </c>
      <c r="I301" s="891"/>
      <c r="J301" s="894" t="s">
        <v>236</v>
      </c>
      <c r="K301" s="891"/>
      <c r="L301" s="891"/>
      <c r="M301" s="894" t="s">
        <v>236</v>
      </c>
      <c r="N301" s="891"/>
      <c r="O301" s="891"/>
      <c r="P301" s="894" t="s">
        <v>236</v>
      </c>
      <c r="Q301" s="891"/>
      <c r="R301" s="895" t="s">
        <v>236</v>
      </c>
      <c r="S301" s="889"/>
      <c r="T301" s="896" t="s">
        <v>928</v>
      </c>
      <c r="U301" s="891"/>
      <c r="V301" s="891"/>
      <c r="W301" s="891"/>
      <c r="X301" s="891"/>
      <c r="Y301" s="891"/>
      <c r="Z301" s="891"/>
      <c r="AA301" s="891"/>
      <c r="AB301" s="895" t="s">
        <v>273</v>
      </c>
      <c r="AC301" s="889"/>
      <c r="AD301" s="889"/>
      <c r="AE301" s="889"/>
      <c r="AF301" s="889"/>
      <c r="AG301" s="895" t="s">
        <v>274</v>
      </c>
      <c r="AH301" s="889"/>
      <c r="AI301" s="889"/>
      <c r="AJ301" s="739" t="s">
        <v>65</v>
      </c>
      <c r="AK301" s="897" t="s">
        <v>275</v>
      </c>
      <c r="AL301" s="889"/>
      <c r="AM301" s="869"/>
      <c r="AN301" s="869"/>
      <c r="AO301" s="869"/>
      <c r="AP301" s="889"/>
      <c r="AQ301" s="740">
        <v>350000000</v>
      </c>
      <c r="AR301" s="749">
        <v>3000000</v>
      </c>
      <c r="AS301" s="740">
        <v>347000000</v>
      </c>
      <c r="AT301" s="741">
        <v>0</v>
      </c>
      <c r="AU301" s="752">
        <v>0</v>
      </c>
      <c r="AV301" s="740">
        <v>3000000</v>
      </c>
      <c r="AW301" s="752">
        <v>0</v>
      </c>
      <c r="AX301" s="741">
        <v>0</v>
      </c>
      <c r="AY301" s="752">
        <v>0</v>
      </c>
      <c r="AZ301" s="741">
        <v>0</v>
      </c>
      <c r="BA301" s="741">
        <v>0</v>
      </c>
      <c r="BB301" s="741">
        <v>0</v>
      </c>
      <c r="BC301" s="741">
        <v>0</v>
      </c>
      <c r="BE301" s="738">
        <f t="shared" si="17"/>
        <v>0</v>
      </c>
    </row>
    <row r="302" spans="1:57" s="673" customFormat="1" ht="16.5" x14ac:dyDescent="0.2">
      <c r="A302" s="669" t="str">
        <f t="shared" si="18"/>
        <v>C25021000140210</v>
      </c>
      <c r="B302" s="905" t="s">
        <v>99</v>
      </c>
      <c r="C302" s="906"/>
      <c r="D302" s="905" t="s">
        <v>322</v>
      </c>
      <c r="E302" s="906"/>
      <c r="F302" s="905" t="s">
        <v>324</v>
      </c>
      <c r="G302" s="906"/>
      <c r="H302" s="905" t="s">
        <v>285</v>
      </c>
      <c r="I302" s="906"/>
      <c r="J302" s="905" t="s">
        <v>280</v>
      </c>
      <c r="K302" s="906"/>
      <c r="L302" s="906"/>
      <c r="M302" s="905" t="s">
        <v>282</v>
      </c>
      <c r="N302" s="906"/>
      <c r="O302" s="906"/>
      <c r="P302" s="905"/>
      <c r="Q302" s="906"/>
      <c r="R302" s="911"/>
      <c r="S302" s="904"/>
      <c r="T302" s="912" t="s">
        <v>326</v>
      </c>
      <c r="U302" s="906"/>
      <c r="V302" s="906"/>
      <c r="W302" s="906"/>
      <c r="X302" s="906"/>
      <c r="Y302" s="906"/>
      <c r="Z302" s="906"/>
      <c r="AA302" s="906"/>
      <c r="AB302" s="911" t="s">
        <v>273</v>
      </c>
      <c r="AC302" s="904"/>
      <c r="AD302" s="904"/>
      <c r="AE302" s="904"/>
      <c r="AF302" s="904"/>
      <c r="AG302" s="911" t="s">
        <v>274</v>
      </c>
      <c r="AH302" s="904"/>
      <c r="AI302" s="904"/>
      <c r="AJ302" s="670" t="s">
        <v>65</v>
      </c>
      <c r="AK302" s="913" t="s">
        <v>275</v>
      </c>
      <c r="AL302" s="904"/>
      <c r="AM302" s="904"/>
      <c r="AN302" s="904"/>
      <c r="AO302" s="904"/>
      <c r="AP302" s="904"/>
      <c r="AQ302" s="671">
        <v>350000000</v>
      </c>
      <c r="AR302" s="749">
        <v>3000000</v>
      </c>
      <c r="AS302" s="671">
        <v>347000000</v>
      </c>
      <c r="AT302" s="672">
        <v>0</v>
      </c>
      <c r="AU302" s="752">
        <v>0</v>
      </c>
      <c r="AV302" s="671">
        <v>3000000</v>
      </c>
      <c r="AW302" s="752">
        <v>0</v>
      </c>
      <c r="AX302" s="672">
        <v>0</v>
      </c>
      <c r="AY302" s="752">
        <v>0</v>
      </c>
      <c r="AZ302" s="672">
        <v>0</v>
      </c>
      <c r="BA302" s="672">
        <v>0</v>
      </c>
      <c r="BB302" s="672">
        <v>0</v>
      </c>
      <c r="BC302" s="672">
        <v>0</v>
      </c>
      <c r="BE302" s="674">
        <f t="shared" si="17"/>
        <v>0</v>
      </c>
    </row>
    <row r="303" spans="1:57" s="673" customFormat="1" ht="16.5" x14ac:dyDescent="0.2">
      <c r="A303" s="669" t="str">
        <f t="shared" si="18"/>
        <v>C250210001402110</v>
      </c>
      <c r="B303" s="908" t="s">
        <v>99</v>
      </c>
      <c r="C303" s="906"/>
      <c r="D303" s="908" t="s">
        <v>322</v>
      </c>
      <c r="E303" s="906"/>
      <c r="F303" s="908" t="s">
        <v>324</v>
      </c>
      <c r="G303" s="906"/>
      <c r="H303" s="908" t="s">
        <v>285</v>
      </c>
      <c r="I303" s="906"/>
      <c r="J303" s="908" t="s">
        <v>280</v>
      </c>
      <c r="K303" s="906"/>
      <c r="L303" s="906"/>
      <c r="M303" s="908" t="s">
        <v>282</v>
      </c>
      <c r="N303" s="906"/>
      <c r="O303" s="906"/>
      <c r="P303" s="908" t="s">
        <v>279</v>
      </c>
      <c r="Q303" s="906"/>
      <c r="R303" s="909"/>
      <c r="S303" s="904"/>
      <c r="T303" s="910" t="s">
        <v>332</v>
      </c>
      <c r="U303" s="906"/>
      <c r="V303" s="906"/>
      <c r="W303" s="906"/>
      <c r="X303" s="906"/>
      <c r="Y303" s="906"/>
      <c r="Z303" s="906"/>
      <c r="AA303" s="906"/>
      <c r="AB303" s="909" t="s">
        <v>273</v>
      </c>
      <c r="AC303" s="904"/>
      <c r="AD303" s="904"/>
      <c r="AE303" s="904"/>
      <c r="AF303" s="904"/>
      <c r="AG303" s="909" t="s">
        <v>274</v>
      </c>
      <c r="AH303" s="904"/>
      <c r="AI303" s="904"/>
      <c r="AJ303" s="675" t="s">
        <v>65</v>
      </c>
      <c r="AK303" s="907" t="s">
        <v>275</v>
      </c>
      <c r="AL303" s="904"/>
      <c r="AM303" s="904"/>
      <c r="AN303" s="904"/>
      <c r="AO303" s="904"/>
      <c r="AP303" s="904"/>
      <c r="AQ303" s="676">
        <v>341000000</v>
      </c>
      <c r="AR303" s="750">
        <v>3000000</v>
      </c>
      <c r="AS303" s="676">
        <v>338000000</v>
      </c>
      <c r="AT303" s="677">
        <v>0</v>
      </c>
      <c r="AU303" s="751">
        <v>0</v>
      </c>
      <c r="AV303" s="676">
        <v>3000000</v>
      </c>
      <c r="AW303" s="751">
        <v>0</v>
      </c>
      <c r="AX303" s="677">
        <v>0</v>
      </c>
      <c r="AY303" s="751">
        <v>0</v>
      </c>
      <c r="AZ303" s="677">
        <v>0</v>
      </c>
      <c r="BA303" s="677">
        <v>0</v>
      </c>
      <c r="BB303" s="677">
        <v>0</v>
      </c>
      <c r="BC303" s="677">
        <v>0</v>
      </c>
      <c r="BE303" s="674">
        <f t="shared" si="17"/>
        <v>0</v>
      </c>
    </row>
    <row r="304" spans="1:57" s="673" customFormat="1" ht="16.5" x14ac:dyDescent="0.2">
      <c r="A304" s="669" t="str">
        <f t="shared" si="18"/>
        <v>C250210001402210</v>
      </c>
      <c r="B304" s="908" t="s">
        <v>99</v>
      </c>
      <c r="C304" s="906"/>
      <c r="D304" s="908" t="s">
        <v>322</v>
      </c>
      <c r="E304" s="906"/>
      <c r="F304" s="908" t="s">
        <v>324</v>
      </c>
      <c r="G304" s="906"/>
      <c r="H304" s="908" t="s">
        <v>285</v>
      </c>
      <c r="I304" s="906"/>
      <c r="J304" s="908" t="s">
        <v>280</v>
      </c>
      <c r="K304" s="906"/>
      <c r="L304" s="906"/>
      <c r="M304" s="908" t="s">
        <v>282</v>
      </c>
      <c r="N304" s="906"/>
      <c r="O304" s="906"/>
      <c r="P304" s="908" t="s">
        <v>282</v>
      </c>
      <c r="Q304" s="906"/>
      <c r="R304" s="909"/>
      <c r="S304" s="904"/>
      <c r="T304" s="910" t="s">
        <v>327</v>
      </c>
      <c r="U304" s="906"/>
      <c r="V304" s="906"/>
      <c r="W304" s="906"/>
      <c r="X304" s="906"/>
      <c r="Y304" s="906"/>
      <c r="Z304" s="906"/>
      <c r="AA304" s="906"/>
      <c r="AB304" s="909" t="s">
        <v>273</v>
      </c>
      <c r="AC304" s="904"/>
      <c r="AD304" s="904"/>
      <c r="AE304" s="904"/>
      <c r="AF304" s="904"/>
      <c r="AG304" s="909" t="s">
        <v>274</v>
      </c>
      <c r="AH304" s="904"/>
      <c r="AI304" s="904"/>
      <c r="AJ304" s="675" t="s">
        <v>65</v>
      </c>
      <c r="AK304" s="907" t="s">
        <v>275</v>
      </c>
      <c r="AL304" s="904"/>
      <c r="AM304" s="904"/>
      <c r="AN304" s="904"/>
      <c r="AO304" s="904"/>
      <c r="AP304" s="904"/>
      <c r="AQ304" s="676">
        <v>9000000</v>
      </c>
      <c r="AR304" s="751">
        <v>0</v>
      </c>
      <c r="AS304" s="676">
        <v>9000000</v>
      </c>
      <c r="AT304" s="677">
        <v>0</v>
      </c>
      <c r="AU304" s="751">
        <v>0</v>
      </c>
      <c r="AV304" s="677">
        <v>0</v>
      </c>
      <c r="AW304" s="751">
        <v>0</v>
      </c>
      <c r="AX304" s="677">
        <v>0</v>
      </c>
      <c r="AY304" s="751">
        <v>0</v>
      </c>
      <c r="AZ304" s="677">
        <v>0</v>
      </c>
      <c r="BA304" s="677">
        <v>0</v>
      </c>
      <c r="BB304" s="677">
        <v>0</v>
      </c>
      <c r="BC304" s="677">
        <v>0</v>
      </c>
      <c r="BE304" s="674">
        <f t="shared" si="17"/>
        <v>0</v>
      </c>
    </row>
    <row r="305" spans="1:57" s="655" customFormat="1" ht="16.5" x14ac:dyDescent="0.2">
      <c r="A305" s="659" t="str">
        <f t="shared" si="18"/>
        <v>C259910</v>
      </c>
      <c r="B305" s="866" t="s">
        <v>99</v>
      </c>
      <c r="C305" s="867"/>
      <c r="D305" s="866" t="s">
        <v>337</v>
      </c>
      <c r="E305" s="867"/>
      <c r="F305" s="866"/>
      <c r="G305" s="867"/>
      <c r="H305" s="866"/>
      <c r="I305" s="867"/>
      <c r="J305" s="866"/>
      <c r="K305" s="867"/>
      <c r="L305" s="867"/>
      <c r="M305" s="866"/>
      <c r="N305" s="867"/>
      <c r="O305" s="867"/>
      <c r="P305" s="866"/>
      <c r="Q305" s="867"/>
      <c r="R305" s="870"/>
      <c r="S305" s="869"/>
      <c r="T305" s="871" t="s">
        <v>338</v>
      </c>
      <c r="U305" s="867"/>
      <c r="V305" s="867"/>
      <c r="W305" s="867"/>
      <c r="X305" s="867"/>
      <c r="Y305" s="867"/>
      <c r="Z305" s="867"/>
      <c r="AA305" s="867"/>
      <c r="AB305" s="870" t="s">
        <v>273</v>
      </c>
      <c r="AC305" s="869"/>
      <c r="AD305" s="869"/>
      <c r="AE305" s="869"/>
      <c r="AF305" s="869"/>
      <c r="AG305" s="870" t="s">
        <v>274</v>
      </c>
      <c r="AH305" s="869"/>
      <c r="AI305" s="869"/>
      <c r="AJ305" s="666" t="s">
        <v>65</v>
      </c>
      <c r="AK305" s="868" t="s">
        <v>275</v>
      </c>
      <c r="AL305" s="869"/>
      <c r="AM305" s="869"/>
      <c r="AN305" s="869"/>
      <c r="AO305" s="869"/>
      <c r="AP305" s="869"/>
      <c r="AQ305" s="654">
        <v>9670420000</v>
      </c>
      <c r="AR305" s="749">
        <v>6749193258</v>
      </c>
      <c r="AS305" s="671">
        <v>2921226742</v>
      </c>
      <c r="AT305" s="657">
        <v>0</v>
      </c>
      <c r="AU305" s="749">
        <v>162213541</v>
      </c>
      <c r="AV305" s="671">
        <v>6586979717</v>
      </c>
      <c r="AW305" s="749">
        <v>17272520</v>
      </c>
      <c r="AX305" s="671">
        <v>144941021</v>
      </c>
      <c r="AY305" s="749">
        <v>17272520</v>
      </c>
      <c r="AZ305" s="672">
        <v>0</v>
      </c>
      <c r="BA305" s="654">
        <v>17272520</v>
      </c>
      <c r="BB305" s="657">
        <v>0</v>
      </c>
      <c r="BC305" s="657">
        <v>0</v>
      </c>
      <c r="BE305" s="656">
        <f t="shared" si="17"/>
        <v>1.6774198121694818E-2</v>
      </c>
    </row>
    <row r="306" spans="1:57" s="655" customFormat="1" ht="16.5" x14ac:dyDescent="0.2">
      <c r="A306" s="659" t="str">
        <f t="shared" si="18"/>
        <v>C259913</v>
      </c>
      <c r="B306" s="866" t="s">
        <v>99</v>
      </c>
      <c r="C306" s="867"/>
      <c r="D306" s="866" t="s">
        <v>337</v>
      </c>
      <c r="E306" s="867"/>
      <c r="F306" s="866"/>
      <c r="G306" s="867"/>
      <c r="H306" s="866"/>
      <c r="I306" s="867"/>
      <c r="J306" s="866"/>
      <c r="K306" s="867"/>
      <c r="L306" s="867"/>
      <c r="M306" s="866"/>
      <c r="N306" s="867"/>
      <c r="O306" s="867"/>
      <c r="P306" s="866"/>
      <c r="Q306" s="867"/>
      <c r="R306" s="870"/>
      <c r="S306" s="869"/>
      <c r="T306" s="871" t="s">
        <v>338</v>
      </c>
      <c r="U306" s="867"/>
      <c r="V306" s="867"/>
      <c r="W306" s="867"/>
      <c r="X306" s="867"/>
      <c r="Y306" s="867"/>
      <c r="Z306" s="867"/>
      <c r="AA306" s="867"/>
      <c r="AB306" s="870" t="s">
        <v>273</v>
      </c>
      <c r="AC306" s="869"/>
      <c r="AD306" s="869"/>
      <c r="AE306" s="869"/>
      <c r="AF306" s="869"/>
      <c r="AG306" s="870" t="s">
        <v>274</v>
      </c>
      <c r="AH306" s="869"/>
      <c r="AI306" s="869"/>
      <c r="AJ306" s="666" t="s">
        <v>303</v>
      </c>
      <c r="AK306" s="868" t="s">
        <v>321</v>
      </c>
      <c r="AL306" s="869"/>
      <c r="AM306" s="869"/>
      <c r="AN306" s="869"/>
      <c r="AO306" s="869"/>
      <c r="AP306" s="869"/>
      <c r="AQ306" s="654">
        <v>5000000000</v>
      </c>
      <c r="AR306" s="749">
        <v>5000000000</v>
      </c>
      <c r="AS306" s="672">
        <v>0</v>
      </c>
      <c r="AT306" s="657">
        <v>0</v>
      </c>
      <c r="AU306" s="749">
        <v>5000000000</v>
      </c>
      <c r="AV306" s="672">
        <v>0</v>
      </c>
      <c r="AW306" s="749">
        <v>673122501.87</v>
      </c>
      <c r="AX306" s="671">
        <v>4326877498.1300001</v>
      </c>
      <c r="AY306" s="749">
        <v>673122501.87</v>
      </c>
      <c r="AZ306" s="672">
        <v>0</v>
      </c>
      <c r="BA306" s="654">
        <v>673122501.87</v>
      </c>
      <c r="BB306" s="657">
        <v>0</v>
      </c>
      <c r="BC306" s="657">
        <v>0</v>
      </c>
      <c r="BE306" s="656">
        <f t="shared" si="17"/>
        <v>1</v>
      </c>
    </row>
    <row r="307" spans="1:57" s="655" customFormat="1" ht="16.5" x14ac:dyDescent="0.2">
      <c r="A307" s="659" t="str">
        <f t="shared" si="18"/>
        <v>C2599100010</v>
      </c>
      <c r="B307" s="866" t="s">
        <v>99</v>
      </c>
      <c r="C307" s="867"/>
      <c r="D307" s="866" t="s">
        <v>337</v>
      </c>
      <c r="E307" s="867"/>
      <c r="F307" s="866" t="s">
        <v>324</v>
      </c>
      <c r="G307" s="867"/>
      <c r="H307" s="866"/>
      <c r="I307" s="867"/>
      <c r="J307" s="866"/>
      <c r="K307" s="867"/>
      <c r="L307" s="867"/>
      <c r="M307" s="866"/>
      <c r="N307" s="867"/>
      <c r="O307" s="867"/>
      <c r="P307" s="866"/>
      <c r="Q307" s="867"/>
      <c r="R307" s="870"/>
      <c r="S307" s="869"/>
      <c r="T307" s="871" t="s">
        <v>325</v>
      </c>
      <c r="U307" s="867"/>
      <c r="V307" s="867"/>
      <c r="W307" s="867"/>
      <c r="X307" s="867"/>
      <c r="Y307" s="867"/>
      <c r="Z307" s="867"/>
      <c r="AA307" s="867"/>
      <c r="AB307" s="870" t="s">
        <v>273</v>
      </c>
      <c r="AC307" s="869"/>
      <c r="AD307" s="869"/>
      <c r="AE307" s="869"/>
      <c r="AF307" s="869"/>
      <c r="AG307" s="870" t="s">
        <v>274</v>
      </c>
      <c r="AH307" s="869"/>
      <c r="AI307" s="869"/>
      <c r="AJ307" s="666" t="s">
        <v>65</v>
      </c>
      <c r="AK307" s="868" t="s">
        <v>275</v>
      </c>
      <c r="AL307" s="869"/>
      <c r="AM307" s="869"/>
      <c r="AN307" s="869"/>
      <c r="AO307" s="869"/>
      <c r="AP307" s="869"/>
      <c r="AQ307" s="654">
        <v>9670420000</v>
      </c>
      <c r="AR307" s="749">
        <v>6749193258</v>
      </c>
      <c r="AS307" s="671">
        <v>2921226742</v>
      </c>
      <c r="AT307" s="657">
        <v>0</v>
      </c>
      <c r="AU307" s="749">
        <v>162213541</v>
      </c>
      <c r="AV307" s="671">
        <v>6586979717</v>
      </c>
      <c r="AW307" s="749">
        <v>17272520</v>
      </c>
      <c r="AX307" s="671">
        <v>144941021</v>
      </c>
      <c r="AY307" s="749">
        <v>17272520</v>
      </c>
      <c r="AZ307" s="672">
        <v>0</v>
      </c>
      <c r="BA307" s="654">
        <v>17272520</v>
      </c>
      <c r="BB307" s="657">
        <v>0</v>
      </c>
      <c r="BC307" s="657">
        <v>0</v>
      </c>
      <c r="BE307" s="656">
        <f t="shared" si="17"/>
        <v>1.6774198121694818E-2</v>
      </c>
    </row>
    <row r="308" spans="1:57" s="655" customFormat="1" ht="16.5" x14ac:dyDescent="0.2">
      <c r="A308" s="659" t="str">
        <f t="shared" si="18"/>
        <v>C2599100013</v>
      </c>
      <c r="B308" s="866" t="s">
        <v>99</v>
      </c>
      <c r="C308" s="867"/>
      <c r="D308" s="866" t="s">
        <v>337</v>
      </c>
      <c r="E308" s="867"/>
      <c r="F308" s="866" t="s">
        <v>324</v>
      </c>
      <c r="G308" s="867"/>
      <c r="H308" s="866"/>
      <c r="I308" s="867"/>
      <c r="J308" s="866"/>
      <c r="K308" s="867"/>
      <c r="L308" s="867"/>
      <c r="M308" s="866"/>
      <c r="N308" s="867"/>
      <c r="O308" s="867"/>
      <c r="P308" s="866"/>
      <c r="Q308" s="867"/>
      <c r="R308" s="870"/>
      <c r="S308" s="869"/>
      <c r="T308" s="871" t="s">
        <v>325</v>
      </c>
      <c r="U308" s="867"/>
      <c r="V308" s="867"/>
      <c r="W308" s="867"/>
      <c r="X308" s="867"/>
      <c r="Y308" s="867"/>
      <c r="Z308" s="867"/>
      <c r="AA308" s="867"/>
      <c r="AB308" s="870" t="s">
        <v>273</v>
      </c>
      <c r="AC308" s="869"/>
      <c r="AD308" s="869"/>
      <c r="AE308" s="869"/>
      <c r="AF308" s="869"/>
      <c r="AG308" s="870" t="s">
        <v>274</v>
      </c>
      <c r="AH308" s="869"/>
      <c r="AI308" s="869"/>
      <c r="AJ308" s="666" t="s">
        <v>303</v>
      </c>
      <c r="AK308" s="868" t="s">
        <v>321</v>
      </c>
      <c r="AL308" s="869"/>
      <c r="AM308" s="869"/>
      <c r="AN308" s="869"/>
      <c r="AO308" s="869"/>
      <c r="AP308" s="869"/>
      <c r="AQ308" s="654">
        <v>5000000000</v>
      </c>
      <c r="AR308" s="749">
        <v>5000000000</v>
      </c>
      <c r="AS308" s="672">
        <v>0</v>
      </c>
      <c r="AT308" s="657">
        <v>0</v>
      </c>
      <c r="AU308" s="749">
        <v>5000000000</v>
      </c>
      <c r="AV308" s="672">
        <v>0</v>
      </c>
      <c r="AW308" s="749">
        <v>673122501.87</v>
      </c>
      <c r="AX308" s="671">
        <v>4326877498.1300001</v>
      </c>
      <c r="AY308" s="749">
        <v>673122501.87</v>
      </c>
      <c r="AZ308" s="672">
        <v>0</v>
      </c>
      <c r="BA308" s="654">
        <v>673122501.87</v>
      </c>
      <c r="BB308" s="657">
        <v>0</v>
      </c>
      <c r="BC308" s="657">
        <v>0</v>
      </c>
      <c r="BE308" s="656">
        <f t="shared" si="17"/>
        <v>1</v>
      </c>
    </row>
    <row r="309" spans="1:57" s="733" customFormat="1" ht="16.5" x14ac:dyDescent="0.2">
      <c r="A309" s="734" t="str">
        <f t="shared" si="18"/>
        <v>C25991000110</v>
      </c>
      <c r="B309" s="890" t="s">
        <v>99</v>
      </c>
      <c r="C309" s="891"/>
      <c r="D309" s="890" t="s">
        <v>337</v>
      </c>
      <c r="E309" s="891"/>
      <c r="F309" s="890" t="s">
        <v>324</v>
      </c>
      <c r="G309" s="891"/>
      <c r="H309" s="890" t="s">
        <v>279</v>
      </c>
      <c r="I309" s="891"/>
      <c r="J309" s="890"/>
      <c r="K309" s="891"/>
      <c r="L309" s="891"/>
      <c r="M309" s="890"/>
      <c r="N309" s="891"/>
      <c r="O309" s="891"/>
      <c r="P309" s="890"/>
      <c r="Q309" s="891"/>
      <c r="R309" s="892"/>
      <c r="S309" s="889"/>
      <c r="T309" s="893" t="s">
        <v>184</v>
      </c>
      <c r="U309" s="891"/>
      <c r="V309" s="891"/>
      <c r="W309" s="891"/>
      <c r="X309" s="891"/>
      <c r="Y309" s="891"/>
      <c r="Z309" s="891"/>
      <c r="AA309" s="891"/>
      <c r="AB309" s="892" t="s">
        <v>273</v>
      </c>
      <c r="AC309" s="889"/>
      <c r="AD309" s="889"/>
      <c r="AE309" s="889"/>
      <c r="AF309" s="889"/>
      <c r="AG309" s="892" t="s">
        <v>274</v>
      </c>
      <c r="AH309" s="889"/>
      <c r="AI309" s="889"/>
      <c r="AJ309" s="735" t="s">
        <v>65</v>
      </c>
      <c r="AK309" s="888" t="s">
        <v>275</v>
      </c>
      <c r="AL309" s="889"/>
      <c r="AM309" s="869"/>
      <c r="AN309" s="869"/>
      <c r="AO309" s="869"/>
      <c r="AP309" s="889"/>
      <c r="AQ309" s="737">
        <v>0</v>
      </c>
      <c r="AR309" s="751">
        <v>0</v>
      </c>
      <c r="AS309" s="737">
        <v>0</v>
      </c>
      <c r="AT309" s="737">
        <v>0</v>
      </c>
      <c r="AU309" s="751">
        <v>0</v>
      </c>
      <c r="AV309" s="737">
        <v>0</v>
      </c>
      <c r="AW309" s="751">
        <v>0</v>
      </c>
      <c r="AX309" s="737">
        <v>0</v>
      </c>
      <c r="AY309" s="751">
        <v>0</v>
      </c>
      <c r="AZ309" s="737">
        <v>0</v>
      </c>
      <c r="BA309" s="737">
        <v>0</v>
      </c>
      <c r="BB309" s="737">
        <v>0</v>
      </c>
      <c r="BC309" s="737">
        <v>0</v>
      </c>
      <c r="BE309" s="738" t="e">
        <f t="shared" si="17"/>
        <v>#DIV/0!</v>
      </c>
    </row>
    <row r="310" spans="1:57" s="733" customFormat="1" ht="16.5" x14ac:dyDescent="0.2">
      <c r="A310" s="734" t="str">
        <f t="shared" si="18"/>
        <v>C25991000113</v>
      </c>
      <c r="B310" s="890" t="s">
        <v>99</v>
      </c>
      <c r="C310" s="891"/>
      <c r="D310" s="890" t="s">
        <v>337</v>
      </c>
      <c r="E310" s="891"/>
      <c r="F310" s="890" t="s">
        <v>324</v>
      </c>
      <c r="G310" s="891"/>
      <c r="H310" s="890" t="s">
        <v>279</v>
      </c>
      <c r="I310" s="891"/>
      <c r="J310" s="890"/>
      <c r="K310" s="891"/>
      <c r="L310" s="891"/>
      <c r="M310" s="890"/>
      <c r="N310" s="891"/>
      <c r="O310" s="891"/>
      <c r="P310" s="890"/>
      <c r="Q310" s="891"/>
      <c r="R310" s="892"/>
      <c r="S310" s="889"/>
      <c r="T310" s="893" t="s">
        <v>184</v>
      </c>
      <c r="U310" s="891"/>
      <c r="V310" s="891"/>
      <c r="W310" s="891"/>
      <c r="X310" s="891"/>
      <c r="Y310" s="891"/>
      <c r="Z310" s="891"/>
      <c r="AA310" s="891"/>
      <c r="AB310" s="892" t="s">
        <v>273</v>
      </c>
      <c r="AC310" s="889"/>
      <c r="AD310" s="889"/>
      <c r="AE310" s="889"/>
      <c r="AF310" s="889"/>
      <c r="AG310" s="892" t="s">
        <v>274</v>
      </c>
      <c r="AH310" s="889"/>
      <c r="AI310" s="889"/>
      <c r="AJ310" s="735" t="s">
        <v>303</v>
      </c>
      <c r="AK310" s="888" t="s">
        <v>321</v>
      </c>
      <c r="AL310" s="889"/>
      <c r="AM310" s="869"/>
      <c r="AN310" s="869"/>
      <c r="AO310" s="869"/>
      <c r="AP310" s="889"/>
      <c r="AQ310" s="736">
        <v>5000000000</v>
      </c>
      <c r="AR310" s="750">
        <v>5000000000</v>
      </c>
      <c r="AS310" s="737">
        <v>0</v>
      </c>
      <c r="AT310" s="737">
        <v>0</v>
      </c>
      <c r="AU310" s="750">
        <v>5000000000</v>
      </c>
      <c r="AV310" s="737">
        <v>0</v>
      </c>
      <c r="AW310" s="750">
        <v>673122501.87</v>
      </c>
      <c r="AX310" s="736">
        <v>4326877498.1300001</v>
      </c>
      <c r="AY310" s="750">
        <v>673122501.87</v>
      </c>
      <c r="AZ310" s="737">
        <v>0</v>
      </c>
      <c r="BA310" s="736">
        <v>673122501.87</v>
      </c>
      <c r="BB310" s="737">
        <v>0</v>
      </c>
      <c r="BC310" s="737">
        <v>0</v>
      </c>
      <c r="BE310" s="738">
        <f t="shared" si="17"/>
        <v>1</v>
      </c>
    </row>
    <row r="311" spans="1:57" s="655" customFormat="1" ht="16.5" x14ac:dyDescent="0.2">
      <c r="A311" s="659" t="str">
        <f t="shared" si="18"/>
        <v>C259910002010</v>
      </c>
      <c r="B311" s="866" t="s">
        <v>99</v>
      </c>
      <c r="C311" s="867"/>
      <c r="D311" s="866" t="s">
        <v>337</v>
      </c>
      <c r="E311" s="867"/>
      <c r="F311" s="866" t="s">
        <v>324</v>
      </c>
      <c r="G311" s="867"/>
      <c r="H311" s="866" t="s">
        <v>282</v>
      </c>
      <c r="I311" s="867"/>
      <c r="J311" s="866" t="s">
        <v>280</v>
      </c>
      <c r="K311" s="867"/>
      <c r="L311" s="867"/>
      <c r="M311" s="866" t="s">
        <v>236</v>
      </c>
      <c r="N311" s="867"/>
      <c r="O311" s="867"/>
      <c r="P311" s="866" t="s">
        <v>236</v>
      </c>
      <c r="Q311" s="867"/>
      <c r="R311" s="870" t="s">
        <v>236</v>
      </c>
      <c r="S311" s="869"/>
      <c r="T311" s="871" t="s">
        <v>647</v>
      </c>
      <c r="U311" s="867"/>
      <c r="V311" s="867"/>
      <c r="W311" s="867"/>
      <c r="X311" s="867"/>
      <c r="Y311" s="867"/>
      <c r="Z311" s="867"/>
      <c r="AA311" s="867"/>
      <c r="AB311" s="870" t="s">
        <v>273</v>
      </c>
      <c r="AC311" s="869"/>
      <c r="AD311" s="869"/>
      <c r="AE311" s="869"/>
      <c r="AF311" s="869"/>
      <c r="AG311" s="870" t="s">
        <v>274</v>
      </c>
      <c r="AH311" s="869"/>
      <c r="AI311" s="869"/>
      <c r="AJ311" s="666" t="s">
        <v>65</v>
      </c>
      <c r="AK311" s="868" t="s">
        <v>275</v>
      </c>
      <c r="AL311" s="869"/>
      <c r="AM311" s="869"/>
      <c r="AN311" s="869"/>
      <c r="AO311" s="869"/>
      <c r="AP311" s="869"/>
      <c r="AQ311" s="654">
        <v>7720420000</v>
      </c>
      <c r="AR311" s="749">
        <v>4909361258</v>
      </c>
      <c r="AS311" s="671">
        <v>2811058742</v>
      </c>
      <c r="AT311" s="657">
        <v>0</v>
      </c>
      <c r="AU311" s="752">
        <v>0</v>
      </c>
      <c r="AV311" s="671">
        <v>4909361258</v>
      </c>
      <c r="AW311" s="752">
        <v>0</v>
      </c>
      <c r="AX311" s="672">
        <v>0</v>
      </c>
      <c r="AY311" s="752">
        <v>0</v>
      </c>
      <c r="AZ311" s="672">
        <v>0</v>
      </c>
      <c r="BA311" s="657">
        <v>0</v>
      </c>
      <c r="BB311" s="657">
        <v>0</v>
      </c>
      <c r="BC311" s="657">
        <v>0</v>
      </c>
      <c r="BE311" s="656">
        <f t="shared" si="17"/>
        <v>0</v>
      </c>
    </row>
    <row r="312" spans="1:57" s="733" customFormat="1" ht="16.5" x14ac:dyDescent="0.2">
      <c r="A312" s="734" t="str">
        <f t="shared" si="18"/>
        <v>C25991000210</v>
      </c>
      <c r="B312" s="890" t="s">
        <v>99</v>
      </c>
      <c r="C312" s="891"/>
      <c r="D312" s="890" t="s">
        <v>337</v>
      </c>
      <c r="E312" s="891"/>
      <c r="F312" s="890" t="s">
        <v>324</v>
      </c>
      <c r="G312" s="891"/>
      <c r="H312" s="890" t="s">
        <v>282</v>
      </c>
      <c r="I312" s="891"/>
      <c r="J312" s="890" t="s">
        <v>236</v>
      </c>
      <c r="K312" s="891"/>
      <c r="L312" s="891"/>
      <c r="M312" s="890" t="s">
        <v>236</v>
      </c>
      <c r="N312" s="891"/>
      <c r="O312" s="891"/>
      <c r="P312" s="890" t="s">
        <v>236</v>
      </c>
      <c r="Q312" s="891"/>
      <c r="R312" s="892" t="s">
        <v>236</v>
      </c>
      <c r="S312" s="889"/>
      <c r="T312" s="893" t="s">
        <v>647</v>
      </c>
      <c r="U312" s="891"/>
      <c r="V312" s="891"/>
      <c r="W312" s="891"/>
      <c r="X312" s="891"/>
      <c r="Y312" s="891"/>
      <c r="Z312" s="891"/>
      <c r="AA312" s="891"/>
      <c r="AB312" s="892" t="s">
        <v>273</v>
      </c>
      <c r="AC312" s="889"/>
      <c r="AD312" s="889"/>
      <c r="AE312" s="889"/>
      <c r="AF312" s="889"/>
      <c r="AG312" s="892" t="s">
        <v>274</v>
      </c>
      <c r="AH312" s="889"/>
      <c r="AI312" s="889"/>
      <c r="AJ312" s="735" t="s">
        <v>65</v>
      </c>
      <c r="AK312" s="888" t="s">
        <v>275</v>
      </c>
      <c r="AL312" s="889"/>
      <c r="AM312" s="869"/>
      <c r="AN312" s="869"/>
      <c r="AO312" s="869"/>
      <c r="AP312" s="889"/>
      <c r="AQ312" s="736">
        <v>7720420000</v>
      </c>
      <c r="AR312" s="750">
        <v>4909361258</v>
      </c>
      <c r="AS312" s="736">
        <v>2811058742</v>
      </c>
      <c r="AT312" s="737">
        <v>0</v>
      </c>
      <c r="AU312" s="751">
        <v>0</v>
      </c>
      <c r="AV312" s="736">
        <v>4909361258</v>
      </c>
      <c r="AW312" s="751">
        <v>0</v>
      </c>
      <c r="AX312" s="737">
        <v>0</v>
      </c>
      <c r="AY312" s="751">
        <v>0</v>
      </c>
      <c r="AZ312" s="737">
        <v>0</v>
      </c>
      <c r="BA312" s="737">
        <v>0</v>
      </c>
      <c r="BB312" s="737">
        <v>0</v>
      </c>
      <c r="BC312" s="737">
        <v>0</v>
      </c>
      <c r="BE312" s="738">
        <f t="shared" si="17"/>
        <v>0</v>
      </c>
    </row>
    <row r="313" spans="1:57" s="655" customFormat="1" ht="16.5" x14ac:dyDescent="0.2">
      <c r="A313" s="659" t="str">
        <f t="shared" si="18"/>
        <v>C2599100020210</v>
      </c>
      <c r="B313" s="866" t="s">
        <v>99</v>
      </c>
      <c r="C313" s="867"/>
      <c r="D313" s="866" t="s">
        <v>337</v>
      </c>
      <c r="E313" s="867"/>
      <c r="F313" s="866" t="s">
        <v>324</v>
      </c>
      <c r="G313" s="867"/>
      <c r="H313" s="866" t="s">
        <v>282</v>
      </c>
      <c r="I313" s="867"/>
      <c r="J313" s="866" t="s">
        <v>280</v>
      </c>
      <c r="K313" s="867"/>
      <c r="L313" s="867"/>
      <c r="M313" s="866" t="s">
        <v>282</v>
      </c>
      <c r="N313" s="867"/>
      <c r="O313" s="867"/>
      <c r="P313" s="866" t="s">
        <v>236</v>
      </c>
      <c r="Q313" s="867"/>
      <c r="R313" s="870" t="s">
        <v>236</v>
      </c>
      <c r="S313" s="869"/>
      <c r="T313" s="871" t="s">
        <v>401</v>
      </c>
      <c r="U313" s="867"/>
      <c r="V313" s="867"/>
      <c r="W313" s="867"/>
      <c r="X313" s="867"/>
      <c r="Y313" s="867"/>
      <c r="Z313" s="867"/>
      <c r="AA313" s="867"/>
      <c r="AB313" s="870" t="s">
        <v>273</v>
      </c>
      <c r="AC313" s="869"/>
      <c r="AD313" s="869"/>
      <c r="AE313" s="869"/>
      <c r="AF313" s="869"/>
      <c r="AG313" s="870" t="s">
        <v>274</v>
      </c>
      <c r="AH313" s="869"/>
      <c r="AI313" s="869"/>
      <c r="AJ313" s="666" t="s">
        <v>65</v>
      </c>
      <c r="AK313" s="868" t="s">
        <v>275</v>
      </c>
      <c r="AL313" s="869"/>
      <c r="AM313" s="869"/>
      <c r="AN313" s="869"/>
      <c r="AO313" s="869"/>
      <c r="AP313" s="869"/>
      <c r="AQ313" s="654">
        <v>323920000</v>
      </c>
      <c r="AR313" s="749">
        <v>323920000</v>
      </c>
      <c r="AS313" s="672">
        <v>0</v>
      </c>
      <c r="AT313" s="657">
        <v>0</v>
      </c>
      <c r="AU313" s="752">
        <v>0</v>
      </c>
      <c r="AV313" s="671">
        <v>323920000</v>
      </c>
      <c r="AW313" s="752">
        <v>0</v>
      </c>
      <c r="AX313" s="672">
        <v>0</v>
      </c>
      <c r="AY313" s="752">
        <v>0</v>
      </c>
      <c r="AZ313" s="672">
        <v>0</v>
      </c>
      <c r="BA313" s="657">
        <v>0</v>
      </c>
      <c r="BB313" s="657">
        <v>0</v>
      </c>
      <c r="BC313" s="657">
        <v>0</v>
      </c>
      <c r="BE313" s="656">
        <f t="shared" si="17"/>
        <v>0</v>
      </c>
    </row>
    <row r="314" spans="1:57" s="655" customFormat="1" ht="16.5" x14ac:dyDescent="0.2">
      <c r="A314" s="659" t="str">
        <f t="shared" si="18"/>
        <v>C259910002021310</v>
      </c>
      <c r="B314" s="874" t="s">
        <v>99</v>
      </c>
      <c r="C314" s="867"/>
      <c r="D314" s="874" t="s">
        <v>337</v>
      </c>
      <c r="E314" s="867"/>
      <c r="F314" s="874" t="s">
        <v>324</v>
      </c>
      <c r="G314" s="867"/>
      <c r="H314" s="874" t="s">
        <v>282</v>
      </c>
      <c r="I314" s="867"/>
      <c r="J314" s="874" t="s">
        <v>280</v>
      </c>
      <c r="K314" s="867"/>
      <c r="L314" s="867"/>
      <c r="M314" s="874" t="s">
        <v>282</v>
      </c>
      <c r="N314" s="867"/>
      <c r="O314" s="867"/>
      <c r="P314" s="874" t="s">
        <v>303</v>
      </c>
      <c r="Q314" s="867"/>
      <c r="R314" s="875" t="s">
        <v>236</v>
      </c>
      <c r="S314" s="869"/>
      <c r="T314" s="876" t="s">
        <v>888</v>
      </c>
      <c r="U314" s="867"/>
      <c r="V314" s="867"/>
      <c r="W314" s="867"/>
      <c r="X314" s="867"/>
      <c r="Y314" s="867"/>
      <c r="Z314" s="867"/>
      <c r="AA314" s="867"/>
      <c r="AB314" s="875" t="s">
        <v>273</v>
      </c>
      <c r="AC314" s="869"/>
      <c r="AD314" s="869"/>
      <c r="AE314" s="869"/>
      <c r="AF314" s="869"/>
      <c r="AG314" s="875" t="s">
        <v>274</v>
      </c>
      <c r="AH314" s="869"/>
      <c r="AI314" s="869"/>
      <c r="AJ314" s="667" t="s">
        <v>65</v>
      </c>
      <c r="AK314" s="877" t="s">
        <v>275</v>
      </c>
      <c r="AL314" s="869"/>
      <c r="AM314" s="869"/>
      <c r="AN314" s="869"/>
      <c r="AO314" s="869"/>
      <c r="AP314" s="869"/>
      <c r="AQ314" s="660">
        <v>323920000</v>
      </c>
      <c r="AR314" s="750">
        <v>323920000</v>
      </c>
      <c r="AS314" s="677">
        <v>0</v>
      </c>
      <c r="AT314" s="661">
        <v>0</v>
      </c>
      <c r="AU314" s="751">
        <v>0</v>
      </c>
      <c r="AV314" s="676">
        <v>323920000</v>
      </c>
      <c r="AW314" s="751">
        <v>0</v>
      </c>
      <c r="AX314" s="677">
        <v>0</v>
      </c>
      <c r="AY314" s="751">
        <v>0</v>
      </c>
      <c r="AZ314" s="677">
        <v>0</v>
      </c>
      <c r="BA314" s="661">
        <v>0</v>
      </c>
      <c r="BB314" s="661">
        <v>0</v>
      </c>
      <c r="BC314" s="661">
        <v>0</v>
      </c>
      <c r="BE314" s="656">
        <f t="shared" si="17"/>
        <v>0</v>
      </c>
    </row>
    <row r="315" spans="1:57" s="655" customFormat="1" ht="16.5" x14ac:dyDescent="0.2">
      <c r="A315" s="659" t="str">
        <f t="shared" si="18"/>
        <v>C2599100020310</v>
      </c>
      <c r="B315" s="866" t="s">
        <v>99</v>
      </c>
      <c r="C315" s="867"/>
      <c r="D315" s="866" t="s">
        <v>337</v>
      </c>
      <c r="E315" s="867"/>
      <c r="F315" s="866" t="s">
        <v>324</v>
      </c>
      <c r="G315" s="867"/>
      <c r="H315" s="866" t="s">
        <v>282</v>
      </c>
      <c r="I315" s="867"/>
      <c r="J315" s="866" t="s">
        <v>280</v>
      </c>
      <c r="K315" s="867"/>
      <c r="L315" s="867"/>
      <c r="M315" s="866" t="s">
        <v>289</v>
      </c>
      <c r="N315" s="867"/>
      <c r="O315" s="867"/>
      <c r="P315" s="866" t="s">
        <v>236</v>
      </c>
      <c r="Q315" s="867"/>
      <c r="R315" s="870" t="s">
        <v>236</v>
      </c>
      <c r="S315" s="869"/>
      <c r="T315" s="871" t="s">
        <v>885</v>
      </c>
      <c r="U315" s="867"/>
      <c r="V315" s="867"/>
      <c r="W315" s="867"/>
      <c r="X315" s="867"/>
      <c r="Y315" s="867"/>
      <c r="Z315" s="867"/>
      <c r="AA315" s="867"/>
      <c r="AB315" s="870" t="s">
        <v>273</v>
      </c>
      <c r="AC315" s="869"/>
      <c r="AD315" s="869"/>
      <c r="AE315" s="869"/>
      <c r="AF315" s="869"/>
      <c r="AG315" s="870" t="s">
        <v>274</v>
      </c>
      <c r="AH315" s="869"/>
      <c r="AI315" s="869"/>
      <c r="AJ315" s="666" t="s">
        <v>65</v>
      </c>
      <c r="AK315" s="868" t="s">
        <v>275</v>
      </c>
      <c r="AL315" s="869"/>
      <c r="AM315" s="869"/>
      <c r="AN315" s="869"/>
      <c r="AO315" s="869"/>
      <c r="AP315" s="869"/>
      <c r="AQ315" s="654">
        <v>7396500000</v>
      </c>
      <c r="AR315" s="749">
        <v>4585441258</v>
      </c>
      <c r="AS315" s="671">
        <v>2811058742</v>
      </c>
      <c r="AT315" s="657">
        <v>0</v>
      </c>
      <c r="AU315" s="752">
        <v>0</v>
      </c>
      <c r="AV315" s="671">
        <v>4585441258</v>
      </c>
      <c r="AW315" s="752">
        <v>0</v>
      </c>
      <c r="AX315" s="672">
        <v>0</v>
      </c>
      <c r="AY315" s="752">
        <v>0</v>
      </c>
      <c r="AZ315" s="672">
        <v>0</v>
      </c>
      <c r="BA315" s="657">
        <v>0</v>
      </c>
      <c r="BB315" s="657">
        <v>0</v>
      </c>
      <c r="BC315" s="657">
        <v>0</v>
      </c>
      <c r="BE315" s="656">
        <f t="shared" si="17"/>
        <v>0</v>
      </c>
    </row>
    <row r="316" spans="1:57" s="655" customFormat="1" ht="16.5" x14ac:dyDescent="0.2">
      <c r="A316" s="659" t="str">
        <f t="shared" si="18"/>
        <v>C259910002031110</v>
      </c>
      <c r="B316" s="874" t="s">
        <v>99</v>
      </c>
      <c r="C316" s="867"/>
      <c r="D316" s="874" t="s">
        <v>337</v>
      </c>
      <c r="E316" s="867"/>
      <c r="F316" s="874" t="s">
        <v>324</v>
      </c>
      <c r="G316" s="867"/>
      <c r="H316" s="874" t="s">
        <v>282</v>
      </c>
      <c r="I316" s="867"/>
      <c r="J316" s="874" t="s">
        <v>280</v>
      </c>
      <c r="K316" s="867"/>
      <c r="L316" s="867"/>
      <c r="M316" s="874" t="s">
        <v>289</v>
      </c>
      <c r="N316" s="867"/>
      <c r="O316" s="867"/>
      <c r="P316" s="874" t="s">
        <v>80</v>
      </c>
      <c r="Q316" s="867"/>
      <c r="R316" s="875" t="s">
        <v>236</v>
      </c>
      <c r="S316" s="869"/>
      <c r="T316" s="876" t="s">
        <v>330</v>
      </c>
      <c r="U316" s="867"/>
      <c r="V316" s="867"/>
      <c r="W316" s="867"/>
      <c r="X316" s="867"/>
      <c r="Y316" s="867"/>
      <c r="Z316" s="867"/>
      <c r="AA316" s="867"/>
      <c r="AB316" s="875" t="s">
        <v>273</v>
      </c>
      <c r="AC316" s="869"/>
      <c r="AD316" s="869"/>
      <c r="AE316" s="869"/>
      <c r="AF316" s="869"/>
      <c r="AG316" s="875" t="s">
        <v>274</v>
      </c>
      <c r="AH316" s="869"/>
      <c r="AI316" s="869"/>
      <c r="AJ316" s="667" t="s">
        <v>65</v>
      </c>
      <c r="AK316" s="877" t="s">
        <v>275</v>
      </c>
      <c r="AL316" s="869"/>
      <c r="AM316" s="869"/>
      <c r="AN316" s="869"/>
      <c r="AO316" s="869"/>
      <c r="AP316" s="869"/>
      <c r="AQ316" s="660">
        <v>4885992000</v>
      </c>
      <c r="AR316" s="750">
        <v>3700391258</v>
      </c>
      <c r="AS316" s="676">
        <v>1185600742</v>
      </c>
      <c r="AT316" s="661">
        <v>0</v>
      </c>
      <c r="AU316" s="751">
        <v>0</v>
      </c>
      <c r="AV316" s="676">
        <v>3700391258</v>
      </c>
      <c r="AW316" s="751">
        <v>0</v>
      </c>
      <c r="AX316" s="677">
        <v>0</v>
      </c>
      <c r="AY316" s="751">
        <v>0</v>
      </c>
      <c r="AZ316" s="677">
        <v>0</v>
      </c>
      <c r="BA316" s="661">
        <v>0</v>
      </c>
      <c r="BB316" s="661">
        <v>0</v>
      </c>
      <c r="BC316" s="661">
        <v>0</v>
      </c>
      <c r="BE316" s="656">
        <f t="shared" si="17"/>
        <v>0</v>
      </c>
    </row>
    <row r="317" spans="1:57" s="655" customFormat="1" ht="16.5" x14ac:dyDescent="0.2">
      <c r="A317" s="659" t="str">
        <f t="shared" si="18"/>
        <v>C259910002031310</v>
      </c>
      <c r="B317" s="874" t="s">
        <v>99</v>
      </c>
      <c r="C317" s="867"/>
      <c r="D317" s="874" t="s">
        <v>337</v>
      </c>
      <c r="E317" s="867"/>
      <c r="F317" s="874" t="s">
        <v>324</v>
      </c>
      <c r="G317" s="867"/>
      <c r="H317" s="874" t="s">
        <v>282</v>
      </c>
      <c r="I317" s="867"/>
      <c r="J317" s="874" t="s">
        <v>280</v>
      </c>
      <c r="K317" s="867"/>
      <c r="L317" s="867"/>
      <c r="M317" s="874" t="s">
        <v>289</v>
      </c>
      <c r="N317" s="867"/>
      <c r="O317" s="867"/>
      <c r="P317" s="874" t="s">
        <v>303</v>
      </c>
      <c r="Q317" s="867"/>
      <c r="R317" s="875" t="s">
        <v>236</v>
      </c>
      <c r="S317" s="869"/>
      <c r="T317" s="876" t="s">
        <v>888</v>
      </c>
      <c r="U317" s="867"/>
      <c r="V317" s="867"/>
      <c r="W317" s="867"/>
      <c r="X317" s="867"/>
      <c r="Y317" s="867"/>
      <c r="Z317" s="867"/>
      <c r="AA317" s="867"/>
      <c r="AB317" s="875" t="s">
        <v>273</v>
      </c>
      <c r="AC317" s="869"/>
      <c r="AD317" s="869"/>
      <c r="AE317" s="869"/>
      <c r="AF317" s="869"/>
      <c r="AG317" s="875" t="s">
        <v>274</v>
      </c>
      <c r="AH317" s="869"/>
      <c r="AI317" s="869"/>
      <c r="AJ317" s="667" t="s">
        <v>65</v>
      </c>
      <c r="AK317" s="877" t="s">
        <v>275</v>
      </c>
      <c r="AL317" s="869"/>
      <c r="AM317" s="869"/>
      <c r="AN317" s="869"/>
      <c r="AO317" s="869"/>
      <c r="AP317" s="869"/>
      <c r="AQ317" s="660">
        <v>2510508000</v>
      </c>
      <c r="AR317" s="750">
        <v>885050000</v>
      </c>
      <c r="AS317" s="676">
        <v>1625458000</v>
      </c>
      <c r="AT317" s="661">
        <v>0</v>
      </c>
      <c r="AU317" s="751">
        <v>0</v>
      </c>
      <c r="AV317" s="676">
        <v>885050000</v>
      </c>
      <c r="AW317" s="751">
        <v>0</v>
      </c>
      <c r="AX317" s="677">
        <v>0</v>
      </c>
      <c r="AY317" s="751">
        <v>0</v>
      </c>
      <c r="AZ317" s="677">
        <v>0</v>
      </c>
      <c r="BA317" s="661">
        <v>0</v>
      </c>
      <c r="BB317" s="661">
        <v>0</v>
      </c>
      <c r="BC317" s="661">
        <v>0</v>
      </c>
      <c r="BE317" s="656">
        <f t="shared" si="17"/>
        <v>0</v>
      </c>
    </row>
    <row r="318" spans="1:57" s="733" customFormat="1" ht="21.75" customHeight="1" x14ac:dyDescent="0.2">
      <c r="A318" s="734" t="str">
        <f t="shared" si="18"/>
        <v>C25991000310</v>
      </c>
      <c r="B318" s="894" t="s">
        <v>99</v>
      </c>
      <c r="C318" s="891"/>
      <c r="D318" s="894" t="s">
        <v>337</v>
      </c>
      <c r="E318" s="891"/>
      <c r="F318" s="894" t="s">
        <v>324</v>
      </c>
      <c r="G318" s="891"/>
      <c r="H318" s="894" t="s">
        <v>289</v>
      </c>
      <c r="I318" s="891"/>
      <c r="J318" s="894" t="s">
        <v>236</v>
      </c>
      <c r="K318" s="891"/>
      <c r="L318" s="891"/>
      <c r="M318" s="894" t="s">
        <v>236</v>
      </c>
      <c r="N318" s="891"/>
      <c r="O318" s="891"/>
      <c r="P318" s="894" t="s">
        <v>236</v>
      </c>
      <c r="Q318" s="891"/>
      <c r="R318" s="895" t="s">
        <v>236</v>
      </c>
      <c r="S318" s="889"/>
      <c r="T318" s="896" t="s">
        <v>889</v>
      </c>
      <c r="U318" s="891"/>
      <c r="V318" s="891"/>
      <c r="W318" s="891"/>
      <c r="X318" s="891"/>
      <c r="Y318" s="891"/>
      <c r="Z318" s="891"/>
      <c r="AA318" s="891"/>
      <c r="AB318" s="895" t="s">
        <v>273</v>
      </c>
      <c r="AC318" s="889"/>
      <c r="AD318" s="889"/>
      <c r="AE318" s="889"/>
      <c r="AF318" s="889"/>
      <c r="AG318" s="895" t="s">
        <v>274</v>
      </c>
      <c r="AH318" s="889"/>
      <c r="AI318" s="889"/>
      <c r="AJ318" s="739" t="s">
        <v>65</v>
      </c>
      <c r="AK318" s="897" t="s">
        <v>275</v>
      </c>
      <c r="AL318" s="889"/>
      <c r="AM318" s="869"/>
      <c r="AN318" s="869"/>
      <c r="AO318" s="869"/>
      <c r="AP318" s="889"/>
      <c r="AQ318" s="740">
        <v>500000000</v>
      </c>
      <c r="AR318" s="749">
        <v>500000000</v>
      </c>
      <c r="AS318" s="741">
        <v>0</v>
      </c>
      <c r="AT318" s="741">
        <v>0</v>
      </c>
      <c r="AU318" s="752">
        <v>0</v>
      </c>
      <c r="AV318" s="740">
        <v>500000000</v>
      </c>
      <c r="AW318" s="752">
        <v>0</v>
      </c>
      <c r="AX318" s="741">
        <v>0</v>
      </c>
      <c r="AY318" s="752">
        <v>0</v>
      </c>
      <c r="AZ318" s="741">
        <v>0</v>
      </c>
      <c r="BA318" s="741">
        <v>0</v>
      </c>
      <c r="BB318" s="741">
        <v>0</v>
      </c>
      <c r="BC318" s="741">
        <v>0</v>
      </c>
      <c r="BE318" s="738">
        <f t="shared" si="17"/>
        <v>0</v>
      </c>
    </row>
    <row r="319" spans="1:57" s="655" customFormat="1" ht="16.5" x14ac:dyDescent="0.2">
      <c r="A319" s="659" t="str">
        <f t="shared" si="18"/>
        <v>C259910003010</v>
      </c>
      <c r="B319" s="866" t="s">
        <v>99</v>
      </c>
      <c r="C319" s="867"/>
      <c r="D319" s="866" t="s">
        <v>337</v>
      </c>
      <c r="E319" s="867"/>
      <c r="F319" s="866" t="s">
        <v>324</v>
      </c>
      <c r="G319" s="867"/>
      <c r="H319" s="866" t="s">
        <v>289</v>
      </c>
      <c r="I319" s="867"/>
      <c r="J319" s="866" t="s">
        <v>280</v>
      </c>
      <c r="K319" s="867"/>
      <c r="L319" s="867"/>
      <c r="M319" s="866" t="s">
        <v>236</v>
      </c>
      <c r="N319" s="867"/>
      <c r="O319" s="867"/>
      <c r="P319" s="866" t="s">
        <v>236</v>
      </c>
      <c r="Q319" s="867"/>
      <c r="R319" s="870" t="s">
        <v>236</v>
      </c>
      <c r="S319" s="869"/>
      <c r="T319" s="871" t="s">
        <v>889</v>
      </c>
      <c r="U319" s="867"/>
      <c r="V319" s="867"/>
      <c r="W319" s="867"/>
      <c r="X319" s="867"/>
      <c r="Y319" s="867"/>
      <c r="Z319" s="867"/>
      <c r="AA319" s="867"/>
      <c r="AB319" s="870" t="s">
        <v>273</v>
      </c>
      <c r="AC319" s="869"/>
      <c r="AD319" s="869"/>
      <c r="AE319" s="869"/>
      <c r="AF319" s="869"/>
      <c r="AG319" s="870" t="s">
        <v>274</v>
      </c>
      <c r="AH319" s="869"/>
      <c r="AI319" s="869"/>
      <c r="AJ319" s="666" t="s">
        <v>65</v>
      </c>
      <c r="AK319" s="868" t="s">
        <v>275</v>
      </c>
      <c r="AL319" s="869"/>
      <c r="AM319" s="869"/>
      <c r="AN319" s="869"/>
      <c r="AO319" s="869"/>
      <c r="AP319" s="869"/>
      <c r="AQ319" s="654">
        <v>500000000</v>
      </c>
      <c r="AR319" s="749">
        <v>500000000</v>
      </c>
      <c r="AS319" s="672">
        <v>0</v>
      </c>
      <c r="AT319" s="657">
        <v>0</v>
      </c>
      <c r="AU319" s="752">
        <v>0</v>
      </c>
      <c r="AV319" s="671">
        <v>500000000</v>
      </c>
      <c r="AW319" s="752">
        <v>0</v>
      </c>
      <c r="AX319" s="672">
        <v>0</v>
      </c>
      <c r="AY319" s="752">
        <v>0</v>
      </c>
      <c r="AZ319" s="672">
        <v>0</v>
      </c>
      <c r="BA319" s="657">
        <v>0</v>
      </c>
      <c r="BB319" s="657">
        <v>0</v>
      </c>
      <c r="BC319" s="657">
        <v>0</v>
      </c>
      <c r="BE319" s="656">
        <f t="shared" si="17"/>
        <v>0</v>
      </c>
    </row>
    <row r="320" spans="1:57" s="655" customFormat="1" ht="16.5" x14ac:dyDescent="0.2">
      <c r="A320" s="659" t="str">
        <f t="shared" si="18"/>
        <v>C2599100030310</v>
      </c>
      <c r="B320" s="866" t="s">
        <v>99</v>
      </c>
      <c r="C320" s="867"/>
      <c r="D320" s="866" t="s">
        <v>337</v>
      </c>
      <c r="E320" s="867"/>
      <c r="F320" s="866" t="s">
        <v>324</v>
      </c>
      <c r="G320" s="867"/>
      <c r="H320" s="866" t="s">
        <v>289</v>
      </c>
      <c r="I320" s="867"/>
      <c r="J320" s="866" t="s">
        <v>280</v>
      </c>
      <c r="K320" s="867"/>
      <c r="L320" s="867"/>
      <c r="M320" s="866" t="s">
        <v>289</v>
      </c>
      <c r="N320" s="867"/>
      <c r="O320" s="867"/>
      <c r="P320" s="866" t="s">
        <v>236</v>
      </c>
      <c r="Q320" s="867"/>
      <c r="R320" s="870" t="s">
        <v>236</v>
      </c>
      <c r="S320" s="869"/>
      <c r="T320" s="871" t="s">
        <v>885</v>
      </c>
      <c r="U320" s="867"/>
      <c r="V320" s="867"/>
      <c r="W320" s="867"/>
      <c r="X320" s="867"/>
      <c r="Y320" s="867"/>
      <c r="Z320" s="867"/>
      <c r="AA320" s="867"/>
      <c r="AB320" s="870" t="s">
        <v>273</v>
      </c>
      <c r="AC320" s="869"/>
      <c r="AD320" s="869"/>
      <c r="AE320" s="869"/>
      <c r="AF320" s="869"/>
      <c r="AG320" s="870" t="s">
        <v>274</v>
      </c>
      <c r="AH320" s="869"/>
      <c r="AI320" s="869"/>
      <c r="AJ320" s="666" t="s">
        <v>65</v>
      </c>
      <c r="AK320" s="868" t="s">
        <v>275</v>
      </c>
      <c r="AL320" s="869"/>
      <c r="AM320" s="869"/>
      <c r="AN320" s="869"/>
      <c r="AO320" s="869"/>
      <c r="AP320" s="869"/>
      <c r="AQ320" s="654">
        <v>500000000</v>
      </c>
      <c r="AR320" s="749">
        <v>500000000</v>
      </c>
      <c r="AS320" s="672">
        <v>0</v>
      </c>
      <c r="AT320" s="657">
        <v>0</v>
      </c>
      <c r="AU320" s="752">
        <v>0</v>
      </c>
      <c r="AV320" s="671">
        <v>500000000</v>
      </c>
      <c r="AW320" s="752">
        <v>0</v>
      </c>
      <c r="AX320" s="672">
        <v>0</v>
      </c>
      <c r="AY320" s="752">
        <v>0</v>
      </c>
      <c r="AZ320" s="672">
        <v>0</v>
      </c>
      <c r="BA320" s="657">
        <v>0</v>
      </c>
      <c r="BB320" s="657">
        <v>0</v>
      </c>
      <c r="BC320" s="657">
        <v>0</v>
      </c>
      <c r="BE320" s="656">
        <f t="shared" si="17"/>
        <v>0</v>
      </c>
    </row>
    <row r="321" spans="1:57" s="655" customFormat="1" ht="16.5" x14ac:dyDescent="0.2">
      <c r="A321" s="659" t="str">
        <f t="shared" si="18"/>
        <v>C259910003031110</v>
      </c>
      <c r="B321" s="874" t="s">
        <v>99</v>
      </c>
      <c r="C321" s="867"/>
      <c r="D321" s="874" t="s">
        <v>337</v>
      </c>
      <c r="E321" s="867"/>
      <c r="F321" s="874" t="s">
        <v>324</v>
      </c>
      <c r="G321" s="867"/>
      <c r="H321" s="874" t="s">
        <v>289</v>
      </c>
      <c r="I321" s="867"/>
      <c r="J321" s="874" t="s">
        <v>280</v>
      </c>
      <c r="K321" s="867"/>
      <c r="L321" s="867"/>
      <c r="M321" s="874" t="s">
        <v>289</v>
      </c>
      <c r="N321" s="867"/>
      <c r="O321" s="867"/>
      <c r="P321" s="874" t="s">
        <v>80</v>
      </c>
      <c r="Q321" s="867"/>
      <c r="R321" s="875" t="s">
        <v>236</v>
      </c>
      <c r="S321" s="869"/>
      <c r="T321" s="876" t="s">
        <v>890</v>
      </c>
      <c r="U321" s="867"/>
      <c r="V321" s="867"/>
      <c r="W321" s="867"/>
      <c r="X321" s="867"/>
      <c r="Y321" s="867"/>
      <c r="Z321" s="867"/>
      <c r="AA321" s="867"/>
      <c r="AB321" s="875" t="s">
        <v>273</v>
      </c>
      <c r="AC321" s="869"/>
      <c r="AD321" s="869"/>
      <c r="AE321" s="869"/>
      <c r="AF321" s="869"/>
      <c r="AG321" s="875" t="s">
        <v>274</v>
      </c>
      <c r="AH321" s="869"/>
      <c r="AI321" s="869"/>
      <c r="AJ321" s="667" t="s">
        <v>65</v>
      </c>
      <c r="AK321" s="877" t="s">
        <v>275</v>
      </c>
      <c r="AL321" s="869"/>
      <c r="AM321" s="869"/>
      <c r="AN321" s="869"/>
      <c r="AO321" s="869"/>
      <c r="AP321" s="869"/>
      <c r="AQ321" s="660">
        <v>500000000</v>
      </c>
      <c r="AR321" s="750">
        <v>500000000</v>
      </c>
      <c r="AS321" s="677">
        <v>0</v>
      </c>
      <c r="AT321" s="661">
        <v>0</v>
      </c>
      <c r="AU321" s="751">
        <v>0</v>
      </c>
      <c r="AV321" s="676">
        <v>500000000</v>
      </c>
      <c r="AW321" s="751">
        <v>0</v>
      </c>
      <c r="AX321" s="677">
        <v>0</v>
      </c>
      <c r="AY321" s="751">
        <v>0</v>
      </c>
      <c r="AZ321" s="677">
        <v>0</v>
      </c>
      <c r="BA321" s="661">
        <v>0</v>
      </c>
      <c r="BB321" s="661">
        <v>0</v>
      </c>
      <c r="BC321" s="661">
        <v>0</v>
      </c>
      <c r="BE321" s="656">
        <f t="shared" si="17"/>
        <v>0</v>
      </c>
    </row>
    <row r="322" spans="1:57" s="655" customFormat="1" ht="16.5" x14ac:dyDescent="0.2">
      <c r="A322" s="659" t="str">
        <f t="shared" si="18"/>
        <v>C259910004010</v>
      </c>
      <c r="B322" s="866" t="s">
        <v>99</v>
      </c>
      <c r="C322" s="867"/>
      <c r="D322" s="866" t="s">
        <v>337</v>
      </c>
      <c r="E322" s="867"/>
      <c r="F322" s="866" t="s">
        <v>324</v>
      </c>
      <c r="G322" s="867"/>
      <c r="H322" s="866" t="s">
        <v>283</v>
      </c>
      <c r="I322" s="867"/>
      <c r="J322" s="866" t="s">
        <v>280</v>
      </c>
      <c r="K322" s="867"/>
      <c r="L322" s="867"/>
      <c r="M322" s="866"/>
      <c r="N322" s="867"/>
      <c r="O322" s="867"/>
      <c r="P322" s="866"/>
      <c r="Q322" s="867"/>
      <c r="R322" s="870"/>
      <c r="S322" s="869"/>
      <c r="T322" s="871" t="s">
        <v>648</v>
      </c>
      <c r="U322" s="867"/>
      <c r="V322" s="867"/>
      <c r="W322" s="867"/>
      <c r="X322" s="867"/>
      <c r="Y322" s="867"/>
      <c r="Z322" s="867"/>
      <c r="AA322" s="867"/>
      <c r="AB322" s="870" t="s">
        <v>273</v>
      </c>
      <c r="AC322" s="869"/>
      <c r="AD322" s="869"/>
      <c r="AE322" s="869"/>
      <c r="AF322" s="869"/>
      <c r="AG322" s="870" t="s">
        <v>274</v>
      </c>
      <c r="AH322" s="869"/>
      <c r="AI322" s="869"/>
      <c r="AJ322" s="666" t="s">
        <v>65</v>
      </c>
      <c r="AK322" s="868" t="s">
        <v>275</v>
      </c>
      <c r="AL322" s="869"/>
      <c r="AM322" s="869"/>
      <c r="AN322" s="869"/>
      <c r="AO322" s="869"/>
      <c r="AP322" s="869"/>
      <c r="AQ322" s="654">
        <v>850000000</v>
      </c>
      <c r="AR322" s="749">
        <v>750000000</v>
      </c>
      <c r="AS322" s="671">
        <v>100000000</v>
      </c>
      <c r="AT322" s="657">
        <v>0</v>
      </c>
      <c r="AU322" s="749">
        <v>100000000</v>
      </c>
      <c r="AV322" s="671">
        <v>650000000</v>
      </c>
      <c r="AW322" s="749">
        <v>10280000</v>
      </c>
      <c r="AX322" s="671">
        <v>89720000</v>
      </c>
      <c r="AY322" s="749">
        <v>10280000</v>
      </c>
      <c r="AZ322" s="672">
        <v>0</v>
      </c>
      <c r="BA322" s="654">
        <v>10280000</v>
      </c>
      <c r="BB322" s="657">
        <v>0</v>
      </c>
      <c r="BC322" s="657">
        <v>0</v>
      </c>
      <c r="BE322" s="656">
        <f t="shared" si="17"/>
        <v>0.11764705882352941</v>
      </c>
    </row>
    <row r="323" spans="1:57" s="733" customFormat="1" ht="16.5" x14ac:dyDescent="0.2">
      <c r="A323" s="734" t="str">
        <f t="shared" si="18"/>
        <v>C25991000410</v>
      </c>
      <c r="B323" s="894" t="s">
        <v>99</v>
      </c>
      <c r="C323" s="891"/>
      <c r="D323" s="894" t="s">
        <v>337</v>
      </c>
      <c r="E323" s="891"/>
      <c r="F323" s="894" t="s">
        <v>324</v>
      </c>
      <c r="G323" s="891"/>
      <c r="H323" s="894" t="s">
        <v>283</v>
      </c>
      <c r="I323" s="891"/>
      <c r="J323" s="894" t="s">
        <v>236</v>
      </c>
      <c r="K323" s="891"/>
      <c r="L323" s="891"/>
      <c r="M323" s="894" t="s">
        <v>236</v>
      </c>
      <c r="N323" s="891"/>
      <c r="O323" s="891"/>
      <c r="P323" s="894" t="s">
        <v>236</v>
      </c>
      <c r="Q323" s="891"/>
      <c r="R323" s="895" t="s">
        <v>236</v>
      </c>
      <c r="S323" s="889"/>
      <c r="T323" s="896" t="s">
        <v>648</v>
      </c>
      <c r="U323" s="891"/>
      <c r="V323" s="891"/>
      <c r="W323" s="891"/>
      <c r="X323" s="891"/>
      <c r="Y323" s="891"/>
      <c r="Z323" s="891"/>
      <c r="AA323" s="891"/>
      <c r="AB323" s="895" t="s">
        <v>273</v>
      </c>
      <c r="AC323" s="889"/>
      <c r="AD323" s="889"/>
      <c r="AE323" s="889"/>
      <c r="AF323" s="889"/>
      <c r="AG323" s="895" t="s">
        <v>274</v>
      </c>
      <c r="AH323" s="889"/>
      <c r="AI323" s="889"/>
      <c r="AJ323" s="739" t="s">
        <v>65</v>
      </c>
      <c r="AK323" s="897" t="s">
        <v>275</v>
      </c>
      <c r="AL323" s="889"/>
      <c r="AM323" s="869"/>
      <c r="AN323" s="869"/>
      <c r="AO323" s="869"/>
      <c r="AP323" s="889"/>
      <c r="AQ323" s="740">
        <v>850000000</v>
      </c>
      <c r="AR323" s="749">
        <v>750000000</v>
      </c>
      <c r="AS323" s="740">
        <v>100000000</v>
      </c>
      <c r="AT323" s="741">
        <v>0</v>
      </c>
      <c r="AU323" s="749">
        <v>100000000</v>
      </c>
      <c r="AV323" s="740">
        <v>650000000</v>
      </c>
      <c r="AW323" s="749">
        <v>10280000</v>
      </c>
      <c r="AX323" s="740">
        <v>89720000</v>
      </c>
      <c r="AY323" s="749">
        <v>10280000</v>
      </c>
      <c r="AZ323" s="741">
        <v>0</v>
      </c>
      <c r="BA323" s="740">
        <v>10280000</v>
      </c>
      <c r="BB323" s="741">
        <v>0</v>
      </c>
      <c r="BC323" s="741">
        <v>0</v>
      </c>
      <c r="BE323" s="738">
        <f t="shared" si="17"/>
        <v>0.11764705882352941</v>
      </c>
    </row>
    <row r="324" spans="1:57" s="655" customFormat="1" ht="16.5" x14ac:dyDescent="0.2">
      <c r="A324" s="659" t="str">
        <f t="shared" si="18"/>
        <v>C2599100040210</v>
      </c>
      <c r="B324" s="866" t="s">
        <v>99</v>
      </c>
      <c r="C324" s="867"/>
      <c r="D324" s="866" t="s">
        <v>337</v>
      </c>
      <c r="E324" s="867"/>
      <c r="F324" s="866" t="s">
        <v>324</v>
      </c>
      <c r="G324" s="867"/>
      <c r="H324" s="866" t="s">
        <v>283</v>
      </c>
      <c r="I324" s="867"/>
      <c r="J324" s="866" t="s">
        <v>280</v>
      </c>
      <c r="K324" s="867"/>
      <c r="L324" s="867"/>
      <c r="M324" s="866" t="s">
        <v>282</v>
      </c>
      <c r="N324" s="867"/>
      <c r="O324" s="867"/>
      <c r="P324" s="866"/>
      <c r="Q324" s="867"/>
      <c r="R324" s="870"/>
      <c r="S324" s="869"/>
      <c r="T324" s="871" t="s">
        <v>326</v>
      </c>
      <c r="U324" s="867"/>
      <c r="V324" s="867"/>
      <c r="W324" s="867"/>
      <c r="X324" s="867"/>
      <c r="Y324" s="867"/>
      <c r="Z324" s="867"/>
      <c r="AA324" s="867"/>
      <c r="AB324" s="870" t="s">
        <v>273</v>
      </c>
      <c r="AC324" s="869"/>
      <c r="AD324" s="869"/>
      <c r="AE324" s="869"/>
      <c r="AF324" s="869"/>
      <c r="AG324" s="870" t="s">
        <v>274</v>
      </c>
      <c r="AH324" s="869"/>
      <c r="AI324" s="869"/>
      <c r="AJ324" s="666" t="s">
        <v>65</v>
      </c>
      <c r="AK324" s="868" t="s">
        <v>275</v>
      </c>
      <c r="AL324" s="869"/>
      <c r="AM324" s="869"/>
      <c r="AN324" s="869"/>
      <c r="AO324" s="869"/>
      <c r="AP324" s="869"/>
      <c r="AQ324" s="654">
        <v>350000000</v>
      </c>
      <c r="AR324" s="749">
        <v>250000000</v>
      </c>
      <c r="AS324" s="671">
        <v>100000000</v>
      </c>
      <c r="AT324" s="657">
        <v>0</v>
      </c>
      <c r="AU324" s="749">
        <v>100000000</v>
      </c>
      <c r="AV324" s="671">
        <v>150000000</v>
      </c>
      <c r="AW324" s="749">
        <v>10280000</v>
      </c>
      <c r="AX324" s="671">
        <v>89720000</v>
      </c>
      <c r="AY324" s="749">
        <v>10280000</v>
      </c>
      <c r="AZ324" s="672">
        <v>0</v>
      </c>
      <c r="BA324" s="654">
        <v>10280000</v>
      </c>
      <c r="BB324" s="657">
        <v>0</v>
      </c>
      <c r="BC324" s="657">
        <v>0</v>
      </c>
      <c r="BE324" s="656">
        <f t="shared" si="17"/>
        <v>0.2857142857142857</v>
      </c>
    </row>
    <row r="325" spans="1:57" s="655" customFormat="1" ht="16.5" x14ac:dyDescent="0.2">
      <c r="A325" s="659" t="str">
        <f t="shared" si="18"/>
        <v>C25991000402110</v>
      </c>
      <c r="B325" s="874" t="s">
        <v>99</v>
      </c>
      <c r="C325" s="867"/>
      <c r="D325" s="874" t="s">
        <v>337</v>
      </c>
      <c r="E325" s="867"/>
      <c r="F325" s="874" t="s">
        <v>324</v>
      </c>
      <c r="G325" s="867"/>
      <c r="H325" s="874" t="s">
        <v>283</v>
      </c>
      <c r="I325" s="867"/>
      <c r="J325" s="874" t="s">
        <v>280</v>
      </c>
      <c r="K325" s="867"/>
      <c r="L325" s="867"/>
      <c r="M325" s="874" t="s">
        <v>282</v>
      </c>
      <c r="N325" s="867"/>
      <c r="O325" s="867"/>
      <c r="P325" s="874" t="s">
        <v>279</v>
      </c>
      <c r="Q325" s="867"/>
      <c r="R325" s="875"/>
      <c r="S325" s="869"/>
      <c r="T325" s="876" t="s">
        <v>332</v>
      </c>
      <c r="U325" s="867"/>
      <c r="V325" s="867"/>
      <c r="W325" s="867"/>
      <c r="X325" s="867"/>
      <c r="Y325" s="867"/>
      <c r="Z325" s="867"/>
      <c r="AA325" s="867"/>
      <c r="AB325" s="875" t="s">
        <v>273</v>
      </c>
      <c r="AC325" s="869"/>
      <c r="AD325" s="869"/>
      <c r="AE325" s="869"/>
      <c r="AF325" s="869"/>
      <c r="AG325" s="875" t="s">
        <v>274</v>
      </c>
      <c r="AH325" s="869"/>
      <c r="AI325" s="869"/>
      <c r="AJ325" s="667" t="s">
        <v>65</v>
      </c>
      <c r="AK325" s="877" t="s">
        <v>275</v>
      </c>
      <c r="AL325" s="869"/>
      <c r="AM325" s="869"/>
      <c r="AN325" s="869"/>
      <c r="AO325" s="869"/>
      <c r="AP325" s="869"/>
      <c r="AQ325" s="660">
        <v>120000000</v>
      </c>
      <c r="AR325" s="750">
        <v>120000000</v>
      </c>
      <c r="AS325" s="677">
        <v>0</v>
      </c>
      <c r="AT325" s="661">
        <v>0</v>
      </c>
      <c r="AU325" s="750">
        <v>100000000</v>
      </c>
      <c r="AV325" s="676">
        <v>20000000</v>
      </c>
      <c r="AW325" s="750">
        <v>10280000</v>
      </c>
      <c r="AX325" s="676">
        <v>89720000</v>
      </c>
      <c r="AY325" s="750">
        <v>10280000</v>
      </c>
      <c r="AZ325" s="677">
        <v>0</v>
      </c>
      <c r="BA325" s="660">
        <v>10280000</v>
      </c>
      <c r="BB325" s="661">
        <v>0</v>
      </c>
      <c r="BC325" s="661">
        <v>0</v>
      </c>
      <c r="BE325" s="656">
        <f t="shared" si="17"/>
        <v>0.83333333333333337</v>
      </c>
    </row>
    <row r="326" spans="1:57" s="655" customFormat="1" ht="16.5" x14ac:dyDescent="0.2">
      <c r="A326" s="659" t="str">
        <f t="shared" si="18"/>
        <v>C25991000402310</v>
      </c>
      <c r="B326" s="874" t="s">
        <v>99</v>
      </c>
      <c r="C326" s="867"/>
      <c r="D326" s="874" t="s">
        <v>337</v>
      </c>
      <c r="E326" s="867"/>
      <c r="F326" s="874" t="s">
        <v>324</v>
      </c>
      <c r="G326" s="867"/>
      <c r="H326" s="874" t="s">
        <v>283</v>
      </c>
      <c r="I326" s="867"/>
      <c r="J326" s="874" t="s">
        <v>280</v>
      </c>
      <c r="K326" s="867"/>
      <c r="L326" s="867"/>
      <c r="M326" s="874" t="s">
        <v>282</v>
      </c>
      <c r="N326" s="867"/>
      <c r="O326" s="867"/>
      <c r="P326" s="874" t="s">
        <v>289</v>
      </c>
      <c r="Q326" s="867"/>
      <c r="R326" s="875"/>
      <c r="S326" s="869"/>
      <c r="T326" s="876" t="s">
        <v>328</v>
      </c>
      <c r="U326" s="867"/>
      <c r="V326" s="867"/>
      <c r="W326" s="867"/>
      <c r="X326" s="867"/>
      <c r="Y326" s="867"/>
      <c r="Z326" s="867"/>
      <c r="AA326" s="867"/>
      <c r="AB326" s="875" t="s">
        <v>273</v>
      </c>
      <c r="AC326" s="869"/>
      <c r="AD326" s="869"/>
      <c r="AE326" s="869"/>
      <c r="AF326" s="869"/>
      <c r="AG326" s="875" t="s">
        <v>274</v>
      </c>
      <c r="AH326" s="869"/>
      <c r="AI326" s="869"/>
      <c r="AJ326" s="667" t="s">
        <v>65</v>
      </c>
      <c r="AK326" s="877" t="s">
        <v>275</v>
      </c>
      <c r="AL326" s="869"/>
      <c r="AM326" s="869"/>
      <c r="AN326" s="869"/>
      <c r="AO326" s="869"/>
      <c r="AP326" s="869"/>
      <c r="AQ326" s="660">
        <v>45000000</v>
      </c>
      <c r="AR326" s="751">
        <v>0</v>
      </c>
      <c r="AS326" s="676">
        <v>45000000</v>
      </c>
      <c r="AT326" s="661">
        <v>0</v>
      </c>
      <c r="AU326" s="751">
        <v>0</v>
      </c>
      <c r="AV326" s="677">
        <v>0</v>
      </c>
      <c r="AW326" s="751">
        <v>0</v>
      </c>
      <c r="AX326" s="677">
        <v>0</v>
      </c>
      <c r="AY326" s="751">
        <v>0</v>
      </c>
      <c r="AZ326" s="677">
        <v>0</v>
      </c>
      <c r="BA326" s="661">
        <v>0</v>
      </c>
      <c r="BB326" s="661">
        <v>0</v>
      </c>
      <c r="BC326" s="661">
        <v>0</v>
      </c>
      <c r="BE326" s="656">
        <f t="shared" si="17"/>
        <v>0</v>
      </c>
    </row>
    <row r="327" spans="1:57" s="655" customFormat="1" ht="16.5" x14ac:dyDescent="0.2">
      <c r="A327" s="659" t="str">
        <f t="shared" si="18"/>
        <v>C25991000402410</v>
      </c>
      <c r="B327" s="874" t="s">
        <v>99</v>
      </c>
      <c r="C327" s="867"/>
      <c r="D327" s="874" t="s">
        <v>337</v>
      </c>
      <c r="E327" s="867"/>
      <c r="F327" s="874" t="s">
        <v>324</v>
      </c>
      <c r="G327" s="867"/>
      <c r="H327" s="874" t="s">
        <v>283</v>
      </c>
      <c r="I327" s="867"/>
      <c r="J327" s="874" t="s">
        <v>280</v>
      </c>
      <c r="K327" s="867"/>
      <c r="L327" s="867"/>
      <c r="M327" s="874" t="s">
        <v>282</v>
      </c>
      <c r="N327" s="867"/>
      <c r="O327" s="867"/>
      <c r="P327" s="874" t="s">
        <v>283</v>
      </c>
      <c r="Q327" s="867"/>
      <c r="R327" s="875"/>
      <c r="S327" s="869"/>
      <c r="T327" s="876" t="s">
        <v>84</v>
      </c>
      <c r="U327" s="867"/>
      <c r="V327" s="867"/>
      <c r="W327" s="867"/>
      <c r="X327" s="867"/>
      <c r="Y327" s="867"/>
      <c r="Z327" s="867"/>
      <c r="AA327" s="867"/>
      <c r="AB327" s="875" t="s">
        <v>273</v>
      </c>
      <c r="AC327" s="869"/>
      <c r="AD327" s="869"/>
      <c r="AE327" s="869"/>
      <c r="AF327" s="869"/>
      <c r="AG327" s="875" t="s">
        <v>274</v>
      </c>
      <c r="AH327" s="869"/>
      <c r="AI327" s="869"/>
      <c r="AJ327" s="667" t="s">
        <v>65</v>
      </c>
      <c r="AK327" s="877" t="s">
        <v>275</v>
      </c>
      <c r="AL327" s="869"/>
      <c r="AM327" s="869"/>
      <c r="AN327" s="869"/>
      <c r="AO327" s="869"/>
      <c r="AP327" s="869"/>
      <c r="AQ327" s="660">
        <v>55000000</v>
      </c>
      <c r="AR327" s="751">
        <v>0</v>
      </c>
      <c r="AS327" s="676">
        <v>55000000</v>
      </c>
      <c r="AT327" s="661">
        <v>0</v>
      </c>
      <c r="AU327" s="751">
        <v>0</v>
      </c>
      <c r="AV327" s="677">
        <v>0</v>
      </c>
      <c r="AW327" s="751">
        <v>0</v>
      </c>
      <c r="AX327" s="677">
        <v>0</v>
      </c>
      <c r="AY327" s="751">
        <v>0</v>
      </c>
      <c r="AZ327" s="677">
        <v>0</v>
      </c>
      <c r="BA327" s="661">
        <v>0</v>
      </c>
      <c r="BB327" s="661">
        <v>0</v>
      </c>
      <c r="BC327" s="661">
        <v>0</v>
      </c>
      <c r="BE327" s="656">
        <f t="shared" si="17"/>
        <v>0</v>
      </c>
    </row>
    <row r="328" spans="1:57" s="655" customFormat="1" ht="16.5" x14ac:dyDescent="0.2">
      <c r="A328" s="659" t="str">
        <f t="shared" si="18"/>
        <v>C25991000402710</v>
      </c>
      <c r="B328" s="874" t="s">
        <v>99</v>
      </c>
      <c r="C328" s="867"/>
      <c r="D328" s="874" t="s">
        <v>337</v>
      </c>
      <c r="E328" s="867"/>
      <c r="F328" s="874" t="s">
        <v>324</v>
      </c>
      <c r="G328" s="867"/>
      <c r="H328" s="874" t="s">
        <v>283</v>
      </c>
      <c r="I328" s="867"/>
      <c r="J328" s="874" t="s">
        <v>280</v>
      </c>
      <c r="K328" s="867"/>
      <c r="L328" s="867"/>
      <c r="M328" s="874" t="s">
        <v>282</v>
      </c>
      <c r="N328" s="867"/>
      <c r="O328" s="867"/>
      <c r="P328" s="874" t="s">
        <v>293</v>
      </c>
      <c r="Q328" s="867"/>
      <c r="R328" s="875"/>
      <c r="S328" s="869"/>
      <c r="T328" s="876" t="s">
        <v>335</v>
      </c>
      <c r="U328" s="867"/>
      <c r="V328" s="867"/>
      <c r="W328" s="867"/>
      <c r="X328" s="867"/>
      <c r="Y328" s="867"/>
      <c r="Z328" s="867"/>
      <c r="AA328" s="867"/>
      <c r="AB328" s="875" t="s">
        <v>273</v>
      </c>
      <c r="AC328" s="869"/>
      <c r="AD328" s="869"/>
      <c r="AE328" s="869"/>
      <c r="AF328" s="869"/>
      <c r="AG328" s="875" t="s">
        <v>274</v>
      </c>
      <c r="AH328" s="869"/>
      <c r="AI328" s="869"/>
      <c r="AJ328" s="667" t="s">
        <v>65</v>
      </c>
      <c r="AK328" s="877" t="s">
        <v>275</v>
      </c>
      <c r="AL328" s="869"/>
      <c r="AM328" s="869"/>
      <c r="AN328" s="869"/>
      <c r="AO328" s="869"/>
      <c r="AP328" s="869"/>
      <c r="AQ328" s="660">
        <v>130000000</v>
      </c>
      <c r="AR328" s="750">
        <v>130000000</v>
      </c>
      <c r="AS328" s="677">
        <v>0</v>
      </c>
      <c r="AT328" s="661">
        <v>0</v>
      </c>
      <c r="AU328" s="751">
        <v>0</v>
      </c>
      <c r="AV328" s="676">
        <v>130000000</v>
      </c>
      <c r="AW328" s="751">
        <v>0</v>
      </c>
      <c r="AX328" s="677">
        <v>0</v>
      </c>
      <c r="AY328" s="751">
        <v>0</v>
      </c>
      <c r="AZ328" s="677">
        <v>0</v>
      </c>
      <c r="BA328" s="661">
        <v>0</v>
      </c>
      <c r="BB328" s="661">
        <v>0</v>
      </c>
      <c r="BC328" s="661">
        <v>0</v>
      </c>
      <c r="BE328" s="656">
        <f t="shared" si="17"/>
        <v>0</v>
      </c>
    </row>
    <row r="329" spans="1:57" s="655" customFormat="1" ht="16.5" x14ac:dyDescent="0.2">
      <c r="A329" s="659" t="str">
        <f t="shared" si="18"/>
        <v>C2599100040310</v>
      </c>
      <c r="B329" s="866" t="s">
        <v>99</v>
      </c>
      <c r="C329" s="867"/>
      <c r="D329" s="866" t="s">
        <v>337</v>
      </c>
      <c r="E329" s="867"/>
      <c r="F329" s="866" t="s">
        <v>324</v>
      </c>
      <c r="G329" s="867"/>
      <c r="H329" s="866" t="s">
        <v>283</v>
      </c>
      <c r="I329" s="867"/>
      <c r="J329" s="866" t="s">
        <v>280</v>
      </c>
      <c r="K329" s="867"/>
      <c r="L329" s="867"/>
      <c r="M329" s="866" t="s">
        <v>289</v>
      </c>
      <c r="N329" s="867"/>
      <c r="O329" s="867"/>
      <c r="P329" s="866"/>
      <c r="Q329" s="867"/>
      <c r="R329" s="870"/>
      <c r="S329" s="869"/>
      <c r="T329" s="871" t="s">
        <v>422</v>
      </c>
      <c r="U329" s="867"/>
      <c r="V329" s="867"/>
      <c r="W329" s="867"/>
      <c r="X329" s="867"/>
      <c r="Y329" s="867"/>
      <c r="Z329" s="867"/>
      <c r="AA329" s="867"/>
      <c r="AB329" s="870" t="s">
        <v>273</v>
      </c>
      <c r="AC329" s="869"/>
      <c r="AD329" s="869"/>
      <c r="AE329" s="869"/>
      <c r="AF329" s="869"/>
      <c r="AG329" s="870" t="s">
        <v>274</v>
      </c>
      <c r="AH329" s="869"/>
      <c r="AI329" s="869"/>
      <c r="AJ329" s="666" t="s">
        <v>65</v>
      </c>
      <c r="AK329" s="868" t="s">
        <v>275</v>
      </c>
      <c r="AL329" s="869"/>
      <c r="AM329" s="869"/>
      <c r="AN329" s="869"/>
      <c r="AO329" s="869"/>
      <c r="AP329" s="869"/>
      <c r="AQ329" s="654">
        <v>500000000</v>
      </c>
      <c r="AR329" s="749">
        <v>500000000</v>
      </c>
      <c r="AS329" s="672">
        <v>0</v>
      </c>
      <c r="AT329" s="657">
        <v>0</v>
      </c>
      <c r="AU329" s="752">
        <v>0</v>
      </c>
      <c r="AV329" s="671">
        <v>500000000</v>
      </c>
      <c r="AW329" s="752">
        <v>0</v>
      </c>
      <c r="AX329" s="672">
        <v>0</v>
      </c>
      <c r="AY329" s="752">
        <v>0</v>
      </c>
      <c r="AZ329" s="672">
        <v>0</v>
      </c>
      <c r="BA329" s="657">
        <v>0</v>
      </c>
      <c r="BB329" s="657">
        <v>0</v>
      </c>
      <c r="BC329" s="657">
        <v>0</v>
      </c>
      <c r="BE329" s="656">
        <f t="shared" si="17"/>
        <v>0</v>
      </c>
    </row>
    <row r="330" spans="1:57" s="655" customFormat="1" ht="16.5" x14ac:dyDescent="0.2">
      <c r="A330" s="659" t="str">
        <f t="shared" si="18"/>
        <v>C25991000403710</v>
      </c>
      <c r="B330" s="874" t="s">
        <v>99</v>
      </c>
      <c r="C330" s="867"/>
      <c r="D330" s="874" t="s">
        <v>337</v>
      </c>
      <c r="E330" s="867"/>
      <c r="F330" s="874" t="s">
        <v>324</v>
      </c>
      <c r="G330" s="867"/>
      <c r="H330" s="874" t="s">
        <v>283</v>
      </c>
      <c r="I330" s="867"/>
      <c r="J330" s="874" t="s">
        <v>280</v>
      </c>
      <c r="K330" s="867"/>
      <c r="L330" s="867"/>
      <c r="M330" s="874" t="s">
        <v>289</v>
      </c>
      <c r="N330" s="867"/>
      <c r="O330" s="867"/>
      <c r="P330" s="874" t="s">
        <v>293</v>
      </c>
      <c r="Q330" s="867"/>
      <c r="R330" s="875"/>
      <c r="S330" s="869"/>
      <c r="T330" s="876" t="s">
        <v>335</v>
      </c>
      <c r="U330" s="867"/>
      <c r="V330" s="867"/>
      <c r="W330" s="867"/>
      <c r="X330" s="867"/>
      <c r="Y330" s="867"/>
      <c r="Z330" s="867"/>
      <c r="AA330" s="867"/>
      <c r="AB330" s="875" t="s">
        <v>273</v>
      </c>
      <c r="AC330" s="869"/>
      <c r="AD330" s="869"/>
      <c r="AE330" s="869"/>
      <c r="AF330" s="869"/>
      <c r="AG330" s="875" t="s">
        <v>274</v>
      </c>
      <c r="AH330" s="869"/>
      <c r="AI330" s="869"/>
      <c r="AJ330" s="667" t="s">
        <v>65</v>
      </c>
      <c r="AK330" s="877" t="s">
        <v>275</v>
      </c>
      <c r="AL330" s="869"/>
      <c r="AM330" s="869"/>
      <c r="AN330" s="869"/>
      <c r="AO330" s="869"/>
      <c r="AP330" s="869"/>
      <c r="AQ330" s="660">
        <v>500000000</v>
      </c>
      <c r="AR330" s="750">
        <v>500000000</v>
      </c>
      <c r="AS330" s="677">
        <v>0</v>
      </c>
      <c r="AT330" s="661">
        <v>0</v>
      </c>
      <c r="AU330" s="751">
        <v>0</v>
      </c>
      <c r="AV330" s="676">
        <v>500000000</v>
      </c>
      <c r="AW330" s="751">
        <v>0</v>
      </c>
      <c r="AX330" s="677">
        <v>0</v>
      </c>
      <c r="AY330" s="751">
        <v>0</v>
      </c>
      <c r="AZ330" s="677">
        <v>0</v>
      </c>
      <c r="BA330" s="661">
        <v>0</v>
      </c>
      <c r="BB330" s="661">
        <v>0</v>
      </c>
      <c r="BC330" s="661">
        <v>0</v>
      </c>
      <c r="BE330" s="656">
        <f t="shared" si="17"/>
        <v>0</v>
      </c>
    </row>
    <row r="331" spans="1:57" s="655" customFormat="1" ht="16.5" x14ac:dyDescent="0.2">
      <c r="A331" s="659" t="str">
        <f t="shared" si="18"/>
        <v>C259910005010</v>
      </c>
      <c r="B331" s="866" t="s">
        <v>99</v>
      </c>
      <c r="C331" s="867"/>
      <c r="D331" s="866" t="s">
        <v>337</v>
      </c>
      <c r="E331" s="867"/>
      <c r="F331" s="866" t="s">
        <v>324</v>
      </c>
      <c r="G331" s="867"/>
      <c r="H331" s="866" t="s">
        <v>284</v>
      </c>
      <c r="I331" s="867"/>
      <c r="J331" s="866" t="s">
        <v>280</v>
      </c>
      <c r="K331" s="867"/>
      <c r="L331" s="867"/>
      <c r="M331" s="866"/>
      <c r="N331" s="867"/>
      <c r="O331" s="867"/>
      <c r="P331" s="866"/>
      <c r="Q331" s="867"/>
      <c r="R331" s="870"/>
      <c r="S331" s="869"/>
      <c r="T331" s="871" t="s">
        <v>649</v>
      </c>
      <c r="U331" s="867"/>
      <c r="V331" s="867"/>
      <c r="W331" s="867"/>
      <c r="X331" s="867"/>
      <c r="Y331" s="867"/>
      <c r="Z331" s="867"/>
      <c r="AA331" s="867"/>
      <c r="AB331" s="870" t="s">
        <v>273</v>
      </c>
      <c r="AC331" s="869"/>
      <c r="AD331" s="869"/>
      <c r="AE331" s="869"/>
      <c r="AF331" s="869"/>
      <c r="AG331" s="870" t="s">
        <v>274</v>
      </c>
      <c r="AH331" s="869"/>
      <c r="AI331" s="869"/>
      <c r="AJ331" s="666" t="s">
        <v>65</v>
      </c>
      <c r="AK331" s="868" t="s">
        <v>275</v>
      </c>
      <c r="AL331" s="869"/>
      <c r="AM331" s="869"/>
      <c r="AN331" s="869"/>
      <c r="AO331" s="869"/>
      <c r="AP331" s="869"/>
      <c r="AQ331" s="654">
        <v>300000000</v>
      </c>
      <c r="AR331" s="749">
        <v>300000000</v>
      </c>
      <c r="AS331" s="672">
        <v>0</v>
      </c>
      <c r="AT331" s="657">
        <v>0</v>
      </c>
      <c r="AU331" s="752">
        <v>0</v>
      </c>
      <c r="AV331" s="671">
        <v>300000000</v>
      </c>
      <c r="AW331" s="752">
        <v>0</v>
      </c>
      <c r="AX331" s="672">
        <v>0</v>
      </c>
      <c r="AY331" s="752">
        <v>0</v>
      </c>
      <c r="AZ331" s="672">
        <v>0</v>
      </c>
      <c r="BA331" s="657">
        <v>0</v>
      </c>
      <c r="BB331" s="657">
        <v>0</v>
      </c>
      <c r="BC331" s="657">
        <v>0</v>
      </c>
      <c r="BE331" s="656">
        <f t="shared" si="17"/>
        <v>0</v>
      </c>
    </row>
    <row r="332" spans="1:57" s="733" customFormat="1" ht="16.5" x14ac:dyDescent="0.2">
      <c r="A332" s="734" t="str">
        <f t="shared" si="18"/>
        <v>C25991000510</v>
      </c>
      <c r="B332" s="894" t="s">
        <v>99</v>
      </c>
      <c r="C332" s="891"/>
      <c r="D332" s="894" t="s">
        <v>337</v>
      </c>
      <c r="E332" s="891"/>
      <c r="F332" s="894" t="s">
        <v>324</v>
      </c>
      <c r="G332" s="891"/>
      <c r="H332" s="894" t="s">
        <v>284</v>
      </c>
      <c r="I332" s="891"/>
      <c r="J332" s="894" t="s">
        <v>236</v>
      </c>
      <c r="K332" s="891"/>
      <c r="L332" s="891"/>
      <c r="M332" s="894" t="s">
        <v>236</v>
      </c>
      <c r="N332" s="891"/>
      <c r="O332" s="891"/>
      <c r="P332" s="894" t="s">
        <v>236</v>
      </c>
      <c r="Q332" s="891"/>
      <c r="R332" s="895" t="s">
        <v>236</v>
      </c>
      <c r="S332" s="889"/>
      <c r="T332" s="896" t="s">
        <v>649</v>
      </c>
      <c r="U332" s="891"/>
      <c r="V332" s="891"/>
      <c r="W332" s="891"/>
      <c r="X332" s="891"/>
      <c r="Y332" s="891"/>
      <c r="Z332" s="891"/>
      <c r="AA332" s="891"/>
      <c r="AB332" s="895" t="s">
        <v>273</v>
      </c>
      <c r="AC332" s="889"/>
      <c r="AD332" s="889"/>
      <c r="AE332" s="889"/>
      <c r="AF332" s="889"/>
      <c r="AG332" s="895" t="s">
        <v>274</v>
      </c>
      <c r="AH332" s="889"/>
      <c r="AI332" s="889"/>
      <c r="AJ332" s="739" t="s">
        <v>65</v>
      </c>
      <c r="AK332" s="897" t="s">
        <v>275</v>
      </c>
      <c r="AL332" s="889"/>
      <c r="AM332" s="869"/>
      <c r="AN332" s="869"/>
      <c r="AO332" s="869"/>
      <c r="AP332" s="889"/>
      <c r="AQ332" s="740">
        <v>300000000</v>
      </c>
      <c r="AR332" s="749">
        <v>300000000</v>
      </c>
      <c r="AS332" s="741">
        <v>0</v>
      </c>
      <c r="AT332" s="741">
        <v>0</v>
      </c>
      <c r="AU332" s="752">
        <v>0</v>
      </c>
      <c r="AV332" s="740">
        <v>300000000</v>
      </c>
      <c r="AW332" s="752">
        <v>0</v>
      </c>
      <c r="AX332" s="741">
        <v>0</v>
      </c>
      <c r="AY332" s="752">
        <v>0</v>
      </c>
      <c r="AZ332" s="741">
        <v>0</v>
      </c>
      <c r="BA332" s="741">
        <v>0</v>
      </c>
      <c r="BB332" s="741">
        <v>0</v>
      </c>
      <c r="BC332" s="741">
        <v>0</v>
      </c>
      <c r="BE332" s="738">
        <f t="shared" si="17"/>
        <v>0</v>
      </c>
    </row>
    <row r="333" spans="1:57" s="655" customFormat="1" ht="16.5" x14ac:dyDescent="0.2">
      <c r="A333" s="659" t="str">
        <f t="shared" si="18"/>
        <v>C2599100050210</v>
      </c>
      <c r="B333" s="866" t="s">
        <v>99</v>
      </c>
      <c r="C333" s="867"/>
      <c r="D333" s="866" t="s">
        <v>337</v>
      </c>
      <c r="E333" s="867"/>
      <c r="F333" s="866" t="s">
        <v>324</v>
      </c>
      <c r="G333" s="867"/>
      <c r="H333" s="866" t="s">
        <v>284</v>
      </c>
      <c r="I333" s="867"/>
      <c r="J333" s="866" t="s">
        <v>280</v>
      </c>
      <c r="K333" s="867"/>
      <c r="L333" s="867"/>
      <c r="M333" s="866" t="s">
        <v>282</v>
      </c>
      <c r="N333" s="867"/>
      <c r="O333" s="867"/>
      <c r="P333" s="866"/>
      <c r="Q333" s="867"/>
      <c r="R333" s="870"/>
      <c r="S333" s="869"/>
      <c r="T333" s="871" t="s">
        <v>326</v>
      </c>
      <c r="U333" s="867"/>
      <c r="V333" s="867"/>
      <c r="W333" s="867"/>
      <c r="X333" s="867"/>
      <c r="Y333" s="867"/>
      <c r="Z333" s="867"/>
      <c r="AA333" s="867"/>
      <c r="AB333" s="870" t="s">
        <v>273</v>
      </c>
      <c r="AC333" s="869"/>
      <c r="AD333" s="869"/>
      <c r="AE333" s="869"/>
      <c r="AF333" s="869"/>
      <c r="AG333" s="870" t="s">
        <v>274</v>
      </c>
      <c r="AH333" s="869"/>
      <c r="AI333" s="869"/>
      <c r="AJ333" s="666" t="s">
        <v>65</v>
      </c>
      <c r="AK333" s="868" t="s">
        <v>275</v>
      </c>
      <c r="AL333" s="869"/>
      <c r="AM333" s="869"/>
      <c r="AN333" s="869"/>
      <c r="AO333" s="869"/>
      <c r="AP333" s="869"/>
      <c r="AQ333" s="654">
        <v>300000000</v>
      </c>
      <c r="AR333" s="749">
        <v>300000000</v>
      </c>
      <c r="AS333" s="672">
        <v>0</v>
      </c>
      <c r="AT333" s="657">
        <v>0</v>
      </c>
      <c r="AU333" s="752">
        <v>0</v>
      </c>
      <c r="AV333" s="671">
        <v>300000000</v>
      </c>
      <c r="AW333" s="752">
        <v>0</v>
      </c>
      <c r="AX333" s="672">
        <v>0</v>
      </c>
      <c r="AY333" s="752">
        <v>0</v>
      </c>
      <c r="AZ333" s="672">
        <v>0</v>
      </c>
      <c r="BA333" s="657">
        <v>0</v>
      </c>
      <c r="BB333" s="657">
        <v>0</v>
      </c>
      <c r="BC333" s="657">
        <v>0</v>
      </c>
      <c r="BE333" s="656">
        <f t="shared" si="17"/>
        <v>0</v>
      </c>
    </row>
    <row r="334" spans="1:57" s="655" customFormat="1" ht="16.5" x14ac:dyDescent="0.2">
      <c r="A334" s="659" t="str">
        <f t="shared" si="18"/>
        <v>C25991000502110</v>
      </c>
      <c r="B334" s="874" t="s">
        <v>99</v>
      </c>
      <c r="C334" s="867"/>
      <c r="D334" s="874" t="s">
        <v>337</v>
      </c>
      <c r="E334" s="867"/>
      <c r="F334" s="874" t="s">
        <v>324</v>
      </c>
      <c r="G334" s="867"/>
      <c r="H334" s="874" t="s">
        <v>284</v>
      </c>
      <c r="I334" s="867"/>
      <c r="J334" s="874" t="s">
        <v>280</v>
      </c>
      <c r="K334" s="867"/>
      <c r="L334" s="867"/>
      <c r="M334" s="874" t="s">
        <v>282</v>
      </c>
      <c r="N334" s="867"/>
      <c r="O334" s="867"/>
      <c r="P334" s="874" t="s">
        <v>279</v>
      </c>
      <c r="Q334" s="867"/>
      <c r="R334" s="875"/>
      <c r="S334" s="869"/>
      <c r="T334" s="876" t="s">
        <v>332</v>
      </c>
      <c r="U334" s="867"/>
      <c r="V334" s="867"/>
      <c r="W334" s="867"/>
      <c r="X334" s="867"/>
      <c r="Y334" s="867"/>
      <c r="Z334" s="867"/>
      <c r="AA334" s="867"/>
      <c r="AB334" s="875" t="s">
        <v>273</v>
      </c>
      <c r="AC334" s="869"/>
      <c r="AD334" s="869"/>
      <c r="AE334" s="869"/>
      <c r="AF334" s="869"/>
      <c r="AG334" s="875" t="s">
        <v>274</v>
      </c>
      <c r="AH334" s="869"/>
      <c r="AI334" s="869"/>
      <c r="AJ334" s="667" t="s">
        <v>65</v>
      </c>
      <c r="AK334" s="877" t="s">
        <v>275</v>
      </c>
      <c r="AL334" s="869"/>
      <c r="AM334" s="869"/>
      <c r="AN334" s="869"/>
      <c r="AO334" s="869"/>
      <c r="AP334" s="869"/>
      <c r="AQ334" s="660">
        <v>300000000</v>
      </c>
      <c r="AR334" s="750">
        <v>300000000</v>
      </c>
      <c r="AS334" s="677">
        <v>0</v>
      </c>
      <c r="AT334" s="661">
        <v>0</v>
      </c>
      <c r="AU334" s="751">
        <v>0</v>
      </c>
      <c r="AV334" s="676">
        <v>300000000</v>
      </c>
      <c r="AW334" s="751">
        <v>0</v>
      </c>
      <c r="AX334" s="677">
        <v>0</v>
      </c>
      <c r="AY334" s="751">
        <v>0</v>
      </c>
      <c r="AZ334" s="677">
        <v>0</v>
      </c>
      <c r="BA334" s="661">
        <v>0</v>
      </c>
      <c r="BB334" s="661">
        <v>0</v>
      </c>
      <c r="BC334" s="661">
        <v>0</v>
      </c>
      <c r="BE334" s="656">
        <f t="shared" si="17"/>
        <v>0</v>
      </c>
    </row>
    <row r="335" spans="1:57" s="655" customFormat="1" ht="16.5" x14ac:dyDescent="0.2">
      <c r="A335" s="659" t="str">
        <f t="shared" si="18"/>
        <v>C259910006010</v>
      </c>
      <c r="B335" s="866" t="s">
        <v>99</v>
      </c>
      <c r="C335" s="867"/>
      <c r="D335" s="866" t="s">
        <v>337</v>
      </c>
      <c r="E335" s="867"/>
      <c r="F335" s="866" t="s">
        <v>324</v>
      </c>
      <c r="G335" s="867"/>
      <c r="H335" s="866" t="s">
        <v>292</v>
      </c>
      <c r="I335" s="867"/>
      <c r="J335" s="866" t="s">
        <v>280</v>
      </c>
      <c r="K335" s="867"/>
      <c r="L335" s="867"/>
      <c r="M335" s="866"/>
      <c r="N335" s="867"/>
      <c r="O335" s="867"/>
      <c r="P335" s="866"/>
      <c r="Q335" s="867"/>
      <c r="R335" s="870"/>
      <c r="S335" s="869"/>
      <c r="T335" s="871" t="s">
        <v>666</v>
      </c>
      <c r="U335" s="867"/>
      <c r="V335" s="867"/>
      <c r="W335" s="867"/>
      <c r="X335" s="867"/>
      <c r="Y335" s="867"/>
      <c r="Z335" s="867"/>
      <c r="AA335" s="867"/>
      <c r="AB335" s="870" t="s">
        <v>273</v>
      </c>
      <c r="AC335" s="869"/>
      <c r="AD335" s="869"/>
      <c r="AE335" s="869"/>
      <c r="AF335" s="869"/>
      <c r="AG335" s="870" t="s">
        <v>274</v>
      </c>
      <c r="AH335" s="869"/>
      <c r="AI335" s="869"/>
      <c r="AJ335" s="666" t="s">
        <v>65</v>
      </c>
      <c r="AK335" s="868" t="s">
        <v>275</v>
      </c>
      <c r="AL335" s="869"/>
      <c r="AM335" s="869"/>
      <c r="AN335" s="869"/>
      <c r="AO335" s="869"/>
      <c r="AP335" s="869"/>
      <c r="AQ335" s="654">
        <v>300000000</v>
      </c>
      <c r="AR335" s="749">
        <v>289832000</v>
      </c>
      <c r="AS335" s="671">
        <v>10168000</v>
      </c>
      <c r="AT335" s="657">
        <v>0</v>
      </c>
      <c r="AU335" s="749">
        <v>62213541</v>
      </c>
      <c r="AV335" s="671">
        <v>227618459</v>
      </c>
      <c r="AW335" s="749">
        <v>6992520</v>
      </c>
      <c r="AX335" s="671">
        <v>55221021</v>
      </c>
      <c r="AY335" s="749">
        <v>6992520</v>
      </c>
      <c r="AZ335" s="672">
        <v>0</v>
      </c>
      <c r="BA335" s="654">
        <v>6992520</v>
      </c>
      <c r="BB335" s="657">
        <v>0</v>
      </c>
      <c r="BC335" s="657">
        <v>0</v>
      </c>
      <c r="BE335" s="656">
        <f t="shared" si="17"/>
        <v>0.20737847000000001</v>
      </c>
    </row>
    <row r="336" spans="1:57" s="733" customFormat="1" ht="16.5" x14ac:dyDescent="0.2">
      <c r="A336" s="734" t="str">
        <f t="shared" si="18"/>
        <v>C25991000610</v>
      </c>
      <c r="B336" s="894" t="s">
        <v>99</v>
      </c>
      <c r="C336" s="891"/>
      <c r="D336" s="894" t="s">
        <v>337</v>
      </c>
      <c r="E336" s="891"/>
      <c r="F336" s="894" t="s">
        <v>324</v>
      </c>
      <c r="G336" s="891"/>
      <c r="H336" s="894" t="s">
        <v>292</v>
      </c>
      <c r="I336" s="891"/>
      <c r="J336" s="894" t="s">
        <v>236</v>
      </c>
      <c r="K336" s="891"/>
      <c r="L336" s="891"/>
      <c r="M336" s="894" t="s">
        <v>236</v>
      </c>
      <c r="N336" s="891"/>
      <c r="O336" s="891"/>
      <c r="P336" s="894" t="s">
        <v>236</v>
      </c>
      <c r="Q336" s="891"/>
      <c r="R336" s="895" t="s">
        <v>236</v>
      </c>
      <c r="S336" s="889"/>
      <c r="T336" s="896" t="s">
        <v>651</v>
      </c>
      <c r="U336" s="891"/>
      <c r="V336" s="891"/>
      <c r="W336" s="891"/>
      <c r="X336" s="891"/>
      <c r="Y336" s="891"/>
      <c r="Z336" s="891"/>
      <c r="AA336" s="891"/>
      <c r="AB336" s="895" t="s">
        <v>273</v>
      </c>
      <c r="AC336" s="889"/>
      <c r="AD336" s="889"/>
      <c r="AE336" s="889"/>
      <c r="AF336" s="889"/>
      <c r="AG336" s="895" t="s">
        <v>274</v>
      </c>
      <c r="AH336" s="889"/>
      <c r="AI336" s="889"/>
      <c r="AJ336" s="739" t="s">
        <v>65</v>
      </c>
      <c r="AK336" s="897" t="s">
        <v>275</v>
      </c>
      <c r="AL336" s="889"/>
      <c r="AM336" s="869"/>
      <c r="AN336" s="869"/>
      <c r="AO336" s="869"/>
      <c r="AP336" s="889"/>
      <c r="AQ336" s="740">
        <v>300000000</v>
      </c>
      <c r="AR336" s="749">
        <v>289832000</v>
      </c>
      <c r="AS336" s="740">
        <v>10168000</v>
      </c>
      <c r="AT336" s="741">
        <v>0</v>
      </c>
      <c r="AU336" s="749">
        <v>62213541</v>
      </c>
      <c r="AV336" s="740">
        <v>227618459</v>
      </c>
      <c r="AW336" s="749">
        <v>6992520</v>
      </c>
      <c r="AX336" s="740">
        <v>55221021</v>
      </c>
      <c r="AY336" s="749">
        <v>6992520</v>
      </c>
      <c r="AZ336" s="741">
        <v>0</v>
      </c>
      <c r="BA336" s="740">
        <v>6992520</v>
      </c>
      <c r="BB336" s="741">
        <v>0</v>
      </c>
      <c r="BC336" s="741">
        <v>0</v>
      </c>
      <c r="BE336" s="738">
        <f t="shared" si="17"/>
        <v>0.20737847000000001</v>
      </c>
    </row>
    <row r="337" spans="1:57" s="655" customFormat="1" ht="16.5" x14ac:dyDescent="0.2">
      <c r="A337" s="659" t="str">
        <f t="shared" si="18"/>
        <v>C2599100060110</v>
      </c>
      <c r="B337" s="866" t="s">
        <v>99</v>
      </c>
      <c r="C337" s="867"/>
      <c r="D337" s="866" t="s">
        <v>337</v>
      </c>
      <c r="E337" s="867"/>
      <c r="F337" s="866" t="s">
        <v>324</v>
      </c>
      <c r="G337" s="867"/>
      <c r="H337" s="866" t="s">
        <v>292</v>
      </c>
      <c r="I337" s="867"/>
      <c r="J337" s="866" t="s">
        <v>280</v>
      </c>
      <c r="K337" s="867"/>
      <c r="L337" s="867"/>
      <c r="M337" s="866" t="s">
        <v>279</v>
      </c>
      <c r="N337" s="867"/>
      <c r="O337" s="867"/>
      <c r="P337" s="866"/>
      <c r="Q337" s="867"/>
      <c r="R337" s="870"/>
      <c r="S337" s="869"/>
      <c r="T337" s="871" t="s">
        <v>331</v>
      </c>
      <c r="U337" s="867"/>
      <c r="V337" s="867"/>
      <c r="W337" s="867"/>
      <c r="X337" s="867"/>
      <c r="Y337" s="867"/>
      <c r="Z337" s="867"/>
      <c r="AA337" s="867"/>
      <c r="AB337" s="870" t="s">
        <v>273</v>
      </c>
      <c r="AC337" s="869"/>
      <c r="AD337" s="869"/>
      <c r="AE337" s="869"/>
      <c r="AF337" s="869"/>
      <c r="AG337" s="870" t="s">
        <v>274</v>
      </c>
      <c r="AH337" s="869"/>
      <c r="AI337" s="869"/>
      <c r="AJ337" s="666" t="s">
        <v>65</v>
      </c>
      <c r="AK337" s="868" t="s">
        <v>275</v>
      </c>
      <c r="AL337" s="869"/>
      <c r="AM337" s="869"/>
      <c r="AN337" s="869"/>
      <c r="AO337" s="869"/>
      <c r="AP337" s="869"/>
      <c r="AQ337" s="657">
        <v>0</v>
      </c>
      <c r="AR337" s="752">
        <v>0</v>
      </c>
      <c r="AS337" s="672">
        <v>0</v>
      </c>
      <c r="AT337" s="657">
        <v>0</v>
      </c>
      <c r="AU337" s="752">
        <v>0</v>
      </c>
      <c r="AV337" s="672">
        <v>0</v>
      </c>
      <c r="AW337" s="752">
        <v>0</v>
      </c>
      <c r="AX337" s="672">
        <v>0</v>
      </c>
      <c r="AY337" s="752">
        <v>0</v>
      </c>
      <c r="AZ337" s="672">
        <v>0</v>
      </c>
      <c r="BA337" s="657">
        <v>0</v>
      </c>
      <c r="BB337" s="657">
        <v>0</v>
      </c>
      <c r="BC337" s="657">
        <v>0</v>
      </c>
      <c r="BE337" s="656" t="e">
        <f t="shared" si="17"/>
        <v>#DIV/0!</v>
      </c>
    </row>
    <row r="338" spans="1:57" s="655" customFormat="1" ht="32.25" customHeight="1" x14ac:dyDescent="0.2">
      <c r="A338" s="659" t="str">
        <f t="shared" si="18"/>
        <v>C25991000601110</v>
      </c>
      <c r="B338" s="874" t="s">
        <v>99</v>
      </c>
      <c r="C338" s="867"/>
      <c r="D338" s="874" t="s">
        <v>337</v>
      </c>
      <c r="E338" s="867"/>
      <c r="F338" s="874" t="s">
        <v>324</v>
      </c>
      <c r="G338" s="867"/>
      <c r="H338" s="874" t="s">
        <v>292</v>
      </c>
      <c r="I338" s="867"/>
      <c r="J338" s="874" t="s">
        <v>280</v>
      </c>
      <c r="K338" s="867"/>
      <c r="L338" s="867"/>
      <c r="M338" s="874" t="s">
        <v>279</v>
      </c>
      <c r="N338" s="867"/>
      <c r="O338" s="867"/>
      <c r="P338" s="874" t="s">
        <v>279</v>
      </c>
      <c r="Q338" s="867"/>
      <c r="R338" s="875"/>
      <c r="S338" s="869"/>
      <c r="T338" s="876" t="s">
        <v>332</v>
      </c>
      <c r="U338" s="867"/>
      <c r="V338" s="867"/>
      <c r="W338" s="867"/>
      <c r="X338" s="867"/>
      <c r="Y338" s="867"/>
      <c r="Z338" s="867"/>
      <c r="AA338" s="867"/>
      <c r="AB338" s="875" t="s">
        <v>273</v>
      </c>
      <c r="AC338" s="869"/>
      <c r="AD338" s="869"/>
      <c r="AE338" s="869"/>
      <c r="AF338" s="869"/>
      <c r="AG338" s="875" t="s">
        <v>274</v>
      </c>
      <c r="AH338" s="869"/>
      <c r="AI338" s="869"/>
      <c r="AJ338" s="667" t="s">
        <v>65</v>
      </c>
      <c r="AK338" s="877" t="s">
        <v>275</v>
      </c>
      <c r="AL338" s="869"/>
      <c r="AM338" s="869"/>
      <c r="AN338" s="869"/>
      <c r="AO338" s="869"/>
      <c r="AP338" s="869"/>
      <c r="AQ338" s="661">
        <v>0</v>
      </c>
      <c r="AR338" s="751">
        <v>0</v>
      </c>
      <c r="AS338" s="677">
        <v>0</v>
      </c>
      <c r="AT338" s="661">
        <v>0</v>
      </c>
      <c r="AU338" s="751">
        <v>0</v>
      </c>
      <c r="AV338" s="677">
        <v>0</v>
      </c>
      <c r="AW338" s="751">
        <v>0</v>
      </c>
      <c r="AX338" s="677">
        <v>0</v>
      </c>
      <c r="AY338" s="751">
        <v>0</v>
      </c>
      <c r="AZ338" s="677">
        <v>0</v>
      </c>
      <c r="BA338" s="661">
        <v>0</v>
      </c>
      <c r="BB338" s="661">
        <v>0</v>
      </c>
      <c r="BC338" s="661">
        <v>0</v>
      </c>
      <c r="BE338" s="656" t="e">
        <f t="shared" si="17"/>
        <v>#DIV/0!</v>
      </c>
    </row>
    <row r="339" spans="1:57" s="655" customFormat="1" ht="16.5" x14ac:dyDescent="0.2">
      <c r="A339" s="659" t="str">
        <f t="shared" si="18"/>
        <v>C25991000601810</v>
      </c>
      <c r="B339" s="874" t="s">
        <v>99</v>
      </c>
      <c r="C339" s="867"/>
      <c r="D339" s="874" t="s">
        <v>337</v>
      </c>
      <c r="E339" s="867"/>
      <c r="F339" s="874" t="s">
        <v>324</v>
      </c>
      <c r="G339" s="867"/>
      <c r="H339" s="874" t="s">
        <v>292</v>
      </c>
      <c r="I339" s="867"/>
      <c r="J339" s="874" t="s">
        <v>280</v>
      </c>
      <c r="K339" s="867"/>
      <c r="L339" s="867"/>
      <c r="M339" s="874" t="s">
        <v>279</v>
      </c>
      <c r="N339" s="867"/>
      <c r="O339" s="867"/>
      <c r="P339" s="874" t="s">
        <v>294</v>
      </c>
      <c r="Q339" s="867"/>
      <c r="R339" s="875"/>
      <c r="S339" s="869"/>
      <c r="T339" s="876" t="s">
        <v>652</v>
      </c>
      <c r="U339" s="867"/>
      <c r="V339" s="867"/>
      <c r="W339" s="867"/>
      <c r="X339" s="867"/>
      <c r="Y339" s="867"/>
      <c r="Z339" s="867"/>
      <c r="AA339" s="867"/>
      <c r="AB339" s="875" t="s">
        <v>273</v>
      </c>
      <c r="AC339" s="869"/>
      <c r="AD339" s="869"/>
      <c r="AE339" s="869"/>
      <c r="AF339" s="869"/>
      <c r="AG339" s="875" t="s">
        <v>274</v>
      </c>
      <c r="AH339" s="869"/>
      <c r="AI339" s="869"/>
      <c r="AJ339" s="667" t="s">
        <v>65</v>
      </c>
      <c r="AK339" s="877" t="s">
        <v>275</v>
      </c>
      <c r="AL339" s="869"/>
      <c r="AM339" s="869"/>
      <c r="AN339" s="869"/>
      <c r="AO339" s="869"/>
      <c r="AP339" s="869"/>
      <c r="AQ339" s="661">
        <v>0</v>
      </c>
      <c r="AR339" s="751">
        <v>0</v>
      </c>
      <c r="AS339" s="677">
        <v>0</v>
      </c>
      <c r="AT339" s="661">
        <v>0</v>
      </c>
      <c r="AU339" s="751">
        <v>0</v>
      </c>
      <c r="AV339" s="677">
        <v>0</v>
      </c>
      <c r="AW339" s="751">
        <v>0</v>
      </c>
      <c r="AX339" s="677">
        <v>0</v>
      </c>
      <c r="AY339" s="751">
        <v>0</v>
      </c>
      <c r="AZ339" s="677">
        <v>0</v>
      </c>
      <c r="BA339" s="661">
        <v>0</v>
      </c>
      <c r="BB339" s="661">
        <v>0</v>
      </c>
      <c r="BC339" s="661">
        <v>0</v>
      </c>
      <c r="BE339" s="656" t="e">
        <f t="shared" si="17"/>
        <v>#DIV/0!</v>
      </c>
    </row>
    <row r="340" spans="1:57" s="655" customFormat="1" ht="16.5" x14ac:dyDescent="0.2">
      <c r="A340" s="659" t="str">
        <f t="shared" si="18"/>
        <v>C2599100060210</v>
      </c>
      <c r="B340" s="866" t="s">
        <v>99</v>
      </c>
      <c r="C340" s="867"/>
      <c r="D340" s="866" t="s">
        <v>337</v>
      </c>
      <c r="E340" s="867"/>
      <c r="F340" s="866" t="s">
        <v>324</v>
      </c>
      <c r="G340" s="867"/>
      <c r="H340" s="866" t="s">
        <v>292</v>
      </c>
      <c r="I340" s="867"/>
      <c r="J340" s="866" t="s">
        <v>280</v>
      </c>
      <c r="K340" s="867"/>
      <c r="L340" s="867"/>
      <c r="M340" s="866" t="s">
        <v>282</v>
      </c>
      <c r="N340" s="867"/>
      <c r="O340" s="867"/>
      <c r="P340" s="866"/>
      <c r="Q340" s="867"/>
      <c r="R340" s="870"/>
      <c r="S340" s="869"/>
      <c r="T340" s="871" t="s">
        <v>326</v>
      </c>
      <c r="U340" s="867"/>
      <c r="V340" s="867"/>
      <c r="W340" s="867"/>
      <c r="X340" s="867"/>
      <c r="Y340" s="867"/>
      <c r="Z340" s="867"/>
      <c r="AA340" s="867"/>
      <c r="AB340" s="870" t="s">
        <v>273</v>
      </c>
      <c r="AC340" s="869"/>
      <c r="AD340" s="869"/>
      <c r="AE340" s="869"/>
      <c r="AF340" s="869"/>
      <c r="AG340" s="870" t="s">
        <v>274</v>
      </c>
      <c r="AH340" s="869"/>
      <c r="AI340" s="869"/>
      <c r="AJ340" s="666" t="s">
        <v>65</v>
      </c>
      <c r="AK340" s="868" t="s">
        <v>275</v>
      </c>
      <c r="AL340" s="869"/>
      <c r="AM340" s="869"/>
      <c r="AN340" s="869"/>
      <c r="AO340" s="869"/>
      <c r="AP340" s="869"/>
      <c r="AQ340" s="654">
        <v>300000000</v>
      </c>
      <c r="AR340" s="749">
        <v>289832000</v>
      </c>
      <c r="AS340" s="671">
        <v>10168000</v>
      </c>
      <c r="AT340" s="657">
        <v>0</v>
      </c>
      <c r="AU340" s="749">
        <v>62213541</v>
      </c>
      <c r="AV340" s="671">
        <v>227618459</v>
      </c>
      <c r="AW340" s="749">
        <v>6992520</v>
      </c>
      <c r="AX340" s="671">
        <v>55221021</v>
      </c>
      <c r="AY340" s="749">
        <v>6992520</v>
      </c>
      <c r="AZ340" s="672">
        <v>0</v>
      </c>
      <c r="BA340" s="654">
        <v>6992520</v>
      </c>
      <c r="BB340" s="657">
        <v>0</v>
      </c>
      <c r="BC340" s="657">
        <v>0</v>
      </c>
      <c r="BE340" s="656">
        <f t="shared" si="17"/>
        <v>0.20737847000000001</v>
      </c>
    </row>
    <row r="341" spans="1:57" s="655" customFormat="1" ht="26.25" customHeight="1" x14ac:dyDescent="0.2">
      <c r="A341" s="659" t="str">
        <f t="shared" si="18"/>
        <v>C25991000602110</v>
      </c>
      <c r="B341" s="874" t="s">
        <v>99</v>
      </c>
      <c r="C341" s="867"/>
      <c r="D341" s="874" t="s">
        <v>337</v>
      </c>
      <c r="E341" s="867"/>
      <c r="F341" s="874" t="s">
        <v>324</v>
      </c>
      <c r="G341" s="867"/>
      <c r="H341" s="874" t="s">
        <v>292</v>
      </c>
      <c r="I341" s="867"/>
      <c r="J341" s="874" t="s">
        <v>280</v>
      </c>
      <c r="K341" s="867"/>
      <c r="L341" s="867"/>
      <c r="M341" s="874" t="s">
        <v>282</v>
      </c>
      <c r="N341" s="867"/>
      <c r="O341" s="867"/>
      <c r="P341" s="874" t="s">
        <v>279</v>
      </c>
      <c r="Q341" s="867"/>
      <c r="R341" s="875"/>
      <c r="S341" s="869"/>
      <c r="T341" s="876" t="s">
        <v>332</v>
      </c>
      <c r="U341" s="867"/>
      <c r="V341" s="867"/>
      <c r="W341" s="867"/>
      <c r="X341" s="867"/>
      <c r="Y341" s="867"/>
      <c r="Z341" s="867"/>
      <c r="AA341" s="867"/>
      <c r="AB341" s="875" t="s">
        <v>273</v>
      </c>
      <c r="AC341" s="869"/>
      <c r="AD341" s="869"/>
      <c r="AE341" s="869"/>
      <c r="AF341" s="869"/>
      <c r="AG341" s="875" t="s">
        <v>274</v>
      </c>
      <c r="AH341" s="869"/>
      <c r="AI341" s="869"/>
      <c r="AJ341" s="667" t="s">
        <v>65</v>
      </c>
      <c r="AK341" s="877" t="s">
        <v>275</v>
      </c>
      <c r="AL341" s="869"/>
      <c r="AM341" s="869"/>
      <c r="AN341" s="869"/>
      <c r="AO341" s="869"/>
      <c r="AP341" s="869"/>
      <c r="AQ341" s="660">
        <v>37332000</v>
      </c>
      <c r="AR341" s="750">
        <v>37332000</v>
      </c>
      <c r="AS341" s="677">
        <v>0</v>
      </c>
      <c r="AT341" s="661">
        <v>0</v>
      </c>
      <c r="AU341" s="750">
        <v>37332000</v>
      </c>
      <c r="AV341" s="677">
        <v>0</v>
      </c>
      <c r="AW341" s="751">
        <v>0</v>
      </c>
      <c r="AX341" s="676">
        <v>37332000</v>
      </c>
      <c r="AY341" s="751">
        <v>0</v>
      </c>
      <c r="AZ341" s="677">
        <v>0</v>
      </c>
      <c r="BA341" s="661">
        <v>0</v>
      </c>
      <c r="BB341" s="661">
        <v>0</v>
      </c>
      <c r="BC341" s="661">
        <v>0</v>
      </c>
      <c r="BE341" s="656">
        <f t="shared" si="17"/>
        <v>1</v>
      </c>
    </row>
    <row r="342" spans="1:57" s="655" customFormat="1" ht="16.5" x14ac:dyDescent="0.2">
      <c r="A342" s="659" t="str">
        <f t="shared" si="18"/>
        <v>C25991000602310</v>
      </c>
      <c r="B342" s="874" t="s">
        <v>99</v>
      </c>
      <c r="C342" s="867"/>
      <c r="D342" s="874" t="s">
        <v>337</v>
      </c>
      <c r="E342" s="867"/>
      <c r="F342" s="874" t="s">
        <v>324</v>
      </c>
      <c r="G342" s="867"/>
      <c r="H342" s="874" t="s">
        <v>292</v>
      </c>
      <c r="I342" s="867"/>
      <c r="J342" s="874" t="s">
        <v>280</v>
      </c>
      <c r="K342" s="867"/>
      <c r="L342" s="867"/>
      <c r="M342" s="874" t="s">
        <v>282</v>
      </c>
      <c r="N342" s="867"/>
      <c r="O342" s="867"/>
      <c r="P342" s="874" t="s">
        <v>289</v>
      </c>
      <c r="Q342" s="867"/>
      <c r="R342" s="875"/>
      <c r="S342" s="869"/>
      <c r="T342" s="876" t="s">
        <v>328</v>
      </c>
      <c r="U342" s="867"/>
      <c r="V342" s="867"/>
      <c r="W342" s="867"/>
      <c r="X342" s="867"/>
      <c r="Y342" s="867"/>
      <c r="Z342" s="867"/>
      <c r="AA342" s="867"/>
      <c r="AB342" s="875" t="s">
        <v>273</v>
      </c>
      <c r="AC342" s="869"/>
      <c r="AD342" s="869"/>
      <c r="AE342" s="869"/>
      <c r="AF342" s="869"/>
      <c r="AG342" s="875" t="s">
        <v>274</v>
      </c>
      <c r="AH342" s="869"/>
      <c r="AI342" s="869"/>
      <c r="AJ342" s="667" t="s">
        <v>65</v>
      </c>
      <c r="AK342" s="877" t="s">
        <v>275</v>
      </c>
      <c r="AL342" s="869"/>
      <c r="AM342" s="869"/>
      <c r="AN342" s="869"/>
      <c r="AO342" s="869"/>
      <c r="AP342" s="869"/>
      <c r="AQ342" s="660">
        <v>20750000</v>
      </c>
      <c r="AR342" s="750">
        <v>16000000</v>
      </c>
      <c r="AS342" s="676">
        <v>4750000</v>
      </c>
      <c r="AT342" s="661">
        <v>0</v>
      </c>
      <c r="AU342" s="750">
        <v>16000000</v>
      </c>
      <c r="AV342" s="677">
        <v>0</v>
      </c>
      <c r="AW342" s="750">
        <v>4147334</v>
      </c>
      <c r="AX342" s="676">
        <v>11852666</v>
      </c>
      <c r="AY342" s="750">
        <v>4147334</v>
      </c>
      <c r="AZ342" s="677">
        <v>0</v>
      </c>
      <c r="BA342" s="660">
        <v>4147334</v>
      </c>
      <c r="BB342" s="661">
        <v>0</v>
      </c>
      <c r="BC342" s="661">
        <v>0</v>
      </c>
      <c r="BE342" s="656">
        <f t="shared" si="17"/>
        <v>0.77108433734939763</v>
      </c>
    </row>
    <row r="343" spans="1:57" s="655" customFormat="1" ht="16.5" x14ac:dyDescent="0.2">
      <c r="A343" s="659" t="str">
        <f t="shared" si="18"/>
        <v>C25991000602410</v>
      </c>
      <c r="B343" s="874" t="s">
        <v>99</v>
      </c>
      <c r="C343" s="867"/>
      <c r="D343" s="874" t="s">
        <v>337</v>
      </c>
      <c r="E343" s="867"/>
      <c r="F343" s="874" t="s">
        <v>324</v>
      </c>
      <c r="G343" s="867"/>
      <c r="H343" s="874" t="s">
        <v>292</v>
      </c>
      <c r="I343" s="867"/>
      <c r="J343" s="874" t="s">
        <v>280</v>
      </c>
      <c r="K343" s="867"/>
      <c r="L343" s="867"/>
      <c r="M343" s="874" t="s">
        <v>282</v>
      </c>
      <c r="N343" s="867"/>
      <c r="O343" s="867"/>
      <c r="P343" s="874" t="s">
        <v>283</v>
      </c>
      <c r="Q343" s="867"/>
      <c r="R343" s="875"/>
      <c r="S343" s="869"/>
      <c r="T343" s="876" t="s">
        <v>84</v>
      </c>
      <c r="U343" s="867"/>
      <c r="V343" s="867"/>
      <c r="W343" s="867"/>
      <c r="X343" s="867"/>
      <c r="Y343" s="867"/>
      <c r="Z343" s="867"/>
      <c r="AA343" s="867"/>
      <c r="AB343" s="875" t="s">
        <v>273</v>
      </c>
      <c r="AC343" s="869"/>
      <c r="AD343" s="869"/>
      <c r="AE343" s="869"/>
      <c r="AF343" s="869"/>
      <c r="AG343" s="875" t="s">
        <v>274</v>
      </c>
      <c r="AH343" s="869"/>
      <c r="AI343" s="869"/>
      <c r="AJ343" s="667" t="s">
        <v>65</v>
      </c>
      <c r="AK343" s="877" t="s">
        <v>275</v>
      </c>
      <c r="AL343" s="869"/>
      <c r="AM343" s="869"/>
      <c r="AN343" s="869"/>
      <c r="AO343" s="869"/>
      <c r="AP343" s="869"/>
      <c r="AQ343" s="660">
        <v>15418000</v>
      </c>
      <c r="AR343" s="750">
        <v>10000000</v>
      </c>
      <c r="AS343" s="676">
        <v>5418000</v>
      </c>
      <c r="AT343" s="661">
        <v>0</v>
      </c>
      <c r="AU343" s="750">
        <v>8881541</v>
      </c>
      <c r="AV343" s="676">
        <v>1118459</v>
      </c>
      <c r="AW343" s="750">
        <v>2845186</v>
      </c>
      <c r="AX343" s="676">
        <v>6036355</v>
      </c>
      <c r="AY343" s="750">
        <v>2845186</v>
      </c>
      <c r="AZ343" s="677">
        <v>0</v>
      </c>
      <c r="BA343" s="660">
        <v>2845186</v>
      </c>
      <c r="BB343" s="661">
        <v>0</v>
      </c>
      <c r="BC343" s="661">
        <v>0</v>
      </c>
      <c r="BE343" s="656">
        <f t="shared" si="17"/>
        <v>0.57605013620443635</v>
      </c>
    </row>
    <row r="344" spans="1:57" s="655" customFormat="1" ht="16.5" x14ac:dyDescent="0.2">
      <c r="A344" s="659" t="str">
        <f t="shared" si="18"/>
        <v>C25991000602810</v>
      </c>
      <c r="B344" s="874" t="s">
        <v>99</v>
      </c>
      <c r="C344" s="867"/>
      <c r="D344" s="874" t="s">
        <v>337</v>
      </c>
      <c r="E344" s="867"/>
      <c r="F344" s="874" t="s">
        <v>324</v>
      </c>
      <c r="G344" s="867"/>
      <c r="H344" s="874" t="s">
        <v>292</v>
      </c>
      <c r="I344" s="867"/>
      <c r="J344" s="874" t="s">
        <v>280</v>
      </c>
      <c r="K344" s="867"/>
      <c r="L344" s="867"/>
      <c r="M344" s="874" t="s">
        <v>282</v>
      </c>
      <c r="N344" s="867"/>
      <c r="O344" s="867"/>
      <c r="P344" s="874" t="s">
        <v>294</v>
      </c>
      <c r="Q344" s="867"/>
      <c r="R344" s="875"/>
      <c r="S344" s="869"/>
      <c r="T344" s="876" t="s">
        <v>652</v>
      </c>
      <c r="U344" s="867"/>
      <c r="V344" s="867"/>
      <c r="W344" s="867"/>
      <c r="X344" s="867"/>
      <c r="Y344" s="867"/>
      <c r="Z344" s="867"/>
      <c r="AA344" s="867"/>
      <c r="AB344" s="875" t="s">
        <v>273</v>
      </c>
      <c r="AC344" s="869"/>
      <c r="AD344" s="869"/>
      <c r="AE344" s="869"/>
      <c r="AF344" s="869"/>
      <c r="AG344" s="875" t="s">
        <v>274</v>
      </c>
      <c r="AH344" s="869"/>
      <c r="AI344" s="869"/>
      <c r="AJ344" s="667" t="s">
        <v>65</v>
      </c>
      <c r="AK344" s="877" t="s">
        <v>275</v>
      </c>
      <c r="AL344" s="869"/>
      <c r="AM344" s="869"/>
      <c r="AN344" s="869"/>
      <c r="AO344" s="869"/>
      <c r="AP344" s="869"/>
      <c r="AQ344" s="660">
        <v>180000000</v>
      </c>
      <c r="AR344" s="750">
        <v>180000000</v>
      </c>
      <c r="AS344" s="677">
        <v>0</v>
      </c>
      <c r="AT344" s="661">
        <v>0</v>
      </c>
      <c r="AU344" s="751">
        <v>0</v>
      </c>
      <c r="AV344" s="676">
        <v>180000000</v>
      </c>
      <c r="AW344" s="751">
        <v>0</v>
      </c>
      <c r="AX344" s="677">
        <v>0</v>
      </c>
      <c r="AY344" s="751">
        <v>0</v>
      </c>
      <c r="AZ344" s="677">
        <v>0</v>
      </c>
      <c r="BA344" s="661">
        <v>0</v>
      </c>
      <c r="BB344" s="661">
        <v>0</v>
      </c>
      <c r="BC344" s="661">
        <v>0</v>
      </c>
      <c r="BE344" s="656">
        <f t="shared" si="17"/>
        <v>0</v>
      </c>
    </row>
    <row r="345" spans="1:57" s="655" customFormat="1" ht="16.5" x14ac:dyDescent="0.2">
      <c r="A345" s="659" t="str">
        <f t="shared" si="18"/>
        <v>C259910006021110</v>
      </c>
      <c r="B345" s="874" t="s">
        <v>99</v>
      </c>
      <c r="C345" s="867"/>
      <c r="D345" s="874" t="s">
        <v>337</v>
      </c>
      <c r="E345" s="867"/>
      <c r="F345" s="874" t="s">
        <v>324</v>
      </c>
      <c r="G345" s="867"/>
      <c r="H345" s="874" t="s">
        <v>292</v>
      </c>
      <c r="I345" s="867"/>
      <c r="J345" s="874" t="s">
        <v>280</v>
      </c>
      <c r="K345" s="867"/>
      <c r="L345" s="867"/>
      <c r="M345" s="874" t="s">
        <v>282</v>
      </c>
      <c r="N345" s="867"/>
      <c r="O345" s="867"/>
      <c r="P345" s="874" t="s">
        <v>80</v>
      </c>
      <c r="Q345" s="867"/>
      <c r="R345" s="875"/>
      <c r="S345" s="869"/>
      <c r="T345" s="876" t="s">
        <v>330</v>
      </c>
      <c r="U345" s="867"/>
      <c r="V345" s="867"/>
      <c r="W345" s="867"/>
      <c r="X345" s="867"/>
      <c r="Y345" s="867"/>
      <c r="Z345" s="867"/>
      <c r="AA345" s="867"/>
      <c r="AB345" s="875" t="s">
        <v>273</v>
      </c>
      <c r="AC345" s="869"/>
      <c r="AD345" s="869"/>
      <c r="AE345" s="869"/>
      <c r="AF345" s="869"/>
      <c r="AG345" s="875" t="s">
        <v>274</v>
      </c>
      <c r="AH345" s="869"/>
      <c r="AI345" s="869"/>
      <c r="AJ345" s="667" t="s">
        <v>65</v>
      </c>
      <c r="AK345" s="877" t="s">
        <v>275</v>
      </c>
      <c r="AL345" s="869"/>
      <c r="AM345" s="869"/>
      <c r="AN345" s="869"/>
      <c r="AO345" s="869"/>
      <c r="AP345" s="869"/>
      <c r="AQ345" s="660">
        <v>46500000</v>
      </c>
      <c r="AR345" s="750">
        <v>46500000</v>
      </c>
      <c r="AS345" s="677">
        <v>0</v>
      </c>
      <c r="AT345" s="661">
        <v>0</v>
      </c>
      <c r="AU345" s="751">
        <v>0</v>
      </c>
      <c r="AV345" s="676">
        <v>46500000</v>
      </c>
      <c r="AW345" s="751">
        <v>0</v>
      </c>
      <c r="AX345" s="677">
        <v>0</v>
      </c>
      <c r="AY345" s="751">
        <v>0</v>
      </c>
      <c r="AZ345" s="677">
        <v>0</v>
      </c>
      <c r="BA345" s="661">
        <v>0</v>
      </c>
      <c r="BB345" s="661">
        <v>0</v>
      </c>
      <c r="BC345" s="661">
        <v>0</v>
      </c>
      <c r="BE345" s="656">
        <f t="shared" si="17"/>
        <v>0</v>
      </c>
    </row>
  </sheetData>
  <autoFilter ref="B27:BE345">
    <filterColumn colId="0" showButton="0">
      <filters>
        <filter val="C"/>
      </filters>
    </filterColumn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932">
    <mergeCell ref="AB345:AF345"/>
    <mergeCell ref="AG345:AI345"/>
    <mergeCell ref="AK345:AP345"/>
    <mergeCell ref="AK344:AP344"/>
    <mergeCell ref="B345:C345"/>
    <mergeCell ref="D345:E345"/>
    <mergeCell ref="F345:G345"/>
    <mergeCell ref="H345:I345"/>
    <mergeCell ref="J345:L345"/>
    <mergeCell ref="M345:O345"/>
    <mergeCell ref="P345:Q345"/>
    <mergeCell ref="R345:S345"/>
    <mergeCell ref="T345:AA345"/>
    <mergeCell ref="M344:O344"/>
    <mergeCell ref="P344:Q344"/>
    <mergeCell ref="R344:S344"/>
    <mergeCell ref="T344:AA344"/>
    <mergeCell ref="AB344:AF344"/>
    <mergeCell ref="AG344:AI344"/>
    <mergeCell ref="R343:S343"/>
    <mergeCell ref="T343:AA343"/>
    <mergeCell ref="AB343:AF343"/>
    <mergeCell ref="AG343:AI343"/>
    <mergeCell ref="AK343:AP343"/>
    <mergeCell ref="B344:C344"/>
    <mergeCell ref="D344:E344"/>
    <mergeCell ref="F344:G344"/>
    <mergeCell ref="H344:I344"/>
    <mergeCell ref="J344:L344"/>
    <mergeCell ref="AB342:AF342"/>
    <mergeCell ref="AG342:AI342"/>
    <mergeCell ref="AK342:AP342"/>
    <mergeCell ref="B343:C343"/>
    <mergeCell ref="D343:E343"/>
    <mergeCell ref="F343:G343"/>
    <mergeCell ref="H343:I343"/>
    <mergeCell ref="J343:L343"/>
    <mergeCell ref="M343:O343"/>
    <mergeCell ref="P343:Q343"/>
    <mergeCell ref="AK341:AP341"/>
    <mergeCell ref="B342:C342"/>
    <mergeCell ref="D342:E342"/>
    <mergeCell ref="F342:G342"/>
    <mergeCell ref="H342:I342"/>
    <mergeCell ref="J342:L342"/>
    <mergeCell ref="M342:O342"/>
    <mergeCell ref="P342:Q342"/>
    <mergeCell ref="R342:S342"/>
    <mergeCell ref="T342:AA342"/>
    <mergeCell ref="M341:O341"/>
    <mergeCell ref="P341:Q341"/>
    <mergeCell ref="R341:S341"/>
    <mergeCell ref="T341:AA341"/>
    <mergeCell ref="AB341:AF341"/>
    <mergeCell ref="AG341:AI341"/>
    <mergeCell ref="R340:S340"/>
    <mergeCell ref="T340:AA340"/>
    <mergeCell ref="AB340:AF340"/>
    <mergeCell ref="AG340:AI340"/>
    <mergeCell ref="AK340:AP340"/>
    <mergeCell ref="B341:C341"/>
    <mergeCell ref="D341:E341"/>
    <mergeCell ref="F341:G341"/>
    <mergeCell ref="H341:I341"/>
    <mergeCell ref="J341:L341"/>
    <mergeCell ref="AB339:AF339"/>
    <mergeCell ref="AG339:AI339"/>
    <mergeCell ref="AK339:AP339"/>
    <mergeCell ref="B340:C340"/>
    <mergeCell ref="D340:E340"/>
    <mergeCell ref="F340:G340"/>
    <mergeCell ref="H340:I340"/>
    <mergeCell ref="J340:L340"/>
    <mergeCell ref="M340:O340"/>
    <mergeCell ref="P340:Q340"/>
    <mergeCell ref="AK338:AP338"/>
    <mergeCell ref="B339:C339"/>
    <mergeCell ref="D339:E339"/>
    <mergeCell ref="F339:G339"/>
    <mergeCell ref="H339:I339"/>
    <mergeCell ref="J339:L339"/>
    <mergeCell ref="M339:O339"/>
    <mergeCell ref="P339:Q339"/>
    <mergeCell ref="R339:S339"/>
    <mergeCell ref="T339:AA339"/>
    <mergeCell ref="M338:O338"/>
    <mergeCell ref="P338:Q338"/>
    <mergeCell ref="R338:S338"/>
    <mergeCell ref="T338:AA338"/>
    <mergeCell ref="AB338:AF338"/>
    <mergeCell ref="AG338:AI338"/>
    <mergeCell ref="R337:S337"/>
    <mergeCell ref="T337:AA337"/>
    <mergeCell ref="AB337:AF337"/>
    <mergeCell ref="AG337:AI337"/>
    <mergeCell ref="AK337:AP337"/>
    <mergeCell ref="B338:C338"/>
    <mergeCell ref="D338:E338"/>
    <mergeCell ref="F338:G338"/>
    <mergeCell ref="H338:I338"/>
    <mergeCell ref="J338:L338"/>
    <mergeCell ref="AB336:AF336"/>
    <mergeCell ref="AG336:AI336"/>
    <mergeCell ref="AK336:AP336"/>
    <mergeCell ref="B337:C337"/>
    <mergeCell ref="D337:E337"/>
    <mergeCell ref="F337:G337"/>
    <mergeCell ref="H337:I337"/>
    <mergeCell ref="J337:L337"/>
    <mergeCell ref="M337:O337"/>
    <mergeCell ref="P337:Q337"/>
    <mergeCell ref="AK335:AP335"/>
    <mergeCell ref="B336:C336"/>
    <mergeCell ref="D336:E336"/>
    <mergeCell ref="F336:G336"/>
    <mergeCell ref="H336:I336"/>
    <mergeCell ref="J336:L336"/>
    <mergeCell ref="M336:O336"/>
    <mergeCell ref="P336:Q336"/>
    <mergeCell ref="R336:S336"/>
    <mergeCell ref="T336:AA336"/>
    <mergeCell ref="M335:O335"/>
    <mergeCell ref="P335:Q335"/>
    <mergeCell ref="R335:S335"/>
    <mergeCell ref="T335:AA335"/>
    <mergeCell ref="AB335:AF335"/>
    <mergeCell ref="AG335:AI335"/>
    <mergeCell ref="R334:S334"/>
    <mergeCell ref="T334:AA334"/>
    <mergeCell ref="AB334:AF334"/>
    <mergeCell ref="AG334:AI334"/>
    <mergeCell ref="AK334:AP334"/>
    <mergeCell ref="B335:C335"/>
    <mergeCell ref="D335:E335"/>
    <mergeCell ref="F335:G335"/>
    <mergeCell ref="H335:I335"/>
    <mergeCell ref="J335:L335"/>
    <mergeCell ref="AB333:AF333"/>
    <mergeCell ref="AG333:AI333"/>
    <mergeCell ref="AK333:AP333"/>
    <mergeCell ref="B334:C334"/>
    <mergeCell ref="D334:E334"/>
    <mergeCell ref="F334:G334"/>
    <mergeCell ref="H334:I334"/>
    <mergeCell ref="J334:L334"/>
    <mergeCell ref="M334:O334"/>
    <mergeCell ref="P334:Q334"/>
    <mergeCell ref="AK332:AP332"/>
    <mergeCell ref="B333:C333"/>
    <mergeCell ref="D333:E333"/>
    <mergeCell ref="F333:G333"/>
    <mergeCell ref="H333:I333"/>
    <mergeCell ref="J333:L333"/>
    <mergeCell ref="M333:O333"/>
    <mergeCell ref="P333:Q333"/>
    <mergeCell ref="R333:S333"/>
    <mergeCell ref="T333:AA333"/>
    <mergeCell ref="M332:O332"/>
    <mergeCell ref="P332:Q332"/>
    <mergeCell ref="R332:S332"/>
    <mergeCell ref="T332:AA332"/>
    <mergeCell ref="AB332:AF332"/>
    <mergeCell ref="AG332:AI332"/>
    <mergeCell ref="R331:S331"/>
    <mergeCell ref="T331:AA331"/>
    <mergeCell ref="AB331:AF331"/>
    <mergeCell ref="AG331:AI331"/>
    <mergeCell ref="AK331:AP331"/>
    <mergeCell ref="B332:C332"/>
    <mergeCell ref="D332:E332"/>
    <mergeCell ref="F332:G332"/>
    <mergeCell ref="H332:I332"/>
    <mergeCell ref="J332:L332"/>
    <mergeCell ref="AB330:AF330"/>
    <mergeCell ref="AG330:AI330"/>
    <mergeCell ref="AK330:AP330"/>
    <mergeCell ref="B331:C331"/>
    <mergeCell ref="D331:E331"/>
    <mergeCell ref="F331:G331"/>
    <mergeCell ref="H331:I331"/>
    <mergeCell ref="J331:L331"/>
    <mergeCell ref="M331:O331"/>
    <mergeCell ref="P331:Q331"/>
    <mergeCell ref="AK329:AP329"/>
    <mergeCell ref="B330:C330"/>
    <mergeCell ref="D330:E330"/>
    <mergeCell ref="F330:G330"/>
    <mergeCell ref="H330:I330"/>
    <mergeCell ref="J330:L330"/>
    <mergeCell ref="M330:O330"/>
    <mergeCell ref="P330:Q330"/>
    <mergeCell ref="R330:S330"/>
    <mergeCell ref="T330:AA330"/>
    <mergeCell ref="M329:O329"/>
    <mergeCell ref="P329:Q329"/>
    <mergeCell ref="R329:S329"/>
    <mergeCell ref="T329:AA329"/>
    <mergeCell ref="AB329:AF329"/>
    <mergeCell ref="AG329:AI329"/>
    <mergeCell ref="R328:S328"/>
    <mergeCell ref="T328:AA328"/>
    <mergeCell ref="AB328:AF328"/>
    <mergeCell ref="AG328:AI328"/>
    <mergeCell ref="AK328:AP328"/>
    <mergeCell ref="B329:C329"/>
    <mergeCell ref="D329:E329"/>
    <mergeCell ref="F329:G329"/>
    <mergeCell ref="H329:I329"/>
    <mergeCell ref="J329:L329"/>
    <mergeCell ref="AB327:AF327"/>
    <mergeCell ref="AG327:AI327"/>
    <mergeCell ref="AK327:AP327"/>
    <mergeCell ref="B328:C328"/>
    <mergeCell ref="D328:E328"/>
    <mergeCell ref="F328:G328"/>
    <mergeCell ref="H328:I328"/>
    <mergeCell ref="J328:L328"/>
    <mergeCell ref="M328:O328"/>
    <mergeCell ref="P328:Q328"/>
    <mergeCell ref="AK326:AP326"/>
    <mergeCell ref="B327:C327"/>
    <mergeCell ref="D327:E327"/>
    <mergeCell ref="F327:G327"/>
    <mergeCell ref="H327:I327"/>
    <mergeCell ref="J327:L327"/>
    <mergeCell ref="M327:O327"/>
    <mergeCell ref="P327:Q327"/>
    <mergeCell ref="R327:S327"/>
    <mergeCell ref="T327:AA327"/>
    <mergeCell ref="M326:O326"/>
    <mergeCell ref="P326:Q326"/>
    <mergeCell ref="R326:S326"/>
    <mergeCell ref="T326:AA326"/>
    <mergeCell ref="AB326:AF326"/>
    <mergeCell ref="AG326:AI326"/>
    <mergeCell ref="R325:S325"/>
    <mergeCell ref="T325:AA325"/>
    <mergeCell ref="AB325:AF325"/>
    <mergeCell ref="AG325:AI325"/>
    <mergeCell ref="AK325:AP325"/>
    <mergeCell ref="B326:C326"/>
    <mergeCell ref="D326:E326"/>
    <mergeCell ref="F326:G326"/>
    <mergeCell ref="H326:I326"/>
    <mergeCell ref="J326:L326"/>
    <mergeCell ref="AB324:AF324"/>
    <mergeCell ref="AG324:AI324"/>
    <mergeCell ref="AK324:AP324"/>
    <mergeCell ref="B325:C325"/>
    <mergeCell ref="D325:E325"/>
    <mergeCell ref="F325:G325"/>
    <mergeCell ref="H325:I325"/>
    <mergeCell ref="J325:L325"/>
    <mergeCell ref="M325:O325"/>
    <mergeCell ref="P325:Q325"/>
    <mergeCell ref="AK323:AP323"/>
    <mergeCell ref="B324:C324"/>
    <mergeCell ref="D324:E324"/>
    <mergeCell ref="F324:G324"/>
    <mergeCell ref="H324:I324"/>
    <mergeCell ref="J324:L324"/>
    <mergeCell ref="M324:O324"/>
    <mergeCell ref="P324:Q324"/>
    <mergeCell ref="R324:S324"/>
    <mergeCell ref="T324:AA324"/>
    <mergeCell ref="M323:O323"/>
    <mergeCell ref="P323:Q323"/>
    <mergeCell ref="R323:S323"/>
    <mergeCell ref="T323:AA323"/>
    <mergeCell ref="AB323:AF323"/>
    <mergeCell ref="AG323:AI323"/>
    <mergeCell ref="R322:S322"/>
    <mergeCell ref="T322:AA322"/>
    <mergeCell ref="AB322:AF322"/>
    <mergeCell ref="AG322:AI322"/>
    <mergeCell ref="AK322:AP322"/>
    <mergeCell ref="B323:C323"/>
    <mergeCell ref="D323:E323"/>
    <mergeCell ref="F323:G323"/>
    <mergeCell ref="H323:I323"/>
    <mergeCell ref="J323:L323"/>
    <mergeCell ref="AB321:AF321"/>
    <mergeCell ref="AG321:AI321"/>
    <mergeCell ref="AK321:AP321"/>
    <mergeCell ref="B322:C322"/>
    <mergeCell ref="D322:E322"/>
    <mergeCell ref="F322:G322"/>
    <mergeCell ref="H322:I322"/>
    <mergeCell ref="J322:L322"/>
    <mergeCell ref="M322:O322"/>
    <mergeCell ref="P322:Q322"/>
    <mergeCell ref="AK320:AP320"/>
    <mergeCell ref="B321:C321"/>
    <mergeCell ref="D321:E321"/>
    <mergeCell ref="F321:G321"/>
    <mergeCell ref="H321:I321"/>
    <mergeCell ref="J321:L321"/>
    <mergeCell ref="M321:O321"/>
    <mergeCell ref="P321:Q321"/>
    <mergeCell ref="R321:S321"/>
    <mergeCell ref="T321:AA321"/>
    <mergeCell ref="M320:O320"/>
    <mergeCell ref="P320:Q320"/>
    <mergeCell ref="R320:S320"/>
    <mergeCell ref="T320:AA320"/>
    <mergeCell ref="AB320:AF320"/>
    <mergeCell ref="AG320:AI320"/>
    <mergeCell ref="R319:S319"/>
    <mergeCell ref="T319:AA319"/>
    <mergeCell ref="AB319:AF319"/>
    <mergeCell ref="AG319:AI319"/>
    <mergeCell ref="AK319:AP319"/>
    <mergeCell ref="B320:C320"/>
    <mergeCell ref="D320:E320"/>
    <mergeCell ref="F320:G320"/>
    <mergeCell ref="H320:I320"/>
    <mergeCell ref="J320:L320"/>
    <mergeCell ref="AB318:AF318"/>
    <mergeCell ref="AG318:AI318"/>
    <mergeCell ref="AK318:AP318"/>
    <mergeCell ref="B319:C319"/>
    <mergeCell ref="D319:E319"/>
    <mergeCell ref="F319:G319"/>
    <mergeCell ref="H319:I319"/>
    <mergeCell ref="J319:L319"/>
    <mergeCell ref="M319:O319"/>
    <mergeCell ref="P319:Q319"/>
    <mergeCell ref="AK317:AP317"/>
    <mergeCell ref="B318:C318"/>
    <mergeCell ref="D318:E318"/>
    <mergeCell ref="F318:G318"/>
    <mergeCell ref="H318:I318"/>
    <mergeCell ref="J318:L318"/>
    <mergeCell ref="M318:O318"/>
    <mergeCell ref="P318:Q318"/>
    <mergeCell ref="R318:S318"/>
    <mergeCell ref="T318:AA318"/>
    <mergeCell ref="M317:O317"/>
    <mergeCell ref="P317:Q317"/>
    <mergeCell ref="R317:S317"/>
    <mergeCell ref="T317:AA317"/>
    <mergeCell ref="AB317:AF317"/>
    <mergeCell ref="AG317:AI317"/>
    <mergeCell ref="R316:S316"/>
    <mergeCell ref="T316:AA316"/>
    <mergeCell ref="AB316:AF316"/>
    <mergeCell ref="AG316:AI316"/>
    <mergeCell ref="AK316:AP316"/>
    <mergeCell ref="B317:C317"/>
    <mergeCell ref="D317:E317"/>
    <mergeCell ref="F317:G317"/>
    <mergeCell ref="H317:I317"/>
    <mergeCell ref="J317:L317"/>
    <mergeCell ref="AB315:AF315"/>
    <mergeCell ref="AG315:AI315"/>
    <mergeCell ref="AK315:AP315"/>
    <mergeCell ref="B316:C316"/>
    <mergeCell ref="D316:E316"/>
    <mergeCell ref="F316:G316"/>
    <mergeCell ref="H316:I316"/>
    <mergeCell ref="J316:L316"/>
    <mergeCell ref="M316:O316"/>
    <mergeCell ref="P316:Q316"/>
    <mergeCell ref="AK314:AP314"/>
    <mergeCell ref="B315:C315"/>
    <mergeCell ref="D315:E315"/>
    <mergeCell ref="F315:G315"/>
    <mergeCell ref="H315:I315"/>
    <mergeCell ref="J315:L315"/>
    <mergeCell ref="M315:O315"/>
    <mergeCell ref="P315:Q315"/>
    <mergeCell ref="R315:S315"/>
    <mergeCell ref="T315:AA315"/>
    <mergeCell ref="M314:O314"/>
    <mergeCell ref="P314:Q314"/>
    <mergeCell ref="R314:S314"/>
    <mergeCell ref="T314:AA314"/>
    <mergeCell ref="AB314:AF314"/>
    <mergeCell ref="AG314:AI314"/>
    <mergeCell ref="R313:S313"/>
    <mergeCell ref="T313:AA313"/>
    <mergeCell ref="AB313:AF313"/>
    <mergeCell ref="AG313:AI313"/>
    <mergeCell ref="AK313:AP313"/>
    <mergeCell ref="B314:C314"/>
    <mergeCell ref="D314:E314"/>
    <mergeCell ref="F314:G314"/>
    <mergeCell ref="H314:I314"/>
    <mergeCell ref="J314:L314"/>
    <mergeCell ref="AB312:AF312"/>
    <mergeCell ref="AG312:AI312"/>
    <mergeCell ref="AK312:AP312"/>
    <mergeCell ref="B313:C313"/>
    <mergeCell ref="D313:E313"/>
    <mergeCell ref="F313:G313"/>
    <mergeCell ref="H313:I313"/>
    <mergeCell ref="J313:L313"/>
    <mergeCell ref="M313:O313"/>
    <mergeCell ref="P313:Q313"/>
    <mergeCell ref="AK311:AP311"/>
    <mergeCell ref="B312:C312"/>
    <mergeCell ref="D312:E312"/>
    <mergeCell ref="F312:G312"/>
    <mergeCell ref="H312:I312"/>
    <mergeCell ref="J312:L312"/>
    <mergeCell ref="M312:O312"/>
    <mergeCell ref="P312:Q312"/>
    <mergeCell ref="R312:S312"/>
    <mergeCell ref="T312:AA312"/>
    <mergeCell ref="M311:O311"/>
    <mergeCell ref="P311:Q311"/>
    <mergeCell ref="R311:S311"/>
    <mergeCell ref="T311:AA311"/>
    <mergeCell ref="AB311:AF311"/>
    <mergeCell ref="AG311:AI311"/>
    <mergeCell ref="R310:S310"/>
    <mergeCell ref="T310:AA310"/>
    <mergeCell ref="AB310:AF310"/>
    <mergeCell ref="AG310:AI310"/>
    <mergeCell ref="AK310:AP310"/>
    <mergeCell ref="B311:C311"/>
    <mergeCell ref="D311:E311"/>
    <mergeCell ref="F311:G311"/>
    <mergeCell ref="H311:I311"/>
    <mergeCell ref="J311:L311"/>
    <mergeCell ref="AB309:AF309"/>
    <mergeCell ref="AG309:AI309"/>
    <mergeCell ref="AK309:AP309"/>
    <mergeCell ref="B310:C310"/>
    <mergeCell ref="D310:E310"/>
    <mergeCell ref="F310:G310"/>
    <mergeCell ref="H310:I310"/>
    <mergeCell ref="J310:L310"/>
    <mergeCell ref="M310:O310"/>
    <mergeCell ref="P310:Q310"/>
    <mergeCell ref="AK308:AP308"/>
    <mergeCell ref="B309:C309"/>
    <mergeCell ref="D309:E309"/>
    <mergeCell ref="F309:G309"/>
    <mergeCell ref="H309:I309"/>
    <mergeCell ref="J309:L309"/>
    <mergeCell ref="M309:O309"/>
    <mergeCell ref="P309:Q309"/>
    <mergeCell ref="R309:S309"/>
    <mergeCell ref="T309:AA309"/>
    <mergeCell ref="M308:O308"/>
    <mergeCell ref="P308:Q308"/>
    <mergeCell ref="R308:S308"/>
    <mergeCell ref="T308:AA308"/>
    <mergeCell ref="AB308:AF308"/>
    <mergeCell ref="AG308:AI308"/>
    <mergeCell ref="R307:S307"/>
    <mergeCell ref="T307:AA307"/>
    <mergeCell ref="AB307:AF307"/>
    <mergeCell ref="AG307:AI307"/>
    <mergeCell ref="AK307:AP307"/>
    <mergeCell ref="B308:C308"/>
    <mergeCell ref="D308:E308"/>
    <mergeCell ref="F308:G308"/>
    <mergeCell ref="H308:I308"/>
    <mergeCell ref="J308:L308"/>
    <mergeCell ref="AB306:AF306"/>
    <mergeCell ref="AG306:AI306"/>
    <mergeCell ref="AK306:AP306"/>
    <mergeCell ref="B307:C307"/>
    <mergeCell ref="D307:E307"/>
    <mergeCell ref="F307:G307"/>
    <mergeCell ref="H307:I307"/>
    <mergeCell ref="J307:L307"/>
    <mergeCell ref="M307:O307"/>
    <mergeCell ref="P307:Q307"/>
    <mergeCell ref="AK305:AP305"/>
    <mergeCell ref="B306:C306"/>
    <mergeCell ref="D306:E306"/>
    <mergeCell ref="F306:G306"/>
    <mergeCell ref="H306:I306"/>
    <mergeCell ref="J306:L306"/>
    <mergeCell ref="M306:O306"/>
    <mergeCell ref="P306:Q306"/>
    <mergeCell ref="R306:S306"/>
    <mergeCell ref="T306:AA306"/>
    <mergeCell ref="M305:O305"/>
    <mergeCell ref="P305:Q305"/>
    <mergeCell ref="R305:S305"/>
    <mergeCell ref="T305:AA305"/>
    <mergeCell ref="AB305:AF305"/>
    <mergeCell ref="AG305:AI305"/>
    <mergeCell ref="R304:S304"/>
    <mergeCell ref="T304:AA304"/>
    <mergeCell ref="AB304:AF304"/>
    <mergeCell ref="AG304:AI304"/>
    <mergeCell ref="AK304:AP304"/>
    <mergeCell ref="B305:C305"/>
    <mergeCell ref="D305:E305"/>
    <mergeCell ref="F305:G305"/>
    <mergeCell ref="H305:I305"/>
    <mergeCell ref="J305:L305"/>
    <mergeCell ref="AB303:AF303"/>
    <mergeCell ref="AG303:AI303"/>
    <mergeCell ref="AK303:AP303"/>
    <mergeCell ref="B304:C304"/>
    <mergeCell ref="D304:E304"/>
    <mergeCell ref="F304:G304"/>
    <mergeCell ref="H304:I304"/>
    <mergeCell ref="J304:L304"/>
    <mergeCell ref="M304:O304"/>
    <mergeCell ref="P304:Q304"/>
    <mergeCell ref="AK302:AP302"/>
    <mergeCell ref="B303:C303"/>
    <mergeCell ref="D303:E303"/>
    <mergeCell ref="F303:G303"/>
    <mergeCell ref="H303:I303"/>
    <mergeCell ref="J303:L303"/>
    <mergeCell ref="M303:O303"/>
    <mergeCell ref="P303:Q303"/>
    <mergeCell ref="R303:S303"/>
    <mergeCell ref="T303:AA303"/>
    <mergeCell ref="M302:O302"/>
    <mergeCell ref="P302:Q302"/>
    <mergeCell ref="R302:S302"/>
    <mergeCell ref="T302:AA302"/>
    <mergeCell ref="AB302:AF302"/>
    <mergeCell ref="AG302:AI302"/>
    <mergeCell ref="R301:S301"/>
    <mergeCell ref="T301:AA301"/>
    <mergeCell ref="AB301:AF301"/>
    <mergeCell ref="AG301:AI301"/>
    <mergeCell ref="AK301:AP301"/>
    <mergeCell ref="B302:C302"/>
    <mergeCell ref="D302:E302"/>
    <mergeCell ref="F302:G302"/>
    <mergeCell ref="H302:I302"/>
    <mergeCell ref="J302:L302"/>
    <mergeCell ref="AB300:AF300"/>
    <mergeCell ref="AG300:AI300"/>
    <mergeCell ref="AK300:AP300"/>
    <mergeCell ref="B301:C301"/>
    <mergeCell ref="D301:E301"/>
    <mergeCell ref="F301:G301"/>
    <mergeCell ref="H301:I301"/>
    <mergeCell ref="J301:L301"/>
    <mergeCell ref="M301:O301"/>
    <mergeCell ref="P301:Q301"/>
    <mergeCell ref="AK299:AP299"/>
    <mergeCell ref="B300:C300"/>
    <mergeCell ref="D300:E300"/>
    <mergeCell ref="F300:G300"/>
    <mergeCell ref="H300:I300"/>
    <mergeCell ref="J300:L300"/>
    <mergeCell ref="M300:O300"/>
    <mergeCell ref="P300:Q300"/>
    <mergeCell ref="R300:S300"/>
    <mergeCell ref="T300:AA300"/>
    <mergeCell ref="M299:O299"/>
    <mergeCell ref="P299:Q299"/>
    <mergeCell ref="R299:S299"/>
    <mergeCell ref="T299:AA299"/>
    <mergeCell ref="AB299:AF299"/>
    <mergeCell ref="AG299:AI299"/>
    <mergeCell ref="R298:S298"/>
    <mergeCell ref="T298:AA298"/>
    <mergeCell ref="AB298:AF298"/>
    <mergeCell ref="AG298:AI298"/>
    <mergeCell ref="AK298:AP298"/>
    <mergeCell ref="B299:C299"/>
    <mergeCell ref="D299:E299"/>
    <mergeCell ref="F299:G299"/>
    <mergeCell ref="H299:I299"/>
    <mergeCell ref="J299:L299"/>
    <mergeCell ref="AB297:AF297"/>
    <mergeCell ref="AG297:AI297"/>
    <mergeCell ref="AK297:AP297"/>
    <mergeCell ref="B298:C298"/>
    <mergeCell ref="D298:E298"/>
    <mergeCell ref="F298:G298"/>
    <mergeCell ref="H298:I298"/>
    <mergeCell ref="J298:L298"/>
    <mergeCell ref="M298:O298"/>
    <mergeCell ref="P298:Q298"/>
    <mergeCell ref="AK296:AP296"/>
    <mergeCell ref="B297:C297"/>
    <mergeCell ref="D297:E297"/>
    <mergeCell ref="F297:G297"/>
    <mergeCell ref="H297:I297"/>
    <mergeCell ref="J297:L297"/>
    <mergeCell ref="M297:O297"/>
    <mergeCell ref="P297:Q297"/>
    <mergeCell ref="R297:S297"/>
    <mergeCell ref="T297:AA297"/>
    <mergeCell ref="M296:O296"/>
    <mergeCell ref="P296:Q296"/>
    <mergeCell ref="R296:S296"/>
    <mergeCell ref="T296:AA296"/>
    <mergeCell ref="AB296:AF296"/>
    <mergeCell ref="AG296:AI296"/>
    <mergeCell ref="R295:S295"/>
    <mergeCell ref="T295:AA295"/>
    <mergeCell ref="AB295:AF295"/>
    <mergeCell ref="AG295:AI295"/>
    <mergeCell ref="AK295:AP295"/>
    <mergeCell ref="B296:C296"/>
    <mergeCell ref="D296:E296"/>
    <mergeCell ref="F296:G296"/>
    <mergeCell ref="H296:I296"/>
    <mergeCell ref="J296:L296"/>
    <mergeCell ref="AB294:AF294"/>
    <mergeCell ref="AG294:AI294"/>
    <mergeCell ref="AK294:AP294"/>
    <mergeCell ref="B295:C295"/>
    <mergeCell ref="D295:E295"/>
    <mergeCell ref="F295:G295"/>
    <mergeCell ref="H295:I295"/>
    <mergeCell ref="J295:L295"/>
    <mergeCell ref="M295:O295"/>
    <mergeCell ref="P295:Q295"/>
    <mergeCell ref="AK293:AP293"/>
    <mergeCell ref="B294:C294"/>
    <mergeCell ref="D294:E294"/>
    <mergeCell ref="F294:G294"/>
    <mergeCell ref="H294:I294"/>
    <mergeCell ref="J294:L294"/>
    <mergeCell ref="M294:O294"/>
    <mergeCell ref="P294:Q294"/>
    <mergeCell ref="R294:S294"/>
    <mergeCell ref="T294:AA294"/>
    <mergeCell ref="M293:O293"/>
    <mergeCell ref="P293:Q293"/>
    <mergeCell ref="R293:S293"/>
    <mergeCell ref="T293:AA293"/>
    <mergeCell ref="AB293:AF293"/>
    <mergeCell ref="AG293:AI293"/>
    <mergeCell ref="R292:S292"/>
    <mergeCell ref="T292:AA292"/>
    <mergeCell ref="AB292:AF292"/>
    <mergeCell ref="AG292:AI292"/>
    <mergeCell ref="AK292:AP292"/>
    <mergeCell ref="B293:C293"/>
    <mergeCell ref="D293:E293"/>
    <mergeCell ref="F293:G293"/>
    <mergeCell ref="H293:I293"/>
    <mergeCell ref="J293:L293"/>
    <mergeCell ref="AB291:AF291"/>
    <mergeCell ref="AG291:AI291"/>
    <mergeCell ref="AK291:AP291"/>
    <mergeCell ref="B292:C292"/>
    <mergeCell ref="D292:E292"/>
    <mergeCell ref="F292:G292"/>
    <mergeCell ref="H292:I292"/>
    <mergeCell ref="J292:L292"/>
    <mergeCell ref="M292:O292"/>
    <mergeCell ref="P292:Q292"/>
    <mergeCell ref="AK290:AP290"/>
    <mergeCell ref="B291:C291"/>
    <mergeCell ref="D291:E291"/>
    <mergeCell ref="F291:G291"/>
    <mergeCell ref="H291:I291"/>
    <mergeCell ref="J291:L291"/>
    <mergeCell ref="M291:O291"/>
    <mergeCell ref="P291:Q291"/>
    <mergeCell ref="R291:S291"/>
    <mergeCell ref="T291:AA291"/>
    <mergeCell ref="M290:O290"/>
    <mergeCell ref="P290:Q290"/>
    <mergeCell ref="R290:S290"/>
    <mergeCell ref="T290:AA290"/>
    <mergeCell ref="AB290:AF290"/>
    <mergeCell ref="AG290:AI290"/>
    <mergeCell ref="R289:S289"/>
    <mergeCell ref="T289:AA289"/>
    <mergeCell ref="AB289:AF289"/>
    <mergeCell ref="AG289:AI289"/>
    <mergeCell ref="AK289:AP289"/>
    <mergeCell ref="B290:C290"/>
    <mergeCell ref="D290:E290"/>
    <mergeCell ref="F290:G290"/>
    <mergeCell ref="H290:I290"/>
    <mergeCell ref="J290:L290"/>
    <mergeCell ref="AB288:AF288"/>
    <mergeCell ref="AG288:AI288"/>
    <mergeCell ref="AK288:AP288"/>
    <mergeCell ref="B289:C289"/>
    <mergeCell ref="D289:E289"/>
    <mergeCell ref="F289:G289"/>
    <mergeCell ref="H289:I289"/>
    <mergeCell ref="J289:L289"/>
    <mergeCell ref="M289:O289"/>
    <mergeCell ref="P289:Q289"/>
    <mergeCell ref="AK287:AP287"/>
    <mergeCell ref="B288:C288"/>
    <mergeCell ref="D288:E288"/>
    <mergeCell ref="F288:G288"/>
    <mergeCell ref="H288:I288"/>
    <mergeCell ref="J288:L288"/>
    <mergeCell ref="M288:O288"/>
    <mergeCell ref="P288:Q288"/>
    <mergeCell ref="R288:S288"/>
    <mergeCell ref="T288:AA288"/>
    <mergeCell ref="M287:O287"/>
    <mergeCell ref="P287:Q287"/>
    <mergeCell ref="R287:S287"/>
    <mergeCell ref="T287:AA287"/>
    <mergeCell ref="AB287:AF287"/>
    <mergeCell ref="AG287:AI287"/>
    <mergeCell ref="R286:S286"/>
    <mergeCell ref="T286:AA286"/>
    <mergeCell ref="AB286:AF286"/>
    <mergeCell ref="AG286:AI286"/>
    <mergeCell ref="AK286:AP286"/>
    <mergeCell ref="B287:C287"/>
    <mergeCell ref="D287:E287"/>
    <mergeCell ref="F287:G287"/>
    <mergeCell ref="H287:I287"/>
    <mergeCell ref="J287:L287"/>
    <mergeCell ref="AB285:AF285"/>
    <mergeCell ref="AG285:AI285"/>
    <mergeCell ref="AK285:AP285"/>
    <mergeCell ref="B286:C286"/>
    <mergeCell ref="D286:E286"/>
    <mergeCell ref="F286:G286"/>
    <mergeCell ref="H286:I286"/>
    <mergeCell ref="J286:L286"/>
    <mergeCell ref="M286:O286"/>
    <mergeCell ref="P286:Q286"/>
    <mergeCell ref="AK284:AP284"/>
    <mergeCell ref="B285:C285"/>
    <mergeCell ref="D285:E285"/>
    <mergeCell ref="F285:G285"/>
    <mergeCell ref="H285:I285"/>
    <mergeCell ref="J285:L285"/>
    <mergeCell ref="M285:O285"/>
    <mergeCell ref="P285:Q285"/>
    <mergeCell ref="R285:S285"/>
    <mergeCell ref="T285:AA285"/>
    <mergeCell ref="M284:O284"/>
    <mergeCell ref="P284:Q284"/>
    <mergeCell ref="R284:S284"/>
    <mergeCell ref="T284:AA284"/>
    <mergeCell ref="AB284:AF284"/>
    <mergeCell ref="AG284:AI284"/>
    <mergeCell ref="R283:S283"/>
    <mergeCell ref="T283:AA283"/>
    <mergeCell ref="AB283:AF283"/>
    <mergeCell ref="AG283:AI283"/>
    <mergeCell ref="AK283:AP283"/>
    <mergeCell ref="B284:C284"/>
    <mergeCell ref="D284:E284"/>
    <mergeCell ref="F284:G284"/>
    <mergeCell ref="H284:I284"/>
    <mergeCell ref="J284:L284"/>
    <mergeCell ref="AB282:AF282"/>
    <mergeCell ref="AG282:AI282"/>
    <mergeCell ref="AK282:AP282"/>
    <mergeCell ref="B283:C283"/>
    <mergeCell ref="D283:E283"/>
    <mergeCell ref="F283:G283"/>
    <mergeCell ref="H283:I283"/>
    <mergeCell ref="J283:L283"/>
    <mergeCell ref="M283:O283"/>
    <mergeCell ref="P283:Q283"/>
    <mergeCell ref="AK281:AP281"/>
    <mergeCell ref="B282:C282"/>
    <mergeCell ref="D282:E282"/>
    <mergeCell ref="F282:G282"/>
    <mergeCell ref="H282:I282"/>
    <mergeCell ref="J282:L282"/>
    <mergeCell ref="M282:O282"/>
    <mergeCell ref="P282:Q282"/>
    <mergeCell ref="R282:S282"/>
    <mergeCell ref="T282:AA282"/>
    <mergeCell ref="M281:O281"/>
    <mergeCell ref="P281:Q281"/>
    <mergeCell ref="R281:S281"/>
    <mergeCell ref="T281:AA281"/>
    <mergeCell ref="AB281:AF281"/>
    <mergeCell ref="AG281:AI281"/>
    <mergeCell ref="R280:S280"/>
    <mergeCell ref="T280:AA280"/>
    <mergeCell ref="AB280:AF280"/>
    <mergeCell ref="AG280:AI280"/>
    <mergeCell ref="AK280:AP280"/>
    <mergeCell ref="B281:C281"/>
    <mergeCell ref="D281:E281"/>
    <mergeCell ref="F281:G281"/>
    <mergeCell ref="H281:I281"/>
    <mergeCell ref="J281:L281"/>
    <mergeCell ref="AB279:AF279"/>
    <mergeCell ref="AG279:AI279"/>
    <mergeCell ref="AK279:AP279"/>
    <mergeCell ref="B280:C280"/>
    <mergeCell ref="D280:E280"/>
    <mergeCell ref="F280:G280"/>
    <mergeCell ref="H280:I280"/>
    <mergeCell ref="J280:L280"/>
    <mergeCell ref="M280:O280"/>
    <mergeCell ref="P280:Q280"/>
    <mergeCell ref="AK278:AP278"/>
    <mergeCell ref="B279:C279"/>
    <mergeCell ref="D279:E279"/>
    <mergeCell ref="F279:G279"/>
    <mergeCell ref="H279:I279"/>
    <mergeCell ref="J279:L279"/>
    <mergeCell ref="M279:O279"/>
    <mergeCell ref="P279:Q279"/>
    <mergeCell ref="R279:S279"/>
    <mergeCell ref="T279:AA279"/>
    <mergeCell ref="M278:O278"/>
    <mergeCell ref="P278:Q278"/>
    <mergeCell ref="R278:S278"/>
    <mergeCell ref="T278:AA278"/>
    <mergeCell ref="AB278:AF278"/>
    <mergeCell ref="AG278:AI278"/>
    <mergeCell ref="R277:S277"/>
    <mergeCell ref="T277:AA277"/>
    <mergeCell ref="AB277:AF277"/>
    <mergeCell ref="AG277:AI277"/>
    <mergeCell ref="AK277:AP277"/>
    <mergeCell ref="B278:C278"/>
    <mergeCell ref="D278:E278"/>
    <mergeCell ref="F278:G278"/>
    <mergeCell ref="H278:I278"/>
    <mergeCell ref="J278:L278"/>
    <mergeCell ref="AB276:AF276"/>
    <mergeCell ref="AG276:AI276"/>
    <mergeCell ref="AK276:AP276"/>
    <mergeCell ref="B277:C277"/>
    <mergeCell ref="D277:E277"/>
    <mergeCell ref="F277:G277"/>
    <mergeCell ref="H277:I277"/>
    <mergeCell ref="J277:L277"/>
    <mergeCell ref="M277:O277"/>
    <mergeCell ref="P277:Q277"/>
    <mergeCell ref="AK275:AP275"/>
    <mergeCell ref="B276:C276"/>
    <mergeCell ref="D276:E276"/>
    <mergeCell ref="F276:G276"/>
    <mergeCell ref="H276:I276"/>
    <mergeCell ref="J276:L276"/>
    <mergeCell ref="M276:O276"/>
    <mergeCell ref="P276:Q276"/>
    <mergeCell ref="R276:S276"/>
    <mergeCell ref="T276:AA276"/>
    <mergeCell ref="M275:O275"/>
    <mergeCell ref="P275:Q275"/>
    <mergeCell ref="R275:S275"/>
    <mergeCell ref="T275:AA275"/>
    <mergeCell ref="AB275:AF275"/>
    <mergeCell ref="AG275:AI275"/>
    <mergeCell ref="R274:S274"/>
    <mergeCell ref="T274:AA274"/>
    <mergeCell ref="AB274:AF274"/>
    <mergeCell ref="AG274:AI274"/>
    <mergeCell ref="AK274:AP274"/>
    <mergeCell ref="B275:C275"/>
    <mergeCell ref="D275:E275"/>
    <mergeCell ref="F275:G275"/>
    <mergeCell ref="H275:I275"/>
    <mergeCell ref="J275:L275"/>
    <mergeCell ref="AB273:AF273"/>
    <mergeCell ref="AG273:AI273"/>
    <mergeCell ref="AK273:AP273"/>
    <mergeCell ref="B274:C274"/>
    <mergeCell ref="D274:E274"/>
    <mergeCell ref="F274:G274"/>
    <mergeCell ref="H274:I274"/>
    <mergeCell ref="J274:L274"/>
    <mergeCell ref="M274:O274"/>
    <mergeCell ref="P274:Q274"/>
    <mergeCell ref="AK272:AP272"/>
    <mergeCell ref="B273:C273"/>
    <mergeCell ref="D273:E273"/>
    <mergeCell ref="F273:G273"/>
    <mergeCell ref="H273:I273"/>
    <mergeCell ref="J273:L273"/>
    <mergeCell ref="M273:O273"/>
    <mergeCell ref="P273:Q273"/>
    <mergeCell ref="R273:S273"/>
    <mergeCell ref="T273:AA273"/>
    <mergeCell ref="M272:O272"/>
    <mergeCell ref="P272:Q272"/>
    <mergeCell ref="R272:S272"/>
    <mergeCell ref="T272:AA272"/>
    <mergeCell ref="AB272:AF272"/>
    <mergeCell ref="AG272:AI272"/>
    <mergeCell ref="R271:S271"/>
    <mergeCell ref="T271:AA271"/>
    <mergeCell ref="AB271:AF271"/>
    <mergeCell ref="AG271:AI271"/>
    <mergeCell ref="AK271:AP271"/>
    <mergeCell ref="B272:C272"/>
    <mergeCell ref="D272:E272"/>
    <mergeCell ref="F272:G272"/>
    <mergeCell ref="H272:I272"/>
    <mergeCell ref="J272:L272"/>
    <mergeCell ref="AB270:AF270"/>
    <mergeCell ref="AG270:AI270"/>
    <mergeCell ref="AK270:AP270"/>
    <mergeCell ref="B271:C271"/>
    <mergeCell ref="D271:E271"/>
    <mergeCell ref="F271:G271"/>
    <mergeCell ref="H271:I271"/>
    <mergeCell ref="J271:L271"/>
    <mergeCell ref="M271:O271"/>
    <mergeCell ref="P271:Q271"/>
    <mergeCell ref="AK269:AP269"/>
    <mergeCell ref="B270:C270"/>
    <mergeCell ref="D270:E270"/>
    <mergeCell ref="F270:G270"/>
    <mergeCell ref="H270:I270"/>
    <mergeCell ref="J270:L270"/>
    <mergeCell ref="M270:O270"/>
    <mergeCell ref="P270:Q270"/>
    <mergeCell ref="R270:S270"/>
    <mergeCell ref="T270:AA270"/>
    <mergeCell ref="M269:O269"/>
    <mergeCell ref="P269:Q269"/>
    <mergeCell ref="R269:S269"/>
    <mergeCell ref="T269:AA269"/>
    <mergeCell ref="AB269:AF269"/>
    <mergeCell ref="AG269:AI269"/>
    <mergeCell ref="R268:S268"/>
    <mergeCell ref="T268:AA268"/>
    <mergeCell ref="AB268:AF268"/>
    <mergeCell ref="AG268:AI268"/>
    <mergeCell ref="AK268:AP268"/>
    <mergeCell ref="B269:C269"/>
    <mergeCell ref="D269:E269"/>
    <mergeCell ref="F269:G269"/>
    <mergeCell ref="H269:I269"/>
    <mergeCell ref="J269:L269"/>
    <mergeCell ref="AB267:AF267"/>
    <mergeCell ref="AG267:AI267"/>
    <mergeCell ref="AK267:AP267"/>
    <mergeCell ref="B268:C268"/>
    <mergeCell ref="D268:E268"/>
    <mergeCell ref="F268:G268"/>
    <mergeCell ref="H268:I268"/>
    <mergeCell ref="J268:L268"/>
    <mergeCell ref="M268:O268"/>
    <mergeCell ref="P268:Q268"/>
    <mergeCell ref="AK266:AP266"/>
    <mergeCell ref="B267:C267"/>
    <mergeCell ref="D267:E267"/>
    <mergeCell ref="F267:G267"/>
    <mergeCell ref="H267:I267"/>
    <mergeCell ref="J267:L267"/>
    <mergeCell ref="M267:O267"/>
    <mergeCell ref="P267:Q267"/>
    <mergeCell ref="R267:S267"/>
    <mergeCell ref="T267:AA267"/>
    <mergeCell ref="M266:O266"/>
    <mergeCell ref="P266:Q266"/>
    <mergeCell ref="R266:S266"/>
    <mergeCell ref="T266:AA266"/>
    <mergeCell ref="AB266:AF266"/>
    <mergeCell ref="AG266:AI266"/>
    <mergeCell ref="R265:S265"/>
    <mergeCell ref="T265:AA265"/>
    <mergeCell ref="AB265:AF265"/>
    <mergeCell ref="AG265:AI265"/>
    <mergeCell ref="AK265:AP265"/>
    <mergeCell ref="B266:C266"/>
    <mergeCell ref="D266:E266"/>
    <mergeCell ref="F266:G266"/>
    <mergeCell ref="H266:I266"/>
    <mergeCell ref="J266:L266"/>
    <mergeCell ref="AB264:AF264"/>
    <mergeCell ref="AG264:AI264"/>
    <mergeCell ref="AK264:AP264"/>
    <mergeCell ref="B265:C265"/>
    <mergeCell ref="D265:E265"/>
    <mergeCell ref="F265:G265"/>
    <mergeCell ref="H265:I265"/>
    <mergeCell ref="J265:L265"/>
    <mergeCell ref="M265:O265"/>
    <mergeCell ref="P265:Q265"/>
    <mergeCell ref="AK263:AP263"/>
    <mergeCell ref="B264:C264"/>
    <mergeCell ref="D264:E264"/>
    <mergeCell ref="F264:G264"/>
    <mergeCell ref="H264:I264"/>
    <mergeCell ref="J264:L264"/>
    <mergeCell ref="M264:O264"/>
    <mergeCell ref="P264:Q264"/>
    <mergeCell ref="R264:S264"/>
    <mergeCell ref="T264:AA264"/>
    <mergeCell ref="M263:O263"/>
    <mergeCell ref="P263:Q263"/>
    <mergeCell ref="R263:S263"/>
    <mergeCell ref="T263:AA263"/>
    <mergeCell ref="AB263:AF263"/>
    <mergeCell ref="AG263:AI263"/>
    <mergeCell ref="R262:S262"/>
    <mergeCell ref="T262:AA262"/>
    <mergeCell ref="AB262:AF262"/>
    <mergeCell ref="AG262:AI262"/>
    <mergeCell ref="AK262:AP262"/>
    <mergeCell ref="B263:C263"/>
    <mergeCell ref="D263:E263"/>
    <mergeCell ref="F263:G263"/>
    <mergeCell ref="H263:I263"/>
    <mergeCell ref="J263:L263"/>
    <mergeCell ref="AB261:AF261"/>
    <mergeCell ref="AG261:AI261"/>
    <mergeCell ref="AK261:AP261"/>
    <mergeCell ref="B262:C262"/>
    <mergeCell ref="D262:E262"/>
    <mergeCell ref="F262:G262"/>
    <mergeCell ref="H262:I262"/>
    <mergeCell ref="J262:L262"/>
    <mergeCell ref="M262:O262"/>
    <mergeCell ref="P262:Q262"/>
    <mergeCell ref="AK260:AP260"/>
    <mergeCell ref="B261:C261"/>
    <mergeCell ref="D261:E261"/>
    <mergeCell ref="F261:G261"/>
    <mergeCell ref="H261:I261"/>
    <mergeCell ref="J261:L261"/>
    <mergeCell ref="M261:O261"/>
    <mergeCell ref="P261:Q261"/>
    <mergeCell ref="R261:S261"/>
    <mergeCell ref="T261:AA261"/>
    <mergeCell ref="M260:O260"/>
    <mergeCell ref="P260:Q260"/>
    <mergeCell ref="R260:S260"/>
    <mergeCell ref="T260:AA260"/>
    <mergeCell ref="AB260:AF260"/>
    <mergeCell ref="AG260:AI260"/>
    <mergeCell ref="R259:S259"/>
    <mergeCell ref="T259:AA259"/>
    <mergeCell ref="AB259:AF259"/>
    <mergeCell ref="AG259:AI259"/>
    <mergeCell ref="AK259:AP259"/>
    <mergeCell ref="B260:C260"/>
    <mergeCell ref="D260:E260"/>
    <mergeCell ref="F260:G260"/>
    <mergeCell ref="H260:I260"/>
    <mergeCell ref="J260:L260"/>
    <mergeCell ref="AB258:AF258"/>
    <mergeCell ref="AG258:AI258"/>
    <mergeCell ref="AK258:AP258"/>
    <mergeCell ref="B259:C259"/>
    <mergeCell ref="D259:E259"/>
    <mergeCell ref="F259:G259"/>
    <mergeCell ref="H259:I259"/>
    <mergeCell ref="J259:L259"/>
    <mergeCell ref="M259:O259"/>
    <mergeCell ref="P259:Q259"/>
    <mergeCell ref="AK257:AP257"/>
    <mergeCell ref="B258:C258"/>
    <mergeCell ref="D258:E258"/>
    <mergeCell ref="F258:G258"/>
    <mergeCell ref="H258:I258"/>
    <mergeCell ref="J258:L258"/>
    <mergeCell ref="M258:O258"/>
    <mergeCell ref="P258:Q258"/>
    <mergeCell ref="R258:S258"/>
    <mergeCell ref="T258:AA258"/>
    <mergeCell ref="M257:O257"/>
    <mergeCell ref="P257:Q257"/>
    <mergeCell ref="R257:S257"/>
    <mergeCell ref="T257:AA257"/>
    <mergeCell ref="AB257:AF257"/>
    <mergeCell ref="AG257:AI257"/>
    <mergeCell ref="R256:S256"/>
    <mergeCell ref="T256:AA256"/>
    <mergeCell ref="AB256:AF256"/>
    <mergeCell ref="AG256:AI256"/>
    <mergeCell ref="AK256:AP256"/>
    <mergeCell ref="B257:C257"/>
    <mergeCell ref="D257:E257"/>
    <mergeCell ref="F257:G257"/>
    <mergeCell ref="H257:I257"/>
    <mergeCell ref="J257:L257"/>
    <mergeCell ref="AB255:AF255"/>
    <mergeCell ref="AG255:AI255"/>
    <mergeCell ref="AK255:AP255"/>
    <mergeCell ref="B256:C256"/>
    <mergeCell ref="D256:E256"/>
    <mergeCell ref="F256:G256"/>
    <mergeCell ref="H256:I256"/>
    <mergeCell ref="J256:L256"/>
    <mergeCell ref="M256:O256"/>
    <mergeCell ref="P256:Q256"/>
    <mergeCell ref="AK254:AP254"/>
    <mergeCell ref="B255:C255"/>
    <mergeCell ref="D255:E255"/>
    <mergeCell ref="F255:G255"/>
    <mergeCell ref="H255:I255"/>
    <mergeCell ref="J255:L255"/>
    <mergeCell ref="M255:O255"/>
    <mergeCell ref="P255:Q255"/>
    <mergeCell ref="R255:S255"/>
    <mergeCell ref="T255:AA255"/>
    <mergeCell ref="M254:O254"/>
    <mergeCell ref="P254:Q254"/>
    <mergeCell ref="R254:S254"/>
    <mergeCell ref="T254:AA254"/>
    <mergeCell ref="AB254:AF254"/>
    <mergeCell ref="AG254:AI254"/>
    <mergeCell ref="R253:S253"/>
    <mergeCell ref="T253:AA253"/>
    <mergeCell ref="AB253:AF253"/>
    <mergeCell ref="AG253:AI253"/>
    <mergeCell ref="AK253:AP253"/>
    <mergeCell ref="B254:C254"/>
    <mergeCell ref="D254:E254"/>
    <mergeCell ref="F254:G254"/>
    <mergeCell ref="H254:I254"/>
    <mergeCell ref="J254:L254"/>
    <mergeCell ref="AB252:AF252"/>
    <mergeCell ref="AG252:AI252"/>
    <mergeCell ref="AK252:AP252"/>
    <mergeCell ref="B253:C253"/>
    <mergeCell ref="D253:E253"/>
    <mergeCell ref="F253:G253"/>
    <mergeCell ref="H253:I253"/>
    <mergeCell ref="J253:L253"/>
    <mergeCell ref="M253:O253"/>
    <mergeCell ref="P253:Q253"/>
    <mergeCell ref="AK251:AP251"/>
    <mergeCell ref="B252:C252"/>
    <mergeCell ref="D252:E252"/>
    <mergeCell ref="F252:G252"/>
    <mergeCell ref="H252:I252"/>
    <mergeCell ref="J252:L252"/>
    <mergeCell ref="M252:O252"/>
    <mergeCell ref="P252:Q252"/>
    <mergeCell ref="R252:S252"/>
    <mergeCell ref="T252:AA252"/>
    <mergeCell ref="M251:O251"/>
    <mergeCell ref="P251:Q251"/>
    <mergeCell ref="R251:S251"/>
    <mergeCell ref="T251:AA251"/>
    <mergeCell ref="AB251:AF251"/>
    <mergeCell ref="AG251:AI251"/>
    <mergeCell ref="R250:S250"/>
    <mergeCell ref="T250:AA250"/>
    <mergeCell ref="AB250:AF250"/>
    <mergeCell ref="AG250:AI250"/>
    <mergeCell ref="AK250:AP250"/>
    <mergeCell ref="B251:C251"/>
    <mergeCell ref="D251:E251"/>
    <mergeCell ref="F251:G251"/>
    <mergeCell ref="H251:I251"/>
    <mergeCell ref="J251:L251"/>
    <mergeCell ref="AB249:AF249"/>
    <mergeCell ref="AG249:AI249"/>
    <mergeCell ref="AK249:AP249"/>
    <mergeCell ref="B250:C250"/>
    <mergeCell ref="D250:E250"/>
    <mergeCell ref="F250:G250"/>
    <mergeCell ref="H250:I250"/>
    <mergeCell ref="J250:L250"/>
    <mergeCell ref="M250:O250"/>
    <mergeCell ref="P250:Q250"/>
    <mergeCell ref="AK248:AP248"/>
    <mergeCell ref="B249:C249"/>
    <mergeCell ref="D249:E249"/>
    <mergeCell ref="F249:G249"/>
    <mergeCell ref="H249:I249"/>
    <mergeCell ref="J249:L249"/>
    <mergeCell ref="M249:O249"/>
    <mergeCell ref="P249:Q249"/>
    <mergeCell ref="R249:S249"/>
    <mergeCell ref="T249:AA249"/>
    <mergeCell ref="M248:O248"/>
    <mergeCell ref="P248:Q248"/>
    <mergeCell ref="R248:S248"/>
    <mergeCell ref="T248:AA248"/>
    <mergeCell ref="AB248:AF248"/>
    <mergeCell ref="AG248:AI248"/>
    <mergeCell ref="R247:S247"/>
    <mergeCell ref="T247:AA247"/>
    <mergeCell ref="AB247:AF247"/>
    <mergeCell ref="AG247:AI247"/>
    <mergeCell ref="AK247:AP247"/>
    <mergeCell ref="B248:C248"/>
    <mergeCell ref="D248:E248"/>
    <mergeCell ref="F248:G248"/>
    <mergeCell ref="H248:I248"/>
    <mergeCell ref="J248:L248"/>
    <mergeCell ref="AB246:AF246"/>
    <mergeCell ref="AG246:AI246"/>
    <mergeCell ref="AK246:AP246"/>
    <mergeCell ref="B247:C247"/>
    <mergeCell ref="D247:E247"/>
    <mergeCell ref="F247:G247"/>
    <mergeCell ref="H247:I247"/>
    <mergeCell ref="J247:L247"/>
    <mergeCell ref="M247:O247"/>
    <mergeCell ref="P247:Q247"/>
    <mergeCell ref="AK245:AP245"/>
    <mergeCell ref="B246:C246"/>
    <mergeCell ref="D246:E246"/>
    <mergeCell ref="F246:G246"/>
    <mergeCell ref="H246:I246"/>
    <mergeCell ref="J246:L246"/>
    <mergeCell ref="M246:O246"/>
    <mergeCell ref="P246:Q246"/>
    <mergeCell ref="R246:S246"/>
    <mergeCell ref="T246:AA246"/>
    <mergeCell ref="M245:O245"/>
    <mergeCell ref="P245:Q245"/>
    <mergeCell ref="R245:S245"/>
    <mergeCell ref="T245:AA245"/>
    <mergeCell ref="AB245:AF245"/>
    <mergeCell ref="AG245:AI245"/>
    <mergeCell ref="R244:S244"/>
    <mergeCell ref="T244:AA244"/>
    <mergeCell ref="AB244:AF244"/>
    <mergeCell ref="AG244:AI244"/>
    <mergeCell ref="AK244:AP244"/>
    <mergeCell ref="B245:C245"/>
    <mergeCell ref="D245:E245"/>
    <mergeCell ref="F245:G245"/>
    <mergeCell ref="H245:I245"/>
    <mergeCell ref="J245:L245"/>
    <mergeCell ref="AB243:AF243"/>
    <mergeCell ref="AG243:AI243"/>
    <mergeCell ref="AK243:AP243"/>
    <mergeCell ref="B244:C244"/>
    <mergeCell ref="D244:E244"/>
    <mergeCell ref="F244:G244"/>
    <mergeCell ref="H244:I244"/>
    <mergeCell ref="J244:L244"/>
    <mergeCell ref="M244:O244"/>
    <mergeCell ref="P244:Q244"/>
    <mergeCell ref="AK242:AP242"/>
    <mergeCell ref="B243:C243"/>
    <mergeCell ref="D243:E243"/>
    <mergeCell ref="F243:G243"/>
    <mergeCell ref="H243:I243"/>
    <mergeCell ref="J243:L243"/>
    <mergeCell ref="M243:O243"/>
    <mergeCell ref="P243:Q243"/>
    <mergeCell ref="R243:S243"/>
    <mergeCell ref="T243:AA243"/>
    <mergeCell ref="M242:O242"/>
    <mergeCell ref="P242:Q242"/>
    <mergeCell ref="R242:S242"/>
    <mergeCell ref="T242:AA242"/>
    <mergeCell ref="AB242:AF242"/>
    <mergeCell ref="AG242:AI242"/>
    <mergeCell ref="R241:S241"/>
    <mergeCell ref="T241:AA241"/>
    <mergeCell ref="AB241:AF241"/>
    <mergeCell ref="AG241:AI241"/>
    <mergeCell ref="AK241:AP241"/>
    <mergeCell ref="B242:C242"/>
    <mergeCell ref="D242:E242"/>
    <mergeCell ref="F242:G242"/>
    <mergeCell ref="H242:I242"/>
    <mergeCell ref="J242:L242"/>
    <mergeCell ref="AB240:AF240"/>
    <mergeCell ref="AG240:AI240"/>
    <mergeCell ref="AK240:AP240"/>
    <mergeCell ref="B241:C241"/>
    <mergeCell ref="D241:E241"/>
    <mergeCell ref="F241:G241"/>
    <mergeCell ref="H241:I241"/>
    <mergeCell ref="J241:L241"/>
    <mergeCell ref="M241:O241"/>
    <mergeCell ref="P241:Q241"/>
    <mergeCell ref="AK239:AP239"/>
    <mergeCell ref="B240:C240"/>
    <mergeCell ref="D240:E240"/>
    <mergeCell ref="F240:G240"/>
    <mergeCell ref="H240:I240"/>
    <mergeCell ref="J240:L240"/>
    <mergeCell ref="M240:O240"/>
    <mergeCell ref="P240:Q240"/>
    <mergeCell ref="R240:S240"/>
    <mergeCell ref="T240:AA240"/>
    <mergeCell ref="M239:O239"/>
    <mergeCell ref="P239:Q239"/>
    <mergeCell ref="R239:S239"/>
    <mergeCell ref="T239:AA239"/>
    <mergeCell ref="AB239:AF239"/>
    <mergeCell ref="AG239:AI239"/>
    <mergeCell ref="R238:S238"/>
    <mergeCell ref="T238:AA238"/>
    <mergeCell ref="AB238:AF238"/>
    <mergeCell ref="AG238:AI238"/>
    <mergeCell ref="AK238:AP238"/>
    <mergeCell ref="B239:C239"/>
    <mergeCell ref="D239:E239"/>
    <mergeCell ref="F239:G239"/>
    <mergeCell ref="H239:I239"/>
    <mergeCell ref="J239:L239"/>
    <mergeCell ref="AB237:AF237"/>
    <mergeCell ref="AG237:AI237"/>
    <mergeCell ref="AK237:AP237"/>
    <mergeCell ref="B238:C238"/>
    <mergeCell ref="D238:E238"/>
    <mergeCell ref="F238:G238"/>
    <mergeCell ref="H238:I238"/>
    <mergeCell ref="J238:L238"/>
    <mergeCell ref="M238:O238"/>
    <mergeCell ref="P238:Q238"/>
    <mergeCell ref="AK236:AP236"/>
    <mergeCell ref="B237:C237"/>
    <mergeCell ref="D237:E237"/>
    <mergeCell ref="F237:G237"/>
    <mergeCell ref="H237:I237"/>
    <mergeCell ref="J237:L237"/>
    <mergeCell ref="M237:O237"/>
    <mergeCell ref="P237:Q237"/>
    <mergeCell ref="R237:S237"/>
    <mergeCell ref="T237:AA237"/>
    <mergeCell ref="M236:O236"/>
    <mergeCell ref="P236:Q236"/>
    <mergeCell ref="R236:S236"/>
    <mergeCell ref="T236:AA236"/>
    <mergeCell ref="AB236:AF236"/>
    <mergeCell ref="AG236:AI236"/>
    <mergeCell ref="R235:S235"/>
    <mergeCell ref="T235:AA235"/>
    <mergeCell ref="AB235:AF235"/>
    <mergeCell ref="AG235:AI235"/>
    <mergeCell ref="AK235:AP235"/>
    <mergeCell ref="B236:C236"/>
    <mergeCell ref="D236:E236"/>
    <mergeCell ref="F236:G236"/>
    <mergeCell ref="H236:I236"/>
    <mergeCell ref="J236:L236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M235:O235"/>
    <mergeCell ref="P235:Q235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R234:S234"/>
    <mergeCell ref="T234:AA234"/>
    <mergeCell ref="M233:O233"/>
    <mergeCell ref="P233:Q233"/>
    <mergeCell ref="R233:S233"/>
    <mergeCell ref="T233:AA233"/>
    <mergeCell ref="AB233:AF233"/>
    <mergeCell ref="AG233:AI233"/>
    <mergeCell ref="R232:S232"/>
    <mergeCell ref="T232:AA232"/>
    <mergeCell ref="AB232:AF232"/>
    <mergeCell ref="AG232:AI232"/>
    <mergeCell ref="AK232:AP232"/>
    <mergeCell ref="B233:C233"/>
    <mergeCell ref="D233:E233"/>
    <mergeCell ref="F233:G233"/>
    <mergeCell ref="H233:I233"/>
    <mergeCell ref="J233:L233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M232:O232"/>
    <mergeCell ref="P232:Q232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T231:AA231"/>
    <mergeCell ref="M230:O230"/>
    <mergeCell ref="P230:Q230"/>
    <mergeCell ref="R230:S230"/>
    <mergeCell ref="T230:AA230"/>
    <mergeCell ref="AB230:AF230"/>
    <mergeCell ref="AG230:AI230"/>
    <mergeCell ref="R229:S229"/>
    <mergeCell ref="T229:AA229"/>
    <mergeCell ref="AB229:AF229"/>
    <mergeCell ref="AG229:AI229"/>
    <mergeCell ref="AK229:AP229"/>
    <mergeCell ref="B230:C230"/>
    <mergeCell ref="D230:E230"/>
    <mergeCell ref="F230:G230"/>
    <mergeCell ref="H230:I230"/>
    <mergeCell ref="J230:L230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M229:O229"/>
    <mergeCell ref="P229:Q229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T228:AA228"/>
    <mergeCell ref="M227:O227"/>
    <mergeCell ref="P227:Q227"/>
    <mergeCell ref="R227:S227"/>
    <mergeCell ref="T227:AA227"/>
    <mergeCell ref="AB227:AF227"/>
    <mergeCell ref="AG227:AI227"/>
    <mergeCell ref="R226:S226"/>
    <mergeCell ref="T226:AA226"/>
    <mergeCell ref="AB226:AF226"/>
    <mergeCell ref="AG226:AI226"/>
    <mergeCell ref="AK226:AP226"/>
    <mergeCell ref="B227:C227"/>
    <mergeCell ref="D227:E227"/>
    <mergeCell ref="F227:G227"/>
    <mergeCell ref="H227:I227"/>
    <mergeCell ref="J227:L227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M226:O226"/>
    <mergeCell ref="P226:Q226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T225:AA225"/>
    <mergeCell ref="M224:O224"/>
    <mergeCell ref="P224:Q224"/>
    <mergeCell ref="R224:S224"/>
    <mergeCell ref="T224:AA224"/>
    <mergeCell ref="AB224:AF224"/>
    <mergeCell ref="AG224:AI224"/>
    <mergeCell ref="R223:S223"/>
    <mergeCell ref="T223:AA223"/>
    <mergeCell ref="AB223:AF223"/>
    <mergeCell ref="AG223:AI223"/>
    <mergeCell ref="AK223:AP223"/>
    <mergeCell ref="B224:C224"/>
    <mergeCell ref="D224:E224"/>
    <mergeCell ref="F224:G224"/>
    <mergeCell ref="H224:I224"/>
    <mergeCell ref="J224:L224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M223:O223"/>
    <mergeCell ref="P223:Q223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T222:AA222"/>
    <mergeCell ref="M221:O221"/>
    <mergeCell ref="P221:Q221"/>
    <mergeCell ref="R221:S221"/>
    <mergeCell ref="T221:AA221"/>
    <mergeCell ref="AB221:AF221"/>
    <mergeCell ref="AG221:AI221"/>
    <mergeCell ref="R220:S220"/>
    <mergeCell ref="T220:AA220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T219:AA219"/>
    <mergeCell ref="M218:O218"/>
    <mergeCell ref="P218:Q218"/>
    <mergeCell ref="R218:S218"/>
    <mergeCell ref="T218:AA218"/>
    <mergeCell ref="AB218:AF218"/>
    <mergeCell ref="AG218:AI218"/>
    <mergeCell ref="R217:S217"/>
    <mergeCell ref="T217:AA217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6:AA216"/>
    <mergeCell ref="M215:O215"/>
    <mergeCell ref="P215:Q215"/>
    <mergeCell ref="R215:S215"/>
    <mergeCell ref="T215:AA215"/>
    <mergeCell ref="AB215:AF215"/>
    <mergeCell ref="AG215:AI215"/>
    <mergeCell ref="R214:S214"/>
    <mergeCell ref="T214:AA214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T213:AA213"/>
    <mergeCell ref="M212:O212"/>
    <mergeCell ref="P212:Q212"/>
    <mergeCell ref="R212:S212"/>
    <mergeCell ref="T212:AA212"/>
    <mergeCell ref="AB212:AF212"/>
    <mergeCell ref="AG212:AI212"/>
    <mergeCell ref="R211:S211"/>
    <mergeCell ref="T211:AA211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T210:AA210"/>
    <mergeCell ref="M209:O209"/>
    <mergeCell ref="P209:Q209"/>
    <mergeCell ref="R209:S209"/>
    <mergeCell ref="T209:AA209"/>
    <mergeCell ref="AB209:AF209"/>
    <mergeCell ref="AG209:AI209"/>
    <mergeCell ref="R208:S208"/>
    <mergeCell ref="T208:AA208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T207:AA207"/>
    <mergeCell ref="M206:O206"/>
    <mergeCell ref="P206:Q206"/>
    <mergeCell ref="R206:S206"/>
    <mergeCell ref="T206:AA206"/>
    <mergeCell ref="AB206:AF206"/>
    <mergeCell ref="AG206:AI206"/>
    <mergeCell ref="R205:S205"/>
    <mergeCell ref="T205:AA205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4:AA204"/>
    <mergeCell ref="M203:O203"/>
    <mergeCell ref="P203:Q203"/>
    <mergeCell ref="R203:S203"/>
    <mergeCell ref="T203:AA203"/>
    <mergeCell ref="AB203:AF203"/>
    <mergeCell ref="AG203:AI203"/>
    <mergeCell ref="R202:S202"/>
    <mergeCell ref="T202:AA202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T201:AA201"/>
    <mergeCell ref="M200:O200"/>
    <mergeCell ref="P200:Q200"/>
    <mergeCell ref="R200:S200"/>
    <mergeCell ref="T200:AA200"/>
    <mergeCell ref="AB200:AF200"/>
    <mergeCell ref="AG200:AI200"/>
    <mergeCell ref="R199:S199"/>
    <mergeCell ref="T199:AA199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T198:AA198"/>
    <mergeCell ref="M197:O197"/>
    <mergeCell ref="P197:Q197"/>
    <mergeCell ref="R197:S197"/>
    <mergeCell ref="T197:AA197"/>
    <mergeCell ref="AB197:AF197"/>
    <mergeCell ref="AG197:AI197"/>
    <mergeCell ref="R196:S196"/>
    <mergeCell ref="T196:AA196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T195:AA195"/>
    <mergeCell ref="M194:O194"/>
    <mergeCell ref="P194:Q194"/>
    <mergeCell ref="R194:S194"/>
    <mergeCell ref="T194:AA194"/>
    <mergeCell ref="AB194:AF194"/>
    <mergeCell ref="AG194:AI194"/>
    <mergeCell ref="R193:S193"/>
    <mergeCell ref="T193:AA193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92:AA192"/>
    <mergeCell ref="M191:O191"/>
    <mergeCell ref="P191:Q191"/>
    <mergeCell ref="R191:S191"/>
    <mergeCell ref="T191:AA191"/>
    <mergeCell ref="AB191:AF191"/>
    <mergeCell ref="AG191:AI191"/>
    <mergeCell ref="R190:S190"/>
    <mergeCell ref="T190:AA190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T189:AA189"/>
    <mergeCell ref="M188:O188"/>
    <mergeCell ref="P188:Q188"/>
    <mergeCell ref="R188:S188"/>
    <mergeCell ref="T188:AA188"/>
    <mergeCell ref="AB188:AF188"/>
    <mergeCell ref="AG188:AI188"/>
    <mergeCell ref="R187:S187"/>
    <mergeCell ref="T187:AA187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T186:AA186"/>
    <mergeCell ref="M185:O185"/>
    <mergeCell ref="P185:Q185"/>
    <mergeCell ref="R185:S185"/>
    <mergeCell ref="T185:AA185"/>
    <mergeCell ref="AB185:AF185"/>
    <mergeCell ref="AG185:AI185"/>
    <mergeCell ref="R184:S184"/>
    <mergeCell ref="T184:AA184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T183:AA183"/>
    <mergeCell ref="M182:O182"/>
    <mergeCell ref="P182:Q182"/>
    <mergeCell ref="R182:S182"/>
    <mergeCell ref="T182:AA182"/>
    <mergeCell ref="AB182:AF182"/>
    <mergeCell ref="AG182:AI182"/>
    <mergeCell ref="R181:S181"/>
    <mergeCell ref="T181:AA181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80:AA180"/>
    <mergeCell ref="M179:O179"/>
    <mergeCell ref="P179:Q179"/>
    <mergeCell ref="R179:S179"/>
    <mergeCell ref="T179:AA179"/>
    <mergeCell ref="AB179:AF179"/>
    <mergeCell ref="AG179:AI179"/>
    <mergeCell ref="R178:S178"/>
    <mergeCell ref="T178:AA178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T177:AA177"/>
    <mergeCell ref="M176:O176"/>
    <mergeCell ref="P176:Q176"/>
    <mergeCell ref="R176:S176"/>
    <mergeCell ref="T176:AA176"/>
    <mergeCell ref="AB176:AF176"/>
    <mergeCell ref="AG176:AI176"/>
    <mergeCell ref="R175:S175"/>
    <mergeCell ref="T175:AA175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T174:AA174"/>
    <mergeCell ref="M173:O173"/>
    <mergeCell ref="P173:Q173"/>
    <mergeCell ref="R173:S173"/>
    <mergeCell ref="T173:AA173"/>
    <mergeCell ref="AB173:AF173"/>
    <mergeCell ref="AG173:AI173"/>
    <mergeCell ref="R172:S172"/>
    <mergeCell ref="T172:AA172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T171:AA171"/>
    <mergeCell ref="M170:O170"/>
    <mergeCell ref="P170:Q170"/>
    <mergeCell ref="R170:S170"/>
    <mergeCell ref="T170:AA170"/>
    <mergeCell ref="AB170:AF170"/>
    <mergeCell ref="AG170:AI170"/>
    <mergeCell ref="R169:S169"/>
    <mergeCell ref="T169:AA169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8:AA168"/>
    <mergeCell ref="M167:O167"/>
    <mergeCell ref="P167:Q167"/>
    <mergeCell ref="R167:S167"/>
    <mergeCell ref="T167:AA167"/>
    <mergeCell ref="AB167:AF167"/>
    <mergeCell ref="AG167:AI167"/>
    <mergeCell ref="R166:S166"/>
    <mergeCell ref="T166:AA166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T165:AA165"/>
    <mergeCell ref="M164:O164"/>
    <mergeCell ref="P164:Q164"/>
    <mergeCell ref="R164:S164"/>
    <mergeCell ref="T164:AA164"/>
    <mergeCell ref="AB164:AF164"/>
    <mergeCell ref="AG164:AI164"/>
    <mergeCell ref="R163:S163"/>
    <mergeCell ref="T163:AA163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T162:AA162"/>
    <mergeCell ref="M161:O161"/>
    <mergeCell ref="P161:Q161"/>
    <mergeCell ref="R161:S161"/>
    <mergeCell ref="T161:AA161"/>
    <mergeCell ref="AB161:AF161"/>
    <mergeCell ref="AG161:AI161"/>
    <mergeCell ref="R160:S160"/>
    <mergeCell ref="T160:AA160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T159:AA159"/>
    <mergeCell ref="M158:O158"/>
    <mergeCell ref="P158:Q158"/>
    <mergeCell ref="R158:S158"/>
    <mergeCell ref="T158:AA158"/>
    <mergeCell ref="AB158:AF158"/>
    <mergeCell ref="AG158:AI158"/>
    <mergeCell ref="R157:S157"/>
    <mergeCell ref="T157:AA157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6:AA156"/>
    <mergeCell ref="M155:O155"/>
    <mergeCell ref="P155:Q155"/>
    <mergeCell ref="R155:S155"/>
    <mergeCell ref="T155:AA155"/>
    <mergeCell ref="AB155:AF155"/>
    <mergeCell ref="AG155:AI155"/>
    <mergeCell ref="R154:S154"/>
    <mergeCell ref="T154:AA154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T153:AA153"/>
    <mergeCell ref="M152:O152"/>
    <mergeCell ref="P152:Q152"/>
    <mergeCell ref="R152:S152"/>
    <mergeCell ref="T152:AA152"/>
    <mergeCell ref="AB152:AF152"/>
    <mergeCell ref="AG152:AI152"/>
    <mergeCell ref="R151:S151"/>
    <mergeCell ref="T151:AA151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T150:AA150"/>
    <mergeCell ref="M149:O149"/>
    <mergeCell ref="P149:Q149"/>
    <mergeCell ref="R149:S149"/>
    <mergeCell ref="T149:AA149"/>
    <mergeCell ref="AB149:AF149"/>
    <mergeCell ref="AG149:AI149"/>
    <mergeCell ref="R148:S148"/>
    <mergeCell ref="T148:AA148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T147:AA147"/>
    <mergeCell ref="M146:O146"/>
    <mergeCell ref="P146:Q146"/>
    <mergeCell ref="R146:S146"/>
    <mergeCell ref="T146:AA146"/>
    <mergeCell ref="AB146:AF146"/>
    <mergeCell ref="AG146:AI146"/>
    <mergeCell ref="R145:S145"/>
    <mergeCell ref="T145:AA145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4:AA144"/>
    <mergeCell ref="M143:O143"/>
    <mergeCell ref="P143:Q143"/>
    <mergeCell ref="R143:S143"/>
    <mergeCell ref="T143:AA143"/>
    <mergeCell ref="AB143:AF143"/>
    <mergeCell ref="AG143:AI143"/>
    <mergeCell ref="R142:S142"/>
    <mergeCell ref="T142:AA142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T141:AA141"/>
    <mergeCell ref="M140:O140"/>
    <mergeCell ref="P140:Q140"/>
    <mergeCell ref="R140:S140"/>
    <mergeCell ref="T140:AA140"/>
    <mergeCell ref="AB140:AF140"/>
    <mergeCell ref="AG140:AI140"/>
    <mergeCell ref="R139:S139"/>
    <mergeCell ref="T139:AA139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T138:AA138"/>
    <mergeCell ref="M137:O137"/>
    <mergeCell ref="P137:Q137"/>
    <mergeCell ref="R137:S137"/>
    <mergeCell ref="T137:AA137"/>
    <mergeCell ref="AB137:AF137"/>
    <mergeCell ref="AG137:AI137"/>
    <mergeCell ref="R136:S136"/>
    <mergeCell ref="T136:AA136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T135:AA135"/>
    <mergeCell ref="M134:O134"/>
    <mergeCell ref="P134:Q134"/>
    <mergeCell ref="R134:S134"/>
    <mergeCell ref="T134:AA134"/>
    <mergeCell ref="AB134:AF134"/>
    <mergeCell ref="AG134:AI134"/>
    <mergeCell ref="R133:S133"/>
    <mergeCell ref="T133:AA133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32:AA132"/>
    <mergeCell ref="M131:O131"/>
    <mergeCell ref="P131:Q131"/>
    <mergeCell ref="R131:S131"/>
    <mergeCell ref="T131:AA131"/>
    <mergeCell ref="AB131:AF131"/>
    <mergeCell ref="AG131:AI131"/>
    <mergeCell ref="R130:S130"/>
    <mergeCell ref="T130:AA130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T129:AA129"/>
    <mergeCell ref="M128:O128"/>
    <mergeCell ref="P128:Q128"/>
    <mergeCell ref="R128:S128"/>
    <mergeCell ref="T128:AA128"/>
    <mergeCell ref="AB128:AF128"/>
    <mergeCell ref="AG128:AI128"/>
    <mergeCell ref="R127:S127"/>
    <mergeCell ref="T127:AA127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T126:AA126"/>
    <mergeCell ref="M125:O125"/>
    <mergeCell ref="P125:Q125"/>
    <mergeCell ref="R125:S125"/>
    <mergeCell ref="T125:AA125"/>
    <mergeCell ref="AB125:AF125"/>
    <mergeCell ref="AG125:AI125"/>
    <mergeCell ref="R124:S124"/>
    <mergeCell ref="T124:AA124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T123:AA123"/>
    <mergeCell ref="M122:O122"/>
    <mergeCell ref="P122:Q122"/>
    <mergeCell ref="R122:S122"/>
    <mergeCell ref="T122:AA122"/>
    <mergeCell ref="AB122:AF122"/>
    <mergeCell ref="AG122:AI122"/>
    <mergeCell ref="R121:S121"/>
    <mergeCell ref="T121:AA121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20:AA120"/>
    <mergeCell ref="M119:O119"/>
    <mergeCell ref="P119:Q119"/>
    <mergeCell ref="R119:S119"/>
    <mergeCell ref="T119:AA119"/>
    <mergeCell ref="AB119:AF119"/>
    <mergeCell ref="AG119:AI119"/>
    <mergeCell ref="R118:S118"/>
    <mergeCell ref="T118:AA118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T117:AA117"/>
    <mergeCell ref="M116:O116"/>
    <mergeCell ref="P116:Q116"/>
    <mergeCell ref="R116:S116"/>
    <mergeCell ref="T116:AA116"/>
    <mergeCell ref="AB116:AF116"/>
    <mergeCell ref="AG116:AI116"/>
    <mergeCell ref="R115:S115"/>
    <mergeCell ref="T115:AA115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T114:AA114"/>
    <mergeCell ref="M113:O113"/>
    <mergeCell ref="P113:Q113"/>
    <mergeCell ref="R113:S113"/>
    <mergeCell ref="T113:AA113"/>
    <mergeCell ref="AB113:AF113"/>
    <mergeCell ref="AG113:AI113"/>
    <mergeCell ref="R112:S112"/>
    <mergeCell ref="T112:AA112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T111:AA111"/>
    <mergeCell ref="M110:O110"/>
    <mergeCell ref="P110:Q110"/>
    <mergeCell ref="R110:S110"/>
    <mergeCell ref="T110:AA110"/>
    <mergeCell ref="AB110:AF110"/>
    <mergeCell ref="AG110:AI110"/>
    <mergeCell ref="R109:S109"/>
    <mergeCell ref="T109:AA109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8:AA108"/>
    <mergeCell ref="M107:O107"/>
    <mergeCell ref="P107:Q107"/>
    <mergeCell ref="R107:S107"/>
    <mergeCell ref="T107:AA107"/>
    <mergeCell ref="AB107:AF107"/>
    <mergeCell ref="AG107:AI107"/>
    <mergeCell ref="R106:S106"/>
    <mergeCell ref="T106:AA106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T105:AA105"/>
    <mergeCell ref="M104:O104"/>
    <mergeCell ref="P104:Q104"/>
    <mergeCell ref="R104:S104"/>
    <mergeCell ref="T104:AA104"/>
    <mergeCell ref="AB104:AF104"/>
    <mergeCell ref="AG104:AI104"/>
    <mergeCell ref="R103:S103"/>
    <mergeCell ref="T103:AA103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T102:AA102"/>
    <mergeCell ref="M101:O101"/>
    <mergeCell ref="P101:Q101"/>
    <mergeCell ref="R101:S101"/>
    <mergeCell ref="T101:AA101"/>
    <mergeCell ref="AB101:AF101"/>
    <mergeCell ref="AG101:AI101"/>
    <mergeCell ref="R100:S100"/>
    <mergeCell ref="T100:AA100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AK98:AP98"/>
    <mergeCell ref="B99:C99"/>
    <mergeCell ref="D99:E99"/>
    <mergeCell ref="F99:G99"/>
    <mergeCell ref="H99:I99"/>
    <mergeCell ref="J99:L99"/>
    <mergeCell ref="M99:O99"/>
    <mergeCell ref="P99:Q99"/>
    <mergeCell ref="R99:S99"/>
    <mergeCell ref="T99:AA99"/>
    <mergeCell ref="M98:O98"/>
    <mergeCell ref="P98:Q98"/>
    <mergeCell ref="R98:S98"/>
    <mergeCell ref="T98:AA98"/>
    <mergeCell ref="AB98:AF98"/>
    <mergeCell ref="AG98:AI98"/>
    <mergeCell ref="R97:S97"/>
    <mergeCell ref="T97:AA97"/>
    <mergeCell ref="AB97:AF97"/>
    <mergeCell ref="AG97:AI97"/>
    <mergeCell ref="AK97:AP97"/>
    <mergeCell ref="B98:C98"/>
    <mergeCell ref="D98:E98"/>
    <mergeCell ref="F98:G98"/>
    <mergeCell ref="H98:I98"/>
    <mergeCell ref="J98:L98"/>
    <mergeCell ref="AB96:AF96"/>
    <mergeCell ref="AG96:AI96"/>
    <mergeCell ref="AK96:AP96"/>
    <mergeCell ref="B97:C97"/>
    <mergeCell ref="D97:E97"/>
    <mergeCell ref="F97:G97"/>
    <mergeCell ref="H97:I97"/>
    <mergeCell ref="J97:L97"/>
    <mergeCell ref="M97:O97"/>
    <mergeCell ref="P97:Q97"/>
    <mergeCell ref="AK95:AP95"/>
    <mergeCell ref="B96:C96"/>
    <mergeCell ref="D96:E96"/>
    <mergeCell ref="F96:G96"/>
    <mergeCell ref="H96:I96"/>
    <mergeCell ref="J96:L96"/>
    <mergeCell ref="M96:O96"/>
    <mergeCell ref="P96:Q96"/>
    <mergeCell ref="R96:S96"/>
    <mergeCell ref="T96:AA96"/>
    <mergeCell ref="M95:O95"/>
    <mergeCell ref="P95:Q95"/>
    <mergeCell ref="R95:S95"/>
    <mergeCell ref="T95:AA95"/>
    <mergeCell ref="AB95:AF95"/>
    <mergeCell ref="AG95:AI95"/>
    <mergeCell ref="R94:S94"/>
    <mergeCell ref="T94:AA94"/>
    <mergeCell ref="AB94:AF94"/>
    <mergeCell ref="AG94:AI94"/>
    <mergeCell ref="AK94:AP94"/>
    <mergeCell ref="B95:C95"/>
    <mergeCell ref="D95:E95"/>
    <mergeCell ref="F95:G95"/>
    <mergeCell ref="H95:I95"/>
    <mergeCell ref="J95:L95"/>
    <mergeCell ref="AB93:AF93"/>
    <mergeCell ref="AG93:AI93"/>
    <mergeCell ref="AK93:AP93"/>
    <mergeCell ref="B94:C94"/>
    <mergeCell ref="D94:E94"/>
    <mergeCell ref="F94:G94"/>
    <mergeCell ref="H94:I94"/>
    <mergeCell ref="J94:L94"/>
    <mergeCell ref="M94:O94"/>
    <mergeCell ref="P94:Q94"/>
    <mergeCell ref="AK92:AP92"/>
    <mergeCell ref="B93:C93"/>
    <mergeCell ref="D93:E93"/>
    <mergeCell ref="F93:G93"/>
    <mergeCell ref="H93:I93"/>
    <mergeCell ref="J93:L93"/>
    <mergeCell ref="M93:O93"/>
    <mergeCell ref="P93:Q93"/>
    <mergeCell ref="R93:S93"/>
    <mergeCell ref="T93:AA93"/>
    <mergeCell ref="M92:O92"/>
    <mergeCell ref="P92:Q92"/>
    <mergeCell ref="R92:S92"/>
    <mergeCell ref="T92:AA92"/>
    <mergeCell ref="AB92:AF92"/>
    <mergeCell ref="AG92:AI92"/>
    <mergeCell ref="R91:S91"/>
    <mergeCell ref="T91:AA91"/>
    <mergeCell ref="AB91:AF91"/>
    <mergeCell ref="AG91:AI91"/>
    <mergeCell ref="AK91:AP91"/>
    <mergeCell ref="B92:C92"/>
    <mergeCell ref="D92:E92"/>
    <mergeCell ref="F92:G92"/>
    <mergeCell ref="H92:I92"/>
    <mergeCell ref="J92:L92"/>
    <mergeCell ref="AB90:AF90"/>
    <mergeCell ref="AG90:AI90"/>
    <mergeCell ref="AK90:AP90"/>
    <mergeCell ref="B91:C91"/>
    <mergeCell ref="D91:E91"/>
    <mergeCell ref="F91:G91"/>
    <mergeCell ref="H91:I91"/>
    <mergeCell ref="J91:L91"/>
    <mergeCell ref="M91:O91"/>
    <mergeCell ref="P91:Q91"/>
    <mergeCell ref="AK89:AP89"/>
    <mergeCell ref="B90:C90"/>
    <mergeCell ref="D90:E90"/>
    <mergeCell ref="F90:G90"/>
    <mergeCell ref="H90:I90"/>
    <mergeCell ref="J90:L90"/>
    <mergeCell ref="M90:O90"/>
    <mergeCell ref="P90:Q90"/>
    <mergeCell ref="R90:S90"/>
    <mergeCell ref="T90:AA90"/>
    <mergeCell ref="M89:O89"/>
    <mergeCell ref="P89:Q89"/>
    <mergeCell ref="R89:S89"/>
    <mergeCell ref="T89:AA89"/>
    <mergeCell ref="AB89:AF89"/>
    <mergeCell ref="AG89:AI89"/>
    <mergeCell ref="R88:S88"/>
    <mergeCell ref="T88:AA88"/>
    <mergeCell ref="AB88:AF88"/>
    <mergeCell ref="AG88:AI88"/>
    <mergeCell ref="AK88:AP88"/>
    <mergeCell ref="B89:C89"/>
    <mergeCell ref="D89:E89"/>
    <mergeCell ref="F89:G89"/>
    <mergeCell ref="H89:I89"/>
    <mergeCell ref="J89:L89"/>
    <mergeCell ref="AB87:AF87"/>
    <mergeCell ref="AG87:AI87"/>
    <mergeCell ref="AK87:AP87"/>
    <mergeCell ref="B88:C88"/>
    <mergeCell ref="D88:E88"/>
    <mergeCell ref="F88:G88"/>
    <mergeCell ref="H88:I88"/>
    <mergeCell ref="J88:L88"/>
    <mergeCell ref="M88:O88"/>
    <mergeCell ref="P88:Q88"/>
    <mergeCell ref="AK86:AP86"/>
    <mergeCell ref="B87:C87"/>
    <mergeCell ref="D87:E87"/>
    <mergeCell ref="F87:G87"/>
    <mergeCell ref="H87:I87"/>
    <mergeCell ref="J87:L87"/>
    <mergeCell ref="M87:O87"/>
    <mergeCell ref="P87:Q87"/>
    <mergeCell ref="R87:S87"/>
    <mergeCell ref="T87:AA87"/>
    <mergeCell ref="M86:O86"/>
    <mergeCell ref="P86:Q86"/>
    <mergeCell ref="R86:S86"/>
    <mergeCell ref="T86:AA86"/>
    <mergeCell ref="AB86:AF86"/>
    <mergeCell ref="AG86:AI86"/>
    <mergeCell ref="R85:S85"/>
    <mergeCell ref="T85:AA85"/>
    <mergeCell ref="AB85:AF85"/>
    <mergeCell ref="AG85:AI85"/>
    <mergeCell ref="AK85:AP85"/>
    <mergeCell ref="B86:C86"/>
    <mergeCell ref="D86:E86"/>
    <mergeCell ref="F86:G86"/>
    <mergeCell ref="H86:I86"/>
    <mergeCell ref="J86:L86"/>
    <mergeCell ref="AB84:AF84"/>
    <mergeCell ref="AG84:AI84"/>
    <mergeCell ref="AK84:AP84"/>
    <mergeCell ref="B85:C85"/>
    <mergeCell ref="D85:E85"/>
    <mergeCell ref="F85:G85"/>
    <mergeCell ref="H85:I85"/>
    <mergeCell ref="J85:L85"/>
    <mergeCell ref="M85:O85"/>
    <mergeCell ref="P85:Q85"/>
    <mergeCell ref="AK83:AP83"/>
    <mergeCell ref="B84:C84"/>
    <mergeCell ref="D84:E84"/>
    <mergeCell ref="F84:G84"/>
    <mergeCell ref="H84:I84"/>
    <mergeCell ref="J84:L84"/>
    <mergeCell ref="M84:O84"/>
    <mergeCell ref="P84:Q84"/>
    <mergeCell ref="R84:S84"/>
    <mergeCell ref="T84:AA84"/>
    <mergeCell ref="M83:O83"/>
    <mergeCell ref="P83:Q83"/>
    <mergeCell ref="R83:S83"/>
    <mergeCell ref="T83:AA83"/>
    <mergeCell ref="AB83:AF83"/>
    <mergeCell ref="AG83:AI83"/>
    <mergeCell ref="R82:S82"/>
    <mergeCell ref="T82:AA82"/>
    <mergeCell ref="AB82:AF82"/>
    <mergeCell ref="AG82:AI82"/>
    <mergeCell ref="AK82:AP82"/>
    <mergeCell ref="B83:C83"/>
    <mergeCell ref="D83:E83"/>
    <mergeCell ref="F83:G83"/>
    <mergeCell ref="H83:I83"/>
    <mergeCell ref="J83:L83"/>
    <mergeCell ref="AB81:AF81"/>
    <mergeCell ref="AG81:AI81"/>
    <mergeCell ref="AK81:AP81"/>
    <mergeCell ref="B82:C82"/>
    <mergeCell ref="D82:E82"/>
    <mergeCell ref="F82:G82"/>
    <mergeCell ref="H82:I82"/>
    <mergeCell ref="J82:L82"/>
    <mergeCell ref="M82:O82"/>
    <mergeCell ref="P82:Q82"/>
    <mergeCell ref="AK80:AP80"/>
    <mergeCell ref="B81:C81"/>
    <mergeCell ref="D81:E81"/>
    <mergeCell ref="F81:G81"/>
    <mergeCell ref="H81:I81"/>
    <mergeCell ref="J81:L81"/>
    <mergeCell ref="M81:O81"/>
    <mergeCell ref="P81:Q81"/>
    <mergeCell ref="R81:S81"/>
    <mergeCell ref="T81:AA81"/>
    <mergeCell ref="M80:O80"/>
    <mergeCell ref="P80:Q80"/>
    <mergeCell ref="R80:S80"/>
    <mergeCell ref="T80:AA80"/>
    <mergeCell ref="AB80:AF80"/>
    <mergeCell ref="AG80:AI80"/>
    <mergeCell ref="R79:S79"/>
    <mergeCell ref="T79:AA79"/>
    <mergeCell ref="AB79:AF79"/>
    <mergeCell ref="AG79:AI79"/>
    <mergeCell ref="AK79:AP79"/>
    <mergeCell ref="B80:C80"/>
    <mergeCell ref="D80:E80"/>
    <mergeCell ref="F80:G80"/>
    <mergeCell ref="H80:I80"/>
    <mergeCell ref="J80:L80"/>
    <mergeCell ref="AB78:AF78"/>
    <mergeCell ref="AG78:AI78"/>
    <mergeCell ref="AK78:AP78"/>
    <mergeCell ref="B79:C79"/>
    <mergeCell ref="D79:E79"/>
    <mergeCell ref="F79:G79"/>
    <mergeCell ref="H79:I79"/>
    <mergeCell ref="J79:L79"/>
    <mergeCell ref="M79:O79"/>
    <mergeCell ref="P79:Q79"/>
    <mergeCell ref="AK77:AP77"/>
    <mergeCell ref="B78:C78"/>
    <mergeCell ref="D78:E78"/>
    <mergeCell ref="F78:G78"/>
    <mergeCell ref="H78:I78"/>
    <mergeCell ref="J78:L78"/>
    <mergeCell ref="M78:O78"/>
    <mergeCell ref="P78:Q78"/>
    <mergeCell ref="R78:S78"/>
    <mergeCell ref="T78:AA78"/>
    <mergeCell ref="M77:O77"/>
    <mergeCell ref="P77:Q77"/>
    <mergeCell ref="R77:S77"/>
    <mergeCell ref="T77:AA77"/>
    <mergeCell ref="AB77:AF77"/>
    <mergeCell ref="AG77:AI77"/>
    <mergeCell ref="R76:S76"/>
    <mergeCell ref="T76:AA76"/>
    <mergeCell ref="AB76:AF76"/>
    <mergeCell ref="AG76:AI76"/>
    <mergeCell ref="AK76:AP76"/>
    <mergeCell ref="B77:C77"/>
    <mergeCell ref="D77:E77"/>
    <mergeCell ref="F77:G77"/>
    <mergeCell ref="H77:I77"/>
    <mergeCell ref="J77:L77"/>
    <mergeCell ref="AB75:AF75"/>
    <mergeCell ref="AG75:AI75"/>
    <mergeCell ref="AK75:AP75"/>
    <mergeCell ref="B76:C76"/>
    <mergeCell ref="D76:E76"/>
    <mergeCell ref="F76:G76"/>
    <mergeCell ref="H76:I76"/>
    <mergeCell ref="J76:L76"/>
    <mergeCell ref="M76:O76"/>
    <mergeCell ref="P76:Q76"/>
    <mergeCell ref="AK74:AP74"/>
    <mergeCell ref="B75:C75"/>
    <mergeCell ref="D75:E75"/>
    <mergeCell ref="F75:G75"/>
    <mergeCell ref="H75:I75"/>
    <mergeCell ref="J75:L75"/>
    <mergeCell ref="M75:O75"/>
    <mergeCell ref="P75:Q75"/>
    <mergeCell ref="R75:S75"/>
    <mergeCell ref="T75:AA75"/>
    <mergeCell ref="M74:O74"/>
    <mergeCell ref="P74:Q74"/>
    <mergeCell ref="R74:S74"/>
    <mergeCell ref="T74:AA74"/>
    <mergeCell ref="AB74:AF74"/>
    <mergeCell ref="AG74:AI74"/>
    <mergeCell ref="R73:S73"/>
    <mergeCell ref="T73:AA73"/>
    <mergeCell ref="AB73:AF73"/>
    <mergeCell ref="AG73:AI73"/>
    <mergeCell ref="AK73:AP73"/>
    <mergeCell ref="B74:C74"/>
    <mergeCell ref="D74:E74"/>
    <mergeCell ref="F74:G74"/>
    <mergeCell ref="H74:I74"/>
    <mergeCell ref="J74:L74"/>
    <mergeCell ref="AB72:AF72"/>
    <mergeCell ref="AG72:AI72"/>
    <mergeCell ref="AK72:AP72"/>
    <mergeCell ref="B73:C73"/>
    <mergeCell ref="D73:E73"/>
    <mergeCell ref="F73:G73"/>
    <mergeCell ref="H73:I73"/>
    <mergeCell ref="J73:L73"/>
    <mergeCell ref="M73:O73"/>
    <mergeCell ref="P73:Q73"/>
    <mergeCell ref="AK71:AP71"/>
    <mergeCell ref="B72:C72"/>
    <mergeCell ref="D72:E72"/>
    <mergeCell ref="F72:G72"/>
    <mergeCell ref="H72:I72"/>
    <mergeCell ref="J72:L72"/>
    <mergeCell ref="M72:O72"/>
    <mergeCell ref="P72:Q72"/>
    <mergeCell ref="R72:S72"/>
    <mergeCell ref="T72:AA72"/>
    <mergeCell ref="M71:O71"/>
    <mergeCell ref="P71:Q71"/>
    <mergeCell ref="R71:S71"/>
    <mergeCell ref="T71:AA71"/>
    <mergeCell ref="AB71:AF71"/>
    <mergeCell ref="AG71:AI71"/>
    <mergeCell ref="R70:S70"/>
    <mergeCell ref="T70:AA70"/>
    <mergeCell ref="AB70:AF70"/>
    <mergeCell ref="AG70:AI70"/>
    <mergeCell ref="AK70:AP70"/>
    <mergeCell ref="B71:C71"/>
    <mergeCell ref="D71:E71"/>
    <mergeCell ref="F71:G71"/>
    <mergeCell ref="H71:I71"/>
    <mergeCell ref="J71:L71"/>
    <mergeCell ref="AB69:AF69"/>
    <mergeCell ref="AG69:AI69"/>
    <mergeCell ref="AK69:AP69"/>
    <mergeCell ref="B70:C70"/>
    <mergeCell ref="D70:E70"/>
    <mergeCell ref="F70:G70"/>
    <mergeCell ref="H70:I70"/>
    <mergeCell ref="J70:L70"/>
    <mergeCell ref="M70:O70"/>
    <mergeCell ref="P70:Q70"/>
    <mergeCell ref="AK68:AP68"/>
    <mergeCell ref="B69:C69"/>
    <mergeCell ref="D69:E69"/>
    <mergeCell ref="F69:G69"/>
    <mergeCell ref="H69:I69"/>
    <mergeCell ref="J69:L69"/>
    <mergeCell ref="M69:O69"/>
    <mergeCell ref="P69:Q69"/>
    <mergeCell ref="R69:S69"/>
    <mergeCell ref="T69:AA69"/>
    <mergeCell ref="M68:O68"/>
    <mergeCell ref="P68:Q68"/>
    <mergeCell ref="R68:S68"/>
    <mergeCell ref="T68:AA68"/>
    <mergeCell ref="AB68:AF68"/>
    <mergeCell ref="AG68:AI68"/>
    <mergeCell ref="R67:S67"/>
    <mergeCell ref="T67:AA67"/>
    <mergeCell ref="AB67:AF67"/>
    <mergeCell ref="AG67:AI67"/>
    <mergeCell ref="AK67:AP67"/>
    <mergeCell ref="B68:C68"/>
    <mergeCell ref="D68:E68"/>
    <mergeCell ref="F68:G68"/>
    <mergeCell ref="H68:I68"/>
    <mergeCell ref="J68:L68"/>
    <mergeCell ref="AB66:AF66"/>
    <mergeCell ref="AG66:AI66"/>
    <mergeCell ref="AK66:AP66"/>
    <mergeCell ref="B67:C67"/>
    <mergeCell ref="D67:E67"/>
    <mergeCell ref="F67:G67"/>
    <mergeCell ref="H67:I67"/>
    <mergeCell ref="J67:L67"/>
    <mergeCell ref="M67:O67"/>
    <mergeCell ref="P67:Q67"/>
    <mergeCell ref="AK65:AP65"/>
    <mergeCell ref="B66:C66"/>
    <mergeCell ref="D66:E66"/>
    <mergeCell ref="F66:G66"/>
    <mergeCell ref="H66:I66"/>
    <mergeCell ref="J66:L66"/>
    <mergeCell ref="M66:O66"/>
    <mergeCell ref="P66:Q66"/>
    <mergeCell ref="R66:S66"/>
    <mergeCell ref="T66:AA66"/>
    <mergeCell ref="M65:O65"/>
    <mergeCell ref="P65:Q65"/>
    <mergeCell ref="R65:S65"/>
    <mergeCell ref="T65:AA65"/>
    <mergeCell ref="AB65:AF65"/>
    <mergeCell ref="AG65:AI65"/>
    <mergeCell ref="R64:S64"/>
    <mergeCell ref="T64:AA64"/>
    <mergeCell ref="AB64:AF64"/>
    <mergeCell ref="AG64:AI64"/>
    <mergeCell ref="AK64:AP64"/>
    <mergeCell ref="B65:C65"/>
    <mergeCell ref="D65:E65"/>
    <mergeCell ref="F65:G65"/>
    <mergeCell ref="H65:I65"/>
    <mergeCell ref="J65:L65"/>
    <mergeCell ref="AB63:AF63"/>
    <mergeCell ref="AG63:AI63"/>
    <mergeCell ref="AK63:AP63"/>
    <mergeCell ref="B64:C64"/>
    <mergeCell ref="D64:E64"/>
    <mergeCell ref="F64:G64"/>
    <mergeCell ref="H64:I64"/>
    <mergeCell ref="J64:L64"/>
    <mergeCell ref="M64:O64"/>
    <mergeCell ref="P64:Q64"/>
    <mergeCell ref="AK62:AP62"/>
    <mergeCell ref="B63:C63"/>
    <mergeCell ref="D63:E63"/>
    <mergeCell ref="F63:G63"/>
    <mergeCell ref="H63:I63"/>
    <mergeCell ref="J63:L63"/>
    <mergeCell ref="M63:O63"/>
    <mergeCell ref="P63:Q63"/>
    <mergeCell ref="R63:S63"/>
    <mergeCell ref="T63:AA63"/>
    <mergeCell ref="M62:O62"/>
    <mergeCell ref="P62:Q62"/>
    <mergeCell ref="R62:S62"/>
    <mergeCell ref="T62:AA62"/>
    <mergeCell ref="AB62:AF62"/>
    <mergeCell ref="AG62:AI62"/>
    <mergeCell ref="R61:S61"/>
    <mergeCell ref="T61:AA61"/>
    <mergeCell ref="AB61:AF61"/>
    <mergeCell ref="AG61:AI61"/>
    <mergeCell ref="AK61:AP61"/>
    <mergeCell ref="B62:C62"/>
    <mergeCell ref="D62:E62"/>
    <mergeCell ref="F62:G62"/>
    <mergeCell ref="H62:I62"/>
    <mergeCell ref="J62:L62"/>
    <mergeCell ref="AB60:AF60"/>
    <mergeCell ref="AG60:AI60"/>
    <mergeCell ref="AK60:AP60"/>
    <mergeCell ref="B61:C61"/>
    <mergeCell ref="D61:E61"/>
    <mergeCell ref="F61:G61"/>
    <mergeCell ref="H61:I61"/>
    <mergeCell ref="J61:L61"/>
    <mergeCell ref="M61:O61"/>
    <mergeCell ref="P61:Q61"/>
    <mergeCell ref="AK59:AP59"/>
    <mergeCell ref="B60:C60"/>
    <mergeCell ref="D60:E60"/>
    <mergeCell ref="F60:G60"/>
    <mergeCell ref="H60:I60"/>
    <mergeCell ref="J60:L60"/>
    <mergeCell ref="M60:O60"/>
    <mergeCell ref="P60:Q60"/>
    <mergeCell ref="R60:S60"/>
    <mergeCell ref="T60:AA60"/>
    <mergeCell ref="M59:O59"/>
    <mergeCell ref="P59:Q59"/>
    <mergeCell ref="R59:S59"/>
    <mergeCell ref="T59:AA59"/>
    <mergeCell ref="AB59:AF59"/>
    <mergeCell ref="AG59:AI59"/>
    <mergeCell ref="R58:S58"/>
    <mergeCell ref="T58:AA58"/>
    <mergeCell ref="AB58:AF58"/>
    <mergeCell ref="AG58:AI58"/>
    <mergeCell ref="AK58:AP58"/>
    <mergeCell ref="B59:C59"/>
    <mergeCell ref="D59:E59"/>
    <mergeCell ref="F59:G59"/>
    <mergeCell ref="H59:I59"/>
    <mergeCell ref="J59:L59"/>
    <mergeCell ref="AB57:AF57"/>
    <mergeCell ref="AG57:AI57"/>
    <mergeCell ref="AK57:AP57"/>
    <mergeCell ref="B58:C58"/>
    <mergeCell ref="D58:E58"/>
    <mergeCell ref="F58:G58"/>
    <mergeCell ref="H58:I58"/>
    <mergeCell ref="J58:L58"/>
    <mergeCell ref="M58:O58"/>
    <mergeCell ref="P58:Q58"/>
    <mergeCell ref="AK56:AP56"/>
    <mergeCell ref="B57:C57"/>
    <mergeCell ref="D57:E57"/>
    <mergeCell ref="F57:G57"/>
    <mergeCell ref="H57:I57"/>
    <mergeCell ref="J57:L57"/>
    <mergeCell ref="M57:O57"/>
    <mergeCell ref="P57:Q57"/>
    <mergeCell ref="R57:S57"/>
    <mergeCell ref="T57:AA57"/>
    <mergeCell ref="M56:O56"/>
    <mergeCell ref="P56:Q56"/>
    <mergeCell ref="R56:S56"/>
    <mergeCell ref="T56:AA56"/>
    <mergeCell ref="AB56:AF56"/>
    <mergeCell ref="AG56:AI56"/>
    <mergeCell ref="R55:S55"/>
    <mergeCell ref="T55:AA55"/>
    <mergeCell ref="AB55:AF55"/>
    <mergeCell ref="AG55:AI55"/>
    <mergeCell ref="AK55:AP55"/>
    <mergeCell ref="B56:C56"/>
    <mergeCell ref="D56:E56"/>
    <mergeCell ref="F56:G56"/>
    <mergeCell ref="H56:I56"/>
    <mergeCell ref="J56:L56"/>
    <mergeCell ref="AB54:AF54"/>
    <mergeCell ref="AG54:AI54"/>
    <mergeCell ref="AK54:AP54"/>
    <mergeCell ref="B55:C55"/>
    <mergeCell ref="D55:E55"/>
    <mergeCell ref="F55:G55"/>
    <mergeCell ref="H55:I55"/>
    <mergeCell ref="J55:L55"/>
    <mergeCell ref="M55:O55"/>
    <mergeCell ref="P55:Q55"/>
    <mergeCell ref="AK53:AP53"/>
    <mergeCell ref="B54:C54"/>
    <mergeCell ref="D54:E54"/>
    <mergeCell ref="F54:G54"/>
    <mergeCell ref="H54:I54"/>
    <mergeCell ref="J54:L54"/>
    <mergeCell ref="M54:O54"/>
    <mergeCell ref="P54:Q54"/>
    <mergeCell ref="R54:S54"/>
    <mergeCell ref="T54:AA54"/>
    <mergeCell ref="M53:O53"/>
    <mergeCell ref="P53:Q53"/>
    <mergeCell ref="R53:S53"/>
    <mergeCell ref="T53:AA53"/>
    <mergeCell ref="AB53:AF53"/>
    <mergeCell ref="AG53:AI53"/>
    <mergeCell ref="R52:S52"/>
    <mergeCell ref="T52:AA52"/>
    <mergeCell ref="AB52:AF52"/>
    <mergeCell ref="AG52:AI52"/>
    <mergeCell ref="AK52:AP52"/>
    <mergeCell ref="B53:C53"/>
    <mergeCell ref="D53:E53"/>
    <mergeCell ref="F53:G53"/>
    <mergeCell ref="H53:I53"/>
    <mergeCell ref="J53:L53"/>
    <mergeCell ref="AB51:AF51"/>
    <mergeCell ref="AG51:AI51"/>
    <mergeCell ref="AK51:AP51"/>
    <mergeCell ref="B52:C52"/>
    <mergeCell ref="D52:E52"/>
    <mergeCell ref="F52:G52"/>
    <mergeCell ref="H52:I52"/>
    <mergeCell ref="J52:L52"/>
    <mergeCell ref="M52:O52"/>
    <mergeCell ref="P52:Q52"/>
    <mergeCell ref="AK50:AP50"/>
    <mergeCell ref="B51:C51"/>
    <mergeCell ref="D51:E51"/>
    <mergeCell ref="F51:G51"/>
    <mergeCell ref="H51:I51"/>
    <mergeCell ref="J51:L51"/>
    <mergeCell ref="M51:O51"/>
    <mergeCell ref="P51:Q51"/>
    <mergeCell ref="R51:S51"/>
    <mergeCell ref="T51:AA51"/>
    <mergeCell ref="M50:O50"/>
    <mergeCell ref="P50:Q50"/>
    <mergeCell ref="R50:S50"/>
    <mergeCell ref="T50:AA50"/>
    <mergeCell ref="AB50:AF50"/>
    <mergeCell ref="AG50:AI50"/>
    <mergeCell ref="R49:S49"/>
    <mergeCell ref="T49:AA49"/>
    <mergeCell ref="AB49:AF49"/>
    <mergeCell ref="AG49:AI49"/>
    <mergeCell ref="AK49:AP49"/>
    <mergeCell ref="B50:C50"/>
    <mergeCell ref="D50:E50"/>
    <mergeCell ref="F50:G50"/>
    <mergeCell ref="H50:I50"/>
    <mergeCell ref="J50:L50"/>
    <mergeCell ref="AB48:AF48"/>
    <mergeCell ref="AG48:AI48"/>
    <mergeCell ref="AK48:AP48"/>
    <mergeCell ref="B49:C49"/>
    <mergeCell ref="D49:E49"/>
    <mergeCell ref="F49:G49"/>
    <mergeCell ref="H49:I49"/>
    <mergeCell ref="J49:L49"/>
    <mergeCell ref="M49:O49"/>
    <mergeCell ref="P49:Q49"/>
    <mergeCell ref="AK47:AP47"/>
    <mergeCell ref="B48:C48"/>
    <mergeCell ref="D48:E48"/>
    <mergeCell ref="F48:G48"/>
    <mergeCell ref="H48:I48"/>
    <mergeCell ref="J48:L48"/>
    <mergeCell ref="M48:O48"/>
    <mergeCell ref="P48:Q48"/>
    <mergeCell ref="R48:S48"/>
    <mergeCell ref="T48:AA48"/>
    <mergeCell ref="M47:O47"/>
    <mergeCell ref="P47:Q47"/>
    <mergeCell ref="R47:S47"/>
    <mergeCell ref="T47:AA47"/>
    <mergeCell ref="AB47:AF47"/>
    <mergeCell ref="AG47:AI47"/>
    <mergeCell ref="R46:S46"/>
    <mergeCell ref="T46:AA46"/>
    <mergeCell ref="AB46:AF46"/>
    <mergeCell ref="AG46:AI46"/>
    <mergeCell ref="AK46:AP46"/>
    <mergeCell ref="B47:C47"/>
    <mergeCell ref="D47:E47"/>
    <mergeCell ref="F47:G47"/>
    <mergeCell ref="H47:I47"/>
    <mergeCell ref="J47:L47"/>
    <mergeCell ref="AB45:AF45"/>
    <mergeCell ref="AG45:AI45"/>
    <mergeCell ref="AK45:AP45"/>
    <mergeCell ref="B46:C46"/>
    <mergeCell ref="D46:E46"/>
    <mergeCell ref="F46:G46"/>
    <mergeCell ref="H46:I46"/>
    <mergeCell ref="J46:L46"/>
    <mergeCell ref="M46:O46"/>
    <mergeCell ref="P46:Q46"/>
    <mergeCell ref="AK44:AP44"/>
    <mergeCell ref="B45:C45"/>
    <mergeCell ref="D45:E45"/>
    <mergeCell ref="F45:G45"/>
    <mergeCell ref="H45:I45"/>
    <mergeCell ref="J45:L45"/>
    <mergeCell ref="M45:O45"/>
    <mergeCell ref="P45:Q45"/>
    <mergeCell ref="R45:S45"/>
    <mergeCell ref="T45:AA45"/>
    <mergeCell ref="M44:O44"/>
    <mergeCell ref="P44:Q44"/>
    <mergeCell ref="R44:S44"/>
    <mergeCell ref="T44:AA44"/>
    <mergeCell ref="AB44:AF44"/>
    <mergeCell ref="AG44:AI44"/>
    <mergeCell ref="R43:S43"/>
    <mergeCell ref="T43:AA43"/>
    <mergeCell ref="AB43:AF43"/>
    <mergeCell ref="AG43:AI43"/>
    <mergeCell ref="AK43:AP43"/>
    <mergeCell ref="B44:C44"/>
    <mergeCell ref="D44:E44"/>
    <mergeCell ref="F44:G44"/>
    <mergeCell ref="H44:I44"/>
    <mergeCell ref="J44:L44"/>
    <mergeCell ref="AB42:AF42"/>
    <mergeCell ref="AG42:AI42"/>
    <mergeCell ref="AK42:AP42"/>
    <mergeCell ref="B43:C43"/>
    <mergeCell ref="D43:E43"/>
    <mergeCell ref="F43:G43"/>
    <mergeCell ref="H43:I43"/>
    <mergeCell ref="J43:L43"/>
    <mergeCell ref="M43:O43"/>
    <mergeCell ref="P43:Q43"/>
    <mergeCell ref="AK41:AP41"/>
    <mergeCell ref="B42:C42"/>
    <mergeCell ref="D42:E42"/>
    <mergeCell ref="F42:G42"/>
    <mergeCell ref="H42:I42"/>
    <mergeCell ref="J42:L42"/>
    <mergeCell ref="M42:O42"/>
    <mergeCell ref="P42:Q42"/>
    <mergeCell ref="R42:S42"/>
    <mergeCell ref="T42:AA42"/>
    <mergeCell ref="M41:O41"/>
    <mergeCell ref="P41:Q41"/>
    <mergeCell ref="R41:S41"/>
    <mergeCell ref="T41:AA41"/>
    <mergeCell ref="AB41:AF41"/>
    <mergeCell ref="AG41:AI41"/>
    <mergeCell ref="R40:S40"/>
    <mergeCell ref="T40:AA40"/>
    <mergeCell ref="AB40:AF40"/>
    <mergeCell ref="AG40:AI40"/>
    <mergeCell ref="AK40:AP40"/>
    <mergeCell ref="B41:C41"/>
    <mergeCell ref="D41:E41"/>
    <mergeCell ref="F41:G41"/>
    <mergeCell ref="H41:I41"/>
    <mergeCell ref="J41:L41"/>
    <mergeCell ref="AB39:AF39"/>
    <mergeCell ref="AG39:AI39"/>
    <mergeCell ref="AK39:AP39"/>
    <mergeCell ref="B40:C40"/>
    <mergeCell ref="D40:E40"/>
    <mergeCell ref="F40:G40"/>
    <mergeCell ref="H40:I40"/>
    <mergeCell ref="J40:L40"/>
    <mergeCell ref="M40:O40"/>
    <mergeCell ref="P40:Q40"/>
    <mergeCell ref="AK38:AP38"/>
    <mergeCell ref="B39:C39"/>
    <mergeCell ref="D39:E39"/>
    <mergeCell ref="F39:G39"/>
    <mergeCell ref="H39:I39"/>
    <mergeCell ref="J39:L39"/>
    <mergeCell ref="M39:O39"/>
    <mergeCell ref="P39:Q39"/>
    <mergeCell ref="R39:S39"/>
    <mergeCell ref="T39:AA39"/>
    <mergeCell ref="M38:O38"/>
    <mergeCell ref="P38:Q38"/>
    <mergeCell ref="R38:S38"/>
    <mergeCell ref="T38:AA38"/>
    <mergeCell ref="AB38:AF38"/>
    <mergeCell ref="AG38:AI38"/>
    <mergeCell ref="R37:S37"/>
    <mergeCell ref="T37:AA37"/>
    <mergeCell ref="AB37:AF37"/>
    <mergeCell ref="AG37:AI37"/>
    <mergeCell ref="AK37:AP37"/>
    <mergeCell ref="B38:C38"/>
    <mergeCell ref="D38:E38"/>
    <mergeCell ref="F38:G38"/>
    <mergeCell ref="H38:I38"/>
    <mergeCell ref="J38:L38"/>
    <mergeCell ref="AB36:AF36"/>
    <mergeCell ref="AG36:AI36"/>
    <mergeCell ref="AK36:AP36"/>
    <mergeCell ref="B37:C37"/>
    <mergeCell ref="D37:E37"/>
    <mergeCell ref="F37:G37"/>
    <mergeCell ref="H37:I37"/>
    <mergeCell ref="J37:L37"/>
    <mergeCell ref="M37:O37"/>
    <mergeCell ref="P37:Q37"/>
    <mergeCell ref="AK35:AP35"/>
    <mergeCell ref="B36:C36"/>
    <mergeCell ref="D36:E36"/>
    <mergeCell ref="F36:G36"/>
    <mergeCell ref="H36:I36"/>
    <mergeCell ref="J36:L36"/>
    <mergeCell ref="M36:O36"/>
    <mergeCell ref="P36:Q36"/>
    <mergeCell ref="R36:S36"/>
    <mergeCell ref="T36:AA36"/>
    <mergeCell ref="M35:O35"/>
    <mergeCell ref="P35:Q35"/>
    <mergeCell ref="R35:S35"/>
    <mergeCell ref="T35:AA35"/>
    <mergeCell ref="AB35:AF35"/>
    <mergeCell ref="AG35:AI35"/>
    <mergeCell ref="R34:S34"/>
    <mergeCell ref="T34:AA34"/>
    <mergeCell ref="AB34:AF34"/>
    <mergeCell ref="AG34:AI34"/>
    <mergeCell ref="AK34:AP34"/>
    <mergeCell ref="B35:C35"/>
    <mergeCell ref="D35:E35"/>
    <mergeCell ref="F35:G35"/>
    <mergeCell ref="H35:I35"/>
    <mergeCell ref="J35:L35"/>
    <mergeCell ref="AB33:AF33"/>
    <mergeCell ref="AG33:AI33"/>
    <mergeCell ref="AK33:AP33"/>
    <mergeCell ref="B34:C34"/>
    <mergeCell ref="D34:E34"/>
    <mergeCell ref="F34:G34"/>
    <mergeCell ref="H34:I34"/>
    <mergeCell ref="J34:L34"/>
    <mergeCell ref="M34:O34"/>
    <mergeCell ref="P34:Q34"/>
    <mergeCell ref="AK32:AP32"/>
    <mergeCell ref="B33:C33"/>
    <mergeCell ref="D33:E33"/>
    <mergeCell ref="F33:G33"/>
    <mergeCell ref="H33:I33"/>
    <mergeCell ref="J33:L33"/>
    <mergeCell ref="M33:O33"/>
    <mergeCell ref="P33:Q33"/>
    <mergeCell ref="R33:S33"/>
    <mergeCell ref="T33:AA33"/>
    <mergeCell ref="M32:O32"/>
    <mergeCell ref="P32:Q32"/>
    <mergeCell ref="R32:S32"/>
    <mergeCell ref="T32:AA32"/>
    <mergeCell ref="AB32:AF32"/>
    <mergeCell ref="AG32:AI32"/>
    <mergeCell ref="R31:S31"/>
    <mergeCell ref="T31:AA31"/>
    <mergeCell ref="AB31:AF31"/>
    <mergeCell ref="AG31:AI31"/>
    <mergeCell ref="AK31:AP31"/>
    <mergeCell ref="B32:C32"/>
    <mergeCell ref="D32:E32"/>
    <mergeCell ref="F32:G32"/>
    <mergeCell ref="H32:I32"/>
    <mergeCell ref="J32:L32"/>
    <mergeCell ref="AB30:AF30"/>
    <mergeCell ref="AG30:AI30"/>
    <mergeCell ref="AK30:AP30"/>
    <mergeCell ref="B31:C31"/>
    <mergeCell ref="D31:E31"/>
    <mergeCell ref="F31:G31"/>
    <mergeCell ref="H31:I31"/>
    <mergeCell ref="J31:L31"/>
    <mergeCell ref="M31:O31"/>
    <mergeCell ref="P31:Q31"/>
    <mergeCell ref="AK29:AP29"/>
    <mergeCell ref="B30:C30"/>
    <mergeCell ref="D30:E30"/>
    <mergeCell ref="F30:G30"/>
    <mergeCell ref="H30:I30"/>
    <mergeCell ref="J30:L30"/>
    <mergeCell ref="M30:O30"/>
    <mergeCell ref="P30:Q30"/>
    <mergeCell ref="R30:S30"/>
    <mergeCell ref="T30:AA30"/>
    <mergeCell ref="M29:O29"/>
    <mergeCell ref="P29:Q29"/>
    <mergeCell ref="R29:S29"/>
    <mergeCell ref="T29:AA29"/>
    <mergeCell ref="AB29:AF29"/>
    <mergeCell ref="AG29:AI29"/>
    <mergeCell ref="R28:S28"/>
    <mergeCell ref="T28:AA28"/>
    <mergeCell ref="AB28:AF28"/>
    <mergeCell ref="AG28:AI28"/>
    <mergeCell ref="AK28:AP28"/>
    <mergeCell ref="B29:C29"/>
    <mergeCell ref="D29:E29"/>
    <mergeCell ref="F29:G29"/>
    <mergeCell ref="H29:I29"/>
    <mergeCell ref="J29:L29"/>
    <mergeCell ref="AB27:AF27"/>
    <mergeCell ref="AG27:AI27"/>
    <mergeCell ref="AK27:AP27"/>
    <mergeCell ref="B28:C28"/>
    <mergeCell ref="D28:E28"/>
    <mergeCell ref="F28:G28"/>
    <mergeCell ref="H28:I28"/>
    <mergeCell ref="J28:L28"/>
    <mergeCell ref="M28:O28"/>
    <mergeCell ref="P28:Q28"/>
    <mergeCell ref="AK23:AP23"/>
    <mergeCell ref="B27:C27"/>
    <mergeCell ref="D27:E27"/>
    <mergeCell ref="F27:G27"/>
    <mergeCell ref="H27:I27"/>
    <mergeCell ref="J27:L27"/>
    <mergeCell ref="M27:O27"/>
    <mergeCell ref="P27:Q27"/>
    <mergeCell ref="R27:S27"/>
    <mergeCell ref="T27:AA27"/>
    <mergeCell ref="M23:O23"/>
    <mergeCell ref="P23:Q23"/>
    <mergeCell ref="R23:S23"/>
    <mergeCell ref="T23:AA23"/>
    <mergeCell ref="AB23:AF23"/>
    <mergeCell ref="AG23:AI23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2:K6"/>
    <mergeCell ref="N3:AB5"/>
    <mergeCell ref="AE3:AN3"/>
    <mergeCell ref="AP3:AT3"/>
    <mergeCell ref="AE5:AN7"/>
    <mergeCell ref="AP5:AT7"/>
    <mergeCell ref="B15:G15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99FF"/>
  </sheetPr>
  <dimension ref="A1:BD354"/>
  <sheetViews>
    <sheetView showGridLines="0" topLeftCell="C1" workbookViewId="0">
      <pane xSplit="33" ySplit="191" topLeftCell="AT336" activePane="bottomRight" state="frozen"/>
      <selection activeCell="C1" sqref="C1"/>
      <selection pane="topRight" activeCell="AJ1" sqref="AJ1"/>
      <selection pane="bottomLeft" activeCell="C192" sqref="C192"/>
      <selection pane="bottomRight" activeCell="AX319" sqref="AX319"/>
    </sheetView>
  </sheetViews>
  <sheetFormatPr baseColWidth="10" defaultRowHeight="15" x14ac:dyDescent="0.25"/>
  <cols>
    <col min="1" max="1" width="2.85546875" style="618" customWidth="1"/>
    <col min="2" max="5" width="2.7109375" style="618" customWidth="1"/>
    <col min="6" max="6" width="2.85546875" style="618" customWidth="1"/>
    <col min="7" max="9" width="2.7109375" style="618" customWidth="1"/>
    <col min="10" max="10" width="2.42578125" style="618" customWidth="1"/>
    <col min="11" max="11" width="0.28515625" style="618" customWidth="1"/>
    <col min="12" max="12" width="1" style="618" customWidth="1"/>
    <col min="13" max="13" width="1.5703125" style="618" customWidth="1"/>
    <col min="14" max="26" width="2.7109375" style="618" customWidth="1"/>
    <col min="27" max="27" width="2.42578125" style="618" customWidth="1"/>
    <col min="28" max="28" width="0.28515625" style="618" customWidth="1"/>
    <col min="29" max="29" width="1.85546875" style="618" customWidth="1"/>
    <col min="30" max="30" width="0.85546875" style="618" customWidth="1"/>
    <col min="31" max="34" width="2.7109375" style="618" customWidth="1"/>
    <col min="35" max="35" width="3.28515625" style="618" customWidth="1"/>
    <col min="36" max="36" width="3.140625" style="618" customWidth="1"/>
    <col min="37" max="38" width="2.7109375" style="618" customWidth="1"/>
    <col min="39" max="40" width="0.85546875" style="618" customWidth="1"/>
    <col min="41" max="41" width="1" style="618" customWidth="1"/>
    <col min="42" max="42" width="18.85546875" style="618" bestFit="1" customWidth="1"/>
    <col min="43" max="43" width="16.42578125" style="618" bestFit="1" customWidth="1"/>
    <col min="44" max="44" width="15.7109375" style="618" bestFit="1" customWidth="1"/>
    <col min="45" max="45" width="16.42578125" style="618" bestFit="1" customWidth="1"/>
    <col min="46" max="46" width="17.42578125" style="618" bestFit="1" customWidth="1"/>
    <col min="47" max="47" width="17.7109375" style="618" customWidth="1"/>
    <col min="48" max="48" width="17.42578125" style="632" bestFit="1" customWidth="1"/>
    <col min="49" max="49" width="16.42578125" style="618" bestFit="1" customWidth="1"/>
    <col min="50" max="50" width="15.7109375" style="631" bestFit="1" customWidth="1"/>
    <col min="51" max="51" width="13.85546875" style="618" bestFit="1" customWidth="1"/>
    <col min="52" max="52" width="15.7109375" style="618" bestFit="1" customWidth="1"/>
    <col min="53" max="53" width="12.5703125" style="618" bestFit="1" customWidth="1"/>
    <col min="54" max="54" width="12.85546875" style="618" bestFit="1" customWidth="1"/>
    <col min="55" max="55" width="0.5703125" style="618" customWidth="1"/>
    <col min="56" max="16384" width="11.42578125" style="618"/>
  </cols>
  <sheetData>
    <row r="1" spans="1:54" ht="4.3499999999999996" customHeight="1" x14ac:dyDescent="0.25"/>
    <row r="2" spans="1:54" ht="4.3499999999999996" customHeight="1" x14ac:dyDescent="0.25">
      <c r="A2" s="829"/>
      <c r="B2" s="829"/>
      <c r="C2" s="829"/>
      <c r="D2" s="829"/>
      <c r="E2" s="829"/>
      <c r="F2" s="829"/>
      <c r="G2" s="829"/>
      <c r="H2" s="829"/>
      <c r="I2" s="829"/>
      <c r="J2" s="829"/>
    </row>
    <row r="3" spans="1:54" ht="14.1" customHeight="1" x14ac:dyDescent="0.25">
      <c r="A3" s="829"/>
      <c r="B3" s="829"/>
      <c r="C3" s="829"/>
      <c r="D3" s="829"/>
      <c r="E3" s="829"/>
      <c r="F3" s="829"/>
      <c r="G3" s="829"/>
      <c r="H3" s="829"/>
      <c r="I3" s="829"/>
      <c r="J3" s="829"/>
      <c r="M3" s="828" t="s">
        <v>414</v>
      </c>
      <c r="N3" s="829"/>
      <c r="O3" s="829"/>
      <c r="P3" s="829"/>
      <c r="Q3" s="829"/>
      <c r="R3" s="829"/>
      <c r="S3" s="829"/>
      <c r="T3" s="829"/>
      <c r="U3" s="829"/>
      <c r="V3" s="829"/>
      <c r="W3" s="829"/>
      <c r="X3" s="829"/>
      <c r="Y3" s="829"/>
      <c r="Z3" s="829"/>
      <c r="AA3" s="829"/>
      <c r="AD3" s="830" t="s">
        <v>238</v>
      </c>
      <c r="AE3" s="829"/>
      <c r="AF3" s="829"/>
      <c r="AG3" s="829"/>
      <c r="AH3" s="829"/>
      <c r="AI3" s="829"/>
      <c r="AJ3" s="829"/>
      <c r="AK3" s="829"/>
      <c r="AL3" s="829"/>
      <c r="AM3" s="829"/>
      <c r="AO3" s="831" t="s">
        <v>416</v>
      </c>
      <c r="AP3" s="829"/>
      <c r="AQ3" s="829"/>
      <c r="AR3" s="829"/>
      <c r="AS3" s="829"/>
    </row>
    <row r="4" spans="1:54" ht="7.15" customHeight="1" x14ac:dyDescent="0.25">
      <c r="A4" s="829"/>
      <c r="B4" s="829"/>
      <c r="C4" s="829"/>
      <c r="D4" s="829"/>
      <c r="E4" s="829"/>
      <c r="F4" s="829"/>
      <c r="G4" s="829"/>
      <c r="H4" s="829"/>
      <c r="I4" s="829"/>
      <c r="J4" s="829"/>
      <c r="M4" s="829"/>
      <c r="N4" s="829"/>
      <c r="O4" s="829"/>
      <c r="P4" s="829"/>
      <c r="Q4" s="829"/>
      <c r="R4" s="829"/>
      <c r="S4" s="829"/>
      <c r="T4" s="829"/>
      <c r="U4" s="829"/>
      <c r="V4" s="829"/>
      <c r="W4" s="829"/>
      <c r="X4" s="829"/>
      <c r="Y4" s="829"/>
      <c r="Z4" s="829"/>
      <c r="AA4" s="829"/>
    </row>
    <row r="5" spans="1:54" ht="28.35" customHeight="1" x14ac:dyDescent="0.25">
      <c r="A5" s="829"/>
      <c r="B5" s="829"/>
      <c r="C5" s="829"/>
      <c r="D5" s="829"/>
      <c r="E5" s="829"/>
      <c r="F5" s="829"/>
      <c r="G5" s="829"/>
      <c r="H5" s="829"/>
      <c r="I5" s="829"/>
      <c r="J5" s="829"/>
      <c r="M5" s="829"/>
      <c r="N5" s="829"/>
      <c r="O5" s="829"/>
      <c r="P5" s="829"/>
      <c r="Q5" s="829"/>
      <c r="R5" s="829"/>
      <c r="S5" s="829"/>
      <c r="T5" s="829"/>
      <c r="U5" s="829"/>
      <c r="V5" s="829"/>
      <c r="W5" s="829"/>
      <c r="X5" s="829"/>
      <c r="Y5" s="829"/>
      <c r="Z5" s="829"/>
      <c r="AA5" s="829"/>
      <c r="AD5" s="833" t="s">
        <v>239</v>
      </c>
      <c r="AE5" s="829"/>
      <c r="AF5" s="829"/>
      <c r="AG5" s="829"/>
      <c r="AH5" s="829"/>
      <c r="AI5" s="829"/>
      <c r="AJ5" s="829"/>
      <c r="AK5" s="829"/>
      <c r="AL5" s="829"/>
      <c r="AM5" s="829"/>
      <c r="AO5" s="834" t="s">
        <v>240</v>
      </c>
      <c r="AP5" s="829"/>
      <c r="AQ5" s="829"/>
      <c r="AR5" s="829"/>
      <c r="AS5" s="829"/>
    </row>
    <row r="6" spans="1:54" ht="2.85" customHeight="1" x14ac:dyDescent="0.25">
      <c r="A6" s="829"/>
      <c r="B6" s="829"/>
      <c r="C6" s="829"/>
      <c r="D6" s="829"/>
      <c r="E6" s="829"/>
      <c r="F6" s="829"/>
      <c r="G6" s="829"/>
      <c r="H6" s="829"/>
      <c r="I6" s="829"/>
      <c r="J6" s="829"/>
      <c r="AD6" s="829"/>
      <c r="AE6" s="829"/>
      <c r="AF6" s="829"/>
      <c r="AG6" s="829"/>
      <c r="AH6" s="829"/>
      <c r="AI6" s="829"/>
      <c r="AJ6" s="829"/>
      <c r="AK6" s="829"/>
      <c r="AL6" s="829"/>
      <c r="AM6" s="829"/>
      <c r="AO6" s="829"/>
      <c r="AP6" s="829"/>
      <c r="AQ6" s="829"/>
      <c r="AR6" s="829"/>
      <c r="AS6" s="829"/>
    </row>
    <row r="7" spans="1:54" x14ac:dyDescent="0.25">
      <c r="AD7" s="829"/>
      <c r="AE7" s="829"/>
      <c r="AF7" s="829"/>
      <c r="AG7" s="829"/>
      <c r="AH7" s="829"/>
      <c r="AI7" s="829"/>
      <c r="AJ7" s="829"/>
      <c r="AK7" s="829"/>
      <c r="AL7" s="829"/>
      <c r="AM7" s="829"/>
      <c r="AO7" s="829"/>
      <c r="AP7" s="829"/>
      <c r="AQ7" s="829"/>
      <c r="AR7" s="829"/>
      <c r="AS7" s="829"/>
    </row>
    <row r="8" spans="1:54" ht="7.15" customHeight="1" x14ac:dyDescent="0.25"/>
    <row r="9" spans="1:54" ht="14.1" customHeight="1" x14ac:dyDescent="0.25">
      <c r="AD9" s="833" t="s">
        <v>241</v>
      </c>
      <c r="AE9" s="829"/>
      <c r="AF9" s="829"/>
      <c r="AG9" s="829"/>
      <c r="AH9" s="829"/>
      <c r="AI9" s="829"/>
      <c r="AJ9" s="829"/>
      <c r="AK9" s="829"/>
      <c r="AL9" s="829"/>
      <c r="AM9" s="829"/>
      <c r="AO9" s="834" t="s">
        <v>929</v>
      </c>
      <c r="AP9" s="829"/>
      <c r="AQ9" s="829"/>
      <c r="AR9" s="829"/>
      <c r="AS9" s="829"/>
    </row>
    <row r="10" spans="1:54" ht="0" hidden="1" customHeight="1" x14ac:dyDescent="0.25">
      <c r="AV10" s="618"/>
      <c r="AX10" s="618"/>
    </row>
    <row r="11" spans="1:54" ht="19.899999999999999" customHeight="1" x14ac:dyDescent="0.25"/>
    <row r="12" spans="1:54" ht="0" hidden="1" customHeight="1" x14ac:dyDescent="0.25">
      <c r="AV12" s="618"/>
      <c r="AX12" s="618"/>
    </row>
    <row r="13" spans="1:54" ht="8.4499999999999993" customHeight="1" x14ac:dyDescent="0.25"/>
    <row r="14" spans="1:54" x14ac:dyDescent="0.25">
      <c r="A14" s="847" t="s">
        <v>242</v>
      </c>
      <c r="B14" s="839"/>
      <c r="C14" s="839"/>
      <c r="D14" s="839"/>
      <c r="E14" s="840"/>
      <c r="F14" s="916" t="s">
        <v>415</v>
      </c>
      <c r="G14" s="839"/>
      <c r="H14" s="840"/>
      <c r="I14" s="847" t="s">
        <v>243</v>
      </c>
      <c r="J14" s="839"/>
      <c r="K14" s="839"/>
      <c r="L14" s="839"/>
      <c r="M14" s="839"/>
      <c r="N14" s="839"/>
      <c r="O14" s="839"/>
      <c r="P14" s="840"/>
      <c r="Q14" s="848" t="s">
        <v>244</v>
      </c>
      <c r="R14" s="839"/>
      <c r="S14" s="839"/>
      <c r="T14" s="839"/>
      <c r="U14" s="839"/>
      <c r="V14" s="839"/>
      <c r="W14" s="840"/>
      <c r="X14" s="847" t="s">
        <v>245</v>
      </c>
      <c r="Y14" s="839"/>
      <c r="Z14" s="839"/>
      <c r="AA14" s="839"/>
      <c r="AB14" s="839"/>
      <c r="AC14" s="839"/>
      <c r="AD14" s="840"/>
      <c r="AE14" s="848" t="s">
        <v>930</v>
      </c>
      <c r="AF14" s="839"/>
      <c r="AG14" s="839"/>
      <c r="AH14" s="839"/>
      <c r="AI14" s="839"/>
      <c r="AJ14" s="840"/>
      <c r="AK14" s="617" t="s">
        <v>236</v>
      </c>
      <c r="AL14" s="617" t="s">
        <v>236</v>
      </c>
      <c r="AM14" s="852" t="s">
        <v>236</v>
      </c>
      <c r="AN14" s="829"/>
      <c r="AO14" s="829"/>
      <c r="AP14" s="617" t="s">
        <v>236</v>
      </c>
      <c r="AQ14" s="617" t="s">
        <v>236</v>
      </c>
      <c r="AR14" s="617" t="s">
        <v>236</v>
      </c>
      <c r="AS14" s="617" t="s">
        <v>236</v>
      </c>
      <c r="AT14" s="617" t="s">
        <v>236</v>
      </c>
      <c r="AU14" s="617" t="s">
        <v>236</v>
      </c>
      <c r="AV14" s="299" t="s">
        <v>236</v>
      </c>
      <c r="AW14" s="617" t="s">
        <v>236</v>
      </c>
      <c r="AX14" s="714" t="s">
        <v>236</v>
      </c>
      <c r="AY14" s="617" t="s">
        <v>236</v>
      </c>
      <c r="AZ14" s="617" t="s">
        <v>236</v>
      </c>
      <c r="BA14" s="617" t="s">
        <v>236</v>
      </c>
      <c r="BB14" s="617" t="s">
        <v>236</v>
      </c>
    </row>
    <row r="15" spans="1:54" x14ac:dyDescent="0.25">
      <c r="A15" s="914" t="s">
        <v>246</v>
      </c>
      <c r="B15" s="839"/>
      <c r="C15" s="839"/>
      <c r="D15" s="839"/>
      <c r="E15" s="839"/>
      <c r="F15" s="840"/>
      <c r="G15" s="838" t="s">
        <v>240</v>
      </c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839"/>
      <c r="X15" s="839"/>
      <c r="Y15" s="839"/>
      <c r="Z15" s="839"/>
      <c r="AA15" s="839"/>
      <c r="AB15" s="839"/>
      <c r="AC15" s="839"/>
      <c r="AD15" s="839"/>
      <c r="AE15" s="839"/>
      <c r="AF15" s="839"/>
      <c r="AG15" s="840"/>
      <c r="AH15" s="622" t="s">
        <v>236</v>
      </c>
      <c r="AI15" s="622" t="s">
        <v>236</v>
      </c>
      <c r="AJ15" s="622" t="s">
        <v>236</v>
      </c>
      <c r="AK15" s="622" t="s">
        <v>236</v>
      </c>
      <c r="AL15" s="622" t="s">
        <v>236</v>
      </c>
      <c r="AM15" s="841" t="s">
        <v>236</v>
      </c>
      <c r="AN15" s="842"/>
      <c r="AO15" s="842"/>
      <c r="AP15" s="617" t="s">
        <v>236</v>
      </c>
      <c r="AQ15" s="617" t="s">
        <v>236</v>
      </c>
      <c r="AR15" s="617" t="s">
        <v>236</v>
      </c>
      <c r="AS15" s="617" t="s">
        <v>236</v>
      </c>
      <c r="AT15" s="617" t="s">
        <v>236</v>
      </c>
      <c r="AU15" s="617" t="s">
        <v>236</v>
      </c>
      <c r="AV15" s="299" t="s">
        <v>236</v>
      </c>
      <c r="AW15" s="617" t="s">
        <v>236</v>
      </c>
      <c r="AX15" s="714" t="s">
        <v>236</v>
      </c>
      <c r="AY15" s="617" t="s">
        <v>236</v>
      </c>
      <c r="AZ15" s="617" t="s">
        <v>236</v>
      </c>
      <c r="BA15" s="617" t="s">
        <v>236</v>
      </c>
      <c r="BB15" s="617" t="s">
        <v>236</v>
      </c>
    </row>
    <row r="16" spans="1:54" x14ac:dyDescent="0.25">
      <c r="A16" s="914" t="s">
        <v>663</v>
      </c>
      <c r="B16" s="839"/>
      <c r="C16" s="839"/>
      <c r="D16" s="839"/>
      <c r="E16" s="839"/>
      <c r="F16" s="839"/>
      <c r="G16" s="840"/>
      <c r="H16" s="838" t="s">
        <v>664</v>
      </c>
      <c r="I16" s="839"/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40"/>
      <c r="AP16" s="617" t="s">
        <v>236</v>
      </c>
      <c r="AQ16" s="617" t="s">
        <v>236</v>
      </c>
      <c r="AR16" s="617" t="s">
        <v>236</v>
      </c>
      <c r="AS16" s="617" t="s">
        <v>236</v>
      </c>
      <c r="AT16" s="221">
        <f>+AT18-AT27</f>
        <v>678453369</v>
      </c>
      <c r="AU16" s="617" t="s">
        <v>236</v>
      </c>
      <c r="AV16" s="299" t="s">
        <v>236</v>
      </c>
      <c r="AW16" s="617" t="s">
        <v>236</v>
      </c>
      <c r="AX16" s="714" t="s">
        <v>236</v>
      </c>
      <c r="AY16" s="617" t="s">
        <v>236</v>
      </c>
      <c r="AZ16" s="617" t="s">
        <v>236</v>
      </c>
      <c r="BA16" s="617" t="s">
        <v>236</v>
      </c>
      <c r="BB16" s="617" t="s">
        <v>236</v>
      </c>
    </row>
    <row r="17" spans="1:56" ht="82.5" x14ac:dyDescent="0.25">
      <c r="A17" s="623"/>
      <c r="B17" s="620"/>
      <c r="C17" s="620"/>
      <c r="D17" s="620"/>
      <c r="E17" s="620"/>
      <c r="F17" s="620"/>
      <c r="G17" s="621"/>
      <c r="H17" s="619"/>
      <c r="I17" s="620"/>
      <c r="J17" s="620"/>
      <c r="K17" s="620"/>
      <c r="L17" s="620"/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620"/>
      <c r="AE17" s="620"/>
      <c r="AF17" s="620"/>
      <c r="AG17" s="620"/>
      <c r="AH17" s="620"/>
      <c r="AI17" s="620"/>
      <c r="AJ17" s="620"/>
      <c r="AK17" s="620"/>
      <c r="AL17" s="620"/>
      <c r="AM17" s="620"/>
      <c r="AN17" s="620"/>
      <c r="AO17" s="621"/>
      <c r="AP17" s="635" t="s">
        <v>260</v>
      </c>
      <c r="AQ17" s="635" t="s">
        <v>261</v>
      </c>
      <c r="AR17" s="635" t="s">
        <v>262</v>
      </c>
      <c r="AS17" s="635" t="s">
        <v>263</v>
      </c>
      <c r="AT17" s="635" t="s">
        <v>264</v>
      </c>
      <c r="AU17" s="635" t="s">
        <v>265</v>
      </c>
      <c r="AV17" s="703" t="s">
        <v>266</v>
      </c>
      <c r="AW17" s="635" t="s">
        <v>267</v>
      </c>
      <c r="AX17" s="715" t="s">
        <v>268</v>
      </c>
      <c r="AY17" s="635" t="s">
        <v>269</v>
      </c>
      <c r="AZ17" s="635" t="s">
        <v>270</v>
      </c>
      <c r="BA17" s="635" t="s">
        <v>271</v>
      </c>
      <c r="BB17" s="635" t="s">
        <v>272</v>
      </c>
      <c r="BD17" s="635" t="s">
        <v>926</v>
      </c>
    </row>
    <row r="18" spans="1:56" ht="16.5" x14ac:dyDescent="0.25">
      <c r="A18" s="623"/>
      <c r="B18" s="620"/>
      <c r="C18" s="620"/>
      <c r="D18" s="620"/>
      <c r="E18" s="620"/>
      <c r="F18" s="620"/>
      <c r="G18" s="621"/>
      <c r="H18" s="619"/>
      <c r="I18" s="620"/>
      <c r="J18" s="620"/>
      <c r="K18" s="620"/>
      <c r="L18" s="620"/>
      <c r="M18" s="620"/>
      <c r="N18" s="620"/>
      <c r="O18" s="620"/>
      <c r="P18" s="620"/>
      <c r="Q18" s="620"/>
      <c r="R18" s="620"/>
      <c r="S18" s="620"/>
      <c r="T18" s="620"/>
      <c r="U18" s="620"/>
      <c r="V18" s="620"/>
      <c r="W18" s="620"/>
      <c r="X18" s="620"/>
      <c r="Y18" s="620"/>
      <c r="Z18" s="620"/>
      <c r="AA18" s="620"/>
      <c r="AB18" s="620"/>
      <c r="AC18" s="620"/>
      <c r="AD18" s="620"/>
      <c r="AE18" s="620"/>
      <c r="AF18" s="620"/>
      <c r="AG18" s="620"/>
      <c r="AH18" s="620"/>
      <c r="AI18" s="620"/>
      <c r="AJ18" s="620"/>
      <c r="AK18" s="620"/>
      <c r="AL18" s="620"/>
      <c r="AM18" s="620"/>
      <c r="AN18" s="620"/>
      <c r="AO18" s="621"/>
      <c r="AP18" s="636">
        <f>+AP33</f>
        <v>181769016667</v>
      </c>
      <c r="AQ18" s="636">
        <f t="shared" ref="AQ18:BC18" si="0">+AQ33</f>
        <v>0</v>
      </c>
      <c r="AR18" s="636">
        <f t="shared" si="0"/>
        <v>198245001</v>
      </c>
      <c r="AS18" s="636">
        <f t="shared" si="0"/>
        <v>-9382000000</v>
      </c>
      <c r="AT18" s="636">
        <f t="shared" si="0"/>
        <v>12647983473</v>
      </c>
      <c r="AU18" s="636">
        <f t="shared" si="0"/>
        <v>-12647983473</v>
      </c>
      <c r="AV18" s="704">
        <f t="shared" si="0"/>
        <v>12925517413</v>
      </c>
      <c r="AW18" s="636">
        <f t="shared" si="0"/>
        <v>-277533940</v>
      </c>
      <c r="AX18" s="716">
        <f t="shared" si="0"/>
        <v>12925517413</v>
      </c>
      <c r="AY18" s="636">
        <f t="shared" si="0"/>
        <v>0</v>
      </c>
      <c r="AZ18" s="636">
        <f t="shared" si="0"/>
        <v>12925517413</v>
      </c>
      <c r="BA18" s="636">
        <f t="shared" si="0"/>
        <v>0</v>
      </c>
      <c r="BB18" s="636">
        <f t="shared" si="0"/>
        <v>4687023</v>
      </c>
      <c r="BC18" s="636">
        <f t="shared" si="0"/>
        <v>0</v>
      </c>
      <c r="BD18" s="637">
        <f t="shared" ref="BD18:BD23" si="1">+AT18/AP18</f>
        <v>6.9582724850027922E-2</v>
      </c>
    </row>
    <row r="19" spans="1:56" ht="16.5" x14ac:dyDescent="0.25">
      <c r="A19" s="623"/>
      <c r="B19" s="620"/>
      <c r="C19" s="620"/>
      <c r="D19" s="620"/>
      <c r="E19" s="620"/>
      <c r="F19" s="620"/>
      <c r="G19" s="621"/>
      <c r="H19" s="619"/>
      <c r="I19" s="620"/>
      <c r="J19" s="620"/>
      <c r="K19" s="620"/>
      <c r="L19" s="620"/>
      <c r="M19" s="620"/>
      <c r="N19" s="620"/>
      <c r="O19" s="620"/>
      <c r="P19" s="620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620"/>
      <c r="AC19" s="620"/>
      <c r="AD19" s="620"/>
      <c r="AE19" s="620"/>
      <c r="AF19" s="620"/>
      <c r="AG19" s="620"/>
      <c r="AH19" s="620"/>
      <c r="AI19" s="620"/>
      <c r="AJ19" s="620"/>
      <c r="AK19" s="620"/>
      <c r="AL19" s="620"/>
      <c r="AM19" s="620"/>
      <c r="AN19" s="620"/>
      <c r="AO19" s="621"/>
      <c r="AP19" s="638">
        <f>+AP71+AP72</f>
        <v>18606500000</v>
      </c>
      <c r="AQ19" s="638">
        <f t="shared" ref="AQ19:BC19" si="2">+AQ71+AQ72</f>
        <v>994243316</v>
      </c>
      <c r="AR19" s="638">
        <f t="shared" si="2"/>
        <v>2391124717.8199997</v>
      </c>
      <c r="AS19" s="638">
        <f t="shared" si="2"/>
        <v>-145000000</v>
      </c>
      <c r="AT19" s="638">
        <f t="shared" si="2"/>
        <v>1332044068</v>
      </c>
      <c r="AU19" s="638">
        <f t="shared" si="2"/>
        <v>-337800752</v>
      </c>
      <c r="AV19" s="705">
        <f t="shared" si="2"/>
        <v>1080850506.0599999</v>
      </c>
      <c r="AW19" s="638">
        <f t="shared" si="2"/>
        <v>251193561.94</v>
      </c>
      <c r="AX19" s="717">
        <f t="shared" si="2"/>
        <v>1116065397.0599999</v>
      </c>
      <c r="AY19" s="638">
        <f t="shared" si="2"/>
        <v>-35214891</v>
      </c>
      <c r="AZ19" s="638">
        <f t="shared" si="2"/>
        <v>1101684355.2</v>
      </c>
      <c r="BA19" s="638">
        <f t="shared" si="2"/>
        <v>14381041.859999999</v>
      </c>
      <c r="BB19" s="638">
        <f t="shared" si="2"/>
        <v>2964100</v>
      </c>
      <c r="BC19" s="638">
        <f t="shared" si="2"/>
        <v>0</v>
      </c>
      <c r="BD19" s="640">
        <f t="shared" si="1"/>
        <v>7.1590254373471635E-2</v>
      </c>
    </row>
    <row r="20" spans="1:56" ht="16.5" x14ac:dyDescent="0.25">
      <c r="A20" s="623"/>
      <c r="B20" s="620"/>
      <c r="C20" s="620"/>
      <c r="D20" s="620"/>
      <c r="E20" s="620"/>
      <c r="F20" s="620"/>
      <c r="G20" s="621"/>
      <c r="H20" s="619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0"/>
      <c r="Z20" s="620"/>
      <c r="AA20" s="620"/>
      <c r="AB20" s="620"/>
      <c r="AC20" s="620"/>
      <c r="AD20" s="620"/>
      <c r="AE20" s="620"/>
      <c r="AF20" s="620"/>
      <c r="AG20" s="620"/>
      <c r="AH20" s="620"/>
      <c r="AI20" s="620"/>
      <c r="AJ20" s="620"/>
      <c r="AK20" s="620"/>
      <c r="AL20" s="620"/>
      <c r="AM20" s="620"/>
      <c r="AN20" s="620"/>
      <c r="AO20" s="621"/>
      <c r="AP20" s="638">
        <f>+AP170+AP171+AP172</f>
        <v>279327270912</v>
      </c>
      <c r="AQ20" s="638">
        <f t="shared" ref="AQ20:BB20" si="3">+AQ170+AQ171+AQ172</f>
        <v>1588141455</v>
      </c>
      <c r="AR20" s="638">
        <f t="shared" si="3"/>
        <v>48678347375</v>
      </c>
      <c r="AS20" s="638">
        <f t="shared" si="3"/>
        <v>-10390170912</v>
      </c>
      <c r="AT20" s="638">
        <f t="shared" si="3"/>
        <v>3752193183</v>
      </c>
      <c r="AU20" s="638">
        <f t="shared" si="3"/>
        <v>-2164051728</v>
      </c>
      <c r="AV20" s="705">
        <f t="shared" si="3"/>
        <v>18044145763</v>
      </c>
      <c r="AW20" s="638">
        <f t="shared" si="3"/>
        <v>-14291952580</v>
      </c>
      <c r="AX20" s="717">
        <f t="shared" si="3"/>
        <v>17959477940</v>
      </c>
      <c r="AY20" s="638">
        <f t="shared" si="3"/>
        <v>84667823</v>
      </c>
      <c r="AZ20" s="638">
        <f t="shared" si="3"/>
        <v>17959477940</v>
      </c>
      <c r="BA20" s="638">
        <f t="shared" si="3"/>
        <v>0</v>
      </c>
      <c r="BB20" s="638">
        <f t="shared" si="3"/>
        <v>5082000</v>
      </c>
      <c r="BC20" s="639"/>
      <c r="BD20" s="640">
        <f t="shared" si="1"/>
        <v>1.3432964030862925E-2</v>
      </c>
    </row>
    <row r="21" spans="1:56" ht="16.5" x14ac:dyDescent="0.25">
      <c r="A21" s="623"/>
      <c r="B21" s="620"/>
      <c r="C21" s="620"/>
      <c r="D21" s="620"/>
      <c r="E21" s="620"/>
      <c r="F21" s="620"/>
      <c r="G21" s="621"/>
      <c r="H21" s="619"/>
      <c r="I21" s="620"/>
      <c r="J21" s="620"/>
      <c r="K21" s="620"/>
      <c r="L21" s="620"/>
      <c r="M21" s="620"/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620"/>
      <c r="AC21" s="620"/>
      <c r="AD21" s="620"/>
      <c r="AE21" s="620"/>
      <c r="AF21" s="620"/>
      <c r="AG21" s="620"/>
      <c r="AH21" s="620"/>
      <c r="AI21" s="620"/>
      <c r="AJ21" s="620"/>
      <c r="AK21" s="620"/>
      <c r="AL21" s="620"/>
      <c r="AM21" s="620"/>
      <c r="AN21" s="620"/>
      <c r="AO21" s="621"/>
      <c r="AP21" s="641">
        <f>+SUM(AP18:AP20)</f>
        <v>479702787579</v>
      </c>
      <c r="AQ21" s="641">
        <f t="shared" ref="AQ21:BB21" si="4">+SUM(AQ18:AQ20)</f>
        <v>2582384771</v>
      </c>
      <c r="AR21" s="641">
        <f t="shared" si="4"/>
        <v>51267717093.82</v>
      </c>
      <c r="AS21" s="641">
        <f t="shared" si="4"/>
        <v>-19917170912</v>
      </c>
      <c r="AT21" s="641">
        <f t="shared" si="4"/>
        <v>17732220724</v>
      </c>
      <c r="AU21" s="641">
        <f t="shared" si="4"/>
        <v>-15149835953</v>
      </c>
      <c r="AV21" s="706">
        <f t="shared" si="4"/>
        <v>32050513682.059998</v>
      </c>
      <c r="AW21" s="641">
        <f t="shared" si="4"/>
        <v>-14318292958.059999</v>
      </c>
      <c r="AX21" s="718">
        <f t="shared" si="4"/>
        <v>32001060750.059998</v>
      </c>
      <c r="AY21" s="641">
        <f t="shared" si="4"/>
        <v>49452932</v>
      </c>
      <c r="AZ21" s="641">
        <f t="shared" si="4"/>
        <v>31986679708.200001</v>
      </c>
      <c r="BA21" s="641">
        <f t="shared" si="4"/>
        <v>14381041.859999999</v>
      </c>
      <c r="BB21" s="641">
        <f t="shared" si="4"/>
        <v>12733123</v>
      </c>
      <c r="BD21" s="642">
        <f t="shared" si="1"/>
        <v>3.6965014969982356E-2</v>
      </c>
    </row>
    <row r="22" spans="1:56" ht="16.5" x14ac:dyDescent="0.25">
      <c r="A22" s="623"/>
      <c r="B22" s="620"/>
      <c r="C22" s="620"/>
      <c r="D22" s="620"/>
      <c r="E22" s="620"/>
      <c r="F22" s="620"/>
      <c r="G22" s="621"/>
      <c r="H22" s="619"/>
      <c r="I22" s="620"/>
      <c r="J22" s="620"/>
      <c r="K22" s="620"/>
      <c r="L22" s="620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  <c r="Z22" s="620"/>
      <c r="AA22" s="620"/>
      <c r="AB22" s="620"/>
      <c r="AC22" s="620"/>
      <c r="AD22" s="620"/>
      <c r="AE22" s="620"/>
      <c r="AF22" s="620"/>
      <c r="AG22" s="620"/>
      <c r="AH22" s="620"/>
      <c r="AI22" s="620"/>
      <c r="AJ22" s="620"/>
      <c r="AK22" s="620"/>
      <c r="AL22" s="620"/>
      <c r="AM22" s="620"/>
      <c r="AN22" s="620"/>
      <c r="AO22" s="621"/>
      <c r="AP22" s="638">
        <f>+AP192+AP193+AP194</f>
        <v>51956165822</v>
      </c>
      <c r="AQ22" s="638">
        <f t="shared" ref="AQ22:BC22" si="5">+AQ192+AQ193+AQ194</f>
        <v>7361938829</v>
      </c>
      <c r="AR22" s="638">
        <f t="shared" si="5"/>
        <v>6577112845</v>
      </c>
      <c r="AS22" s="638">
        <f t="shared" si="5"/>
        <v>-17520420000</v>
      </c>
      <c r="AT22" s="638">
        <f t="shared" si="5"/>
        <v>695335975</v>
      </c>
      <c r="AU22" s="638">
        <f t="shared" si="5"/>
        <v>6666602854</v>
      </c>
      <c r="AV22" s="705">
        <f t="shared" si="5"/>
        <v>1419079508.4100001</v>
      </c>
      <c r="AW22" s="638">
        <f t="shared" si="5"/>
        <v>-723743533.40999997</v>
      </c>
      <c r="AX22" s="717">
        <f t="shared" si="5"/>
        <v>1391309251.4100001</v>
      </c>
      <c r="AY22" s="638">
        <f t="shared" si="5"/>
        <v>27770257</v>
      </c>
      <c r="AZ22" s="638">
        <f t="shared" si="5"/>
        <v>1391309251.4100001</v>
      </c>
      <c r="BA22" s="638">
        <f t="shared" si="5"/>
        <v>0</v>
      </c>
      <c r="BB22" s="638">
        <f t="shared" si="5"/>
        <v>920000</v>
      </c>
      <c r="BC22" s="638">
        <f t="shared" si="5"/>
        <v>0</v>
      </c>
      <c r="BD22" s="640">
        <f t="shared" si="1"/>
        <v>1.3383127180365785E-2</v>
      </c>
    </row>
    <row r="23" spans="1:56" ht="16.5" x14ac:dyDescent="0.25">
      <c r="A23" s="623"/>
      <c r="B23" s="620"/>
      <c r="C23" s="620"/>
      <c r="D23" s="620"/>
      <c r="E23" s="620"/>
      <c r="F23" s="620"/>
      <c r="G23" s="621"/>
      <c r="H23" s="619"/>
      <c r="I23" s="620"/>
      <c r="J23" s="620"/>
      <c r="K23" s="620"/>
      <c r="L23" s="620"/>
      <c r="M23" s="620"/>
      <c r="N23" s="620"/>
      <c r="O23" s="620"/>
      <c r="P23" s="620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620"/>
      <c r="AB23" s="620"/>
      <c r="AC23" s="620"/>
      <c r="AD23" s="620"/>
      <c r="AE23" s="620"/>
      <c r="AF23" s="620"/>
      <c r="AG23" s="620"/>
      <c r="AH23" s="620"/>
      <c r="AI23" s="620"/>
      <c r="AJ23" s="620"/>
      <c r="AK23" s="620"/>
      <c r="AL23" s="620"/>
      <c r="AM23" s="620"/>
      <c r="AN23" s="620"/>
      <c r="AO23" s="621"/>
      <c r="AP23" s="641">
        <f>+AP21+AP22</f>
        <v>531658953401</v>
      </c>
      <c r="AQ23" s="641">
        <f t="shared" ref="AQ23:BB23" si="6">+AQ21+AQ22</f>
        <v>9944323600</v>
      </c>
      <c r="AR23" s="641">
        <f t="shared" si="6"/>
        <v>57844829938.82</v>
      </c>
      <c r="AS23" s="641">
        <f t="shared" si="6"/>
        <v>-37437590912</v>
      </c>
      <c r="AT23" s="641">
        <f t="shared" si="6"/>
        <v>18427556699</v>
      </c>
      <c r="AU23" s="641">
        <f t="shared" si="6"/>
        <v>-8483233099</v>
      </c>
      <c r="AV23" s="706">
        <f t="shared" si="6"/>
        <v>33469593190.469997</v>
      </c>
      <c r="AW23" s="641">
        <f t="shared" si="6"/>
        <v>-15042036491.469999</v>
      </c>
      <c r="AX23" s="718">
        <f t="shared" si="6"/>
        <v>33392370001.469997</v>
      </c>
      <c r="AY23" s="641">
        <f t="shared" si="6"/>
        <v>77223189</v>
      </c>
      <c r="AZ23" s="641">
        <f t="shared" si="6"/>
        <v>33377988959.610001</v>
      </c>
      <c r="BA23" s="641">
        <f t="shared" si="6"/>
        <v>14381041.859999999</v>
      </c>
      <c r="BB23" s="641">
        <f t="shared" si="6"/>
        <v>13653123</v>
      </c>
      <c r="BD23" s="642">
        <f t="shared" si="1"/>
        <v>3.4660484096279566E-2</v>
      </c>
    </row>
    <row r="24" spans="1:56" ht="16.5" x14ac:dyDescent="0.25">
      <c r="A24" s="623"/>
      <c r="B24" s="620"/>
      <c r="C24" s="620"/>
      <c r="D24" s="620"/>
      <c r="E24" s="620"/>
      <c r="F24" s="620"/>
      <c r="G24" s="621"/>
      <c r="H24" s="619"/>
      <c r="I24" s="620"/>
      <c r="J24" s="620"/>
      <c r="K24" s="620"/>
      <c r="L24" s="620"/>
      <c r="M24" s="620"/>
      <c r="N24" s="620"/>
      <c r="O24" s="620"/>
      <c r="P24" s="620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620"/>
      <c r="AB24" s="620"/>
      <c r="AC24" s="620"/>
      <c r="AD24" s="620"/>
      <c r="AE24" s="620"/>
      <c r="AF24" s="620"/>
      <c r="AG24" s="620"/>
      <c r="AH24" s="620"/>
      <c r="AI24" s="620"/>
      <c r="AJ24" s="620"/>
      <c r="AK24" s="620"/>
      <c r="AL24" s="620"/>
      <c r="AM24" s="620"/>
      <c r="AN24" s="620"/>
      <c r="AO24" s="621"/>
      <c r="AP24" s="647"/>
      <c r="AQ24" s="647" t="e">
        <v>#REF!</v>
      </c>
      <c r="AR24" s="647"/>
      <c r="AS24" s="648"/>
      <c r="AT24" s="647" t="e">
        <v>#REF!</v>
      </c>
      <c r="AU24" s="647" t="e">
        <v>#REF!</v>
      </c>
      <c r="AV24" s="707" t="e">
        <v>#REF!</v>
      </c>
      <c r="AW24" s="647" t="e">
        <v>#REF!</v>
      </c>
      <c r="AX24" s="719"/>
      <c r="AY24" s="647" t="e">
        <v>#REF!</v>
      </c>
      <c r="AZ24" s="647"/>
      <c r="BA24" s="648"/>
      <c r="BB24" s="648"/>
      <c r="BC24" s="643"/>
      <c r="BD24" s="649"/>
    </row>
    <row r="25" spans="1:56" ht="16.5" x14ac:dyDescent="0.25">
      <c r="A25" s="623"/>
      <c r="B25" s="620"/>
      <c r="C25" s="620"/>
      <c r="D25" s="620"/>
      <c r="E25" s="620"/>
      <c r="F25" s="620"/>
      <c r="G25" s="621"/>
      <c r="H25" s="619"/>
      <c r="I25" s="620"/>
      <c r="J25" s="620"/>
      <c r="K25" s="620"/>
      <c r="L25" s="620"/>
      <c r="M25" s="620"/>
      <c r="N25" s="620"/>
      <c r="O25" s="620"/>
      <c r="P25" s="620"/>
      <c r="Q25" s="620"/>
      <c r="R25" s="620"/>
      <c r="S25" s="620"/>
      <c r="T25" s="620"/>
      <c r="U25" s="620"/>
      <c r="V25" s="620"/>
      <c r="W25" s="620"/>
      <c r="X25" s="620"/>
      <c r="Y25" s="620"/>
      <c r="Z25" s="620"/>
      <c r="AA25" s="620"/>
      <c r="AB25" s="620"/>
      <c r="AC25" s="620"/>
      <c r="AD25" s="620"/>
      <c r="AE25" s="620"/>
      <c r="AF25" s="620"/>
      <c r="AG25" s="620"/>
      <c r="AH25" s="620"/>
      <c r="AI25" s="620"/>
      <c r="AJ25" s="620"/>
      <c r="AK25" s="620"/>
      <c r="AL25" s="620"/>
      <c r="AM25" s="620"/>
      <c r="AN25" s="620"/>
      <c r="AO25" s="621"/>
      <c r="AP25" s="647"/>
      <c r="AQ25" s="647" t="e">
        <f t="shared" ref="AQ25:BA25" si="7">+AQ23-AQ24</f>
        <v>#REF!</v>
      </c>
      <c r="AR25" s="647"/>
      <c r="AS25" s="647"/>
      <c r="AT25" s="647" t="e">
        <f t="shared" si="7"/>
        <v>#REF!</v>
      </c>
      <c r="AU25" s="647" t="e">
        <f t="shared" si="7"/>
        <v>#REF!</v>
      </c>
      <c r="AV25" s="707" t="e">
        <f t="shared" si="7"/>
        <v>#REF!</v>
      </c>
      <c r="AW25" s="647" t="e">
        <f t="shared" si="7"/>
        <v>#REF!</v>
      </c>
      <c r="AX25" s="719">
        <f t="shared" si="7"/>
        <v>33392370001.469997</v>
      </c>
      <c r="AY25" s="647" t="e">
        <f t="shared" si="7"/>
        <v>#REF!</v>
      </c>
      <c r="AZ25" s="647">
        <f t="shared" si="7"/>
        <v>33377988959.610001</v>
      </c>
      <c r="BA25" s="647">
        <f t="shared" si="7"/>
        <v>14381041.859999999</v>
      </c>
      <c r="BB25" s="647"/>
      <c r="BC25" s="647">
        <f t="shared" ref="BC25" si="8">+BC23-BC24</f>
        <v>0</v>
      </c>
      <c r="BD25" s="647">
        <f>+BD23-BD24</f>
        <v>3.4660484096279566E-2</v>
      </c>
    </row>
    <row r="26" spans="1:56" x14ac:dyDescent="0.25">
      <c r="A26" s="623"/>
      <c r="B26" s="620"/>
      <c r="C26" s="620"/>
      <c r="D26" s="620"/>
      <c r="E26" s="620"/>
      <c r="F26" s="620"/>
      <c r="G26" s="621"/>
      <c r="H26" s="619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  <c r="AB26" s="620"/>
      <c r="AC26" s="620"/>
      <c r="AD26" s="620"/>
      <c r="AE26" s="620"/>
      <c r="AF26" s="620"/>
      <c r="AG26" s="620"/>
      <c r="AH26" s="620"/>
      <c r="AI26" s="620"/>
      <c r="AJ26" s="620"/>
      <c r="AK26" s="620"/>
      <c r="AL26" s="620"/>
      <c r="AM26" s="620"/>
      <c r="AN26" s="620"/>
      <c r="AO26" s="621"/>
      <c r="AP26" s="617"/>
      <c r="AQ26" s="617"/>
      <c r="AR26" s="617"/>
      <c r="AS26" s="617"/>
      <c r="AT26" s="617"/>
      <c r="AU26" s="617"/>
      <c r="AV26" s="299"/>
      <c r="AW26" s="617"/>
      <c r="AX26" s="714"/>
      <c r="AY26" s="617"/>
      <c r="AZ26" s="617"/>
      <c r="BA26" s="617"/>
      <c r="BB26" s="617"/>
    </row>
    <row r="27" spans="1:56" x14ac:dyDescent="0.25">
      <c r="A27" s="623"/>
      <c r="B27" s="620"/>
      <c r="C27" s="620"/>
      <c r="D27" s="620"/>
      <c r="E27" s="620"/>
      <c r="F27" s="620"/>
      <c r="G27" s="621"/>
      <c r="H27" s="619"/>
      <c r="I27" s="620"/>
      <c r="J27" s="620"/>
      <c r="K27" s="620"/>
      <c r="L27" s="620"/>
      <c r="M27" s="620"/>
      <c r="N27" s="620"/>
      <c r="O27" s="620"/>
      <c r="P27" s="620"/>
      <c r="Q27" s="620"/>
      <c r="R27" s="620"/>
      <c r="S27" s="620"/>
      <c r="T27" s="620"/>
      <c r="U27" s="620"/>
      <c r="V27" s="620"/>
      <c r="W27" s="620"/>
      <c r="X27" s="620"/>
      <c r="Y27" s="620"/>
      <c r="Z27" s="620"/>
      <c r="AA27" s="620"/>
      <c r="AB27" s="620"/>
      <c r="AC27" s="620"/>
      <c r="AD27" s="620"/>
      <c r="AE27" s="620"/>
      <c r="AF27" s="620"/>
      <c r="AG27" s="620"/>
      <c r="AH27" s="620"/>
      <c r="AI27" s="620"/>
      <c r="AJ27" s="620"/>
      <c r="AK27" s="620"/>
      <c r="AL27" s="620"/>
      <c r="AM27" s="620"/>
      <c r="AN27" s="620"/>
      <c r="AO27" s="621"/>
      <c r="AP27" s="617"/>
      <c r="AQ27" s="617"/>
      <c r="AR27" s="617"/>
      <c r="AS27" s="617"/>
      <c r="AT27" s="617">
        <v>11969530104</v>
      </c>
      <c r="AU27" s="617"/>
      <c r="AV27" s="299"/>
      <c r="AW27" s="617"/>
      <c r="AX27" s="714"/>
      <c r="AY27" s="617"/>
      <c r="AZ27" s="617"/>
      <c r="BA27" s="617"/>
      <c r="BB27" s="617"/>
    </row>
    <row r="28" spans="1:56" ht="36" x14ac:dyDescent="0.25">
      <c r="A28" s="858" t="s">
        <v>247</v>
      </c>
      <c r="B28" s="840"/>
      <c r="C28" s="915" t="s">
        <v>248</v>
      </c>
      <c r="D28" s="840"/>
      <c r="E28" s="858" t="s">
        <v>249</v>
      </c>
      <c r="F28" s="840"/>
      <c r="G28" s="858" t="s">
        <v>250</v>
      </c>
      <c r="H28" s="840"/>
      <c r="I28" s="858" t="s">
        <v>251</v>
      </c>
      <c r="J28" s="839"/>
      <c r="K28" s="840"/>
      <c r="L28" s="858" t="s">
        <v>252</v>
      </c>
      <c r="M28" s="839"/>
      <c r="N28" s="840"/>
      <c r="O28" s="858" t="s">
        <v>253</v>
      </c>
      <c r="P28" s="840"/>
      <c r="Q28" s="858" t="s">
        <v>254</v>
      </c>
      <c r="R28" s="840"/>
      <c r="S28" s="858" t="s">
        <v>255</v>
      </c>
      <c r="T28" s="839"/>
      <c r="U28" s="839"/>
      <c r="V28" s="839"/>
      <c r="W28" s="839"/>
      <c r="X28" s="839"/>
      <c r="Y28" s="839"/>
      <c r="Z28" s="840"/>
      <c r="AA28" s="858" t="s">
        <v>256</v>
      </c>
      <c r="AB28" s="839"/>
      <c r="AC28" s="839"/>
      <c r="AD28" s="839"/>
      <c r="AE28" s="840"/>
      <c r="AF28" s="858" t="s">
        <v>257</v>
      </c>
      <c r="AG28" s="839"/>
      <c r="AH28" s="840"/>
      <c r="AI28" s="626" t="s">
        <v>258</v>
      </c>
      <c r="AJ28" s="858" t="s">
        <v>259</v>
      </c>
      <c r="AK28" s="839"/>
      <c r="AL28" s="839"/>
      <c r="AM28" s="839"/>
      <c r="AN28" s="839"/>
      <c r="AO28" s="840"/>
      <c r="AP28" s="626" t="s">
        <v>260</v>
      </c>
      <c r="AQ28" s="626" t="s">
        <v>261</v>
      </c>
      <c r="AR28" s="626" t="s">
        <v>262</v>
      </c>
      <c r="AS28" s="626" t="s">
        <v>263</v>
      </c>
      <c r="AT28" s="626" t="s">
        <v>264</v>
      </c>
      <c r="AU28" s="626" t="s">
        <v>265</v>
      </c>
      <c r="AV28" s="300" t="s">
        <v>266</v>
      </c>
      <c r="AW28" s="626" t="s">
        <v>267</v>
      </c>
      <c r="AX28" s="720" t="s">
        <v>268</v>
      </c>
      <c r="AY28" s="626" t="s">
        <v>269</v>
      </c>
      <c r="AZ28" s="626" t="s">
        <v>270</v>
      </c>
      <c r="BA28" s="626" t="s">
        <v>271</v>
      </c>
      <c r="BB28" s="626" t="s">
        <v>272</v>
      </c>
    </row>
    <row r="29" spans="1:56" hidden="1" x14ac:dyDescent="0.25">
      <c r="A29" s="918" t="s">
        <v>14</v>
      </c>
      <c r="B29" s="829"/>
      <c r="C29" s="918"/>
      <c r="D29" s="829"/>
      <c r="E29" s="918"/>
      <c r="F29" s="829"/>
      <c r="G29" s="918"/>
      <c r="H29" s="829"/>
      <c r="I29" s="918"/>
      <c r="J29" s="829"/>
      <c r="K29" s="829"/>
      <c r="L29" s="918"/>
      <c r="M29" s="829"/>
      <c r="N29" s="829"/>
      <c r="O29" s="918"/>
      <c r="P29" s="829"/>
      <c r="Q29" s="918"/>
      <c r="R29" s="829"/>
      <c r="S29" s="917" t="s">
        <v>8</v>
      </c>
      <c r="T29" s="829"/>
      <c r="U29" s="829"/>
      <c r="V29" s="829"/>
      <c r="W29" s="829"/>
      <c r="X29" s="829"/>
      <c r="Y29" s="829"/>
      <c r="Z29" s="829"/>
      <c r="AA29" s="918" t="s">
        <v>273</v>
      </c>
      <c r="AB29" s="829"/>
      <c r="AC29" s="829"/>
      <c r="AD29" s="829"/>
      <c r="AE29" s="829"/>
      <c r="AF29" s="918" t="s">
        <v>274</v>
      </c>
      <c r="AG29" s="829"/>
      <c r="AH29" s="829"/>
      <c r="AI29" s="105" t="s">
        <v>65</v>
      </c>
      <c r="AJ29" s="919" t="s">
        <v>275</v>
      </c>
      <c r="AK29" s="829"/>
      <c r="AL29" s="829"/>
      <c r="AM29" s="829"/>
      <c r="AN29" s="829"/>
      <c r="AO29" s="829"/>
      <c r="AP29" s="106">
        <v>408648801758</v>
      </c>
      <c r="AQ29" s="106">
        <v>520462636</v>
      </c>
      <c r="AR29" s="106">
        <v>2055336036.8199999</v>
      </c>
      <c r="AS29" s="106">
        <v>-19917170912</v>
      </c>
      <c r="AT29" s="106">
        <v>16069337403</v>
      </c>
      <c r="AU29" s="106">
        <v>-15548874767</v>
      </c>
      <c r="AV29" s="106">
        <v>30867115039</v>
      </c>
      <c r="AW29" s="106">
        <v>-14797777636</v>
      </c>
      <c r="AX29" s="106">
        <v>30874045858</v>
      </c>
      <c r="AY29" s="106">
        <v>-6930819</v>
      </c>
      <c r="AZ29" s="106">
        <v>30861228108</v>
      </c>
      <c r="BA29" s="106">
        <v>12817750</v>
      </c>
      <c r="BB29" s="106">
        <v>12733123</v>
      </c>
    </row>
    <row r="30" spans="1:56" hidden="1" x14ac:dyDescent="0.25">
      <c r="A30" s="918" t="s">
        <v>14</v>
      </c>
      <c r="B30" s="829"/>
      <c r="C30" s="918"/>
      <c r="D30" s="829"/>
      <c r="E30" s="918"/>
      <c r="F30" s="829"/>
      <c r="G30" s="918"/>
      <c r="H30" s="829"/>
      <c r="I30" s="918"/>
      <c r="J30" s="829"/>
      <c r="K30" s="829"/>
      <c r="L30" s="918"/>
      <c r="M30" s="829"/>
      <c r="N30" s="829"/>
      <c r="O30" s="918"/>
      <c r="P30" s="829"/>
      <c r="Q30" s="918"/>
      <c r="R30" s="829"/>
      <c r="S30" s="917" t="s">
        <v>8</v>
      </c>
      <c r="T30" s="829"/>
      <c r="U30" s="829"/>
      <c r="V30" s="829"/>
      <c r="W30" s="829"/>
      <c r="X30" s="829"/>
      <c r="Y30" s="829"/>
      <c r="Z30" s="829"/>
      <c r="AA30" s="918" t="s">
        <v>273</v>
      </c>
      <c r="AB30" s="829"/>
      <c r="AC30" s="829"/>
      <c r="AD30" s="829"/>
      <c r="AE30" s="829"/>
      <c r="AF30" s="918" t="s">
        <v>274</v>
      </c>
      <c r="AG30" s="829"/>
      <c r="AH30" s="829"/>
      <c r="AI30" s="105" t="s">
        <v>303</v>
      </c>
      <c r="AJ30" s="919" t="s">
        <v>321</v>
      </c>
      <c r="AK30" s="829"/>
      <c r="AL30" s="829"/>
      <c r="AM30" s="829"/>
      <c r="AN30" s="829"/>
      <c r="AO30" s="829"/>
      <c r="AP30" s="106">
        <v>4021085821</v>
      </c>
      <c r="AQ30" s="106">
        <v>695497480</v>
      </c>
      <c r="AR30" s="106">
        <v>925979700</v>
      </c>
      <c r="AS30" s="107">
        <v>0</v>
      </c>
      <c r="AT30" s="106">
        <v>598953728</v>
      </c>
      <c r="AU30" s="106">
        <v>96543752</v>
      </c>
      <c r="AV30" s="106">
        <v>263807638.06</v>
      </c>
      <c r="AW30" s="106">
        <v>335146089.94</v>
      </c>
      <c r="AX30" s="106">
        <v>291063531.06</v>
      </c>
      <c r="AY30" s="106">
        <v>-27255893</v>
      </c>
      <c r="AZ30" s="106">
        <v>289500239.19999999</v>
      </c>
      <c r="BA30" s="106">
        <v>1563291.86</v>
      </c>
      <c r="BB30" s="107">
        <v>0</v>
      </c>
    </row>
    <row r="31" spans="1:56" hidden="1" x14ac:dyDescent="0.25">
      <c r="A31" s="918" t="s">
        <v>14</v>
      </c>
      <c r="B31" s="829"/>
      <c r="C31" s="918"/>
      <c r="D31" s="829"/>
      <c r="E31" s="918"/>
      <c r="F31" s="829"/>
      <c r="G31" s="918"/>
      <c r="H31" s="829"/>
      <c r="I31" s="918"/>
      <c r="J31" s="829"/>
      <c r="K31" s="829"/>
      <c r="L31" s="918"/>
      <c r="M31" s="829"/>
      <c r="N31" s="829"/>
      <c r="O31" s="918"/>
      <c r="P31" s="829"/>
      <c r="Q31" s="918"/>
      <c r="R31" s="829"/>
      <c r="S31" s="917" t="s">
        <v>8</v>
      </c>
      <c r="T31" s="829"/>
      <c r="U31" s="829"/>
      <c r="V31" s="829"/>
      <c r="W31" s="829"/>
      <c r="X31" s="829"/>
      <c r="Y31" s="829"/>
      <c r="Z31" s="829"/>
      <c r="AA31" s="918" t="s">
        <v>273</v>
      </c>
      <c r="AB31" s="829"/>
      <c r="AC31" s="829"/>
      <c r="AD31" s="829"/>
      <c r="AE31" s="829"/>
      <c r="AF31" s="918" t="s">
        <v>276</v>
      </c>
      <c r="AG31" s="829"/>
      <c r="AH31" s="829"/>
      <c r="AI31" s="105" t="s">
        <v>80</v>
      </c>
      <c r="AJ31" s="919" t="s">
        <v>277</v>
      </c>
      <c r="AK31" s="829"/>
      <c r="AL31" s="829"/>
      <c r="AM31" s="829"/>
      <c r="AN31" s="829"/>
      <c r="AO31" s="829"/>
      <c r="AP31" s="106">
        <v>519000000</v>
      </c>
      <c r="AQ31" s="107">
        <v>0</v>
      </c>
      <c r="AR31" s="106">
        <v>519000000</v>
      </c>
      <c r="AS31" s="107">
        <v>0</v>
      </c>
      <c r="AT31" s="107">
        <v>0</v>
      </c>
      <c r="AU31" s="107">
        <v>0</v>
      </c>
      <c r="AV31" s="107">
        <v>0</v>
      </c>
      <c r="AW31" s="107">
        <v>0</v>
      </c>
      <c r="AX31" s="107">
        <v>0</v>
      </c>
      <c r="AY31" s="107">
        <v>0</v>
      </c>
      <c r="AZ31" s="107">
        <v>0</v>
      </c>
      <c r="BA31" s="107">
        <v>0</v>
      </c>
      <c r="BB31" s="107">
        <v>0</v>
      </c>
    </row>
    <row r="32" spans="1:56" hidden="1" x14ac:dyDescent="0.25">
      <c r="A32" s="918" t="s">
        <v>14</v>
      </c>
      <c r="B32" s="829"/>
      <c r="C32" s="918"/>
      <c r="D32" s="829"/>
      <c r="E32" s="918"/>
      <c r="F32" s="829"/>
      <c r="G32" s="918"/>
      <c r="H32" s="829"/>
      <c r="I32" s="918"/>
      <c r="J32" s="829"/>
      <c r="K32" s="829"/>
      <c r="L32" s="918"/>
      <c r="M32" s="829"/>
      <c r="N32" s="829"/>
      <c r="O32" s="918"/>
      <c r="P32" s="829"/>
      <c r="Q32" s="918"/>
      <c r="R32" s="829"/>
      <c r="S32" s="917" t="s">
        <v>8</v>
      </c>
      <c r="T32" s="829"/>
      <c r="U32" s="829"/>
      <c r="V32" s="829"/>
      <c r="W32" s="829"/>
      <c r="X32" s="829"/>
      <c r="Y32" s="829"/>
      <c r="Z32" s="829"/>
      <c r="AA32" s="918" t="s">
        <v>273</v>
      </c>
      <c r="AB32" s="829"/>
      <c r="AC32" s="829"/>
      <c r="AD32" s="829"/>
      <c r="AE32" s="829"/>
      <c r="AF32" s="918" t="s">
        <v>276</v>
      </c>
      <c r="AG32" s="829"/>
      <c r="AH32" s="829"/>
      <c r="AI32" s="105" t="s">
        <v>23</v>
      </c>
      <c r="AJ32" s="919" t="s">
        <v>278</v>
      </c>
      <c r="AK32" s="829"/>
      <c r="AL32" s="829"/>
      <c r="AM32" s="829"/>
      <c r="AN32" s="829"/>
      <c r="AO32" s="829"/>
      <c r="AP32" s="106">
        <v>66513900000</v>
      </c>
      <c r="AQ32" s="106">
        <v>1366424655</v>
      </c>
      <c r="AR32" s="106">
        <v>47767401357</v>
      </c>
      <c r="AS32" s="107">
        <v>0</v>
      </c>
      <c r="AT32" s="106">
        <v>1063929593</v>
      </c>
      <c r="AU32" s="106">
        <v>302495062</v>
      </c>
      <c r="AV32" s="106">
        <v>919591005</v>
      </c>
      <c r="AW32" s="106">
        <v>144338588</v>
      </c>
      <c r="AX32" s="106">
        <v>835951361</v>
      </c>
      <c r="AY32" s="106">
        <v>83639644</v>
      </c>
      <c r="AZ32" s="106">
        <v>835951361</v>
      </c>
      <c r="BA32" s="107">
        <v>0</v>
      </c>
      <c r="BB32" s="107">
        <v>0</v>
      </c>
    </row>
    <row r="33" spans="1:54" s="627" customFormat="1" hidden="1" x14ac:dyDescent="0.25">
      <c r="A33" s="922" t="s">
        <v>14</v>
      </c>
      <c r="B33" s="921"/>
      <c r="C33" s="922" t="s">
        <v>279</v>
      </c>
      <c r="D33" s="921"/>
      <c r="E33" s="922"/>
      <c r="F33" s="921"/>
      <c r="G33" s="922"/>
      <c r="H33" s="921"/>
      <c r="I33" s="922"/>
      <c r="J33" s="921"/>
      <c r="K33" s="921"/>
      <c r="L33" s="922"/>
      <c r="M33" s="921"/>
      <c r="N33" s="921"/>
      <c r="O33" s="922"/>
      <c r="P33" s="921"/>
      <c r="Q33" s="922"/>
      <c r="R33" s="921"/>
      <c r="S33" s="920" t="s">
        <v>7</v>
      </c>
      <c r="T33" s="921"/>
      <c r="U33" s="921"/>
      <c r="V33" s="921"/>
      <c r="W33" s="921"/>
      <c r="X33" s="921"/>
      <c r="Y33" s="921"/>
      <c r="Z33" s="921"/>
      <c r="AA33" s="922" t="s">
        <v>273</v>
      </c>
      <c r="AB33" s="921"/>
      <c r="AC33" s="921"/>
      <c r="AD33" s="921"/>
      <c r="AE33" s="921"/>
      <c r="AF33" s="922" t="s">
        <v>274</v>
      </c>
      <c r="AG33" s="921"/>
      <c r="AH33" s="921"/>
      <c r="AI33" s="231" t="s">
        <v>65</v>
      </c>
      <c r="AJ33" s="923" t="s">
        <v>275</v>
      </c>
      <c r="AK33" s="921"/>
      <c r="AL33" s="921"/>
      <c r="AM33" s="921"/>
      <c r="AN33" s="921"/>
      <c r="AO33" s="921"/>
      <c r="AP33" s="230">
        <v>181769016667</v>
      </c>
      <c r="AQ33" s="229">
        <v>0</v>
      </c>
      <c r="AR33" s="230">
        <v>198245001</v>
      </c>
      <c r="AS33" s="230">
        <v>-9382000000</v>
      </c>
      <c r="AT33" s="230">
        <v>12647983473</v>
      </c>
      <c r="AU33" s="230">
        <v>-12647983473</v>
      </c>
      <c r="AV33" s="230">
        <v>12925517413</v>
      </c>
      <c r="AW33" s="230">
        <v>-277533940</v>
      </c>
      <c r="AX33" s="230">
        <v>12925517413</v>
      </c>
      <c r="AY33" s="229">
        <v>0</v>
      </c>
      <c r="AZ33" s="230">
        <v>12925517413</v>
      </c>
      <c r="BA33" s="229">
        <v>0</v>
      </c>
      <c r="BB33" s="230">
        <v>4687023</v>
      </c>
    </row>
    <row r="34" spans="1:54" hidden="1" x14ac:dyDescent="0.25">
      <c r="A34" s="918" t="s">
        <v>14</v>
      </c>
      <c r="B34" s="829"/>
      <c r="C34" s="918" t="s">
        <v>279</v>
      </c>
      <c r="D34" s="829"/>
      <c r="E34" s="918" t="s">
        <v>280</v>
      </c>
      <c r="F34" s="829"/>
      <c r="G34" s="918"/>
      <c r="H34" s="829"/>
      <c r="I34" s="918"/>
      <c r="J34" s="829"/>
      <c r="K34" s="829"/>
      <c r="L34" s="918"/>
      <c r="M34" s="829"/>
      <c r="N34" s="829"/>
      <c r="O34" s="918"/>
      <c r="P34" s="829"/>
      <c r="Q34" s="918"/>
      <c r="R34" s="829"/>
      <c r="S34" s="917" t="s">
        <v>7</v>
      </c>
      <c r="T34" s="829"/>
      <c r="U34" s="829"/>
      <c r="V34" s="829"/>
      <c r="W34" s="829"/>
      <c r="X34" s="829"/>
      <c r="Y34" s="829"/>
      <c r="Z34" s="829"/>
      <c r="AA34" s="918" t="s">
        <v>273</v>
      </c>
      <c r="AB34" s="829"/>
      <c r="AC34" s="829"/>
      <c r="AD34" s="829"/>
      <c r="AE34" s="829"/>
      <c r="AF34" s="918" t="s">
        <v>274</v>
      </c>
      <c r="AG34" s="829"/>
      <c r="AH34" s="829"/>
      <c r="AI34" s="105" t="s">
        <v>65</v>
      </c>
      <c r="AJ34" s="919" t="s">
        <v>275</v>
      </c>
      <c r="AK34" s="829"/>
      <c r="AL34" s="829"/>
      <c r="AM34" s="829"/>
      <c r="AN34" s="829"/>
      <c r="AO34" s="829"/>
      <c r="AP34" s="106">
        <v>181769016667</v>
      </c>
      <c r="AQ34" s="107">
        <v>0</v>
      </c>
      <c r="AR34" s="106">
        <v>198245001</v>
      </c>
      <c r="AS34" s="106">
        <v>-9382000000</v>
      </c>
      <c r="AT34" s="106">
        <v>12647983473</v>
      </c>
      <c r="AU34" s="106">
        <v>-12647983473</v>
      </c>
      <c r="AV34" s="106">
        <v>12925517413</v>
      </c>
      <c r="AW34" s="106">
        <v>-277533940</v>
      </c>
      <c r="AX34" s="106">
        <v>12925517413</v>
      </c>
      <c r="AY34" s="107">
        <v>0</v>
      </c>
      <c r="AZ34" s="106">
        <v>12925517413</v>
      </c>
      <c r="BA34" s="107">
        <v>0</v>
      </c>
      <c r="BB34" s="106">
        <v>4687023</v>
      </c>
    </row>
    <row r="35" spans="1:54" hidden="1" x14ac:dyDescent="0.25">
      <c r="A35" s="918" t="s">
        <v>14</v>
      </c>
      <c r="B35" s="829"/>
      <c r="C35" s="918" t="s">
        <v>279</v>
      </c>
      <c r="D35" s="829"/>
      <c r="E35" s="918" t="s">
        <v>280</v>
      </c>
      <c r="F35" s="829"/>
      <c r="G35" s="918" t="s">
        <v>279</v>
      </c>
      <c r="H35" s="829"/>
      <c r="I35" s="918"/>
      <c r="J35" s="829"/>
      <c r="K35" s="829"/>
      <c r="L35" s="918"/>
      <c r="M35" s="829"/>
      <c r="N35" s="829"/>
      <c r="O35" s="918"/>
      <c r="P35" s="829"/>
      <c r="Q35" s="918"/>
      <c r="R35" s="829"/>
      <c r="S35" s="917" t="s">
        <v>281</v>
      </c>
      <c r="T35" s="829"/>
      <c r="U35" s="829"/>
      <c r="V35" s="829"/>
      <c r="W35" s="829"/>
      <c r="X35" s="829"/>
      <c r="Y35" s="829"/>
      <c r="Z35" s="829"/>
      <c r="AA35" s="918" t="s">
        <v>273</v>
      </c>
      <c r="AB35" s="829"/>
      <c r="AC35" s="829"/>
      <c r="AD35" s="829"/>
      <c r="AE35" s="829"/>
      <c r="AF35" s="918" t="s">
        <v>274</v>
      </c>
      <c r="AG35" s="829"/>
      <c r="AH35" s="829"/>
      <c r="AI35" s="105" t="s">
        <v>65</v>
      </c>
      <c r="AJ35" s="919" t="s">
        <v>275</v>
      </c>
      <c r="AK35" s="829"/>
      <c r="AL35" s="829"/>
      <c r="AM35" s="829"/>
      <c r="AN35" s="829"/>
      <c r="AO35" s="829"/>
      <c r="AP35" s="106">
        <v>135937371450</v>
      </c>
      <c r="AQ35" s="107">
        <v>0</v>
      </c>
      <c r="AR35" s="107">
        <v>0</v>
      </c>
      <c r="AS35" s="106">
        <v>-9382000000</v>
      </c>
      <c r="AT35" s="106">
        <v>9319537497</v>
      </c>
      <c r="AU35" s="106">
        <v>-9319537497</v>
      </c>
      <c r="AV35" s="106">
        <v>9319537497</v>
      </c>
      <c r="AW35" s="107">
        <v>0</v>
      </c>
      <c r="AX35" s="106">
        <v>9319537497</v>
      </c>
      <c r="AY35" s="107">
        <v>0</v>
      </c>
      <c r="AZ35" s="106">
        <v>9319537497</v>
      </c>
      <c r="BA35" s="107">
        <v>0</v>
      </c>
      <c r="BB35" s="106">
        <v>3822401</v>
      </c>
    </row>
    <row r="36" spans="1:54" hidden="1" x14ac:dyDescent="0.25">
      <c r="A36" s="918" t="s">
        <v>14</v>
      </c>
      <c r="B36" s="829"/>
      <c r="C36" s="918" t="s">
        <v>279</v>
      </c>
      <c r="D36" s="829"/>
      <c r="E36" s="918" t="s">
        <v>280</v>
      </c>
      <c r="F36" s="829"/>
      <c r="G36" s="918" t="s">
        <v>279</v>
      </c>
      <c r="H36" s="829"/>
      <c r="I36" s="918" t="s">
        <v>279</v>
      </c>
      <c r="J36" s="829"/>
      <c r="K36" s="829"/>
      <c r="L36" s="918"/>
      <c r="M36" s="829"/>
      <c r="N36" s="829"/>
      <c r="O36" s="918"/>
      <c r="P36" s="829"/>
      <c r="Q36" s="918"/>
      <c r="R36" s="829"/>
      <c r="S36" s="917" t="s">
        <v>186</v>
      </c>
      <c r="T36" s="829"/>
      <c r="U36" s="829"/>
      <c r="V36" s="829"/>
      <c r="W36" s="829"/>
      <c r="X36" s="829"/>
      <c r="Y36" s="829"/>
      <c r="Z36" s="829"/>
      <c r="AA36" s="918" t="s">
        <v>273</v>
      </c>
      <c r="AB36" s="829"/>
      <c r="AC36" s="829"/>
      <c r="AD36" s="829"/>
      <c r="AE36" s="829"/>
      <c r="AF36" s="918" t="s">
        <v>274</v>
      </c>
      <c r="AG36" s="829"/>
      <c r="AH36" s="829"/>
      <c r="AI36" s="105" t="s">
        <v>65</v>
      </c>
      <c r="AJ36" s="919" t="s">
        <v>275</v>
      </c>
      <c r="AK36" s="829"/>
      <c r="AL36" s="829"/>
      <c r="AM36" s="829"/>
      <c r="AN36" s="829"/>
      <c r="AO36" s="829"/>
      <c r="AP36" s="106">
        <v>97337680000</v>
      </c>
      <c r="AQ36" s="107">
        <v>0</v>
      </c>
      <c r="AR36" s="107">
        <v>0</v>
      </c>
      <c r="AS36" s="107">
        <v>0</v>
      </c>
      <c r="AT36" s="106">
        <v>8123347128</v>
      </c>
      <c r="AU36" s="106">
        <v>-8123347128</v>
      </c>
      <c r="AV36" s="106">
        <v>8123347128</v>
      </c>
      <c r="AW36" s="107">
        <v>0</v>
      </c>
      <c r="AX36" s="106">
        <v>8123347128</v>
      </c>
      <c r="AY36" s="107">
        <v>0</v>
      </c>
      <c r="AZ36" s="106">
        <v>8123347128</v>
      </c>
      <c r="BA36" s="107">
        <v>0</v>
      </c>
      <c r="BB36" s="106">
        <v>3290504</v>
      </c>
    </row>
    <row r="37" spans="1:54" hidden="1" x14ac:dyDescent="0.25">
      <c r="A37" s="925" t="s">
        <v>14</v>
      </c>
      <c r="B37" s="829"/>
      <c r="C37" s="925" t="s">
        <v>279</v>
      </c>
      <c r="D37" s="829"/>
      <c r="E37" s="925" t="s">
        <v>280</v>
      </c>
      <c r="F37" s="829"/>
      <c r="G37" s="925" t="s">
        <v>279</v>
      </c>
      <c r="H37" s="829"/>
      <c r="I37" s="925" t="s">
        <v>279</v>
      </c>
      <c r="J37" s="829"/>
      <c r="K37" s="829"/>
      <c r="L37" s="925" t="s">
        <v>279</v>
      </c>
      <c r="M37" s="829"/>
      <c r="N37" s="829"/>
      <c r="O37" s="925"/>
      <c r="P37" s="829"/>
      <c r="Q37" s="925"/>
      <c r="R37" s="829"/>
      <c r="S37" s="924" t="s">
        <v>15</v>
      </c>
      <c r="T37" s="829"/>
      <c r="U37" s="829"/>
      <c r="V37" s="829"/>
      <c r="W37" s="829"/>
      <c r="X37" s="829"/>
      <c r="Y37" s="829"/>
      <c r="Z37" s="829"/>
      <c r="AA37" s="925" t="s">
        <v>273</v>
      </c>
      <c r="AB37" s="829"/>
      <c r="AC37" s="829"/>
      <c r="AD37" s="829"/>
      <c r="AE37" s="829"/>
      <c r="AF37" s="925" t="s">
        <v>274</v>
      </c>
      <c r="AG37" s="829"/>
      <c r="AH37" s="829"/>
      <c r="AI37" s="108" t="s">
        <v>65</v>
      </c>
      <c r="AJ37" s="926" t="s">
        <v>275</v>
      </c>
      <c r="AK37" s="829"/>
      <c r="AL37" s="829"/>
      <c r="AM37" s="829"/>
      <c r="AN37" s="829"/>
      <c r="AO37" s="829"/>
      <c r="AP37" s="109">
        <v>90237680000</v>
      </c>
      <c r="AQ37" s="110">
        <v>0</v>
      </c>
      <c r="AR37" s="110">
        <v>0</v>
      </c>
      <c r="AS37" s="110">
        <v>0</v>
      </c>
      <c r="AT37" s="109">
        <v>7753157285</v>
      </c>
      <c r="AU37" s="109">
        <v>-7753157285</v>
      </c>
      <c r="AV37" s="109">
        <v>7753157285</v>
      </c>
      <c r="AW37" s="110">
        <v>0</v>
      </c>
      <c r="AX37" s="109">
        <v>7753157285</v>
      </c>
      <c r="AY37" s="110">
        <v>0</v>
      </c>
      <c r="AZ37" s="109">
        <v>7753157285</v>
      </c>
      <c r="BA37" s="110">
        <v>0</v>
      </c>
      <c r="BB37" s="109">
        <v>1073336</v>
      </c>
    </row>
    <row r="38" spans="1:54" hidden="1" x14ac:dyDescent="0.25">
      <c r="A38" s="925" t="s">
        <v>14</v>
      </c>
      <c r="B38" s="829"/>
      <c r="C38" s="925" t="s">
        <v>279</v>
      </c>
      <c r="D38" s="829"/>
      <c r="E38" s="925" t="s">
        <v>280</v>
      </c>
      <c r="F38" s="829"/>
      <c r="G38" s="925" t="s">
        <v>279</v>
      </c>
      <c r="H38" s="829"/>
      <c r="I38" s="925" t="s">
        <v>279</v>
      </c>
      <c r="J38" s="829"/>
      <c r="K38" s="829"/>
      <c r="L38" s="925" t="s">
        <v>282</v>
      </c>
      <c r="M38" s="829"/>
      <c r="N38" s="829"/>
      <c r="O38" s="925"/>
      <c r="P38" s="829"/>
      <c r="Q38" s="925"/>
      <c r="R38" s="829"/>
      <c r="S38" s="924" t="s">
        <v>16</v>
      </c>
      <c r="T38" s="829"/>
      <c r="U38" s="829"/>
      <c r="V38" s="829"/>
      <c r="W38" s="829"/>
      <c r="X38" s="829"/>
      <c r="Y38" s="829"/>
      <c r="Z38" s="829"/>
      <c r="AA38" s="925" t="s">
        <v>273</v>
      </c>
      <c r="AB38" s="829"/>
      <c r="AC38" s="829"/>
      <c r="AD38" s="829"/>
      <c r="AE38" s="829"/>
      <c r="AF38" s="925" t="s">
        <v>274</v>
      </c>
      <c r="AG38" s="829"/>
      <c r="AH38" s="829"/>
      <c r="AI38" s="108" t="s">
        <v>65</v>
      </c>
      <c r="AJ38" s="926" t="s">
        <v>275</v>
      </c>
      <c r="AK38" s="829"/>
      <c r="AL38" s="829"/>
      <c r="AM38" s="829"/>
      <c r="AN38" s="829"/>
      <c r="AO38" s="829"/>
      <c r="AP38" s="109">
        <v>5880000000</v>
      </c>
      <c r="AQ38" s="110">
        <v>0</v>
      </c>
      <c r="AR38" s="110">
        <v>0</v>
      </c>
      <c r="AS38" s="110">
        <v>0</v>
      </c>
      <c r="AT38" s="109">
        <v>247845616</v>
      </c>
      <c r="AU38" s="109">
        <v>-247845616</v>
      </c>
      <c r="AV38" s="109">
        <v>247845616</v>
      </c>
      <c r="AW38" s="110">
        <v>0</v>
      </c>
      <c r="AX38" s="109">
        <v>247845616</v>
      </c>
      <c r="AY38" s="110">
        <v>0</v>
      </c>
      <c r="AZ38" s="109">
        <v>247845616</v>
      </c>
      <c r="BA38" s="110">
        <v>0</v>
      </c>
      <c r="BB38" s="110">
        <v>0</v>
      </c>
    </row>
    <row r="39" spans="1:54" hidden="1" x14ac:dyDescent="0.25">
      <c r="A39" s="925" t="s">
        <v>14</v>
      </c>
      <c r="B39" s="829"/>
      <c r="C39" s="925" t="s">
        <v>279</v>
      </c>
      <c r="D39" s="829"/>
      <c r="E39" s="925" t="s">
        <v>280</v>
      </c>
      <c r="F39" s="829"/>
      <c r="G39" s="925" t="s">
        <v>279</v>
      </c>
      <c r="H39" s="829"/>
      <c r="I39" s="925" t="s">
        <v>279</v>
      </c>
      <c r="J39" s="829"/>
      <c r="K39" s="829"/>
      <c r="L39" s="925" t="s">
        <v>283</v>
      </c>
      <c r="M39" s="829"/>
      <c r="N39" s="829"/>
      <c r="O39" s="925"/>
      <c r="P39" s="829"/>
      <c r="Q39" s="925"/>
      <c r="R39" s="829"/>
      <c r="S39" s="924" t="s">
        <v>17</v>
      </c>
      <c r="T39" s="829"/>
      <c r="U39" s="829"/>
      <c r="V39" s="829"/>
      <c r="W39" s="829"/>
      <c r="X39" s="829"/>
      <c r="Y39" s="829"/>
      <c r="Z39" s="829"/>
      <c r="AA39" s="925" t="s">
        <v>273</v>
      </c>
      <c r="AB39" s="829"/>
      <c r="AC39" s="829"/>
      <c r="AD39" s="829"/>
      <c r="AE39" s="829"/>
      <c r="AF39" s="925" t="s">
        <v>274</v>
      </c>
      <c r="AG39" s="829"/>
      <c r="AH39" s="829"/>
      <c r="AI39" s="108" t="s">
        <v>65</v>
      </c>
      <c r="AJ39" s="926" t="s">
        <v>275</v>
      </c>
      <c r="AK39" s="829"/>
      <c r="AL39" s="829"/>
      <c r="AM39" s="829"/>
      <c r="AN39" s="829"/>
      <c r="AO39" s="829"/>
      <c r="AP39" s="109">
        <v>1220000000</v>
      </c>
      <c r="AQ39" s="110">
        <v>0</v>
      </c>
      <c r="AR39" s="110">
        <v>0</v>
      </c>
      <c r="AS39" s="110">
        <v>0</v>
      </c>
      <c r="AT39" s="109">
        <v>122344227</v>
      </c>
      <c r="AU39" s="109">
        <v>-122344227</v>
      </c>
      <c r="AV39" s="109">
        <v>122344227</v>
      </c>
      <c r="AW39" s="110">
        <v>0</v>
      </c>
      <c r="AX39" s="109">
        <v>122344227</v>
      </c>
      <c r="AY39" s="110">
        <v>0</v>
      </c>
      <c r="AZ39" s="109">
        <v>122344227</v>
      </c>
      <c r="BA39" s="110">
        <v>0</v>
      </c>
      <c r="BB39" s="109">
        <v>2217168</v>
      </c>
    </row>
    <row r="40" spans="1:54" hidden="1" x14ac:dyDescent="0.25">
      <c r="A40" s="918" t="s">
        <v>14</v>
      </c>
      <c r="B40" s="829"/>
      <c r="C40" s="918" t="s">
        <v>279</v>
      </c>
      <c r="D40" s="829"/>
      <c r="E40" s="918" t="s">
        <v>280</v>
      </c>
      <c r="F40" s="829"/>
      <c r="G40" s="918" t="s">
        <v>279</v>
      </c>
      <c r="H40" s="829"/>
      <c r="I40" s="918" t="s">
        <v>283</v>
      </c>
      <c r="J40" s="829"/>
      <c r="K40" s="829"/>
      <c r="L40" s="918"/>
      <c r="M40" s="829"/>
      <c r="N40" s="829"/>
      <c r="O40" s="918"/>
      <c r="P40" s="829"/>
      <c r="Q40" s="918"/>
      <c r="R40" s="829"/>
      <c r="S40" s="917" t="s">
        <v>187</v>
      </c>
      <c r="T40" s="829"/>
      <c r="U40" s="829"/>
      <c r="V40" s="829"/>
      <c r="W40" s="829"/>
      <c r="X40" s="829"/>
      <c r="Y40" s="829"/>
      <c r="Z40" s="829"/>
      <c r="AA40" s="918" t="s">
        <v>273</v>
      </c>
      <c r="AB40" s="829"/>
      <c r="AC40" s="829"/>
      <c r="AD40" s="829"/>
      <c r="AE40" s="829"/>
      <c r="AF40" s="918" t="s">
        <v>274</v>
      </c>
      <c r="AG40" s="829"/>
      <c r="AH40" s="829"/>
      <c r="AI40" s="105" t="s">
        <v>65</v>
      </c>
      <c r="AJ40" s="919" t="s">
        <v>275</v>
      </c>
      <c r="AK40" s="829"/>
      <c r="AL40" s="829"/>
      <c r="AM40" s="829"/>
      <c r="AN40" s="829"/>
      <c r="AO40" s="829"/>
      <c r="AP40" s="106">
        <v>1741691450</v>
      </c>
      <c r="AQ40" s="107">
        <v>0</v>
      </c>
      <c r="AR40" s="107">
        <v>0</v>
      </c>
      <c r="AS40" s="107">
        <v>0</v>
      </c>
      <c r="AT40" s="106">
        <v>138054815</v>
      </c>
      <c r="AU40" s="106">
        <v>-138054815</v>
      </c>
      <c r="AV40" s="106">
        <v>138054815</v>
      </c>
      <c r="AW40" s="107">
        <v>0</v>
      </c>
      <c r="AX40" s="106">
        <v>138054815</v>
      </c>
      <c r="AY40" s="107">
        <v>0</v>
      </c>
      <c r="AZ40" s="106">
        <v>138054815</v>
      </c>
      <c r="BA40" s="107">
        <v>0</v>
      </c>
      <c r="BB40" s="106">
        <v>193412</v>
      </c>
    </row>
    <row r="41" spans="1:54" hidden="1" x14ac:dyDescent="0.25">
      <c r="A41" s="925" t="s">
        <v>14</v>
      </c>
      <c r="B41" s="829"/>
      <c r="C41" s="925" t="s">
        <v>279</v>
      </c>
      <c r="D41" s="829"/>
      <c r="E41" s="925" t="s">
        <v>280</v>
      </c>
      <c r="F41" s="829"/>
      <c r="G41" s="925" t="s">
        <v>279</v>
      </c>
      <c r="H41" s="829"/>
      <c r="I41" s="925" t="s">
        <v>283</v>
      </c>
      <c r="J41" s="829"/>
      <c r="K41" s="829"/>
      <c r="L41" s="925" t="s">
        <v>282</v>
      </c>
      <c r="M41" s="829"/>
      <c r="N41" s="829"/>
      <c r="O41" s="925"/>
      <c r="P41" s="829"/>
      <c r="Q41" s="925"/>
      <c r="R41" s="829"/>
      <c r="S41" s="924" t="s">
        <v>18</v>
      </c>
      <c r="T41" s="829"/>
      <c r="U41" s="829"/>
      <c r="V41" s="829"/>
      <c r="W41" s="829"/>
      <c r="X41" s="829"/>
      <c r="Y41" s="829"/>
      <c r="Z41" s="829"/>
      <c r="AA41" s="925" t="s">
        <v>273</v>
      </c>
      <c r="AB41" s="829"/>
      <c r="AC41" s="829"/>
      <c r="AD41" s="829"/>
      <c r="AE41" s="829"/>
      <c r="AF41" s="925" t="s">
        <v>274</v>
      </c>
      <c r="AG41" s="829"/>
      <c r="AH41" s="829"/>
      <c r="AI41" s="108" t="s">
        <v>65</v>
      </c>
      <c r="AJ41" s="926" t="s">
        <v>275</v>
      </c>
      <c r="AK41" s="829"/>
      <c r="AL41" s="829"/>
      <c r="AM41" s="829"/>
      <c r="AN41" s="829"/>
      <c r="AO41" s="829"/>
      <c r="AP41" s="109">
        <v>1741691450</v>
      </c>
      <c r="AQ41" s="110">
        <v>0</v>
      </c>
      <c r="AR41" s="110">
        <v>0</v>
      </c>
      <c r="AS41" s="110">
        <v>0</v>
      </c>
      <c r="AT41" s="109">
        <v>138054815</v>
      </c>
      <c r="AU41" s="109">
        <v>-138054815</v>
      </c>
      <c r="AV41" s="109">
        <v>138054815</v>
      </c>
      <c r="AW41" s="110">
        <v>0</v>
      </c>
      <c r="AX41" s="109">
        <v>138054815</v>
      </c>
      <c r="AY41" s="110">
        <v>0</v>
      </c>
      <c r="AZ41" s="109">
        <v>138054815</v>
      </c>
      <c r="BA41" s="110">
        <v>0</v>
      </c>
      <c r="BB41" s="109">
        <v>193412</v>
      </c>
    </row>
    <row r="42" spans="1:54" hidden="1" x14ac:dyDescent="0.25">
      <c r="A42" s="918" t="s">
        <v>14</v>
      </c>
      <c r="B42" s="829"/>
      <c r="C42" s="918" t="s">
        <v>279</v>
      </c>
      <c r="D42" s="829"/>
      <c r="E42" s="918" t="s">
        <v>280</v>
      </c>
      <c r="F42" s="829"/>
      <c r="G42" s="918" t="s">
        <v>279</v>
      </c>
      <c r="H42" s="829"/>
      <c r="I42" s="918" t="s">
        <v>284</v>
      </c>
      <c r="J42" s="829"/>
      <c r="K42" s="829"/>
      <c r="L42" s="918"/>
      <c r="M42" s="829"/>
      <c r="N42" s="829"/>
      <c r="O42" s="918"/>
      <c r="P42" s="829"/>
      <c r="Q42" s="918"/>
      <c r="R42" s="829"/>
      <c r="S42" s="917" t="s">
        <v>189</v>
      </c>
      <c r="T42" s="829"/>
      <c r="U42" s="829"/>
      <c r="V42" s="829"/>
      <c r="W42" s="829"/>
      <c r="X42" s="829"/>
      <c r="Y42" s="829"/>
      <c r="Z42" s="829"/>
      <c r="AA42" s="918" t="s">
        <v>273</v>
      </c>
      <c r="AB42" s="829"/>
      <c r="AC42" s="829"/>
      <c r="AD42" s="829"/>
      <c r="AE42" s="829"/>
      <c r="AF42" s="918" t="s">
        <v>274</v>
      </c>
      <c r="AG42" s="829"/>
      <c r="AH42" s="829"/>
      <c r="AI42" s="105" t="s">
        <v>65</v>
      </c>
      <c r="AJ42" s="919" t="s">
        <v>275</v>
      </c>
      <c r="AK42" s="829"/>
      <c r="AL42" s="829"/>
      <c r="AM42" s="829"/>
      <c r="AN42" s="829"/>
      <c r="AO42" s="829"/>
      <c r="AP42" s="106">
        <v>26784000000</v>
      </c>
      <c r="AQ42" s="107">
        <v>0</v>
      </c>
      <c r="AR42" s="107">
        <v>0</v>
      </c>
      <c r="AS42" s="107">
        <v>0</v>
      </c>
      <c r="AT42" s="106">
        <v>961633489</v>
      </c>
      <c r="AU42" s="106">
        <v>-961633489</v>
      </c>
      <c r="AV42" s="106">
        <v>961633489</v>
      </c>
      <c r="AW42" s="107">
        <v>0</v>
      </c>
      <c r="AX42" s="106">
        <v>961633489</v>
      </c>
      <c r="AY42" s="107">
        <v>0</v>
      </c>
      <c r="AZ42" s="106">
        <v>961633489</v>
      </c>
      <c r="BA42" s="107">
        <v>0</v>
      </c>
      <c r="BB42" s="106">
        <v>338485</v>
      </c>
    </row>
    <row r="43" spans="1:54" hidden="1" x14ac:dyDescent="0.25">
      <c r="A43" s="925" t="s">
        <v>14</v>
      </c>
      <c r="B43" s="829"/>
      <c r="C43" s="925" t="s">
        <v>279</v>
      </c>
      <c r="D43" s="829"/>
      <c r="E43" s="925" t="s">
        <v>280</v>
      </c>
      <c r="F43" s="829"/>
      <c r="G43" s="925" t="s">
        <v>279</v>
      </c>
      <c r="H43" s="829"/>
      <c r="I43" s="925" t="s">
        <v>284</v>
      </c>
      <c r="J43" s="829"/>
      <c r="K43" s="829"/>
      <c r="L43" s="925" t="s">
        <v>279</v>
      </c>
      <c r="M43" s="829"/>
      <c r="N43" s="829"/>
      <c r="O43" s="925"/>
      <c r="P43" s="829"/>
      <c r="Q43" s="925"/>
      <c r="R43" s="829"/>
      <c r="S43" s="924" t="s">
        <v>19</v>
      </c>
      <c r="T43" s="829"/>
      <c r="U43" s="829"/>
      <c r="V43" s="829"/>
      <c r="W43" s="829"/>
      <c r="X43" s="829"/>
      <c r="Y43" s="829"/>
      <c r="Z43" s="829"/>
      <c r="AA43" s="925" t="s">
        <v>273</v>
      </c>
      <c r="AB43" s="829"/>
      <c r="AC43" s="829"/>
      <c r="AD43" s="829"/>
      <c r="AE43" s="829"/>
      <c r="AF43" s="925" t="s">
        <v>274</v>
      </c>
      <c r="AG43" s="829"/>
      <c r="AH43" s="829"/>
      <c r="AI43" s="108" t="s">
        <v>65</v>
      </c>
      <c r="AJ43" s="926" t="s">
        <v>275</v>
      </c>
      <c r="AK43" s="829"/>
      <c r="AL43" s="829"/>
      <c r="AM43" s="829"/>
      <c r="AN43" s="829"/>
      <c r="AO43" s="829"/>
      <c r="AP43" s="109">
        <v>3441410138</v>
      </c>
      <c r="AQ43" s="110">
        <v>0</v>
      </c>
      <c r="AR43" s="110">
        <v>0</v>
      </c>
      <c r="AS43" s="110">
        <v>0</v>
      </c>
      <c r="AT43" s="109">
        <v>283180120</v>
      </c>
      <c r="AU43" s="109">
        <v>-283180120</v>
      </c>
      <c r="AV43" s="109">
        <v>283180120</v>
      </c>
      <c r="AW43" s="110">
        <v>0</v>
      </c>
      <c r="AX43" s="109">
        <v>283180120</v>
      </c>
      <c r="AY43" s="110">
        <v>0</v>
      </c>
      <c r="AZ43" s="109">
        <v>283180120</v>
      </c>
      <c r="BA43" s="110">
        <v>0</v>
      </c>
      <c r="BB43" s="109">
        <v>220484</v>
      </c>
    </row>
    <row r="44" spans="1:54" hidden="1" x14ac:dyDescent="0.25">
      <c r="A44" s="925" t="s">
        <v>14</v>
      </c>
      <c r="B44" s="829"/>
      <c r="C44" s="925" t="s">
        <v>279</v>
      </c>
      <c r="D44" s="829"/>
      <c r="E44" s="925" t="s">
        <v>280</v>
      </c>
      <c r="F44" s="829"/>
      <c r="G44" s="925" t="s">
        <v>279</v>
      </c>
      <c r="H44" s="829"/>
      <c r="I44" s="925" t="s">
        <v>284</v>
      </c>
      <c r="J44" s="829"/>
      <c r="K44" s="829"/>
      <c r="L44" s="925" t="s">
        <v>282</v>
      </c>
      <c r="M44" s="829"/>
      <c r="N44" s="829"/>
      <c r="O44" s="925"/>
      <c r="P44" s="829"/>
      <c r="Q44" s="925"/>
      <c r="R44" s="829"/>
      <c r="S44" s="924" t="s">
        <v>20</v>
      </c>
      <c r="T44" s="829"/>
      <c r="U44" s="829"/>
      <c r="V44" s="829"/>
      <c r="W44" s="829"/>
      <c r="X44" s="829"/>
      <c r="Y44" s="829"/>
      <c r="Z44" s="829"/>
      <c r="AA44" s="925" t="s">
        <v>273</v>
      </c>
      <c r="AB44" s="829"/>
      <c r="AC44" s="829"/>
      <c r="AD44" s="829"/>
      <c r="AE44" s="829"/>
      <c r="AF44" s="925" t="s">
        <v>274</v>
      </c>
      <c r="AG44" s="829"/>
      <c r="AH44" s="829"/>
      <c r="AI44" s="108" t="s">
        <v>65</v>
      </c>
      <c r="AJ44" s="926" t="s">
        <v>275</v>
      </c>
      <c r="AK44" s="829"/>
      <c r="AL44" s="829"/>
      <c r="AM44" s="829"/>
      <c r="AN44" s="829"/>
      <c r="AO44" s="829"/>
      <c r="AP44" s="109">
        <v>2949264140</v>
      </c>
      <c r="AQ44" s="110">
        <v>0</v>
      </c>
      <c r="AR44" s="110">
        <v>0</v>
      </c>
      <c r="AS44" s="110">
        <v>0</v>
      </c>
      <c r="AT44" s="109">
        <v>197865937</v>
      </c>
      <c r="AU44" s="109">
        <v>-197865937</v>
      </c>
      <c r="AV44" s="109">
        <v>197865937</v>
      </c>
      <c r="AW44" s="110">
        <v>0</v>
      </c>
      <c r="AX44" s="109">
        <v>197865937</v>
      </c>
      <c r="AY44" s="110">
        <v>0</v>
      </c>
      <c r="AZ44" s="109">
        <v>197865937</v>
      </c>
      <c r="BA44" s="110">
        <v>0</v>
      </c>
      <c r="BB44" s="110">
        <v>0</v>
      </c>
    </row>
    <row r="45" spans="1:54" hidden="1" x14ac:dyDescent="0.25">
      <c r="A45" s="925" t="s">
        <v>14</v>
      </c>
      <c r="B45" s="829"/>
      <c r="C45" s="925" t="s">
        <v>279</v>
      </c>
      <c r="D45" s="829"/>
      <c r="E45" s="925" t="s">
        <v>280</v>
      </c>
      <c r="F45" s="829"/>
      <c r="G45" s="925" t="s">
        <v>279</v>
      </c>
      <c r="H45" s="829"/>
      <c r="I45" s="925" t="s">
        <v>284</v>
      </c>
      <c r="J45" s="829"/>
      <c r="K45" s="829"/>
      <c r="L45" s="925" t="s">
        <v>285</v>
      </c>
      <c r="M45" s="829"/>
      <c r="N45" s="829"/>
      <c r="O45" s="925"/>
      <c r="P45" s="829"/>
      <c r="Q45" s="925"/>
      <c r="R45" s="829"/>
      <c r="S45" s="924" t="s">
        <v>21</v>
      </c>
      <c r="T45" s="829"/>
      <c r="U45" s="829"/>
      <c r="V45" s="829"/>
      <c r="W45" s="829"/>
      <c r="X45" s="829"/>
      <c r="Y45" s="829"/>
      <c r="Z45" s="829"/>
      <c r="AA45" s="925" t="s">
        <v>273</v>
      </c>
      <c r="AB45" s="829"/>
      <c r="AC45" s="829"/>
      <c r="AD45" s="829"/>
      <c r="AE45" s="829"/>
      <c r="AF45" s="925" t="s">
        <v>274</v>
      </c>
      <c r="AG45" s="829"/>
      <c r="AH45" s="829"/>
      <c r="AI45" s="108" t="s">
        <v>65</v>
      </c>
      <c r="AJ45" s="926" t="s">
        <v>275</v>
      </c>
      <c r="AK45" s="829"/>
      <c r="AL45" s="829"/>
      <c r="AM45" s="829"/>
      <c r="AN45" s="829"/>
      <c r="AO45" s="829"/>
      <c r="AP45" s="109">
        <v>4261255939</v>
      </c>
      <c r="AQ45" s="110">
        <v>0</v>
      </c>
      <c r="AR45" s="110">
        <v>0</v>
      </c>
      <c r="AS45" s="110">
        <v>0</v>
      </c>
      <c r="AT45" s="110">
        <v>0</v>
      </c>
      <c r="AU45" s="110">
        <v>0</v>
      </c>
      <c r="AV45" s="110">
        <v>0</v>
      </c>
      <c r="AW45" s="110">
        <v>0</v>
      </c>
      <c r="AX45" s="110">
        <v>0</v>
      </c>
      <c r="AY45" s="110">
        <v>0</v>
      </c>
      <c r="AZ45" s="110">
        <v>0</v>
      </c>
      <c r="BA45" s="110">
        <v>0</v>
      </c>
      <c r="BB45" s="110">
        <v>0</v>
      </c>
    </row>
    <row r="46" spans="1:54" hidden="1" x14ac:dyDescent="0.25">
      <c r="A46" s="925" t="s">
        <v>14</v>
      </c>
      <c r="B46" s="829"/>
      <c r="C46" s="925" t="s">
        <v>279</v>
      </c>
      <c r="D46" s="829"/>
      <c r="E46" s="925" t="s">
        <v>280</v>
      </c>
      <c r="F46" s="829"/>
      <c r="G46" s="925" t="s">
        <v>279</v>
      </c>
      <c r="H46" s="829"/>
      <c r="I46" s="925" t="s">
        <v>284</v>
      </c>
      <c r="J46" s="829"/>
      <c r="K46" s="829"/>
      <c r="L46" s="925" t="s">
        <v>286</v>
      </c>
      <c r="M46" s="829"/>
      <c r="N46" s="829"/>
      <c r="O46" s="925"/>
      <c r="P46" s="829"/>
      <c r="Q46" s="925"/>
      <c r="R46" s="829"/>
      <c r="S46" s="924" t="s">
        <v>22</v>
      </c>
      <c r="T46" s="829"/>
      <c r="U46" s="829"/>
      <c r="V46" s="829"/>
      <c r="W46" s="829"/>
      <c r="X46" s="829"/>
      <c r="Y46" s="829"/>
      <c r="Z46" s="829"/>
      <c r="AA46" s="925" t="s">
        <v>273</v>
      </c>
      <c r="AB46" s="829"/>
      <c r="AC46" s="829"/>
      <c r="AD46" s="829"/>
      <c r="AE46" s="829"/>
      <c r="AF46" s="925" t="s">
        <v>274</v>
      </c>
      <c r="AG46" s="829"/>
      <c r="AH46" s="829"/>
      <c r="AI46" s="108" t="s">
        <v>65</v>
      </c>
      <c r="AJ46" s="926" t="s">
        <v>275</v>
      </c>
      <c r="AK46" s="829"/>
      <c r="AL46" s="829"/>
      <c r="AM46" s="829"/>
      <c r="AN46" s="829"/>
      <c r="AO46" s="829"/>
      <c r="AP46" s="109">
        <v>4473037173</v>
      </c>
      <c r="AQ46" s="110">
        <v>0</v>
      </c>
      <c r="AR46" s="110">
        <v>0</v>
      </c>
      <c r="AS46" s="110">
        <v>0</v>
      </c>
      <c r="AT46" s="109">
        <v>220750735</v>
      </c>
      <c r="AU46" s="109">
        <v>-220750735</v>
      </c>
      <c r="AV46" s="109">
        <v>220750735</v>
      </c>
      <c r="AW46" s="110">
        <v>0</v>
      </c>
      <c r="AX46" s="109">
        <v>220750735</v>
      </c>
      <c r="AY46" s="110">
        <v>0</v>
      </c>
      <c r="AZ46" s="109">
        <v>220750735</v>
      </c>
      <c r="BA46" s="110">
        <v>0</v>
      </c>
      <c r="BB46" s="110">
        <v>0</v>
      </c>
    </row>
    <row r="47" spans="1:54" hidden="1" x14ac:dyDescent="0.25">
      <c r="A47" s="925" t="s">
        <v>14</v>
      </c>
      <c r="B47" s="829"/>
      <c r="C47" s="925" t="s">
        <v>279</v>
      </c>
      <c r="D47" s="829"/>
      <c r="E47" s="925" t="s">
        <v>280</v>
      </c>
      <c r="F47" s="829"/>
      <c r="G47" s="925" t="s">
        <v>279</v>
      </c>
      <c r="H47" s="829"/>
      <c r="I47" s="925" t="s">
        <v>284</v>
      </c>
      <c r="J47" s="829"/>
      <c r="K47" s="829"/>
      <c r="L47" s="925" t="s">
        <v>23</v>
      </c>
      <c r="M47" s="829"/>
      <c r="N47" s="829"/>
      <c r="O47" s="925"/>
      <c r="P47" s="829"/>
      <c r="Q47" s="925"/>
      <c r="R47" s="829"/>
      <c r="S47" s="924" t="s">
        <v>24</v>
      </c>
      <c r="T47" s="829"/>
      <c r="U47" s="829"/>
      <c r="V47" s="829"/>
      <c r="W47" s="829"/>
      <c r="X47" s="829"/>
      <c r="Y47" s="829"/>
      <c r="Z47" s="829"/>
      <c r="AA47" s="925" t="s">
        <v>273</v>
      </c>
      <c r="AB47" s="829"/>
      <c r="AC47" s="829"/>
      <c r="AD47" s="829"/>
      <c r="AE47" s="829"/>
      <c r="AF47" s="925" t="s">
        <v>274</v>
      </c>
      <c r="AG47" s="829"/>
      <c r="AH47" s="829"/>
      <c r="AI47" s="108" t="s">
        <v>65</v>
      </c>
      <c r="AJ47" s="926" t="s">
        <v>275</v>
      </c>
      <c r="AK47" s="829"/>
      <c r="AL47" s="829"/>
      <c r="AM47" s="829"/>
      <c r="AN47" s="829"/>
      <c r="AO47" s="829"/>
      <c r="AP47" s="109">
        <v>9451987628</v>
      </c>
      <c r="AQ47" s="110">
        <v>0</v>
      </c>
      <c r="AR47" s="110">
        <v>0</v>
      </c>
      <c r="AS47" s="110">
        <v>0</v>
      </c>
      <c r="AT47" s="109">
        <v>66659782</v>
      </c>
      <c r="AU47" s="109">
        <v>-66659782</v>
      </c>
      <c r="AV47" s="109">
        <v>66659782</v>
      </c>
      <c r="AW47" s="110">
        <v>0</v>
      </c>
      <c r="AX47" s="109">
        <v>66659782</v>
      </c>
      <c r="AY47" s="110">
        <v>0</v>
      </c>
      <c r="AZ47" s="109">
        <v>66659782</v>
      </c>
      <c r="BA47" s="110">
        <v>0</v>
      </c>
      <c r="BB47" s="110">
        <v>0</v>
      </c>
    </row>
    <row r="48" spans="1:54" hidden="1" x14ac:dyDescent="0.25">
      <c r="A48" s="925" t="s">
        <v>14</v>
      </c>
      <c r="B48" s="829"/>
      <c r="C48" s="925" t="s">
        <v>279</v>
      </c>
      <c r="D48" s="829"/>
      <c r="E48" s="925" t="s">
        <v>280</v>
      </c>
      <c r="F48" s="829"/>
      <c r="G48" s="925" t="s">
        <v>279</v>
      </c>
      <c r="H48" s="829"/>
      <c r="I48" s="925" t="s">
        <v>284</v>
      </c>
      <c r="J48" s="829"/>
      <c r="K48" s="829"/>
      <c r="L48" s="925" t="s">
        <v>287</v>
      </c>
      <c r="M48" s="829"/>
      <c r="N48" s="829"/>
      <c r="O48" s="925"/>
      <c r="P48" s="829"/>
      <c r="Q48" s="925"/>
      <c r="R48" s="829"/>
      <c r="S48" s="924" t="s">
        <v>25</v>
      </c>
      <c r="T48" s="829"/>
      <c r="U48" s="829"/>
      <c r="V48" s="829"/>
      <c r="W48" s="829"/>
      <c r="X48" s="829"/>
      <c r="Y48" s="829"/>
      <c r="Z48" s="829"/>
      <c r="AA48" s="925" t="s">
        <v>273</v>
      </c>
      <c r="AB48" s="829"/>
      <c r="AC48" s="829"/>
      <c r="AD48" s="829"/>
      <c r="AE48" s="829"/>
      <c r="AF48" s="925" t="s">
        <v>274</v>
      </c>
      <c r="AG48" s="829"/>
      <c r="AH48" s="829"/>
      <c r="AI48" s="108" t="s">
        <v>65</v>
      </c>
      <c r="AJ48" s="926" t="s">
        <v>275</v>
      </c>
      <c r="AK48" s="829"/>
      <c r="AL48" s="829"/>
      <c r="AM48" s="829"/>
      <c r="AN48" s="829"/>
      <c r="AO48" s="829"/>
      <c r="AP48" s="109">
        <v>2207044982</v>
      </c>
      <c r="AQ48" s="110">
        <v>0</v>
      </c>
      <c r="AR48" s="110">
        <v>0</v>
      </c>
      <c r="AS48" s="110">
        <v>0</v>
      </c>
      <c r="AT48" s="109">
        <v>193176915</v>
      </c>
      <c r="AU48" s="109">
        <v>-193176915</v>
      </c>
      <c r="AV48" s="109">
        <v>193176915</v>
      </c>
      <c r="AW48" s="110">
        <v>0</v>
      </c>
      <c r="AX48" s="109">
        <v>193176915</v>
      </c>
      <c r="AY48" s="110">
        <v>0</v>
      </c>
      <c r="AZ48" s="109">
        <v>193176915</v>
      </c>
      <c r="BA48" s="110">
        <v>0</v>
      </c>
      <c r="BB48" s="109">
        <v>118001</v>
      </c>
    </row>
    <row r="49" spans="1:54" hidden="1" x14ac:dyDescent="0.25">
      <c r="A49" s="918" t="s">
        <v>14</v>
      </c>
      <c r="B49" s="829"/>
      <c r="C49" s="918" t="s">
        <v>279</v>
      </c>
      <c r="D49" s="829"/>
      <c r="E49" s="918" t="s">
        <v>280</v>
      </c>
      <c r="F49" s="829"/>
      <c r="G49" s="918" t="s">
        <v>279</v>
      </c>
      <c r="H49" s="829"/>
      <c r="I49" s="918" t="s">
        <v>288</v>
      </c>
      <c r="J49" s="829"/>
      <c r="K49" s="829"/>
      <c r="L49" s="918"/>
      <c r="M49" s="829"/>
      <c r="N49" s="829"/>
      <c r="O49" s="918"/>
      <c r="P49" s="829"/>
      <c r="Q49" s="918"/>
      <c r="R49" s="829"/>
      <c r="S49" s="917" t="s">
        <v>190</v>
      </c>
      <c r="T49" s="829"/>
      <c r="U49" s="829"/>
      <c r="V49" s="829"/>
      <c r="W49" s="829"/>
      <c r="X49" s="829"/>
      <c r="Y49" s="829"/>
      <c r="Z49" s="829"/>
      <c r="AA49" s="918" t="s">
        <v>273</v>
      </c>
      <c r="AB49" s="829"/>
      <c r="AC49" s="829"/>
      <c r="AD49" s="829"/>
      <c r="AE49" s="829"/>
      <c r="AF49" s="918" t="s">
        <v>274</v>
      </c>
      <c r="AG49" s="829"/>
      <c r="AH49" s="829"/>
      <c r="AI49" s="105" t="s">
        <v>65</v>
      </c>
      <c r="AJ49" s="919" t="s">
        <v>275</v>
      </c>
      <c r="AK49" s="829"/>
      <c r="AL49" s="829"/>
      <c r="AM49" s="829"/>
      <c r="AN49" s="829"/>
      <c r="AO49" s="829"/>
      <c r="AP49" s="106">
        <v>692000000</v>
      </c>
      <c r="AQ49" s="107">
        <v>0</v>
      </c>
      <c r="AR49" s="107">
        <v>0</v>
      </c>
      <c r="AS49" s="107">
        <v>0</v>
      </c>
      <c r="AT49" s="106">
        <v>96502065</v>
      </c>
      <c r="AU49" s="106">
        <v>-96502065</v>
      </c>
      <c r="AV49" s="106">
        <v>96502065</v>
      </c>
      <c r="AW49" s="107">
        <v>0</v>
      </c>
      <c r="AX49" s="106">
        <v>96502065</v>
      </c>
      <c r="AY49" s="107">
        <v>0</v>
      </c>
      <c r="AZ49" s="106">
        <v>96502065</v>
      </c>
      <c r="BA49" s="107">
        <v>0</v>
      </c>
      <c r="BB49" s="107">
        <v>0</v>
      </c>
    </row>
    <row r="50" spans="1:54" hidden="1" x14ac:dyDescent="0.25">
      <c r="A50" s="925" t="s">
        <v>14</v>
      </c>
      <c r="B50" s="829"/>
      <c r="C50" s="925" t="s">
        <v>279</v>
      </c>
      <c r="D50" s="829"/>
      <c r="E50" s="925" t="s">
        <v>280</v>
      </c>
      <c r="F50" s="829"/>
      <c r="G50" s="925" t="s">
        <v>279</v>
      </c>
      <c r="H50" s="829"/>
      <c r="I50" s="925" t="s">
        <v>288</v>
      </c>
      <c r="J50" s="829"/>
      <c r="K50" s="829"/>
      <c r="L50" s="925" t="s">
        <v>279</v>
      </c>
      <c r="M50" s="829"/>
      <c r="N50" s="829"/>
      <c r="O50" s="925"/>
      <c r="P50" s="829"/>
      <c r="Q50" s="925"/>
      <c r="R50" s="829"/>
      <c r="S50" s="924" t="s">
        <v>26</v>
      </c>
      <c r="T50" s="829"/>
      <c r="U50" s="829"/>
      <c r="V50" s="829"/>
      <c r="W50" s="829"/>
      <c r="X50" s="829"/>
      <c r="Y50" s="829"/>
      <c r="Z50" s="829"/>
      <c r="AA50" s="925" t="s">
        <v>273</v>
      </c>
      <c r="AB50" s="829"/>
      <c r="AC50" s="829"/>
      <c r="AD50" s="829"/>
      <c r="AE50" s="829"/>
      <c r="AF50" s="925" t="s">
        <v>274</v>
      </c>
      <c r="AG50" s="829"/>
      <c r="AH50" s="829"/>
      <c r="AI50" s="108" t="s">
        <v>65</v>
      </c>
      <c r="AJ50" s="926" t="s">
        <v>275</v>
      </c>
      <c r="AK50" s="829"/>
      <c r="AL50" s="829"/>
      <c r="AM50" s="829"/>
      <c r="AN50" s="829"/>
      <c r="AO50" s="829"/>
      <c r="AP50" s="109">
        <v>360000000</v>
      </c>
      <c r="AQ50" s="110">
        <v>0</v>
      </c>
      <c r="AR50" s="110">
        <v>0</v>
      </c>
      <c r="AS50" s="110">
        <v>0</v>
      </c>
      <c r="AT50" s="109">
        <v>24276430</v>
      </c>
      <c r="AU50" s="109">
        <v>-24276430</v>
      </c>
      <c r="AV50" s="109">
        <v>24276430</v>
      </c>
      <c r="AW50" s="110">
        <v>0</v>
      </c>
      <c r="AX50" s="109">
        <v>24276430</v>
      </c>
      <c r="AY50" s="110">
        <v>0</v>
      </c>
      <c r="AZ50" s="109">
        <v>24276430</v>
      </c>
      <c r="BA50" s="110">
        <v>0</v>
      </c>
      <c r="BB50" s="110">
        <v>0</v>
      </c>
    </row>
    <row r="51" spans="1:54" hidden="1" x14ac:dyDescent="0.25">
      <c r="A51" s="925" t="s">
        <v>14</v>
      </c>
      <c r="B51" s="829"/>
      <c r="C51" s="925" t="s">
        <v>279</v>
      </c>
      <c r="D51" s="829"/>
      <c r="E51" s="925" t="s">
        <v>280</v>
      </c>
      <c r="F51" s="829"/>
      <c r="G51" s="925" t="s">
        <v>279</v>
      </c>
      <c r="H51" s="829"/>
      <c r="I51" s="925" t="s">
        <v>288</v>
      </c>
      <c r="J51" s="829"/>
      <c r="K51" s="829"/>
      <c r="L51" s="925" t="s">
        <v>289</v>
      </c>
      <c r="M51" s="829"/>
      <c r="N51" s="829"/>
      <c r="O51" s="925"/>
      <c r="P51" s="829"/>
      <c r="Q51" s="925"/>
      <c r="R51" s="829"/>
      <c r="S51" s="924" t="s">
        <v>27</v>
      </c>
      <c r="T51" s="829"/>
      <c r="U51" s="829"/>
      <c r="V51" s="829"/>
      <c r="W51" s="829"/>
      <c r="X51" s="829"/>
      <c r="Y51" s="829"/>
      <c r="Z51" s="829"/>
      <c r="AA51" s="925" t="s">
        <v>273</v>
      </c>
      <c r="AB51" s="829"/>
      <c r="AC51" s="829"/>
      <c r="AD51" s="829"/>
      <c r="AE51" s="829"/>
      <c r="AF51" s="925" t="s">
        <v>274</v>
      </c>
      <c r="AG51" s="829"/>
      <c r="AH51" s="829"/>
      <c r="AI51" s="108" t="s">
        <v>65</v>
      </c>
      <c r="AJ51" s="926" t="s">
        <v>275</v>
      </c>
      <c r="AK51" s="829"/>
      <c r="AL51" s="829"/>
      <c r="AM51" s="829"/>
      <c r="AN51" s="829"/>
      <c r="AO51" s="829"/>
      <c r="AP51" s="109">
        <v>332000000</v>
      </c>
      <c r="AQ51" s="110">
        <v>0</v>
      </c>
      <c r="AR51" s="110">
        <v>0</v>
      </c>
      <c r="AS51" s="110">
        <v>0</v>
      </c>
      <c r="AT51" s="109">
        <v>72225635</v>
      </c>
      <c r="AU51" s="109">
        <v>-72225635</v>
      </c>
      <c r="AV51" s="109">
        <v>72225635</v>
      </c>
      <c r="AW51" s="110">
        <v>0</v>
      </c>
      <c r="AX51" s="109">
        <v>72225635</v>
      </c>
      <c r="AY51" s="110">
        <v>0</v>
      </c>
      <c r="AZ51" s="109">
        <v>72225635</v>
      </c>
      <c r="BA51" s="110">
        <v>0</v>
      </c>
      <c r="BB51" s="110">
        <v>0</v>
      </c>
    </row>
    <row r="52" spans="1:54" hidden="1" x14ac:dyDescent="0.25">
      <c r="A52" s="925" t="s">
        <v>14</v>
      </c>
      <c r="B52" s="829"/>
      <c r="C52" s="925" t="s">
        <v>279</v>
      </c>
      <c r="D52" s="829"/>
      <c r="E52" s="925" t="s">
        <v>280</v>
      </c>
      <c r="F52" s="829"/>
      <c r="G52" s="925" t="s">
        <v>279</v>
      </c>
      <c r="H52" s="829"/>
      <c r="I52" s="925" t="s">
        <v>65</v>
      </c>
      <c r="J52" s="829"/>
      <c r="K52" s="829"/>
      <c r="L52" s="925"/>
      <c r="M52" s="829"/>
      <c r="N52" s="829"/>
      <c r="O52" s="925"/>
      <c r="P52" s="829"/>
      <c r="Q52" s="925"/>
      <c r="R52" s="829"/>
      <c r="S52" s="924" t="s">
        <v>665</v>
      </c>
      <c r="T52" s="829"/>
      <c r="U52" s="829"/>
      <c r="V52" s="829"/>
      <c r="W52" s="829"/>
      <c r="X52" s="829"/>
      <c r="Y52" s="829"/>
      <c r="Z52" s="829"/>
      <c r="AA52" s="925" t="s">
        <v>273</v>
      </c>
      <c r="AB52" s="829"/>
      <c r="AC52" s="829"/>
      <c r="AD52" s="829"/>
      <c r="AE52" s="829"/>
      <c r="AF52" s="925" t="s">
        <v>274</v>
      </c>
      <c r="AG52" s="829"/>
      <c r="AH52" s="829"/>
      <c r="AI52" s="108" t="s">
        <v>65</v>
      </c>
      <c r="AJ52" s="926" t="s">
        <v>275</v>
      </c>
      <c r="AK52" s="829"/>
      <c r="AL52" s="829"/>
      <c r="AM52" s="829"/>
      <c r="AN52" s="829"/>
      <c r="AO52" s="829"/>
      <c r="AP52" s="109">
        <v>9382000000</v>
      </c>
      <c r="AQ52" s="110">
        <v>0</v>
      </c>
      <c r="AR52" s="110">
        <v>0</v>
      </c>
      <c r="AS52" s="109">
        <v>-9382000000</v>
      </c>
      <c r="AT52" s="110">
        <v>0</v>
      </c>
      <c r="AU52" s="110">
        <v>0</v>
      </c>
      <c r="AV52" s="110">
        <v>0</v>
      </c>
      <c r="AW52" s="110">
        <v>0</v>
      </c>
      <c r="AX52" s="110">
        <v>0</v>
      </c>
      <c r="AY52" s="110">
        <v>0</v>
      </c>
      <c r="AZ52" s="110">
        <v>0</v>
      </c>
      <c r="BA52" s="110">
        <v>0</v>
      </c>
      <c r="BB52" s="110">
        <v>0</v>
      </c>
    </row>
    <row r="53" spans="1:54" hidden="1" x14ac:dyDescent="0.25">
      <c r="A53" s="918" t="s">
        <v>14</v>
      </c>
      <c r="B53" s="829"/>
      <c r="C53" s="918" t="s">
        <v>279</v>
      </c>
      <c r="D53" s="829"/>
      <c r="E53" s="918" t="s">
        <v>280</v>
      </c>
      <c r="F53" s="829"/>
      <c r="G53" s="918" t="s">
        <v>282</v>
      </c>
      <c r="H53" s="829"/>
      <c r="I53" s="918"/>
      <c r="J53" s="829"/>
      <c r="K53" s="829"/>
      <c r="L53" s="918"/>
      <c r="M53" s="829"/>
      <c r="N53" s="829"/>
      <c r="O53" s="918"/>
      <c r="P53" s="829"/>
      <c r="Q53" s="918"/>
      <c r="R53" s="829"/>
      <c r="S53" s="917" t="s">
        <v>193</v>
      </c>
      <c r="T53" s="829"/>
      <c r="U53" s="829"/>
      <c r="V53" s="829"/>
      <c r="W53" s="829"/>
      <c r="X53" s="829"/>
      <c r="Y53" s="829"/>
      <c r="Z53" s="829"/>
      <c r="AA53" s="918" t="s">
        <v>273</v>
      </c>
      <c r="AB53" s="829"/>
      <c r="AC53" s="829"/>
      <c r="AD53" s="829"/>
      <c r="AE53" s="829"/>
      <c r="AF53" s="918" t="s">
        <v>274</v>
      </c>
      <c r="AG53" s="829"/>
      <c r="AH53" s="829"/>
      <c r="AI53" s="105" t="s">
        <v>65</v>
      </c>
      <c r="AJ53" s="919" t="s">
        <v>275</v>
      </c>
      <c r="AK53" s="829"/>
      <c r="AL53" s="829"/>
      <c r="AM53" s="829"/>
      <c r="AN53" s="829"/>
      <c r="AO53" s="829"/>
      <c r="AP53" s="106">
        <v>2620100000</v>
      </c>
      <c r="AQ53" s="107">
        <v>0</v>
      </c>
      <c r="AR53" s="106">
        <v>198245001</v>
      </c>
      <c r="AS53" s="107">
        <v>0</v>
      </c>
      <c r="AT53" s="106">
        <v>7677850</v>
      </c>
      <c r="AU53" s="106">
        <v>-7677850</v>
      </c>
      <c r="AV53" s="106">
        <v>285211790</v>
      </c>
      <c r="AW53" s="106">
        <v>-277533940</v>
      </c>
      <c r="AX53" s="106">
        <v>285211790</v>
      </c>
      <c r="AY53" s="107">
        <v>0</v>
      </c>
      <c r="AZ53" s="106">
        <v>285211790</v>
      </c>
      <c r="BA53" s="107">
        <v>0</v>
      </c>
      <c r="BB53" s="107">
        <v>0</v>
      </c>
    </row>
    <row r="54" spans="1:54" hidden="1" x14ac:dyDescent="0.25">
      <c r="A54" s="925" t="s">
        <v>14</v>
      </c>
      <c r="B54" s="829"/>
      <c r="C54" s="925" t="s">
        <v>279</v>
      </c>
      <c r="D54" s="829"/>
      <c r="E54" s="925" t="s">
        <v>280</v>
      </c>
      <c r="F54" s="829"/>
      <c r="G54" s="925" t="s">
        <v>282</v>
      </c>
      <c r="H54" s="829"/>
      <c r="I54" s="925" t="s">
        <v>290</v>
      </c>
      <c r="J54" s="829"/>
      <c r="K54" s="829"/>
      <c r="L54" s="925"/>
      <c r="M54" s="829"/>
      <c r="N54" s="829"/>
      <c r="O54" s="925"/>
      <c r="P54" s="829"/>
      <c r="Q54" s="925"/>
      <c r="R54" s="829"/>
      <c r="S54" s="924" t="s">
        <v>28</v>
      </c>
      <c r="T54" s="829"/>
      <c r="U54" s="829"/>
      <c r="V54" s="829"/>
      <c r="W54" s="829"/>
      <c r="X54" s="829"/>
      <c r="Y54" s="829"/>
      <c r="Z54" s="829"/>
      <c r="AA54" s="925" t="s">
        <v>273</v>
      </c>
      <c r="AB54" s="829"/>
      <c r="AC54" s="829"/>
      <c r="AD54" s="829"/>
      <c r="AE54" s="829"/>
      <c r="AF54" s="925" t="s">
        <v>274</v>
      </c>
      <c r="AG54" s="829"/>
      <c r="AH54" s="829"/>
      <c r="AI54" s="108" t="s">
        <v>65</v>
      </c>
      <c r="AJ54" s="926" t="s">
        <v>275</v>
      </c>
      <c r="AK54" s="829"/>
      <c r="AL54" s="829"/>
      <c r="AM54" s="829"/>
      <c r="AN54" s="829"/>
      <c r="AO54" s="829"/>
      <c r="AP54" s="109">
        <v>2620100000</v>
      </c>
      <c r="AQ54" s="110">
        <v>0</v>
      </c>
      <c r="AR54" s="109">
        <v>198245001</v>
      </c>
      <c r="AS54" s="110">
        <v>0</v>
      </c>
      <c r="AT54" s="109">
        <v>7677850</v>
      </c>
      <c r="AU54" s="109">
        <v>-7677850</v>
      </c>
      <c r="AV54" s="109">
        <v>285211790</v>
      </c>
      <c r="AW54" s="109">
        <v>-277533940</v>
      </c>
      <c r="AX54" s="109">
        <v>285211790</v>
      </c>
      <c r="AY54" s="110">
        <v>0</v>
      </c>
      <c r="AZ54" s="109">
        <v>285211790</v>
      </c>
      <c r="BA54" s="110">
        <v>0</v>
      </c>
      <c r="BB54" s="110">
        <v>0</v>
      </c>
    </row>
    <row r="55" spans="1:54" hidden="1" x14ac:dyDescent="0.25">
      <c r="A55" s="918" t="s">
        <v>14</v>
      </c>
      <c r="B55" s="829"/>
      <c r="C55" s="918" t="s">
        <v>279</v>
      </c>
      <c r="D55" s="829"/>
      <c r="E55" s="918" t="s">
        <v>280</v>
      </c>
      <c r="F55" s="829"/>
      <c r="G55" s="918" t="s">
        <v>284</v>
      </c>
      <c r="H55" s="829"/>
      <c r="I55" s="918"/>
      <c r="J55" s="829"/>
      <c r="K55" s="829"/>
      <c r="L55" s="918"/>
      <c r="M55" s="829"/>
      <c r="N55" s="829"/>
      <c r="O55" s="918"/>
      <c r="P55" s="829"/>
      <c r="Q55" s="918"/>
      <c r="R55" s="829"/>
      <c r="S55" s="917" t="s">
        <v>195</v>
      </c>
      <c r="T55" s="829"/>
      <c r="U55" s="829"/>
      <c r="V55" s="829"/>
      <c r="W55" s="829"/>
      <c r="X55" s="829"/>
      <c r="Y55" s="829"/>
      <c r="Z55" s="829"/>
      <c r="AA55" s="918" t="s">
        <v>273</v>
      </c>
      <c r="AB55" s="829"/>
      <c r="AC55" s="829"/>
      <c r="AD55" s="829"/>
      <c r="AE55" s="829"/>
      <c r="AF55" s="918" t="s">
        <v>274</v>
      </c>
      <c r="AG55" s="829"/>
      <c r="AH55" s="829"/>
      <c r="AI55" s="105" t="s">
        <v>65</v>
      </c>
      <c r="AJ55" s="919" t="s">
        <v>275</v>
      </c>
      <c r="AK55" s="829"/>
      <c r="AL55" s="829"/>
      <c r="AM55" s="829"/>
      <c r="AN55" s="829"/>
      <c r="AO55" s="829"/>
      <c r="AP55" s="106">
        <v>43211545217</v>
      </c>
      <c r="AQ55" s="107">
        <v>0</v>
      </c>
      <c r="AR55" s="107">
        <v>0</v>
      </c>
      <c r="AS55" s="107">
        <v>0</v>
      </c>
      <c r="AT55" s="106">
        <v>3320768126</v>
      </c>
      <c r="AU55" s="106">
        <v>-3320768126</v>
      </c>
      <c r="AV55" s="106">
        <v>3320768126</v>
      </c>
      <c r="AW55" s="107">
        <v>0</v>
      </c>
      <c r="AX55" s="106">
        <v>3320768126</v>
      </c>
      <c r="AY55" s="107">
        <v>0</v>
      </c>
      <c r="AZ55" s="106">
        <v>3320768126</v>
      </c>
      <c r="BA55" s="107">
        <v>0</v>
      </c>
      <c r="BB55" s="106">
        <v>864622</v>
      </c>
    </row>
    <row r="56" spans="1:54" hidden="1" x14ac:dyDescent="0.25">
      <c r="A56" s="918" t="s">
        <v>14</v>
      </c>
      <c r="B56" s="829"/>
      <c r="C56" s="918" t="s">
        <v>279</v>
      </c>
      <c r="D56" s="829"/>
      <c r="E56" s="918" t="s">
        <v>280</v>
      </c>
      <c r="F56" s="829"/>
      <c r="G56" s="918" t="s">
        <v>284</v>
      </c>
      <c r="H56" s="829"/>
      <c r="I56" s="918" t="s">
        <v>279</v>
      </c>
      <c r="J56" s="829"/>
      <c r="K56" s="829"/>
      <c r="L56" s="918"/>
      <c r="M56" s="829"/>
      <c r="N56" s="829"/>
      <c r="O56" s="918"/>
      <c r="P56" s="829"/>
      <c r="Q56" s="918"/>
      <c r="R56" s="829"/>
      <c r="S56" s="917" t="s">
        <v>197</v>
      </c>
      <c r="T56" s="829"/>
      <c r="U56" s="829"/>
      <c r="V56" s="829"/>
      <c r="W56" s="829"/>
      <c r="X56" s="829"/>
      <c r="Y56" s="829"/>
      <c r="Z56" s="829"/>
      <c r="AA56" s="918" t="s">
        <v>273</v>
      </c>
      <c r="AB56" s="829"/>
      <c r="AC56" s="829"/>
      <c r="AD56" s="829"/>
      <c r="AE56" s="829"/>
      <c r="AF56" s="918" t="s">
        <v>274</v>
      </c>
      <c r="AG56" s="829"/>
      <c r="AH56" s="829"/>
      <c r="AI56" s="105" t="s">
        <v>65</v>
      </c>
      <c r="AJ56" s="919" t="s">
        <v>275</v>
      </c>
      <c r="AK56" s="829"/>
      <c r="AL56" s="829"/>
      <c r="AM56" s="829"/>
      <c r="AN56" s="829"/>
      <c r="AO56" s="829"/>
      <c r="AP56" s="106">
        <v>22794858469</v>
      </c>
      <c r="AQ56" s="107">
        <v>0</v>
      </c>
      <c r="AR56" s="107">
        <v>0</v>
      </c>
      <c r="AS56" s="107">
        <v>0</v>
      </c>
      <c r="AT56" s="106">
        <v>1660638054</v>
      </c>
      <c r="AU56" s="106">
        <v>-1660638054</v>
      </c>
      <c r="AV56" s="106">
        <v>1660638054</v>
      </c>
      <c r="AW56" s="107">
        <v>0</v>
      </c>
      <c r="AX56" s="106">
        <v>1660638054</v>
      </c>
      <c r="AY56" s="107">
        <v>0</v>
      </c>
      <c r="AZ56" s="106">
        <v>1660638054</v>
      </c>
      <c r="BA56" s="107">
        <v>0</v>
      </c>
      <c r="BB56" s="106">
        <v>432311</v>
      </c>
    </row>
    <row r="57" spans="1:54" hidden="1" x14ac:dyDescent="0.25">
      <c r="A57" s="925" t="s">
        <v>14</v>
      </c>
      <c r="B57" s="829"/>
      <c r="C57" s="925" t="s">
        <v>279</v>
      </c>
      <c r="D57" s="829"/>
      <c r="E57" s="925" t="s">
        <v>280</v>
      </c>
      <c r="F57" s="829"/>
      <c r="G57" s="925" t="s">
        <v>284</v>
      </c>
      <c r="H57" s="829"/>
      <c r="I57" s="925" t="s">
        <v>279</v>
      </c>
      <c r="J57" s="829"/>
      <c r="K57" s="829"/>
      <c r="L57" s="925" t="s">
        <v>279</v>
      </c>
      <c r="M57" s="829"/>
      <c r="N57" s="829"/>
      <c r="O57" s="925"/>
      <c r="P57" s="829"/>
      <c r="Q57" s="925"/>
      <c r="R57" s="829"/>
      <c r="S57" s="924" t="s">
        <v>29</v>
      </c>
      <c r="T57" s="829"/>
      <c r="U57" s="829"/>
      <c r="V57" s="829"/>
      <c r="W57" s="829"/>
      <c r="X57" s="829"/>
      <c r="Y57" s="829"/>
      <c r="Z57" s="829"/>
      <c r="AA57" s="925" t="s">
        <v>273</v>
      </c>
      <c r="AB57" s="829"/>
      <c r="AC57" s="829"/>
      <c r="AD57" s="829"/>
      <c r="AE57" s="829"/>
      <c r="AF57" s="925" t="s">
        <v>274</v>
      </c>
      <c r="AG57" s="829"/>
      <c r="AH57" s="829"/>
      <c r="AI57" s="108" t="s">
        <v>65</v>
      </c>
      <c r="AJ57" s="926" t="s">
        <v>275</v>
      </c>
      <c r="AK57" s="829"/>
      <c r="AL57" s="829"/>
      <c r="AM57" s="829"/>
      <c r="AN57" s="829"/>
      <c r="AO57" s="829"/>
      <c r="AP57" s="109">
        <v>4351217965</v>
      </c>
      <c r="AQ57" s="110">
        <v>0</v>
      </c>
      <c r="AR57" s="110">
        <v>0</v>
      </c>
      <c r="AS57" s="110">
        <v>0</v>
      </c>
      <c r="AT57" s="109">
        <v>345313900</v>
      </c>
      <c r="AU57" s="109">
        <v>-345313900</v>
      </c>
      <c r="AV57" s="109">
        <v>345313900</v>
      </c>
      <c r="AW57" s="110">
        <v>0</v>
      </c>
      <c r="AX57" s="109">
        <v>345313900</v>
      </c>
      <c r="AY57" s="110">
        <v>0</v>
      </c>
      <c r="AZ57" s="109">
        <v>345313900</v>
      </c>
      <c r="BA57" s="110">
        <v>0</v>
      </c>
      <c r="BB57" s="110">
        <v>0</v>
      </c>
    </row>
    <row r="58" spans="1:54" hidden="1" x14ac:dyDescent="0.25">
      <c r="A58" s="925" t="s">
        <v>14</v>
      </c>
      <c r="B58" s="829"/>
      <c r="C58" s="925" t="s">
        <v>279</v>
      </c>
      <c r="D58" s="829"/>
      <c r="E58" s="925" t="s">
        <v>280</v>
      </c>
      <c r="F58" s="829"/>
      <c r="G58" s="925" t="s">
        <v>284</v>
      </c>
      <c r="H58" s="829"/>
      <c r="I58" s="925" t="s">
        <v>279</v>
      </c>
      <c r="J58" s="829"/>
      <c r="K58" s="829"/>
      <c r="L58" s="925" t="s">
        <v>282</v>
      </c>
      <c r="M58" s="829"/>
      <c r="N58" s="829"/>
      <c r="O58" s="925"/>
      <c r="P58" s="829"/>
      <c r="Q58" s="925"/>
      <c r="R58" s="829"/>
      <c r="S58" s="924" t="s">
        <v>30</v>
      </c>
      <c r="T58" s="829"/>
      <c r="U58" s="829"/>
      <c r="V58" s="829"/>
      <c r="W58" s="829"/>
      <c r="X58" s="829"/>
      <c r="Y58" s="829"/>
      <c r="Z58" s="829"/>
      <c r="AA58" s="925" t="s">
        <v>273</v>
      </c>
      <c r="AB58" s="829"/>
      <c r="AC58" s="829"/>
      <c r="AD58" s="829"/>
      <c r="AE58" s="829"/>
      <c r="AF58" s="925" t="s">
        <v>274</v>
      </c>
      <c r="AG58" s="829"/>
      <c r="AH58" s="829"/>
      <c r="AI58" s="108" t="s">
        <v>65</v>
      </c>
      <c r="AJ58" s="926" t="s">
        <v>275</v>
      </c>
      <c r="AK58" s="829"/>
      <c r="AL58" s="829"/>
      <c r="AM58" s="829"/>
      <c r="AN58" s="829"/>
      <c r="AO58" s="829"/>
      <c r="AP58" s="109">
        <v>3124691545</v>
      </c>
      <c r="AQ58" s="110">
        <v>0</v>
      </c>
      <c r="AR58" s="110">
        <v>0</v>
      </c>
      <c r="AS58" s="110">
        <v>0</v>
      </c>
      <c r="AT58" s="109">
        <v>31381754</v>
      </c>
      <c r="AU58" s="109">
        <v>-31381754</v>
      </c>
      <c r="AV58" s="109">
        <v>31381754</v>
      </c>
      <c r="AW58" s="110">
        <v>0</v>
      </c>
      <c r="AX58" s="109">
        <v>31381754</v>
      </c>
      <c r="AY58" s="110">
        <v>0</v>
      </c>
      <c r="AZ58" s="109">
        <v>31381754</v>
      </c>
      <c r="BA58" s="110">
        <v>0</v>
      </c>
      <c r="BB58" s="110">
        <v>0</v>
      </c>
    </row>
    <row r="59" spans="1:54" hidden="1" x14ac:dyDescent="0.25">
      <c r="A59" s="925" t="s">
        <v>14</v>
      </c>
      <c r="B59" s="829"/>
      <c r="C59" s="925" t="s">
        <v>279</v>
      </c>
      <c r="D59" s="829"/>
      <c r="E59" s="925" t="s">
        <v>280</v>
      </c>
      <c r="F59" s="829"/>
      <c r="G59" s="925" t="s">
        <v>284</v>
      </c>
      <c r="H59" s="829"/>
      <c r="I59" s="925" t="s">
        <v>279</v>
      </c>
      <c r="J59" s="829"/>
      <c r="K59" s="829"/>
      <c r="L59" s="925" t="s">
        <v>289</v>
      </c>
      <c r="M59" s="829"/>
      <c r="N59" s="829"/>
      <c r="O59" s="925"/>
      <c r="P59" s="829"/>
      <c r="Q59" s="925"/>
      <c r="R59" s="829"/>
      <c r="S59" s="924" t="s">
        <v>31</v>
      </c>
      <c r="T59" s="829"/>
      <c r="U59" s="829"/>
      <c r="V59" s="829"/>
      <c r="W59" s="829"/>
      <c r="X59" s="829"/>
      <c r="Y59" s="829"/>
      <c r="Z59" s="829"/>
      <c r="AA59" s="925" t="s">
        <v>273</v>
      </c>
      <c r="AB59" s="829"/>
      <c r="AC59" s="829"/>
      <c r="AD59" s="829"/>
      <c r="AE59" s="829"/>
      <c r="AF59" s="925" t="s">
        <v>274</v>
      </c>
      <c r="AG59" s="829"/>
      <c r="AH59" s="829"/>
      <c r="AI59" s="108" t="s">
        <v>65</v>
      </c>
      <c r="AJ59" s="926" t="s">
        <v>275</v>
      </c>
      <c r="AK59" s="829"/>
      <c r="AL59" s="829"/>
      <c r="AM59" s="829"/>
      <c r="AN59" s="829"/>
      <c r="AO59" s="829"/>
      <c r="AP59" s="109">
        <v>5351871042</v>
      </c>
      <c r="AQ59" s="110">
        <v>0</v>
      </c>
      <c r="AR59" s="110">
        <v>0</v>
      </c>
      <c r="AS59" s="110">
        <v>0</v>
      </c>
      <c r="AT59" s="109">
        <v>430259600</v>
      </c>
      <c r="AU59" s="109">
        <v>-430259600</v>
      </c>
      <c r="AV59" s="109">
        <v>430259600</v>
      </c>
      <c r="AW59" s="110">
        <v>0</v>
      </c>
      <c r="AX59" s="109">
        <v>430259600</v>
      </c>
      <c r="AY59" s="110">
        <v>0</v>
      </c>
      <c r="AZ59" s="109">
        <v>430259600</v>
      </c>
      <c r="BA59" s="110">
        <v>0</v>
      </c>
      <c r="BB59" s="110">
        <v>0</v>
      </c>
    </row>
    <row r="60" spans="1:54" hidden="1" x14ac:dyDescent="0.25">
      <c r="A60" s="925" t="s">
        <v>14</v>
      </c>
      <c r="B60" s="829"/>
      <c r="C60" s="925" t="s">
        <v>279</v>
      </c>
      <c r="D60" s="829"/>
      <c r="E60" s="925" t="s">
        <v>280</v>
      </c>
      <c r="F60" s="829"/>
      <c r="G60" s="925" t="s">
        <v>284</v>
      </c>
      <c r="H60" s="829"/>
      <c r="I60" s="925" t="s">
        <v>279</v>
      </c>
      <c r="J60" s="829"/>
      <c r="K60" s="829"/>
      <c r="L60" s="925" t="s">
        <v>283</v>
      </c>
      <c r="M60" s="829"/>
      <c r="N60" s="829"/>
      <c r="O60" s="925"/>
      <c r="P60" s="829"/>
      <c r="Q60" s="925"/>
      <c r="R60" s="829"/>
      <c r="S60" s="924" t="s">
        <v>32</v>
      </c>
      <c r="T60" s="829"/>
      <c r="U60" s="829"/>
      <c r="V60" s="829"/>
      <c r="W60" s="829"/>
      <c r="X60" s="829"/>
      <c r="Y60" s="829"/>
      <c r="Z60" s="829"/>
      <c r="AA60" s="925" t="s">
        <v>273</v>
      </c>
      <c r="AB60" s="829"/>
      <c r="AC60" s="829"/>
      <c r="AD60" s="829"/>
      <c r="AE60" s="829"/>
      <c r="AF60" s="925" t="s">
        <v>274</v>
      </c>
      <c r="AG60" s="829"/>
      <c r="AH60" s="829"/>
      <c r="AI60" s="108" t="s">
        <v>65</v>
      </c>
      <c r="AJ60" s="926" t="s">
        <v>275</v>
      </c>
      <c r="AK60" s="829"/>
      <c r="AL60" s="829"/>
      <c r="AM60" s="829"/>
      <c r="AN60" s="829"/>
      <c r="AO60" s="829"/>
      <c r="AP60" s="109">
        <v>8832131228</v>
      </c>
      <c r="AQ60" s="110">
        <v>0</v>
      </c>
      <c r="AR60" s="110">
        <v>0</v>
      </c>
      <c r="AS60" s="110">
        <v>0</v>
      </c>
      <c r="AT60" s="109">
        <v>754971700</v>
      </c>
      <c r="AU60" s="109">
        <v>-754971700</v>
      </c>
      <c r="AV60" s="109">
        <v>754971700</v>
      </c>
      <c r="AW60" s="110">
        <v>0</v>
      </c>
      <c r="AX60" s="109">
        <v>754971700</v>
      </c>
      <c r="AY60" s="110">
        <v>0</v>
      </c>
      <c r="AZ60" s="109">
        <v>754971700</v>
      </c>
      <c r="BA60" s="110">
        <v>0</v>
      </c>
      <c r="BB60" s="109">
        <v>432311</v>
      </c>
    </row>
    <row r="61" spans="1:54" hidden="1" x14ac:dyDescent="0.25">
      <c r="A61" s="925" t="s">
        <v>14</v>
      </c>
      <c r="B61" s="829"/>
      <c r="C61" s="925" t="s">
        <v>279</v>
      </c>
      <c r="D61" s="829"/>
      <c r="E61" s="925" t="s">
        <v>280</v>
      </c>
      <c r="F61" s="829"/>
      <c r="G61" s="925" t="s">
        <v>284</v>
      </c>
      <c r="H61" s="829"/>
      <c r="I61" s="925" t="s">
        <v>279</v>
      </c>
      <c r="J61" s="829"/>
      <c r="K61" s="829"/>
      <c r="L61" s="925" t="s">
        <v>284</v>
      </c>
      <c r="M61" s="829"/>
      <c r="N61" s="829"/>
      <c r="O61" s="925"/>
      <c r="P61" s="829"/>
      <c r="Q61" s="925"/>
      <c r="R61" s="829"/>
      <c r="S61" s="924" t="s">
        <v>33</v>
      </c>
      <c r="T61" s="829"/>
      <c r="U61" s="829"/>
      <c r="V61" s="829"/>
      <c r="W61" s="829"/>
      <c r="X61" s="829"/>
      <c r="Y61" s="829"/>
      <c r="Z61" s="829"/>
      <c r="AA61" s="925" t="s">
        <v>273</v>
      </c>
      <c r="AB61" s="829"/>
      <c r="AC61" s="829"/>
      <c r="AD61" s="829"/>
      <c r="AE61" s="829"/>
      <c r="AF61" s="925" t="s">
        <v>274</v>
      </c>
      <c r="AG61" s="829"/>
      <c r="AH61" s="829"/>
      <c r="AI61" s="108" t="s">
        <v>65</v>
      </c>
      <c r="AJ61" s="926" t="s">
        <v>275</v>
      </c>
      <c r="AK61" s="829"/>
      <c r="AL61" s="829"/>
      <c r="AM61" s="829"/>
      <c r="AN61" s="829"/>
      <c r="AO61" s="829"/>
      <c r="AP61" s="109">
        <v>1134946689</v>
      </c>
      <c r="AQ61" s="110">
        <v>0</v>
      </c>
      <c r="AR61" s="110">
        <v>0</v>
      </c>
      <c r="AS61" s="110">
        <v>0</v>
      </c>
      <c r="AT61" s="109">
        <v>98711100</v>
      </c>
      <c r="AU61" s="109">
        <v>-98711100</v>
      </c>
      <c r="AV61" s="109">
        <v>98711100</v>
      </c>
      <c r="AW61" s="110">
        <v>0</v>
      </c>
      <c r="AX61" s="109">
        <v>98711100</v>
      </c>
      <c r="AY61" s="110">
        <v>0</v>
      </c>
      <c r="AZ61" s="109">
        <v>98711100</v>
      </c>
      <c r="BA61" s="110">
        <v>0</v>
      </c>
      <c r="BB61" s="110">
        <v>0</v>
      </c>
    </row>
    <row r="62" spans="1:54" hidden="1" x14ac:dyDescent="0.25">
      <c r="A62" s="918" t="s">
        <v>14</v>
      </c>
      <c r="B62" s="829"/>
      <c r="C62" s="918" t="s">
        <v>279</v>
      </c>
      <c r="D62" s="829"/>
      <c r="E62" s="918" t="s">
        <v>280</v>
      </c>
      <c r="F62" s="829"/>
      <c r="G62" s="918" t="s">
        <v>284</v>
      </c>
      <c r="H62" s="829"/>
      <c r="I62" s="918" t="s">
        <v>282</v>
      </c>
      <c r="J62" s="829"/>
      <c r="K62" s="829"/>
      <c r="L62" s="918"/>
      <c r="M62" s="829"/>
      <c r="N62" s="829"/>
      <c r="O62" s="918"/>
      <c r="P62" s="829"/>
      <c r="Q62" s="918"/>
      <c r="R62" s="829"/>
      <c r="S62" s="917" t="s">
        <v>291</v>
      </c>
      <c r="T62" s="829"/>
      <c r="U62" s="829"/>
      <c r="V62" s="829"/>
      <c r="W62" s="829"/>
      <c r="X62" s="829"/>
      <c r="Y62" s="829"/>
      <c r="Z62" s="829"/>
      <c r="AA62" s="918" t="s">
        <v>273</v>
      </c>
      <c r="AB62" s="829"/>
      <c r="AC62" s="829"/>
      <c r="AD62" s="829"/>
      <c r="AE62" s="829"/>
      <c r="AF62" s="918" t="s">
        <v>274</v>
      </c>
      <c r="AG62" s="829"/>
      <c r="AH62" s="829"/>
      <c r="AI62" s="105" t="s">
        <v>65</v>
      </c>
      <c r="AJ62" s="919" t="s">
        <v>275</v>
      </c>
      <c r="AK62" s="829"/>
      <c r="AL62" s="829"/>
      <c r="AM62" s="829"/>
      <c r="AN62" s="829"/>
      <c r="AO62" s="829"/>
      <c r="AP62" s="106">
        <v>14524261648</v>
      </c>
      <c r="AQ62" s="107">
        <v>0</v>
      </c>
      <c r="AR62" s="107">
        <v>0</v>
      </c>
      <c r="AS62" s="107">
        <v>0</v>
      </c>
      <c r="AT62" s="106">
        <v>1215797672</v>
      </c>
      <c r="AU62" s="106">
        <v>-1215797672</v>
      </c>
      <c r="AV62" s="106">
        <v>1215797672</v>
      </c>
      <c r="AW62" s="107">
        <v>0</v>
      </c>
      <c r="AX62" s="106">
        <v>1215797672</v>
      </c>
      <c r="AY62" s="107">
        <v>0</v>
      </c>
      <c r="AZ62" s="106">
        <v>1215797672</v>
      </c>
      <c r="BA62" s="107">
        <v>0</v>
      </c>
      <c r="BB62" s="106">
        <v>432311</v>
      </c>
    </row>
    <row r="63" spans="1:54" hidden="1" x14ac:dyDescent="0.25">
      <c r="A63" s="925" t="s">
        <v>14</v>
      </c>
      <c r="B63" s="829"/>
      <c r="C63" s="925" t="s">
        <v>279</v>
      </c>
      <c r="D63" s="829"/>
      <c r="E63" s="925" t="s">
        <v>280</v>
      </c>
      <c r="F63" s="829"/>
      <c r="G63" s="925" t="s">
        <v>284</v>
      </c>
      <c r="H63" s="829"/>
      <c r="I63" s="925" t="s">
        <v>282</v>
      </c>
      <c r="J63" s="829"/>
      <c r="K63" s="829"/>
      <c r="L63" s="925" t="s">
        <v>279</v>
      </c>
      <c r="M63" s="829"/>
      <c r="N63" s="829"/>
      <c r="O63" s="925"/>
      <c r="P63" s="829"/>
      <c r="Q63" s="925"/>
      <c r="R63" s="829"/>
      <c r="S63" s="924" t="s">
        <v>34</v>
      </c>
      <c r="T63" s="829"/>
      <c r="U63" s="829"/>
      <c r="V63" s="829"/>
      <c r="W63" s="829"/>
      <c r="X63" s="829"/>
      <c r="Y63" s="829"/>
      <c r="Z63" s="829"/>
      <c r="AA63" s="925" t="s">
        <v>273</v>
      </c>
      <c r="AB63" s="829"/>
      <c r="AC63" s="829"/>
      <c r="AD63" s="829"/>
      <c r="AE63" s="829"/>
      <c r="AF63" s="925" t="s">
        <v>274</v>
      </c>
      <c r="AG63" s="829"/>
      <c r="AH63" s="829"/>
      <c r="AI63" s="108" t="s">
        <v>65</v>
      </c>
      <c r="AJ63" s="926" t="s">
        <v>275</v>
      </c>
      <c r="AK63" s="829"/>
      <c r="AL63" s="829"/>
      <c r="AM63" s="829"/>
      <c r="AN63" s="829"/>
      <c r="AO63" s="829"/>
      <c r="AP63" s="109">
        <v>134144700</v>
      </c>
      <c r="AQ63" s="110">
        <v>0</v>
      </c>
      <c r="AR63" s="110">
        <v>0</v>
      </c>
      <c r="AS63" s="110">
        <v>0</v>
      </c>
      <c r="AT63" s="109">
        <v>9928100</v>
      </c>
      <c r="AU63" s="109">
        <v>-9928100</v>
      </c>
      <c r="AV63" s="109">
        <v>9928100</v>
      </c>
      <c r="AW63" s="110">
        <v>0</v>
      </c>
      <c r="AX63" s="109">
        <v>9928100</v>
      </c>
      <c r="AY63" s="110">
        <v>0</v>
      </c>
      <c r="AZ63" s="109">
        <v>9928100</v>
      </c>
      <c r="BA63" s="110">
        <v>0</v>
      </c>
      <c r="BB63" s="110">
        <v>0</v>
      </c>
    </row>
    <row r="64" spans="1:54" hidden="1" x14ac:dyDescent="0.25">
      <c r="A64" s="925" t="s">
        <v>14</v>
      </c>
      <c r="B64" s="829"/>
      <c r="C64" s="925" t="s">
        <v>279</v>
      </c>
      <c r="D64" s="829"/>
      <c r="E64" s="925" t="s">
        <v>280</v>
      </c>
      <c r="F64" s="829"/>
      <c r="G64" s="925" t="s">
        <v>284</v>
      </c>
      <c r="H64" s="829"/>
      <c r="I64" s="925" t="s">
        <v>282</v>
      </c>
      <c r="J64" s="829"/>
      <c r="K64" s="829"/>
      <c r="L64" s="925" t="s">
        <v>282</v>
      </c>
      <c r="M64" s="829"/>
      <c r="N64" s="829"/>
      <c r="O64" s="925"/>
      <c r="P64" s="829"/>
      <c r="Q64" s="925"/>
      <c r="R64" s="829"/>
      <c r="S64" s="924" t="s">
        <v>35</v>
      </c>
      <c r="T64" s="829"/>
      <c r="U64" s="829"/>
      <c r="V64" s="829"/>
      <c r="W64" s="829"/>
      <c r="X64" s="829"/>
      <c r="Y64" s="829"/>
      <c r="Z64" s="829"/>
      <c r="AA64" s="925" t="s">
        <v>273</v>
      </c>
      <c r="AB64" s="829"/>
      <c r="AC64" s="829"/>
      <c r="AD64" s="829"/>
      <c r="AE64" s="829"/>
      <c r="AF64" s="925" t="s">
        <v>274</v>
      </c>
      <c r="AG64" s="829"/>
      <c r="AH64" s="829"/>
      <c r="AI64" s="108" t="s">
        <v>65</v>
      </c>
      <c r="AJ64" s="926" t="s">
        <v>275</v>
      </c>
      <c r="AK64" s="829"/>
      <c r="AL64" s="829"/>
      <c r="AM64" s="829"/>
      <c r="AN64" s="829"/>
      <c r="AO64" s="829"/>
      <c r="AP64" s="109">
        <v>6642403045</v>
      </c>
      <c r="AQ64" s="110">
        <v>0</v>
      </c>
      <c r="AR64" s="110">
        <v>0</v>
      </c>
      <c r="AS64" s="110">
        <v>0</v>
      </c>
      <c r="AT64" s="109">
        <v>552767472</v>
      </c>
      <c r="AU64" s="109">
        <v>-552767472</v>
      </c>
      <c r="AV64" s="109">
        <v>552767472</v>
      </c>
      <c r="AW64" s="110">
        <v>0</v>
      </c>
      <c r="AX64" s="109">
        <v>552767472</v>
      </c>
      <c r="AY64" s="110">
        <v>0</v>
      </c>
      <c r="AZ64" s="109">
        <v>552767472</v>
      </c>
      <c r="BA64" s="110">
        <v>0</v>
      </c>
      <c r="BB64" s="110">
        <v>0</v>
      </c>
    </row>
    <row r="65" spans="1:54" hidden="1" x14ac:dyDescent="0.25">
      <c r="A65" s="925" t="s">
        <v>14</v>
      </c>
      <c r="B65" s="829"/>
      <c r="C65" s="925" t="s">
        <v>279</v>
      </c>
      <c r="D65" s="829"/>
      <c r="E65" s="925" t="s">
        <v>280</v>
      </c>
      <c r="F65" s="829"/>
      <c r="G65" s="925" t="s">
        <v>284</v>
      </c>
      <c r="H65" s="829"/>
      <c r="I65" s="925" t="s">
        <v>282</v>
      </c>
      <c r="J65" s="829"/>
      <c r="K65" s="829"/>
      <c r="L65" s="925" t="s">
        <v>289</v>
      </c>
      <c r="M65" s="829"/>
      <c r="N65" s="829"/>
      <c r="O65" s="925"/>
      <c r="P65" s="829"/>
      <c r="Q65" s="925"/>
      <c r="R65" s="829"/>
      <c r="S65" s="924" t="s">
        <v>36</v>
      </c>
      <c r="T65" s="829"/>
      <c r="U65" s="829"/>
      <c r="V65" s="829"/>
      <c r="W65" s="829"/>
      <c r="X65" s="829"/>
      <c r="Y65" s="829"/>
      <c r="Z65" s="829"/>
      <c r="AA65" s="925" t="s">
        <v>273</v>
      </c>
      <c r="AB65" s="829"/>
      <c r="AC65" s="829"/>
      <c r="AD65" s="829"/>
      <c r="AE65" s="829"/>
      <c r="AF65" s="925" t="s">
        <v>274</v>
      </c>
      <c r="AG65" s="829"/>
      <c r="AH65" s="829"/>
      <c r="AI65" s="108" t="s">
        <v>65</v>
      </c>
      <c r="AJ65" s="926" t="s">
        <v>275</v>
      </c>
      <c r="AK65" s="829"/>
      <c r="AL65" s="829"/>
      <c r="AM65" s="829"/>
      <c r="AN65" s="829"/>
      <c r="AO65" s="829"/>
      <c r="AP65" s="109">
        <v>7662566613</v>
      </c>
      <c r="AQ65" s="110">
        <v>0</v>
      </c>
      <c r="AR65" s="110">
        <v>0</v>
      </c>
      <c r="AS65" s="110">
        <v>0</v>
      </c>
      <c r="AT65" s="109">
        <v>645862900</v>
      </c>
      <c r="AU65" s="109">
        <v>-645862900</v>
      </c>
      <c r="AV65" s="109">
        <v>645862900</v>
      </c>
      <c r="AW65" s="110">
        <v>0</v>
      </c>
      <c r="AX65" s="109">
        <v>645862900</v>
      </c>
      <c r="AY65" s="110">
        <v>0</v>
      </c>
      <c r="AZ65" s="109">
        <v>645862900</v>
      </c>
      <c r="BA65" s="110">
        <v>0</v>
      </c>
      <c r="BB65" s="109">
        <v>432311</v>
      </c>
    </row>
    <row r="66" spans="1:54" hidden="1" x14ac:dyDescent="0.25">
      <c r="A66" s="925" t="s">
        <v>14</v>
      </c>
      <c r="B66" s="829"/>
      <c r="C66" s="925" t="s">
        <v>279</v>
      </c>
      <c r="D66" s="829"/>
      <c r="E66" s="925" t="s">
        <v>280</v>
      </c>
      <c r="F66" s="829"/>
      <c r="G66" s="925" t="s">
        <v>284</v>
      </c>
      <c r="H66" s="829"/>
      <c r="I66" s="925" t="s">
        <v>282</v>
      </c>
      <c r="J66" s="829"/>
      <c r="K66" s="829"/>
      <c r="L66" s="925" t="s">
        <v>292</v>
      </c>
      <c r="M66" s="829"/>
      <c r="N66" s="829"/>
      <c r="O66" s="925"/>
      <c r="P66" s="829"/>
      <c r="Q66" s="925"/>
      <c r="R66" s="829"/>
      <c r="S66" s="924" t="s">
        <v>37</v>
      </c>
      <c r="T66" s="829"/>
      <c r="U66" s="829"/>
      <c r="V66" s="829"/>
      <c r="W66" s="829"/>
      <c r="X66" s="829"/>
      <c r="Y66" s="829"/>
      <c r="Z66" s="829"/>
      <c r="AA66" s="925" t="s">
        <v>273</v>
      </c>
      <c r="AB66" s="829"/>
      <c r="AC66" s="829"/>
      <c r="AD66" s="829"/>
      <c r="AE66" s="829"/>
      <c r="AF66" s="925" t="s">
        <v>274</v>
      </c>
      <c r="AG66" s="829"/>
      <c r="AH66" s="829"/>
      <c r="AI66" s="108" t="s">
        <v>65</v>
      </c>
      <c r="AJ66" s="926" t="s">
        <v>275</v>
      </c>
      <c r="AK66" s="829"/>
      <c r="AL66" s="829"/>
      <c r="AM66" s="829"/>
      <c r="AN66" s="829"/>
      <c r="AO66" s="829"/>
      <c r="AP66" s="109">
        <v>85147290</v>
      </c>
      <c r="AQ66" s="110">
        <v>0</v>
      </c>
      <c r="AR66" s="110">
        <v>0</v>
      </c>
      <c r="AS66" s="110">
        <v>0</v>
      </c>
      <c r="AT66" s="109">
        <v>7239200</v>
      </c>
      <c r="AU66" s="109">
        <v>-7239200</v>
      </c>
      <c r="AV66" s="109">
        <v>7239200</v>
      </c>
      <c r="AW66" s="110">
        <v>0</v>
      </c>
      <c r="AX66" s="109">
        <v>7239200</v>
      </c>
      <c r="AY66" s="110">
        <v>0</v>
      </c>
      <c r="AZ66" s="109">
        <v>7239200</v>
      </c>
      <c r="BA66" s="110">
        <v>0</v>
      </c>
      <c r="BB66" s="110">
        <v>0</v>
      </c>
    </row>
    <row r="67" spans="1:54" hidden="1" x14ac:dyDescent="0.25">
      <c r="A67" s="925" t="s">
        <v>14</v>
      </c>
      <c r="B67" s="829"/>
      <c r="C67" s="925" t="s">
        <v>279</v>
      </c>
      <c r="D67" s="829"/>
      <c r="E67" s="925" t="s">
        <v>280</v>
      </c>
      <c r="F67" s="829"/>
      <c r="G67" s="925" t="s">
        <v>284</v>
      </c>
      <c r="H67" s="829"/>
      <c r="I67" s="925" t="s">
        <v>292</v>
      </c>
      <c r="J67" s="829"/>
      <c r="K67" s="829"/>
      <c r="L67" s="925"/>
      <c r="M67" s="829"/>
      <c r="N67" s="829"/>
      <c r="O67" s="925"/>
      <c r="P67" s="829"/>
      <c r="Q67" s="925"/>
      <c r="R67" s="829"/>
      <c r="S67" s="924" t="s">
        <v>38</v>
      </c>
      <c r="T67" s="829"/>
      <c r="U67" s="829"/>
      <c r="V67" s="829"/>
      <c r="W67" s="829"/>
      <c r="X67" s="829"/>
      <c r="Y67" s="829"/>
      <c r="Z67" s="829"/>
      <c r="AA67" s="925" t="s">
        <v>273</v>
      </c>
      <c r="AB67" s="829"/>
      <c r="AC67" s="829"/>
      <c r="AD67" s="829"/>
      <c r="AE67" s="829"/>
      <c r="AF67" s="925" t="s">
        <v>274</v>
      </c>
      <c r="AG67" s="829"/>
      <c r="AH67" s="829"/>
      <c r="AI67" s="108" t="s">
        <v>65</v>
      </c>
      <c r="AJ67" s="926" t="s">
        <v>275</v>
      </c>
      <c r="AK67" s="829"/>
      <c r="AL67" s="829"/>
      <c r="AM67" s="829"/>
      <c r="AN67" s="829"/>
      <c r="AO67" s="829"/>
      <c r="AP67" s="109">
        <v>3471591300</v>
      </c>
      <c r="AQ67" s="110">
        <v>0</v>
      </c>
      <c r="AR67" s="110">
        <v>0</v>
      </c>
      <c r="AS67" s="110">
        <v>0</v>
      </c>
      <c r="AT67" s="109">
        <v>266445900</v>
      </c>
      <c r="AU67" s="109">
        <v>-266445900</v>
      </c>
      <c r="AV67" s="109">
        <v>266445900</v>
      </c>
      <c r="AW67" s="110">
        <v>0</v>
      </c>
      <c r="AX67" s="109">
        <v>266445900</v>
      </c>
      <c r="AY67" s="110">
        <v>0</v>
      </c>
      <c r="AZ67" s="109">
        <v>266445900</v>
      </c>
      <c r="BA67" s="110">
        <v>0</v>
      </c>
      <c r="BB67" s="110">
        <v>0</v>
      </c>
    </row>
    <row r="68" spans="1:54" hidden="1" x14ac:dyDescent="0.25">
      <c r="A68" s="925" t="s">
        <v>14</v>
      </c>
      <c r="B68" s="829"/>
      <c r="C68" s="925" t="s">
        <v>279</v>
      </c>
      <c r="D68" s="829"/>
      <c r="E68" s="925" t="s">
        <v>280</v>
      </c>
      <c r="F68" s="829"/>
      <c r="G68" s="925" t="s">
        <v>284</v>
      </c>
      <c r="H68" s="829"/>
      <c r="I68" s="925" t="s">
        <v>293</v>
      </c>
      <c r="J68" s="829"/>
      <c r="K68" s="829"/>
      <c r="L68" s="925"/>
      <c r="M68" s="829"/>
      <c r="N68" s="829"/>
      <c r="O68" s="925"/>
      <c r="P68" s="829"/>
      <c r="Q68" s="925"/>
      <c r="R68" s="829"/>
      <c r="S68" s="924" t="s">
        <v>39</v>
      </c>
      <c r="T68" s="829"/>
      <c r="U68" s="829"/>
      <c r="V68" s="829"/>
      <c r="W68" s="829"/>
      <c r="X68" s="829"/>
      <c r="Y68" s="829"/>
      <c r="Z68" s="829"/>
      <c r="AA68" s="925" t="s">
        <v>273</v>
      </c>
      <c r="AB68" s="829"/>
      <c r="AC68" s="829"/>
      <c r="AD68" s="829"/>
      <c r="AE68" s="829"/>
      <c r="AF68" s="925" t="s">
        <v>274</v>
      </c>
      <c r="AG68" s="829"/>
      <c r="AH68" s="829"/>
      <c r="AI68" s="108" t="s">
        <v>65</v>
      </c>
      <c r="AJ68" s="926" t="s">
        <v>275</v>
      </c>
      <c r="AK68" s="829"/>
      <c r="AL68" s="829"/>
      <c r="AM68" s="829"/>
      <c r="AN68" s="829"/>
      <c r="AO68" s="829"/>
      <c r="AP68" s="109">
        <v>615219400</v>
      </c>
      <c r="AQ68" s="110">
        <v>0</v>
      </c>
      <c r="AR68" s="110">
        <v>0</v>
      </c>
      <c r="AS68" s="110">
        <v>0</v>
      </c>
      <c r="AT68" s="109">
        <v>44498300</v>
      </c>
      <c r="AU68" s="109">
        <v>-44498300</v>
      </c>
      <c r="AV68" s="109">
        <v>44498300</v>
      </c>
      <c r="AW68" s="110">
        <v>0</v>
      </c>
      <c r="AX68" s="109">
        <v>44498300</v>
      </c>
      <c r="AY68" s="110">
        <v>0</v>
      </c>
      <c r="AZ68" s="109">
        <v>44498300</v>
      </c>
      <c r="BA68" s="110">
        <v>0</v>
      </c>
      <c r="BB68" s="110">
        <v>0</v>
      </c>
    </row>
    <row r="69" spans="1:54" hidden="1" x14ac:dyDescent="0.25">
      <c r="A69" s="925" t="s">
        <v>14</v>
      </c>
      <c r="B69" s="829"/>
      <c r="C69" s="925" t="s">
        <v>279</v>
      </c>
      <c r="D69" s="829"/>
      <c r="E69" s="925" t="s">
        <v>280</v>
      </c>
      <c r="F69" s="829"/>
      <c r="G69" s="925" t="s">
        <v>284</v>
      </c>
      <c r="H69" s="829"/>
      <c r="I69" s="925" t="s">
        <v>294</v>
      </c>
      <c r="J69" s="829"/>
      <c r="K69" s="829"/>
      <c r="L69" s="925"/>
      <c r="M69" s="829"/>
      <c r="N69" s="829"/>
      <c r="O69" s="925"/>
      <c r="P69" s="829"/>
      <c r="Q69" s="925"/>
      <c r="R69" s="829"/>
      <c r="S69" s="924" t="s">
        <v>40</v>
      </c>
      <c r="T69" s="829"/>
      <c r="U69" s="829"/>
      <c r="V69" s="829"/>
      <c r="W69" s="829"/>
      <c r="X69" s="829"/>
      <c r="Y69" s="829"/>
      <c r="Z69" s="829"/>
      <c r="AA69" s="925" t="s">
        <v>273</v>
      </c>
      <c r="AB69" s="829"/>
      <c r="AC69" s="829"/>
      <c r="AD69" s="829"/>
      <c r="AE69" s="829"/>
      <c r="AF69" s="925" t="s">
        <v>274</v>
      </c>
      <c r="AG69" s="829"/>
      <c r="AH69" s="829"/>
      <c r="AI69" s="108" t="s">
        <v>65</v>
      </c>
      <c r="AJ69" s="926" t="s">
        <v>275</v>
      </c>
      <c r="AK69" s="829"/>
      <c r="AL69" s="829"/>
      <c r="AM69" s="829"/>
      <c r="AN69" s="829"/>
      <c r="AO69" s="829"/>
      <c r="AP69" s="109">
        <v>615219400</v>
      </c>
      <c r="AQ69" s="110">
        <v>0</v>
      </c>
      <c r="AR69" s="110">
        <v>0</v>
      </c>
      <c r="AS69" s="110">
        <v>0</v>
      </c>
      <c r="AT69" s="109">
        <v>44498300</v>
      </c>
      <c r="AU69" s="109">
        <v>-44498300</v>
      </c>
      <c r="AV69" s="109">
        <v>44498300</v>
      </c>
      <c r="AW69" s="110">
        <v>0</v>
      </c>
      <c r="AX69" s="109">
        <v>44498300</v>
      </c>
      <c r="AY69" s="110">
        <v>0</v>
      </c>
      <c r="AZ69" s="109">
        <v>44498300</v>
      </c>
      <c r="BA69" s="110">
        <v>0</v>
      </c>
      <c r="BB69" s="110">
        <v>0</v>
      </c>
    </row>
    <row r="70" spans="1:54" hidden="1" x14ac:dyDescent="0.25">
      <c r="A70" s="925" t="s">
        <v>14</v>
      </c>
      <c r="B70" s="829"/>
      <c r="C70" s="925" t="s">
        <v>279</v>
      </c>
      <c r="D70" s="829"/>
      <c r="E70" s="925" t="s">
        <v>280</v>
      </c>
      <c r="F70" s="829"/>
      <c r="G70" s="925" t="s">
        <v>284</v>
      </c>
      <c r="H70" s="829"/>
      <c r="I70" s="925" t="s">
        <v>288</v>
      </c>
      <c r="J70" s="829"/>
      <c r="K70" s="829"/>
      <c r="L70" s="925"/>
      <c r="M70" s="829"/>
      <c r="N70" s="829"/>
      <c r="O70" s="925"/>
      <c r="P70" s="829"/>
      <c r="Q70" s="925"/>
      <c r="R70" s="829"/>
      <c r="S70" s="924" t="s">
        <v>41</v>
      </c>
      <c r="T70" s="829"/>
      <c r="U70" s="829"/>
      <c r="V70" s="829"/>
      <c r="W70" s="829"/>
      <c r="X70" s="829"/>
      <c r="Y70" s="829"/>
      <c r="Z70" s="829"/>
      <c r="AA70" s="925" t="s">
        <v>273</v>
      </c>
      <c r="AB70" s="829"/>
      <c r="AC70" s="829"/>
      <c r="AD70" s="829"/>
      <c r="AE70" s="829"/>
      <c r="AF70" s="925" t="s">
        <v>274</v>
      </c>
      <c r="AG70" s="829"/>
      <c r="AH70" s="829"/>
      <c r="AI70" s="108" t="s">
        <v>65</v>
      </c>
      <c r="AJ70" s="926" t="s">
        <v>275</v>
      </c>
      <c r="AK70" s="829"/>
      <c r="AL70" s="829"/>
      <c r="AM70" s="829"/>
      <c r="AN70" s="829"/>
      <c r="AO70" s="829"/>
      <c r="AP70" s="109">
        <v>1190395000</v>
      </c>
      <c r="AQ70" s="110">
        <v>0</v>
      </c>
      <c r="AR70" s="110">
        <v>0</v>
      </c>
      <c r="AS70" s="110">
        <v>0</v>
      </c>
      <c r="AT70" s="109">
        <v>88889900</v>
      </c>
      <c r="AU70" s="109">
        <v>-88889900</v>
      </c>
      <c r="AV70" s="109">
        <v>88889900</v>
      </c>
      <c r="AW70" s="110">
        <v>0</v>
      </c>
      <c r="AX70" s="109">
        <v>88889900</v>
      </c>
      <c r="AY70" s="110">
        <v>0</v>
      </c>
      <c r="AZ70" s="109">
        <v>88889900</v>
      </c>
      <c r="BA70" s="110">
        <v>0</v>
      </c>
      <c r="BB70" s="110">
        <v>0</v>
      </c>
    </row>
    <row r="71" spans="1:54" s="627" customFormat="1" hidden="1" x14ac:dyDescent="0.25">
      <c r="A71" s="922" t="s">
        <v>14</v>
      </c>
      <c r="B71" s="921"/>
      <c r="C71" s="922" t="s">
        <v>282</v>
      </c>
      <c r="D71" s="921"/>
      <c r="E71" s="922"/>
      <c r="F71" s="921"/>
      <c r="G71" s="922"/>
      <c r="H71" s="921"/>
      <c r="I71" s="922"/>
      <c r="J71" s="921"/>
      <c r="K71" s="921"/>
      <c r="L71" s="922"/>
      <c r="M71" s="921"/>
      <c r="N71" s="921"/>
      <c r="O71" s="922"/>
      <c r="P71" s="921"/>
      <c r="Q71" s="922"/>
      <c r="R71" s="921"/>
      <c r="S71" s="920" t="s">
        <v>9</v>
      </c>
      <c r="T71" s="921"/>
      <c r="U71" s="921"/>
      <c r="V71" s="921"/>
      <c r="W71" s="921"/>
      <c r="X71" s="921"/>
      <c r="Y71" s="921"/>
      <c r="Z71" s="921"/>
      <c r="AA71" s="922" t="s">
        <v>273</v>
      </c>
      <c r="AB71" s="921"/>
      <c r="AC71" s="921"/>
      <c r="AD71" s="921"/>
      <c r="AE71" s="921"/>
      <c r="AF71" s="922" t="s">
        <v>274</v>
      </c>
      <c r="AG71" s="921"/>
      <c r="AH71" s="921"/>
      <c r="AI71" s="231" t="s">
        <v>65</v>
      </c>
      <c r="AJ71" s="923" t="s">
        <v>275</v>
      </c>
      <c r="AK71" s="921"/>
      <c r="AL71" s="921"/>
      <c r="AM71" s="921"/>
      <c r="AN71" s="921"/>
      <c r="AO71" s="921"/>
      <c r="AP71" s="230">
        <v>14585414179</v>
      </c>
      <c r="AQ71" s="230">
        <v>298745836</v>
      </c>
      <c r="AR71" s="230">
        <v>1465145017.8199999</v>
      </c>
      <c r="AS71" s="230">
        <v>-145000000</v>
      </c>
      <c r="AT71" s="230">
        <v>733090340</v>
      </c>
      <c r="AU71" s="230">
        <v>-434344504</v>
      </c>
      <c r="AV71" s="689">
        <v>817042868</v>
      </c>
      <c r="AW71" s="230">
        <v>-83952528</v>
      </c>
      <c r="AX71" s="230">
        <v>825001866</v>
      </c>
      <c r="AY71" s="230">
        <v>-7958998</v>
      </c>
      <c r="AZ71" s="230">
        <v>812184116</v>
      </c>
      <c r="BA71" s="230">
        <v>12817750</v>
      </c>
      <c r="BB71" s="230">
        <v>2964100</v>
      </c>
    </row>
    <row r="72" spans="1:54" s="627" customFormat="1" hidden="1" x14ac:dyDescent="0.25">
      <c r="A72" s="922" t="s">
        <v>14</v>
      </c>
      <c r="B72" s="921"/>
      <c r="C72" s="922" t="s">
        <v>282</v>
      </c>
      <c r="D72" s="921"/>
      <c r="E72" s="922"/>
      <c r="F72" s="921"/>
      <c r="G72" s="922"/>
      <c r="H72" s="921"/>
      <c r="I72" s="922"/>
      <c r="J72" s="921"/>
      <c r="K72" s="921"/>
      <c r="L72" s="922"/>
      <c r="M72" s="921"/>
      <c r="N72" s="921"/>
      <c r="O72" s="922"/>
      <c r="P72" s="921"/>
      <c r="Q72" s="922"/>
      <c r="R72" s="921"/>
      <c r="S72" s="920" t="s">
        <v>9</v>
      </c>
      <c r="T72" s="921"/>
      <c r="U72" s="921"/>
      <c r="V72" s="921"/>
      <c r="W72" s="921"/>
      <c r="X72" s="921"/>
      <c r="Y72" s="921"/>
      <c r="Z72" s="921"/>
      <c r="AA72" s="922" t="s">
        <v>273</v>
      </c>
      <c r="AB72" s="921"/>
      <c r="AC72" s="921"/>
      <c r="AD72" s="921"/>
      <c r="AE72" s="921"/>
      <c r="AF72" s="922" t="s">
        <v>274</v>
      </c>
      <c r="AG72" s="921"/>
      <c r="AH72" s="921"/>
      <c r="AI72" s="231" t="s">
        <v>303</v>
      </c>
      <c r="AJ72" s="923" t="s">
        <v>321</v>
      </c>
      <c r="AK72" s="921"/>
      <c r="AL72" s="921"/>
      <c r="AM72" s="921"/>
      <c r="AN72" s="921"/>
      <c r="AO72" s="921"/>
      <c r="AP72" s="230">
        <v>4021085821</v>
      </c>
      <c r="AQ72" s="230">
        <v>695497480</v>
      </c>
      <c r="AR72" s="230">
        <v>925979700</v>
      </c>
      <c r="AS72" s="229">
        <v>0</v>
      </c>
      <c r="AT72" s="230">
        <v>598953728</v>
      </c>
      <c r="AU72" s="230">
        <v>96543752</v>
      </c>
      <c r="AV72" s="689">
        <v>263807638.06</v>
      </c>
      <c r="AW72" s="230">
        <v>335146089.94</v>
      </c>
      <c r="AX72" s="230">
        <v>291063531.06</v>
      </c>
      <c r="AY72" s="230">
        <v>-27255893</v>
      </c>
      <c r="AZ72" s="230">
        <v>289500239.19999999</v>
      </c>
      <c r="BA72" s="230">
        <v>1563291.86</v>
      </c>
      <c r="BB72" s="229">
        <v>0</v>
      </c>
    </row>
    <row r="73" spans="1:54" hidden="1" x14ac:dyDescent="0.25">
      <c r="A73" s="918" t="s">
        <v>14</v>
      </c>
      <c r="B73" s="829"/>
      <c r="C73" s="918" t="s">
        <v>282</v>
      </c>
      <c r="D73" s="829"/>
      <c r="E73" s="918" t="s">
        <v>280</v>
      </c>
      <c r="F73" s="829"/>
      <c r="G73" s="918"/>
      <c r="H73" s="829"/>
      <c r="I73" s="918"/>
      <c r="J73" s="829"/>
      <c r="K73" s="829"/>
      <c r="L73" s="918"/>
      <c r="M73" s="829"/>
      <c r="N73" s="829"/>
      <c r="O73" s="918"/>
      <c r="P73" s="829"/>
      <c r="Q73" s="918"/>
      <c r="R73" s="829"/>
      <c r="S73" s="917" t="s">
        <v>9</v>
      </c>
      <c r="T73" s="829"/>
      <c r="U73" s="829"/>
      <c r="V73" s="829"/>
      <c r="W73" s="829"/>
      <c r="X73" s="829"/>
      <c r="Y73" s="829"/>
      <c r="Z73" s="829"/>
      <c r="AA73" s="918" t="s">
        <v>273</v>
      </c>
      <c r="AB73" s="829"/>
      <c r="AC73" s="829"/>
      <c r="AD73" s="829"/>
      <c r="AE73" s="829"/>
      <c r="AF73" s="918" t="s">
        <v>274</v>
      </c>
      <c r="AG73" s="829"/>
      <c r="AH73" s="829"/>
      <c r="AI73" s="105" t="s">
        <v>65</v>
      </c>
      <c r="AJ73" s="919" t="s">
        <v>275</v>
      </c>
      <c r="AK73" s="829"/>
      <c r="AL73" s="829"/>
      <c r="AM73" s="829"/>
      <c r="AN73" s="829"/>
      <c r="AO73" s="829"/>
      <c r="AP73" s="106">
        <v>14585414179</v>
      </c>
      <c r="AQ73" s="106">
        <v>298745836</v>
      </c>
      <c r="AR73" s="106">
        <v>1465145017.8199999</v>
      </c>
      <c r="AS73" s="106">
        <v>-145000000</v>
      </c>
      <c r="AT73" s="106">
        <v>733090340</v>
      </c>
      <c r="AU73" s="106">
        <v>-434344504</v>
      </c>
      <c r="AV73" s="690">
        <v>817042868</v>
      </c>
      <c r="AW73" s="106">
        <v>-83952528</v>
      </c>
      <c r="AX73" s="106">
        <v>825001866</v>
      </c>
      <c r="AY73" s="106">
        <v>-7958998</v>
      </c>
      <c r="AZ73" s="106">
        <v>812184116</v>
      </c>
      <c r="BA73" s="106">
        <v>12817750</v>
      </c>
      <c r="BB73" s="106">
        <v>2964100</v>
      </c>
    </row>
    <row r="74" spans="1:54" hidden="1" x14ac:dyDescent="0.25">
      <c r="A74" s="918" t="s">
        <v>14</v>
      </c>
      <c r="B74" s="829"/>
      <c r="C74" s="918" t="s">
        <v>282</v>
      </c>
      <c r="D74" s="829"/>
      <c r="E74" s="918" t="s">
        <v>280</v>
      </c>
      <c r="F74" s="829"/>
      <c r="G74" s="918"/>
      <c r="H74" s="829"/>
      <c r="I74" s="918"/>
      <c r="J74" s="829"/>
      <c r="K74" s="829"/>
      <c r="L74" s="918"/>
      <c r="M74" s="829"/>
      <c r="N74" s="829"/>
      <c r="O74" s="918"/>
      <c r="P74" s="829"/>
      <c r="Q74" s="918"/>
      <c r="R74" s="829"/>
      <c r="S74" s="917" t="s">
        <v>9</v>
      </c>
      <c r="T74" s="829"/>
      <c r="U74" s="829"/>
      <c r="V74" s="829"/>
      <c r="W74" s="829"/>
      <c r="X74" s="829"/>
      <c r="Y74" s="829"/>
      <c r="Z74" s="829"/>
      <c r="AA74" s="918" t="s">
        <v>273</v>
      </c>
      <c r="AB74" s="829"/>
      <c r="AC74" s="829"/>
      <c r="AD74" s="829"/>
      <c r="AE74" s="829"/>
      <c r="AF74" s="918" t="s">
        <v>274</v>
      </c>
      <c r="AG74" s="829"/>
      <c r="AH74" s="829"/>
      <c r="AI74" s="105" t="s">
        <v>303</v>
      </c>
      <c r="AJ74" s="919" t="s">
        <v>321</v>
      </c>
      <c r="AK74" s="829"/>
      <c r="AL74" s="829"/>
      <c r="AM74" s="829"/>
      <c r="AN74" s="829"/>
      <c r="AO74" s="829"/>
      <c r="AP74" s="106">
        <v>4021085821</v>
      </c>
      <c r="AQ74" s="106">
        <v>695497480</v>
      </c>
      <c r="AR74" s="106">
        <v>925979700</v>
      </c>
      <c r="AS74" s="107">
        <v>0</v>
      </c>
      <c r="AT74" s="106">
        <v>598953728</v>
      </c>
      <c r="AU74" s="106">
        <v>96543752</v>
      </c>
      <c r="AV74" s="690">
        <v>263807638.06</v>
      </c>
      <c r="AW74" s="106">
        <v>335146089.94</v>
      </c>
      <c r="AX74" s="106">
        <v>291063531.06</v>
      </c>
      <c r="AY74" s="106">
        <v>-27255893</v>
      </c>
      <c r="AZ74" s="106">
        <v>289500239.19999999</v>
      </c>
      <c r="BA74" s="106">
        <v>1563291.86</v>
      </c>
      <c r="BB74" s="107">
        <v>0</v>
      </c>
    </row>
    <row r="75" spans="1:54" hidden="1" x14ac:dyDescent="0.25">
      <c r="A75" s="918" t="s">
        <v>14</v>
      </c>
      <c r="B75" s="829"/>
      <c r="C75" s="918" t="s">
        <v>282</v>
      </c>
      <c r="D75" s="829"/>
      <c r="E75" s="918" t="s">
        <v>280</v>
      </c>
      <c r="F75" s="829"/>
      <c r="G75" s="918" t="s">
        <v>289</v>
      </c>
      <c r="H75" s="829"/>
      <c r="I75" s="918"/>
      <c r="J75" s="829"/>
      <c r="K75" s="829"/>
      <c r="L75" s="918"/>
      <c r="M75" s="829"/>
      <c r="N75" s="829"/>
      <c r="O75" s="918"/>
      <c r="P75" s="829"/>
      <c r="Q75" s="918"/>
      <c r="R75" s="829"/>
      <c r="S75" s="917" t="s">
        <v>201</v>
      </c>
      <c r="T75" s="829"/>
      <c r="U75" s="829"/>
      <c r="V75" s="829"/>
      <c r="W75" s="829"/>
      <c r="X75" s="829"/>
      <c r="Y75" s="829"/>
      <c r="Z75" s="829"/>
      <c r="AA75" s="918" t="s">
        <v>273</v>
      </c>
      <c r="AB75" s="829"/>
      <c r="AC75" s="829"/>
      <c r="AD75" s="829"/>
      <c r="AE75" s="829"/>
      <c r="AF75" s="918" t="s">
        <v>274</v>
      </c>
      <c r="AG75" s="829"/>
      <c r="AH75" s="829"/>
      <c r="AI75" s="105" t="s">
        <v>65</v>
      </c>
      <c r="AJ75" s="919" t="s">
        <v>275</v>
      </c>
      <c r="AK75" s="829"/>
      <c r="AL75" s="829"/>
      <c r="AM75" s="829"/>
      <c r="AN75" s="829"/>
      <c r="AO75" s="829"/>
      <c r="AP75" s="106">
        <v>343000000</v>
      </c>
      <c r="AQ75" s="107">
        <v>0</v>
      </c>
      <c r="AR75" s="106">
        <v>29338437</v>
      </c>
      <c r="AS75" s="107">
        <v>0</v>
      </c>
      <c r="AT75" s="107">
        <v>0</v>
      </c>
      <c r="AU75" s="107">
        <v>0</v>
      </c>
      <c r="AV75" s="691">
        <v>0</v>
      </c>
      <c r="AW75" s="107">
        <v>0</v>
      </c>
      <c r="AX75" s="107">
        <v>0</v>
      </c>
      <c r="AY75" s="107">
        <v>0</v>
      </c>
      <c r="AZ75" s="107">
        <v>0</v>
      </c>
      <c r="BA75" s="107">
        <v>0</v>
      </c>
      <c r="BB75" s="107">
        <v>0</v>
      </c>
    </row>
    <row r="76" spans="1:54" hidden="1" x14ac:dyDescent="0.25">
      <c r="A76" s="918" t="s">
        <v>14</v>
      </c>
      <c r="B76" s="829"/>
      <c r="C76" s="918" t="s">
        <v>282</v>
      </c>
      <c r="D76" s="829"/>
      <c r="E76" s="918" t="s">
        <v>280</v>
      </c>
      <c r="F76" s="829"/>
      <c r="G76" s="918" t="s">
        <v>289</v>
      </c>
      <c r="H76" s="829"/>
      <c r="I76" s="918" t="s">
        <v>295</v>
      </c>
      <c r="J76" s="829"/>
      <c r="K76" s="829"/>
      <c r="L76" s="918"/>
      <c r="M76" s="829"/>
      <c r="N76" s="829"/>
      <c r="O76" s="918"/>
      <c r="P76" s="829"/>
      <c r="Q76" s="918"/>
      <c r="R76" s="829"/>
      <c r="S76" s="917" t="s">
        <v>208</v>
      </c>
      <c r="T76" s="829"/>
      <c r="U76" s="829"/>
      <c r="V76" s="829"/>
      <c r="W76" s="829"/>
      <c r="X76" s="829"/>
      <c r="Y76" s="829"/>
      <c r="Z76" s="829"/>
      <c r="AA76" s="918" t="s">
        <v>273</v>
      </c>
      <c r="AB76" s="829"/>
      <c r="AC76" s="829"/>
      <c r="AD76" s="829"/>
      <c r="AE76" s="829"/>
      <c r="AF76" s="918" t="s">
        <v>274</v>
      </c>
      <c r="AG76" s="829"/>
      <c r="AH76" s="829"/>
      <c r="AI76" s="105" t="s">
        <v>65</v>
      </c>
      <c r="AJ76" s="919" t="s">
        <v>275</v>
      </c>
      <c r="AK76" s="829"/>
      <c r="AL76" s="829"/>
      <c r="AM76" s="829"/>
      <c r="AN76" s="829"/>
      <c r="AO76" s="829"/>
      <c r="AP76" s="106">
        <v>341000000</v>
      </c>
      <c r="AQ76" s="107">
        <v>0</v>
      </c>
      <c r="AR76" s="106">
        <v>27338437</v>
      </c>
      <c r="AS76" s="107">
        <v>0</v>
      </c>
      <c r="AT76" s="107">
        <v>0</v>
      </c>
      <c r="AU76" s="107">
        <v>0</v>
      </c>
      <c r="AV76" s="691">
        <v>0</v>
      </c>
      <c r="AW76" s="107">
        <v>0</v>
      </c>
      <c r="AX76" s="107">
        <v>0</v>
      </c>
      <c r="AY76" s="107">
        <v>0</v>
      </c>
      <c r="AZ76" s="107">
        <v>0</v>
      </c>
      <c r="BA76" s="107">
        <v>0</v>
      </c>
      <c r="BB76" s="107">
        <v>0</v>
      </c>
    </row>
    <row r="77" spans="1:54" hidden="1" x14ac:dyDescent="0.25">
      <c r="A77" s="925" t="s">
        <v>14</v>
      </c>
      <c r="B77" s="829"/>
      <c r="C77" s="925" t="s">
        <v>282</v>
      </c>
      <c r="D77" s="829"/>
      <c r="E77" s="925" t="s">
        <v>280</v>
      </c>
      <c r="F77" s="829"/>
      <c r="G77" s="925" t="s">
        <v>289</v>
      </c>
      <c r="H77" s="829"/>
      <c r="I77" s="925" t="s">
        <v>295</v>
      </c>
      <c r="J77" s="829"/>
      <c r="K77" s="829"/>
      <c r="L77" s="925" t="s">
        <v>282</v>
      </c>
      <c r="M77" s="829"/>
      <c r="N77" s="829"/>
      <c r="O77" s="925"/>
      <c r="P77" s="829"/>
      <c r="Q77" s="925"/>
      <c r="R77" s="829"/>
      <c r="S77" s="924" t="s">
        <v>42</v>
      </c>
      <c r="T77" s="829"/>
      <c r="U77" s="829"/>
      <c r="V77" s="829"/>
      <c r="W77" s="829"/>
      <c r="X77" s="829"/>
      <c r="Y77" s="829"/>
      <c r="Z77" s="829"/>
      <c r="AA77" s="925" t="s">
        <v>273</v>
      </c>
      <c r="AB77" s="829"/>
      <c r="AC77" s="829"/>
      <c r="AD77" s="829"/>
      <c r="AE77" s="829"/>
      <c r="AF77" s="925" t="s">
        <v>274</v>
      </c>
      <c r="AG77" s="829"/>
      <c r="AH77" s="829"/>
      <c r="AI77" s="108" t="s">
        <v>65</v>
      </c>
      <c r="AJ77" s="926" t="s">
        <v>275</v>
      </c>
      <c r="AK77" s="829"/>
      <c r="AL77" s="829"/>
      <c r="AM77" s="829"/>
      <c r="AN77" s="829"/>
      <c r="AO77" s="829"/>
      <c r="AP77" s="109">
        <v>6376304</v>
      </c>
      <c r="AQ77" s="110">
        <v>0</v>
      </c>
      <c r="AR77" s="109">
        <v>158429</v>
      </c>
      <c r="AS77" s="110">
        <v>0</v>
      </c>
      <c r="AT77" s="110">
        <v>0</v>
      </c>
      <c r="AU77" s="110">
        <v>0</v>
      </c>
      <c r="AV77" s="692">
        <v>0</v>
      </c>
      <c r="AW77" s="110">
        <v>0</v>
      </c>
      <c r="AX77" s="110">
        <v>0</v>
      </c>
      <c r="AY77" s="110">
        <v>0</v>
      </c>
      <c r="AZ77" s="110">
        <v>0</v>
      </c>
      <c r="BA77" s="110">
        <v>0</v>
      </c>
      <c r="BB77" s="110">
        <v>0</v>
      </c>
    </row>
    <row r="78" spans="1:54" hidden="1" x14ac:dyDescent="0.25">
      <c r="A78" s="925" t="s">
        <v>14</v>
      </c>
      <c r="B78" s="829"/>
      <c r="C78" s="925" t="s">
        <v>282</v>
      </c>
      <c r="D78" s="829"/>
      <c r="E78" s="925" t="s">
        <v>280</v>
      </c>
      <c r="F78" s="829"/>
      <c r="G78" s="925" t="s">
        <v>289</v>
      </c>
      <c r="H78" s="829"/>
      <c r="I78" s="925" t="s">
        <v>295</v>
      </c>
      <c r="J78" s="829"/>
      <c r="K78" s="829"/>
      <c r="L78" s="925" t="s">
        <v>289</v>
      </c>
      <c r="M78" s="829"/>
      <c r="N78" s="829"/>
      <c r="O78" s="925"/>
      <c r="P78" s="829"/>
      <c r="Q78" s="925"/>
      <c r="R78" s="829"/>
      <c r="S78" s="924" t="s">
        <v>43</v>
      </c>
      <c r="T78" s="829"/>
      <c r="U78" s="829"/>
      <c r="V78" s="829"/>
      <c r="W78" s="829"/>
      <c r="X78" s="829"/>
      <c r="Y78" s="829"/>
      <c r="Z78" s="829"/>
      <c r="AA78" s="925" t="s">
        <v>273</v>
      </c>
      <c r="AB78" s="829"/>
      <c r="AC78" s="829"/>
      <c r="AD78" s="829"/>
      <c r="AE78" s="829"/>
      <c r="AF78" s="925" t="s">
        <v>274</v>
      </c>
      <c r="AG78" s="829"/>
      <c r="AH78" s="829"/>
      <c r="AI78" s="108" t="s">
        <v>65</v>
      </c>
      <c r="AJ78" s="926" t="s">
        <v>275</v>
      </c>
      <c r="AK78" s="829"/>
      <c r="AL78" s="829"/>
      <c r="AM78" s="829"/>
      <c r="AN78" s="829"/>
      <c r="AO78" s="829"/>
      <c r="AP78" s="109">
        <v>324023696</v>
      </c>
      <c r="AQ78" s="110">
        <v>0</v>
      </c>
      <c r="AR78" s="109">
        <v>16580008</v>
      </c>
      <c r="AS78" s="110">
        <v>0</v>
      </c>
      <c r="AT78" s="110">
        <v>0</v>
      </c>
      <c r="AU78" s="110">
        <v>0</v>
      </c>
      <c r="AV78" s="692">
        <v>0</v>
      </c>
      <c r="AW78" s="110">
        <v>0</v>
      </c>
      <c r="AX78" s="110">
        <v>0</v>
      </c>
      <c r="AY78" s="110">
        <v>0</v>
      </c>
      <c r="AZ78" s="110">
        <v>0</v>
      </c>
      <c r="BA78" s="110">
        <v>0</v>
      </c>
      <c r="BB78" s="110">
        <v>0</v>
      </c>
    </row>
    <row r="79" spans="1:54" hidden="1" x14ac:dyDescent="0.25">
      <c r="A79" s="925" t="s">
        <v>14</v>
      </c>
      <c r="B79" s="829"/>
      <c r="C79" s="925" t="s">
        <v>282</v>
      </c>
      <c r="D79" s="829"/>
      <c r="E79" s="925" t="s">
        <v>280</v>
      </c>
      <c r="F79" s="829"/>
      <c r="G79" s="925" t="s">
        <v>289</v>
      </c>
      <c r="H79" s="829"/>
      <c r="I79" s="925" t="s">
        <v>295</v>
      </c>
      <c r="J79" s="829"/>
      <c r="K79" s="829"/>
      <c r="L79" s="925" t="s">
        <v>23</v>
      </c>
      <c r="M79" s="829"/>
      <c r="N79" s="829"/>
      <c r="O79" s="925"/>
      <c r="P79" s="829"/>
      <c r="Q79" s="925"/>
      <c r="R79" s="829"/>
      <c r="S79" s="924" t="s">
        <v>44</v>
      </c>
      <c r="T79" s="829"/>
      <c r="U79" s="829"/>
      <c r="V79" s="829"/>
      <c r="W79" s="829"/>
      <c r="X79" s="829"/>
      <c r="Y79" s="829"/>
      <c r="Z79" s="829"/>
      <c r="AA79" s="925" t="s">
        <v>273</v>
      </c>
      <c r="AB79" s="829"/>
      <c r="AC79" s="829"/>
      <c r="AD79" s="829"/>
      <c r="AE79" s="829"/>
      <c r="AF79" s="925" t="s">
        <v>274</v>
      </c>
      <c r="AG79" s="829"/>
      <c r="AH79" s="829"/>
      <c r="AI79" s="108" t="s">
        <v>65</v>
      </c>
      <c r="AJ79" s="926" t="s">
        <v>275</v>
      </c>
      <c r="AK79" s="829"/>
      <c r="AL79" s="829"/>
      <c r="AM79" s="829"/>
      <c r="AN79" s="829"/>
      <c r="AO79" s="829"/>
      <c r="AP79" s="109">
        <v>10000000</v>
      </c>
      <c r="AQ79" s="110">
        <v>0</v>
      </c>
      <c r="AR79" s="109">
        <v>10000000</v>
      </c>
      <c r="AS79" s="110">
        <v>0</v>
      </c>
      <c r="AT79" s="110">
        <v>0</v>
      </c>
      <c r="AU79" s="110">
        <v>0</v>
      </c>
      <c r="AV79" s="692">
        <v>0</v>
      </c>
      <c r="AW79" s="110">
        <v>0</v>
      </c>
      <c r="AX79" s="110">
        <v>0</v>
      </c>
      <c r="AY79" s="110">
        <v>0</v>
      </c>
      <c r="AZ79" s="110">
        <v>0</v>
      </c>
      <c r="BA79" s="110">
        <v>0</v>
      </c>
      <c r="BB79" s="110">
        <v>0</v>
      </c>
    </row>
    <row r="80" spans="1:54" hidden="1" x14ac:dyDescent="0.25">
      <c r="A80" s="925" t="s">
        <v>14</v>
      </c>
      <c r="B80" s="829"/>
      <c r="C80" s="925" t="s">
        <v>282</v>
      </c>
      <c r="D80" s="829"/>
      <c r="E80" s="925" t="s">
        <v>280</v>
      </c>
      <c r="F80" s="829"/>
      <c r="G80" s="925" t="s">
        <v>289</v>
      </c>
      <c r="H80" s="829"/>
      <c r="I80" s="925" t="s">
        <v>295</v>
      </c>
      <c r="J80" s="829"/>
      <c r="K80" s="829"/>
      <c r="L80" s="925" t="s">
        <v>296</v>
      </c>
      <c r="M80" s="829"/>
      <c r="N80" s="829"/>
      <c r="O80" s="925"/>
      <c r="P80" s="829"/>
      <c r="Q80" s="925"/>
      <c r="R80" s="829"/>
      <c r="S80" s="924" t="s">
        <v>45</v>
      </c>
      <c r="T80" s="829"/>
      <c r="U80" s="829"/>
      <c r="V80" s="829"/>
      <c r="W80" s="829"/>
      <c r="X80" s="829"/>
      <c r="Y80" s="829"/>
      <c r="Z80" s="829"/>
      <c r="AA80" s="925" t="s">
        <v>273</v>
      </c>
      <c r="AB80" s="829"/>
      <c r="AC80" s="829"/>
      <c r="AD80" s="829"/>
      <c r="AE80" s="829"/>
      <c r="AF80" s="925" t="s">
        <v>274</v>
      </c>
      <c r="AG80" s="829"/>
      <c r="AH80" s="829"/>
      <c r="AI80" s="108" t="s">
        <v>65</v>
      </c>
      <c r="AJ80" s="926" t="s">
        <v>275</v>
      </c>
      <c r="AK80" s="829"/>
      <c r="AL80" s="829"/>
      <c r="AM80" s="829"/>
      <c r="AN80" s="829"/>
      <c r="AO80" s="829"/>
      <c r="AP80" s="109">
        <v>600000</v>
      </c>
      <c r="AQ80" s="110">
        <v>0</v>
      </c>
      <c r="AR80" s="109">
        <v>600000</v>
      </c>
      <c r="AS80" s="110">
        <v>0</v>
      </c>
      <c r="AT80" s="110">
        <v>0</v>
      </c>
      <c r="AU80" s="110">
        <v>0</v>
      </c>
      <c r="AV80" s="692">
        <v>0</v>
      </c>
      <c r="AW80" s="110">
        <v>0</v>
      </c>
      <c r="AX80" s="110">
        <v>0</v>
      </c>
      <c r="AY80" s="110">
        <v>0</v>
      </c>
      <c r="AZ80" s="110">
        <v>0</v>
      </c>
      <c r="BA80" s="110">
        <v>0</v>
      </c>
      <c r="BB80" s="110">
        <v>0</v>
      </c>
    </row>
    <row r="81" spans="1:54" hidden="1" x14ac:dyDescent="0.25">
      <c r="A81" s="918" t="s">
        <v>14</v>
      </c>
      <c r="B81" s="829"/>
      <c r="C81" s="918" t="s">
        <v>282</v>
      </c>
      <c r="D81" s="829"/>
      <c r="E81" s="918" t="s">
        <v>280</v>
      </c>
      <c r="F81" s="829"/>
      <c r="G81" s="918" t="s">
        <v>289</v>
      </c>
      <c r="H81" s="829"/>
      <c r="I81" s="918" t="s">
        <v>297</v>
      </c>
      <c r="J81" s="829"/>
      <c r="K81" s="829"/>
      <c r="L81" s="918"/>
      <c r="M81" s="829"/>
      <c r="N81" s="829"/>
      <c r="O81" s="918"/>
      <c r="P81" s="829"/>
      <c r="Q81" s="918"/>
      <c r="R81" s="829"/>
      <c r="S81" s="917" t="s">
        <v>204</v>
      </c>
      <c r="T81" s="829"/>
      <c r="U81" s="829"/>
      <c r="V81" s="829"/>
      <c r="W81" s="829"/>
      <c r="X81" s="829"/>
      <c r="Y81" s="829"/>
      <c r="Z81" s="829"/>
      <c r="AA81" s="918" t="s">
        <v>273</v>
      </c>
      <c r="AB81" s="829"/>
      <c r="AC81" s="829"/>
      <c r="AD81" s="829"/>
      <c r="AE81" s="829"/>
      <c r="AF81" s="918" t="s">
        <v>274</v>
      </c>
      <c r="AG81" s="829"/>
      <c r="AH81" s="829"/>
      <c r="AI81" s="105" t="s">
        <v>65</v>
      </c>
      <c r="AJ81" s="919" t="s">
        <v>275</v>
      </c>
      <c r="AK81" s="829"/>
      <c r="AL81" s="829"/>
      <c r="AM81" s="829"/>
      <c r="AN81" s="829"/>
      <c r="AO81" s="829"/>
      <c r="AP81" s="106">
        <v>2000000</v>
      </c>
      <c r="AQ81" s="107">
        <v>0</v>
      </c>
      <c r="AR81" s="106">
        <v>2000000</v>
      </c>
      <c r="AS81" s="107">
        <v>0</v>
      </c>
      <c r="AT81" s="107">
        <v>0</v>
      </c>
      <c r="AU81" s="107">
        <v>0</v>
      </c>
      <c r="AV81" s="691">
        <v>0</v>
      </c>
      <c r="AW81" s="107">
        <v>0</v>
      </c>
      <c r="AX81" s="107">
        <v>0</v>
      </c>
      <c r="AY81" s="107">
        <v>0</v>
      </c>
      <c r="AZ81" s="107">
        <v>0</v>
      </c>
      <c r="BA81" s="107">
        <v>0</v>
      </c>
      <c r="BB81" s="107">
        <v>0</v>
      </c>
    </row>
    <row r="82" spans="1:54" hidden="1" x14ac:dyDescent="0.25">
      <c r="A82" s="925" t="s">
        <v>14</v>
      </c>
      <c r="B82" s="829"/>
      <c r="C82" s="925" t="s">
        <v>282</v>
      </c>
      <c r="D82" s="829"/>
      <c r="E82" s="925" t="s">
        <v>280</v>
      </c>
      <c r="F82" s="829"/>
      <c r="G82" s="925" t="s">
        <v>289</v>
      </c>
      <c r="H82" s="829"/>
      <c r="I82" s="925" t="s">
        <v>297</v>
      </c>
      <c r="J82" s="829"/>
      <c r="K82" s="829"/>
      <c r="L82" s="925" t="s">
        <v>279</v>
      </c>
      <c r="M82" s="829"/>
      <c r="N82" s="829"/>
      <c r="O82" s="925"/>
      <c r="P82" s="829"/>
      <c r="Q82" s="925"/>
      <c r="R82" s="829"/>
      <c r="S82" s="924" t="s">
        <v>46</v>
      </c>
      <c r="T82" s="829"/>
      <c r="U82" s="829"/>
      <c r="V82" s="829"/>
      <c r="W82" s="829"/>
      <c r="X82" s="829"/>
      <c r="Y82" s="829"/>
      <c r="Z82" s="829"/>
      <c r="AA82" s="925" t="s">
        <v>273</v>
      </c>
      <c r="AB82" s="829"/>
      <c r="AC82" s="829"/>
      <c r="AD82" s="829"/>
      <c r="AE82" s="829"/>
      <c r="AF82" s="925" t="s">
        <v>274</v>
      </c>
      <c r="AG82" s="829"/>
      <c r="AH82" s="829"/>
      <c r="AI82" s="108" t="s">
        <v>65</v>
      </c>
      <c r="AJ82" s="926" t="s">
        <v>275</v>
      </c>
      <c r="AK82" s="829"/>
      <c r="AL82" s="829"/>
      <c r="AM82" s="829"/>
      <c r="AN82" s="829"/>
      <c r="AO82" s="829"/>
      <c r="AP82" s="109">
        <v>1000000</v>
      </c>
      <c r="AQ82" s="110">
        <v>0</v>
      </c>
      <c r="AR82" s="109">
        <v>1000000</v>
      </c>
      <c r="AS82" s="110">
        <v>0</v>
      </c>
      <c r="AT82" s="110">
        <v>0</v>
      </c>
      <c r="AU82" s="110">
        <v>0</v>
      </c>
      <c r="AV82" s="692">
        <v>0</v>
      </c>
      <c r="AW82" s="110">
        <v>0</v>
      </c>
      <c r="AX82" s="110">
        <v>0</v>
      </c>
      <c r="AY82" s="110">
        <v>0</v>
      </c>
      <c r="AZ82" s="110">
        <v>0</v>
      </c>
      <c r="BA82" s="110">
        <v>0</v>
      </c>
      <c r="BB82" s="110">
        <v>0</v>
      </c>
    </row>
    <row r="83" spans="1:54" hidden="1" x14ac:dyDescent="0.25">
      <c r="A83" s="925" t="s">
        <v>14</v>
      </c>
      <c r="B83" s="829"/>
      <c r="C83" s="925" t="s">
        <v>282</v>
      </c>
      <c r="D83" s="829"/>
      <c r="E83" s="925" t="s">
        <v>280</v>
      </c>
      <c r="F83" s="829"/>
      <c r="G83" s="925" t="s">
        <v>289</v>
      </c>
      <c r="H83" s="829"/>
      <c r="I83" s="925" t="s">
        <v>297</v>
      </c>
      <c r="J83" s="829"/>
      <c r="K83" s="829"/>
      <c r="L83" s="925" t="s">
        <v>282</v>
      </c>
      <c r="M83" s="829"/>
      <c r="N83" s="829"/>
      <c r="O83" s="925"/>
      <c r="P83" s="829"/>
      <c r="Q83" s="925"/>
      <c r="R83" s="829"/>
      <c r="S83" s="924" t="s">
        <v>47</v>
      </c>
      <c r="T83" s="829"/>
      <c r="U83" s="829"/>
      <c r="V83" s="829"/>
      <c r="W83" s="829"/>
      <c r="X83" s="829"/>
      <c r="Y83" s="829"/>
      <c r="Z83" s="829"/>
      <c r="AA83" s="925" t="s">
        <v>273</v>
      </c>
      <c r="AB83" s="829"/>
      <c r="AC83" s="829"/>
      <c r="AD83" s="829"/>
      <c r="AE83" s="829"/>
      <c r="AF83" s="925" t="s">
        <v>274</v>
      </c>
      <c r="AG83" s="829"/>
      <c r="AH83" s="829"/>
      <c r="AI83" s="108" t="s">
        <v>65</v>
      </c>
      <c r="AJ83" s="926" t="s">
        <v>275</v>
      </c>
      <c r="AK83" s="829"/>
      <c r="AL83" s="829"/>
      <c r="AM83" s="829"/>
      <c r="AN83" s="829"/>
      <c r="AO83" s="829"/>
      <c r="AP83" s="109">
        <v>1000000</v>
      </c>
      <c r="AQ83" s="110">
        <v>0</v>
      </c>
      <c r="AR83" s="109">
        <v>1000000</v>
      </c>
      <c r="AS83" s="110">
        <v>0</v>
      </c>
      <c r="AT83" s="110">
        <v>0</v>
      </c>
      <c r="AU83" s="110">
        <v>0</v>
      </c>
      <c r="AV83" s="692">
        <v>0</v>
      </c>
      <c r="AW83" s="110">
        <v>0</v>
      </c>
      <c r="AX83" s="110">
        <v>0</v>
      </c>
      <c r="AY83" s="110">
        <v>0</v>
      </c>
      <c r="AZ83" s="110">
        <v>0</v>
      </c>
      <c r="BA83" s="110">
        <v>0</v>
      </c>
      <c r="BB83" s="110">
        <v>0</v>
      </c>
    </row>
    <row r="84" spans="1:54" s="678" customFormat="1" hidden="1" x14ac:dyDescent="0.25">
      <c r="A84" s="931" t="s">
        <v>14</v>
      </c>
      <c r="B84" s="928"/>
      <c r="C84" s="931" t="s">
        <v>282</v>
      </c>
      <c r="D84" s="928"/>
      <c r="E84" s="931" t="s">
        <v>280</v>
      </c>
      <c r="F84" s="928"/>
      <c r="G84" s="931" t="s">
        <v>283</v>
      </c>
      <c r="H84" s="928"/>
      <c r="I84" s="931"/>
      <c r="J84" s="928"/>
      <c r="K84" s="928"/>
      <c r="L84" s="931"/>
      <c r="M84" s="928"/>
      <c r="N84" s="928"/>
      <c r="O84" s="931"/>
      <c r="P84" s="928"/>
      <c r="Q84" s="931"/>
      <c r="R84" s="928"/>
      <c r="S84" s="932" t="s">
        <v>206</v>
      </c>
      <c r="T84" s="928"/>
      <c r="U84" s="928"/>
      <c r="V84" s="928"/>
      <c r="W84" s="928"/>
      <c r="X84" s="928"/>
      <c r="Y84" s="928"/>
      <c r="Z84" s="928"/>
      <c r="AA84" s="931" t="s">
        <v>273</v>
      </c>
      <c r="AB84" s="928"/>
      <c r="AC84" s="928"/>
      <c r="AD84" s="928"/>
      <c r="AE84" s="928"/>
      <c r="AF84" s="931" t="s">
        <v>274</v>
      </c>
      <c r="AG84" s="928"/>
      <c r="AH84" s="928"/>
      <c r="AI84" s="684" t="s">
        <v>65</v>
      </c>
      <c r="AJ84" s="933" t="s">
        <v>275</v>
      </c>
      <c r="AK84" s="928"/>
      <c r="AL84" s="928"/>
      <c r="AM84" s="928"/>
      <c r="AN84" s="928"/>
      <c r="AO84" s="928"/>
      <c r="AP84" s="685">
        <v>14242414179</v>
      </c>
      <c r="AQ84" s="685">
        <v>298745836</v>
      </c>
      <c r="AR84" s="685">
        <v>1435806580.8199999</v>
      </c>
      <c r="AS84" s="685">
        <v>-145000000</v>
      </c>
      <c r="AT84" s="685">
        <v>733090340</v>
      </c>
      <c r="AU84" s="685">
        <v>-434344504</v>
      </c>
      <c r="AV84" s="693">
        <v>817042868</v>
      </c>
      <c r="AW84" s="685">
        <v>-83952528</v>
      </c>
      <c r="AX84" s="685">
        <v>825001866</v>
      </c>
      <c r="AY84" s="685">
        <v>-7958998</v>
      </c>
      <c r="AZ84" s="685">
        <v>812184116</v>
      </c>
      <c r="BA84" s="685">
        <v>12817750</v>
      </c>
      <c r="BB84" s="685">
        <v>2964100</v>
      </c>
    </row>
    <row r="85" spans="1:54" s="678" customFormat="1" hidden="1" x14ac:dyDescent="0.25">
      <c r="A85" s="929" t="s">
        <v>14</v>
      </c>
      <c r="B85" s="928"/>
      <c r="C85" s="929" t="s">
        <v>282</v>
      </c>
      <c r="D85" s="928"/>
      <c r="E85" s="929" t="s">
        <v>280</v>
      </c>
      <c r="F85" s="928"/>
      <c r="G85" s="929" t="s">
        <v>283</v>
      </c>
      <c r="H85" s="928"/>
      <c r="I85" s="929"/>
      <c r="J85" s="928"/>
      <c r="K85" s="928"/>
      <c r="L85" s="929"/>
      <c r="M85" s="928"/>
      <c r="N85" s="928"/>
      <c r="O85" s="929"/>
      <c r="P85" s="928"/>
      <c r="Q85" s="929"/>
      <c r="R85" s="928"/>
      <c r="S85" s="927" t="s">
        <v>206</v>
      </c>
      <c r="T85" s="928"/>
      <c r="U85" s="928"/>
      <c r="V85" s="928"/>
      <c r="W85" s="928"/>
      <c r="X85" s="928"/>
      <c r="Y85" s="928"/>
      <c r="Z85" s="928"/>
      <c r="AA85" s="929" t="s">
        <v>273</v>
      </c>
      <c r="AB85" s="928"/>
      <c r="AC85" s="928"/>
      <c r="AD85" s="928"/>
      <c r="AE85" s="928"/>
      <c r="AF85" s="929" t="s">
        <v>274</v>
      </c>
      <c r="AG85" s="928"/>
      <c r="AH85" s="928"/>
      <c r="AI85" s="686" t="s">
        <v>303</v>
      </c>
      <c r="AJ85" s="930" t="s">
        <v>321</v>
      </c>
      <c r="AK85" s="928"/>
      <c r="AL85" s="928"/>
      <c r="AM85" s="928"/>
      <c r="AN85" s="928"/>
      <c r="AO85" s="928"/>
      <c r="AP85" s="687">
        <v>4021085821</v>
      </c>
      <c r="AQ85" s="687">
        <v>695497480</v>
      </c>
      <c r="AR85" s="687">
        <v>925979700</v>
      </c>
      <c r="AS85" s="688">
        <v>0</v>
      </c>
      <c r="AT85" s="687">
        <v>598953728</v>
      </c>
      <c r="AU85" s="687">
        <v>96543752</v>
      </c>
      <c r="AV85" s="690">
        <v>263807638.06</v>
      </c>
      <c r="AW85" s="687">
        <v>335146089.94</v>
      </c>
      <c r="AX85" s="687">
        <v>291063531.06</v>
      </c>
      <c r="AY85" s="687">
        <v>-27255893</v>
      </c>
      <c r="AZ85" s="687">
        <v>289500239.19999999</v>
      </c>
      <c r="BA85" s="687">
        <v>1563291.86</v>
      </c>
      <c r="BB85" s="688">
        <v>0</v>
      </c>
    </row>
    <row r="86" spans="1:54" s="212" customFormat="1" hidden="1" x14ac:dyDescent="0.25">
      <c r="A86" s="936" t="s">
        <v>14</v>
      </c>
      <c r="B86" s="935"/>
      <c r="C86" s="936" t="s">
        <v>282</v>
      </c>
      <c r="D86" s="935"/>
      <c r="E86" s="936" t="s">
        <v>280</v>
      </c>
      <c r="F86" s="935"/>
      <c r="G86" s="936" t="s">
        <v>283</v>
      </c>
      <c r="H86" s="935"/>
      <c r="I86" s="936" t="s">
        <v>279</v>
      </c>
      <c r="J86" s="935"/>
      <c r="K86" s="935"/>
      <c r="L86" s="936"/>
      <c r="M86" s="935"/>
      <c r="N86" s="935"/>
      <c r="O86" s="936"/>
      <c r="P86" s="935"/>
      <c r="Q86" s="936"/>
      <c r="R86" s="935"/>
      <c r="S86" s="934" t="s">
        <v>209</v>
      </c>
      <c r="T86" s="935"/>
      <c r="U86" s="935"/>
      <c r="V86" s="935"/>
      <c r="W86" s="935"/>
      <c r="X86" s="935"/>
      <c r="Y86" s="935"/>
      <c r="Z86" s="935"/>
      <c r="AA86" s="936" t="s">
        <v>273</v>
      </c>
      <c r="AB86" s="935"/>
      <c r="AC86" s="935"/>
      <c r="AD86" s="935"/>
      <c r="AE86" s="935"/>
      <c r="AF86" s="936" t="s">
        <v>274</v>
      </c>
      <c r="AG86" s="935"/>
      <c r="AH86" s="935"/>
      <c r="AI86" s="694" t="s">
        <v>65</v>
      </c>
      <c r="AJ86" s="937" t="s">
        <v>275</v>
      </c>
      <c r="AK86" s="935"/>
      <c r="AL86" s="935"/>
      <c r="AM86" s="935"/>
      <c r="AN86" s="935"/>
      <c r="AO86" s="935"/>
      <c r="AP86" s="690">
        <v>307000000</v>
      </c>
      <c r="AQ86" s="691">
        <v>0</v>
      </c>
      <c r="AR86" s="690">
        <v>75357390.849999994</v>
      </c>
      <c r="AS86" s="691">
        <v>0</v>
      </c>
      <c r="AT86" s="691">
        <v>0</v>
      </c>
      <c r="AU86" s="691">
        <v>0</v>
      </c>
      <c r="AV86" s="691">
        <v>0</v>
      </c>
      <c r="AW86" s="691">
        <v>0</v>
      </c>
      <c r="AX86" s="691">
        <v>0</v>
      </c>
      <c r="AY86" s="691">
        <v>0</v>
      </c>
      <c r="AZ86" s="691">
        <v>0</v>
      </c>
      <c r="BA86" s="691">
        <v>0</v>
      </c>
      <c r="BB86" s="691">
        <v>0</v>
      </c>
    </row>
    <row r="87" spans="1:54" s="212" customFormat="1" hidden="1" x14ac:dyDescent="0.25">
      <c r="A87" s="936" t="s">
        <v>14</v>
      </c>
      <c r="B87" s="935"/>
      <c r="C87" s="936" t="s">
        <v>282</v>
      </c>
      <c r="D87" s="935"/>
      <c r="E87" s="936" t="s">
        <v>280</v>
      </c>
      <c r="F87" s="935"/>
      <c r="G87" s="936" t="s">
        <v>283</v>
      </c>
      <c r="H87" s="935"/>
      <c r="I87" s="936" t="s">
        <v>279</v>
      </c>
      <c r="J87" s="935"/>
      <c r="K87" s="935"/>
      <c r="L87" s="936"/>
      <c r="M87" s="935"/>
      <c r="N87" s="935"/>
      <c r="O87" s="936"/>
      <c r="P87" s="935"/>
      <c r="Q87" s="936"/>
      <c r="R87" s="935"/>
      <c r="S87" s="934" t="s">
        <v>209</v>
      </c>
      <c r="T87" s="935"/>
      <c r="U87" s="935"/>
      <c r="V87" s="935"/>
      <c r="W87" s="935"/>
      <c r="X87" s="935"/>
      <c r="Y87" s="935"/>
      <c r="Z87" s="935"/>
      <c r="AA87" s="936" t="s">
        <v>273</v>
      </c>
      <c r="AB87" s="935"/>
      <c r="AC87" s="935"/>
      <c r="AD87" s="935"/>
      <c r="AE87" s="935"/>
      <c r="AF87" s="936" t="s">
        <v>274</v>
      </c>
      <c r="AG87" s="935"/>
      <c r="AH87" s="935"/>
      <c r="AI87" s="694" t="s">
        <v>303</v>
      </c>
      <c r="AJ87" s="937" t="s">
        <v>321</v>
      </c>
      <c r="AK87" s="935"/>
      <c r="AL87" s="935"/>
      <c r="AM87" s="935"/>
      <c r="AN87" s="935"/>
      <c r="AO87" s="935"/>
      <c r="AP87" s="690">
        <v>986000000</v>
      </c>
      <c r="AQ87" s="690">
        <v>482320000</v>
      </c>
      <c r="AR87" s="690">
        <v>26030000</v>
      </c>
      <c r="AS87" s="691">
        <v>0</v>
      </c>
      <c r="AT87" s="691">
        <v>0</v>
      </c>
      <c r="AU87" s="690">
        <v>482320000</v>
      </c>
      <c r="AV87" s="691">
        <v>0</v>
      </c>
      <c r="AW87" s="691">
        <v>0</v>
      </c>
      <c r="AX87" s="691">
        <v>0</v>
      </c>
      <c r="AY87" s="691">
        <v>0</v>
      </c>
      <c r="AZ87" s="691">
        <v>0</v>
      </c>
      <c r="BA87" s="691">
        <v>0</v>
      </c>
      <c r="BB87" s="691">
        <v>0</v>
      </c>
    </row>
    <row r="88" spans="1:54" hidden="1" x14ac:dyDescent="0.25">
      <c r="A88" s="925" t="s">
        <v>14</v>
      </c>
      <c r="B88" s="829"/>
      <c r="C88" s="925" t="s">
        <v>282</v>
      </c>
      <c r="D88" s="829"/>
      <c r="E88" s="925" t="s">
        <v>280</v>
      </c>
      <c r="F88" s="829"/>
      <c r="G88" s="925" t="s">
        <v>283</v>
      </c>
      <c r="H88" s="829"/>
      <c r="I88" s="925" t="s">
        <v>279</v>
      </c>
      <c r="J88" s="829"/>
      <c r="K88" s="829"/>
      <c r="L88" s="925" t="s">
        <v>289</v>
      </c>
      <c r="M88" s="829"/>
      <c r="N88" s="829"/>
      <c r="O88" s="925"/>
      <c r="P88" s="829"/>
      <c r="Q88" s="925"/>
      <c r="R88" s="829"/>
      <c r="S88" s="924" t="s">
        <v>655</v>
      </c>
      <c r="T88" s="829"/>
      <c r="U88" s="829"/>
      <c r="V88" s="829"/>
      <c r="W88" s="829"/>
      <c r="X88" s="829"/>
      <c r="Y88" s="829"/>
      <c r="Z88" s="829"/>
      <c r="AA88" s="925" t="s">
        <v>273</v>
      </c>
      <c r="AB88" s="829"/>
      <c r="AC88" s="829"/>
      <c r="AD88" s="829"/>
      <c r="AE88" s="829"/>
      <c r="AF88" s="925" t="s">
        <v>274</v>
      </c>
      <c r="AG88" s="829"/>
      <c r="AH88" s="829"/>
      <c r="AI88" s="108" t="s">
        <v>303</v>
      </c>
      <c r="AJ88" s="926" t="s">
        <v>321</v>
      </c>
      <c r="AK88" s="829"/>
      <c r="AL88" s="829"/>
      <c r="AM88" s="829"/>
      <c r="AN88" s="829"/>
      <c r="AO88" s="829"/>
      <c r="AP88" s="109">
        <v>6000000</v>
      </c>
      <c r="AQ88" s="110">
        <v>0</v>
      </c>
      <c r="AR88" s="109">
        <v>6000000</v>
      </c>
      <c r="AS88" s="110">
        <v>0</v>
      </c>
      <c r="AT88" s="110">
        <v>0</v>
      </c>
      <c r="AU88" s="110">
        <v>0</v>
      </c>
      <c r="AV88" s="692">
        <v>0</v>
      </c>
      <c r="AW88" s="110">
        <v>0</v>
      </c>
      <c r="AX88" s="110">
        <v>0</v>
      </c>
      <c r="AY88" s="110">
        <v>0</v>
      </c>
      <c r="AZ88" s="110">
        <v>0</v>
      </c>
      <c r="BA88" s="110">
        <v>0</v>
      </c>
      <c r="BB88" s="110">
        <v>0</v>
      </c>
    </row>
    <row r="89" spans="1:54" hidden="1" x14ac:dyDescent="0.25">
      <c r="A89" s="925" t="s">
        <v>14</v>
      </c>
      <c r="B89" s="829"/>
      <c r="C89" s="925" t="s">
        <v>282</v>
      </c>
      <c r="D89" s="829"/>
      <c r="E89" s="925" t="s">
        <v>280</v>
      </c>
      <c r="F89" s="829"/>
      <c r="G89" s="925" t="s">
        <v>283</v>
      </c>
      <c r="H89" s="829"/>
      <c r="I89" s="925" t="s">
        <v>279</v>
      </c>
      <c r="J89" s="829"/>
      <c r="K89" s="829"/>
      <c r="L89" s="925" t="s">
        <v>292</v>
      </c>
      <c r="M89" s="829"/>
      <c r="N89" s="829"/>
      <c r="O89" s="925"/>
      <c r="P89" s="829"/>
      <c r="Q89" s="925"/>
      <c r="R89" s="829"/>
      <c r="S89" s="924" t="s">
        <v>48</v>
      </c>
      <c r="T89" s="829"/>
      <c r="U89" s="829"/>
      <c r="V89" s="829"/>
      <c r="W89" s="829"/>
      <c r="X89" s="829"/>
      <c r="Y89" s="829"/>
      <c r="Z89" s="829"/>
      <c r="AA89" s="925" t="s">
        <v>273</v>
      </c>
      <c r="AB89" s="829"/>
      <c r="AC89" s="829"/>
      <c r="AD89" s="829"/>
      <c r="AE89" s="829"/>
      <c r="AF89" s="925" t="s">
        <v>274</v>
      </c>
      <c r="AG89" s="829"/>
      <c r="AH89" s="829"/>
      <c r="AI89" s="108" t="s">
        <v>65</v>
      </c>
      <c r="AJ89" s="926" t="s">
        <v>275</v>
      </c>
      <c r="AK89" s="829"/>
      <c r="AL89" s="829"/>
      <c r="AM89" s="829"/>
      <c r="AN89" s="829"/>
      <c r="AO89" s="829"/>
      <c r="AP89" s="109">
        <v>75000000</v>
      </c>
      <c r="AQ89" s="110">
        <v>0</v>
      </c>
      <c r="AR89" s="109">
        <v>74600000</v>
      </c>
      <c r="AS89" s="110">
        <v>0</v>
      </c>
      <c r="AT89" s="110">
        <v>0</v>
      </c>
      <c r="AU89" s="110">
        <v>0</v>
      </c>
      <c r="AV89" s="692">
        <v>0</v>
      </c>
      <c r="AW89" s="110">
        <v>0</v>
      </c>
      <c r="AX89" s="110">
        <v>0</v>
      </c>
      <c r="AY89" s="110">
        <v>0</v>
      </c>
      <c r="AZ89" s="110">
        <v>0</v>
      </c>
      <c r="BA89" s="110">
        <v>0</v>
      </c>
      <c r="BB89" s="110">
        <v>0</v>
      </c>
    </row>
    <row r="90" spans="1:54" hidden="1" x14ac:dyDescent="0.25">
      <c r="A90" s="925" t="s">
        <v>14</v>
      </c>
      <c r="B90" s="829"/>
      <c r="C90" s="925" t="s">
        <v>282</v>
      </c>
      <c r="D90" s="829"/>
      <c r="E90" s="925" t="s">
        <v>280</v>
      </c>
      <c r="F90" s="829"/>
      <c r="G90" s="925" t="s">
        <v>283</v>
      </c>
      <c r="H90" s="829"/>
      <c r="I90" s="925" t="s">
        <v>279</v>
      </c>
      <c r="J90" s="829"/>
      <c r="K90" s="829"/>
      <c r="L90" s="925" t="s">
        <v>292</v>
      </c>
      <c r="M90" s="829"/>
      <c r="N90" s="829"/>
      <c r="O90" s="925"/>
      <c r="P90" s="829"/>
      <c r="Q90" s="925"/>
      <c r="R90" s="829"/>
      <c r="S90" s="924" t="s">
        <v>48</v>
      </c>
      <c r="T90" s="829"/>
      <c r="U90" s="829"/>
      <c r="V90" s="829"/>
      <c r="W90" s="829"/>
      <c r="X90" s="829"/>
      <c r="Y90" s="829"/>
      <c r="Z90" s="829"/>
      <c r="AA90" s="925" t="s">
        <v>273</v>
      </c>
      <c r="AB90" s="829"/>
      <c r="AC90" s="829"/>
      <c r="AD90" s="829"/>
      <c r="AE90" s="829"/>
      <c r="AF90" s="925" t="s">
        <v>274</v>
      </c>
      <c r="AG90" s="829"/>
      <c r="AH90" s="829"/>
      <c r="AI90" s="108" t="s">
        <v>303</v>
      </c>
      <c r="AJ90" s="926" t="s">
        <v>321</v>
      </c>
      <c r="AK90" s="829"/>
      <c r="AL90" s="829"/>
      <c r="AM90" s="829"/>
      <c r="AN90" s="829"/>
      <c r="AO90" s="829"/>
      <c r="AP90" s="109">
        <v>500000000</v>
      </c>
      <c r="AQ90" s="109">
        <v>482320000</v>
      </c>
      <c r="AR90" s="109">
        <v>17680000</v>
      </c>
      <c r="AS90" s="110">
        <v>0</v>
      </c>
      <c r="AT90" s="110">
        <v>0</v>
      </c>
      <c r="AU90" s="109">
        <v>482320000</v>
      </c>
      <c r="AV90" s="692">
        <v>0</v>
      </c>
      <c r="AW90" s="110">
        <v>0</v>
      </c>
      <c r="AX90" s="110">
        <v>0</v>
      </c>
      <c r="AY90" s="110">
        <v>0</v>
      </c>
      <c r="AZ90" s="110">
        <v>0</v>
      </c>
      <c r="BA90" s="110">
        <v>0</v>
      </c>
      <c r="BB90" s="110">
        <v>0</v>
      </c>
    </row>
    <row r="91" spans="1:54" hidden="1" x14ac:dyDescent="0.25">
      <c r="A91" s="925" t="s">
        <v>14</v>
      </c>
      <c r="B91" s="829"/>
      <c r="C91" s="925" t="s">
        <v>282</v>
      </c>
      <c r="D91" s="829"/>
      <c r="E91" s="925" t="s">
        <v>280</v>
      </c>
      <c r="F91" s="829"/>
      <c r="G91" s="925" t="s">
        <v>283</v>
      </c>
      <c r="H91" s="829"/>
      <c r="I91" s="925" t="s">
        <v>279</v>
      </c>
      <c r="J91" s="829"/>
      <c r="K91" s="829"/>
      <c r="L91" s="925" t="s">
        <v>294</v>
      </c>
      <c r="M91" s="829"/>
      <c r="N91" s="829"/>
      <c r="O91" s="925"/>
      <c r="P91" s="829"/>
      <c r="Q91" s="925"/>
      <c r="R91" s="829"/>
      <c r="S91" s="924" t="s">
        <v>49</v>
      </c>
      <c r="T91" s="829"/>
      <c r="U91" s="829"/>
      <c r="V91" s="829"/>
      <c r="W91" s="829"/>
      <c r="X91" s="829"/>
      <c r="Y91" s="829"/>
      <c r="Z91" s="829"/>
      <c r="AA91" s="925" t="s">
        <v>273</v>
      </c>
      <c r="AB91" s="829"/>
      <c r="AC91" s="829"/>
      <c r="AD91" s="829"/>
      <c r="AE91" s="829"/>
      <c r="AF91" s="925" t="s">
        <v>274</v>
      </c>
      <c r="AG91" s="829"/>
      <c r="AH91" s="829"/>
      <c r="AI91" s="108" t="s">
        <v>65</v>
      </c>
      <c r="AJ91" s="926" t="s">
        <v>275</v>
      </c>
      <c r="AK91" s="829"/>
      <c r="AL91" s="829"/>
      <c r="AM91" s="829"/>
      <c r="AN91" s="829"/>
      <c r="AO91" s="829"/>
      <c r="AP91" s="109">
        <v>232000000</v>
      </c>
      <c r="AQ91" s="110">
        <v>0</v>
      </c>
      <c r="AR91" s="109">
        <v>757390.85</v>
      </c>
      <c r="AS91" s="110">
        <v>0</v>
      </c>
      <c r="AT91" s="110">
        <v>0</v>
      </c>
      <c r="AU91" s="110">
        <v>0</v>
      </c>
      <c r="AV91" s="692">
        <v>0</v>
      </c>
      <c r="AW91" s="110">
        <v>0</v>
      </c>
      <c r="AX91" s="110">
        <v>0</v>
      </c>
      <c r="AY91" s="110">
        <v>0</v>
      </c>
      <c r="AZ91" s="110">
        <v>0</v>
      </c>
      <c r="BA91" s="110">
        <v>0</v>
      </c>
      <c r="BB91" s="110">
        <v>0</v>
      </c>
    </row>
    <row r="92" spans="1:54" hidden="1" x14ac:dyDescent="0.25">
      <c r="A92" s="925" t="s">
        <v>14</v>
      </c>
      <c r="B92" s="829"/>
      <c r="C92" s="925" t="s">
        <v>282</v>
      </c>
      <c r="D92" s="829"/>
      <c r="E92" s="925" t="s">
        <v>280</v>
      </c>
      <c r="F92" s="829"/>
      <c r="G92" s="925" t="s">
        <v>283</v>
      </c>
      <c r="H92" s="829"/>
      <c r="I92" s="925" t="s">
        <v>279</v>
      </c>
      <c r="J92" s="829"/>
      <c r="K92" s="829"/>
      <c r="L92" s="925" t="s">
        <v>294</v>
      </c>
      <c r="M92" s="829"/>
      <c r="N92" s="829"/>
      <c r="O92" s="925"/>
      <c r="P92" s="829"/>
      <c r="Q92" s="925"/>
      <c r="R92" s="829"/>
      <c r="S92" s="924" t="s">
        <v>49</v>
      </c>
      <c r="T92" s="829"/>
      <c r="U92" s="829"/>
      <c r="V92" s="829"/>
      <c r="W92" s="829"/>
      <c r="X92" s="829"/>
      <c r="Y92" s="829"/>
      <c r="Z92" s="829"/>
      <c r="AA92" s="925" t="s">
        <v>273</v>
      </c>
      <c r="AB92" s="829"/>
      <c r="AC92" s="829"/>
      <c r="AD92" s="829"/>
      <c r="AE92" s="829"/>
      <c r="AF92" s="925" t="s">
        <v>274</v>
      </c>
      <c r="AG92" s="829"/>
      <c r="AH92" s="829"/>
      <c r="AI92" s="108" t="s">
        <v>303</v>
      </c>
      <c r="AJ92" s="926" t="s">
        <v>321</v>
      </c>
      <c r="AK92" s="829"/>
      <c r="AL92" s="829"/>
      <c r="AM92" s="829"/>
      <c r="AN92" s="829"/>
      <c r="AO92" s="829"/>
      <c r="AP92" s="109">
        <v>480000000</v>
      </c>
      <c r="AQ92" s="110">
        <v>0</v>
      </c>
      <c r="AR92" s="109">
        <v>2350000</v>
      </c>
      <c r="AS92" s="110">
        <v>0</v>
      </c>
      <c r="AT92" s="110">
        <v>0</v>
      </c>
      <c r="AU92" s="110">
        <v>0</v>
      </c>
      <c r="AV92" s="692">
        <v>0</v>
      </c>
      <c r="AW92" s="110">
        <v>0</v>
      </c>
      <c r="AX92" s="110">
        <v>0</v>
      </c>
      <c r="AY92" s="110">
        <v>0</v>
      </c>
      <c r="AZ92" s="110">
        <v>0</v>
      </c>
      <c r="BA92" s="110">
        <v>0</v>
      </c>
      <c r="BB92" s="110">
        <v>0</v>
      </c>
    </row>
    <row r="93" spans="1:54" s="212" customFormat="1" hidden="1" x14ac:dyDescent="0.25">
      <c r="A93" s="936" t="s">
        <v>14</v>
      </c>
      <c r="B93" s="935"/>
      <c r="C93" s="936" t="s">
        <v>282</v>
      </c>
      <c r="D93" s="935"/>
      <c r="E93" s="936" t="s">
        <v>280</v>
      </c>
      <c r="F93" s="935"/>
      <c r="G93" s="936" t="s">
        <v>283</v>
      </c>
      <c r="H93" s="935"/>
      <c r="I93" s="936" t="s">
        <v>282</v>
      </c>
      <c r="J93" s="935"/>
      <c r="K93" s="935"/>
      <c r="L93" s="936"/>
      <c r="M93" s="935"/>
      <c r="N93" s="935"/>
      <c r="O93" s="936"/>
      <c r="P93" s="935"/>
      <c r="Q93" s="936"/>
      <c r="R93" s="935"/>
      <c r="S93" s="934" t="s">
        <v>211</v>
      </c>
      <c r="T93" s="935"/>
      <c r="U93" s="935"/>
      <c r="V93" s="935"/>
      <c r="W93" s="935"/>
      <c r="X93" s="935"/>
      <c r="Y93" s="935"/>
      <c r="Z93" s="935"/>
      <c r="AA93" s="936" t="s">
        <v>273</v>
      </c>
      <c r="AB93" s="935"/>
      <c r="AC93" s="935"/>
      <c r="AD93" s="935"/>
      <c r="AE93" s="935"/>
      <c r="AF93" s="936" t="s">
        <v>274</v>
      </c>
      <c r="AG93" s="935"/>
      <c r="AH93" s="935"/>
      <c r="AI93" s="694" t="s">
        <v>65</v>
      </c>
      <c r="AJ93" s="937" t="s">
        <v>275</v>
      </c>
      <c r="AK93" s="935"/>
      <c r="AL93" s="935"/>
      <c r="AM93" s="935"/>
      <c r="AN93" s="935"/>
      <c r="AO93" s="935"/>
      <c r="AP93" s="690">
        <v>127000000</v>
      </c>
      <c r="AQ93" s="691">
        <v>0</v>
      </c>
      <c r="AR93" s="690">
        <v>31178010</v>
      </c>
      <c r="AS93" s="691">
        <v>0</v>
      </c>
      <c r="AT93" s="691">
        <v>0</v>
      </c>
      <c r="AU93" s="691">
        <v>0</v>
      </c>
      <c r="AV93" s="691">
        <v>0</v>
      </c>
      <c r="AW93" s="691">
        <v>0</v>
      </c>
      <c r="AX93" s="691">
        <v>0</v>
      </c>
      <c r="AY93" s="691">
        <v>0</v>
      </c>
      <c r="AZ93" s="691">
        <v>0</v>
      </c>
      <c r="BA93" s="691">
        <v>0</v>
      </c>
      <c r="BB93" s="691">
        <v>0</v>
      </c>
    </row>
    <row r="94" spans="1:54" hidden="1" x14ac:dyDescent="0.25">
      <c r="A94" s="925" t="s">
        <v>14</v>
      </c>
      <c r="B94" s="829"/>
      <c r="C94" s="925" t="s">
        <v>282</v>
      </c>
      <c r="D94" s="829"/>
      <c r="E94" s="925" t="s">
        <v>280</v>
      </c>
      <c r="F94" s="829"/>
      <c r="G94" s="925" t="s">
        <v>283</v>
      </c>
      <c r="H94" s="829"/>
      <c r="I94" s="925" t="s">
        <v>282</v>
      </c>
      <c r="J94" s="829"/>
      <c r="K94" s="829"/>
      <c r="L94" s="925" t="s">
        <v>279</v>
      </c>
      <c r="M94" s="829"/>
      <c r="N94" s="829"/>
      <c r="O94" s="925"/>
      <c r="P94" s="829"/>
      <c r="Q94" s="925"/>
      <c r="R94" s="829"/>
      <c r="S94" s="924" t="s">
        <v>50</v>
      </c>
      <c r="T94" s="829"/>
      <c r="U94" s="829"/>
      <c r="V94" s="829"/>
      <c r="W94" s="829"/>
      <c r="X94" s="829"/>
      <c r="Y94" s="829"/>
      <c r="Z94" s="829"/>
      <c r="AA94" s="925" t="s">
        <v>273</v>
      </c>
      <c r="AB94" s="829"/>
      <c r="AC94" s="829"/>
      <c r="AD94" s="829"/>
      <c r="AE94" s="829"/>
      <c r="AF94" s="925" t="s">
        <v>274</v>
      </c>
      <c r="AG94" s="829"/>
      <c r="AH94" s="829"/>
      <c r="AI94" s="108" t="s">
        <v>65</v>
      </c>
      <c r="AJ94" s="926" t="s">
        <v>275</v>
      </c>
      <c r="AK94" s="829"/>
      <c r="AL94" s="829"/>
      <c r="AM94" s="829"/>
      <c r="AN94" s="829"/>
      <c r="AO94" s="829"/>
      <c r="AP94" s="109">
        <v>57000000</v>
      </c>
      <c r="AQ94" s="110">
        <v>0</v>
      </c>
      <c r="AR94" s="109">
        <v>30628010</v>
      </c>
      <c r="AS94" s="110">
        <v>0</v>
      </c>
      <c r="AT94" s="110">
        <v>0</v>
      </c>
      <c r="AU94" s="110">
        <v>0</v>
      </c>
      <c r="AV94" s="692">
        <v>0</v>
      </c>
      <c r="AW94" s="110">
        <v>0</v>
      </c>
      <c r="AX94" s="110">
        <v>0</v>
      </c>
      <c r="AY94" s="110">
        <v>0</v>
      </c>
      <c r="AZ94" s="110">
        <v>0</v>
      </c>
      <c r="BA94" s="110">
        <v>0</v>
      </c>
      <c r="BB94" s="110">
        <v>0</v>
      </c>
    </row>
    <row r="95" spans="1:54" hidden="1" x14ac:dyDescent="0.25">
      <c r="A95" s="925" t="s">
        <v>14</v>
      </c>
      <c r="B95" s="829"/>
      <c r="C95" s="925" t="s">
        <v>282</v>
      </c>
      <c r="D95" s="829"/>
      <c r="E95" s="925" t="s">
        <v>280</v>
      </c>
      <c r="F95" s="829"/>
      <c r="G95" s="925" t="s">
        <v>283</v>
      </c>
      <c r="H95" s="829"/>
      <c r="I95" s="925" t="s">
        <v>282</v>
      </c>
      <c r="J95" s="829"/>
      <c r="K95" s="829"/>
      <c r="L95" s="925" t="s">
        <v>282</v>
      </c>
      <c r="M95" s="829"/>
      <c r="N95" s="829"/>
      <c r="O95" s="925"/>
      <c r="P95" s="829"/>
      <c r="Q95" s="925"/>
      <c r="R95" s="829"/>
      <c r="S95" s="924" t="s">
        <v>51</v>
      </c>
      <c r="T95" s="829"/>
      <c r="U95" s="829"/>
      <c r="V95" s="829"/>
      <c r="W95" s="829"/>
      <c r="X95" s="829"/>
      <c r="Y95" s="829"/>
      <c r="Z95" s="829"/>
      <c r="AA95" s="925" t="s">
        <v>273</v>
      </c>
      <c r="AB95" s="829"/>
      <c r="AC95" s="829"/>
      <c r="AD95" s="829"/>
      <c r="AE95" s="829"/>
      <c r="AF95" s="925" t="s">
        <v>274</v>
      </c>
      <c r="AG95" s="829"/>
      <c r="AH95" s="829"/>
      <c r="AI95" s="108" t="s">
        <v>65</v>
      </c>
      <c r="AJ95" s="926" t="s">
        <v>275</v>
      </c>
      <c r="AK95" s="829"/>
      <c r="AL95" s="829"/>
      <c r="AM95" s="829"/>
      <c r="AN95" s="829"/>
      <c r="AO95" s="829"/>
      <c r="AP95" s="109">
        <v>70000000</v>
      </c>
      <c r="AQ95" s="110">
        <v>0</v>
      </c>
      <c r="AR95" s="109">
        <v>550000</v>
      </c>
      <c r="AS95" s="110">
        <v>0</v>
      </c>
      <c r="AT95" s="110">
        <v>0</v>
      </c>
      <c r="AU95" s="110">
        <v>0</v>
      </c>
      <c r="AV95" s="692">
        <v>0</v>
      </c>
      <c r="AW95" s="110">
        <v>0</v>
      </c>
      <c r="AX95" s="110">
        <v>0</v>
      </c>
      <c r="AY95" s="110">
        <v>0</v>
      </c>
      <c r="AZ95" s="110">
        <v>0</v>
      </c>
      <c r="BA95" s="110">
        <v>0</v>
      </c>
      <c r="BB95" s="110">
        <v>0</v>
      </c>
    </row>
    <row r="96" spans="1:54" s="212" customFormat="1" hidden="1" x14ac:dyDescent="0.25">
      <c r="A96" s="936" t="s">
        <v>14</v>
      </c>
      <c r="B96" s="935"/>
      <c r="C96" s="936" t="s">
        <v>282</v>
      </c>
      <c r="D96" s="935"/>
      <c r="E96" s="936" t="s">
        <v>280</v>
      </c>
      <c r="F96" s="935"/>
      <c r="G96" s="936" t="s">
        <v>283</v>
      </c>
      <c r="H96" s="935"/>
      <c r="I96" s="936" t="s">
        <v>283</v>
      </c>
      <c r="J96" s="935"/>
      <c r="K96" s="935"/>
      <c r="L96" s="936"/>
      <c r="M96" s="935"/>
      <c r="N96" s="935"/>
      <c r="O96" s="936"/>
      <c r="P96" s="935"/>
      <c r="Q96" s="936"/>
      <c r="R96" s="935"/>
      <c r="S96" s="934" t="s">
        <v>213</v>
      </c>
      <c r="T96" s="935"/>
      <c r="U96" s="935"/>
      <c r="V96" s="935"/>
      <c r="W96" s="935"/>
      <c r="X96" s="935"/>
      <c r="Y96" s="935"/>
      <c r="Z96" s="935"/>
      <c r="AA96" s="936" t="s">
        <v>273</v>
      </c>
      <c r="AB96" s="935"/>
      <c r="AC96" s="935"/>
      <c r="AD96" s="935"/>
      <c r="AE96" s="935"/>
      <c r="AF96" s="936" t="s">
        <v>274</v>
      </c>
      <c r="AG96" s="935"/>
      <c r="AH96" s="935"/>
      <c r="AI96" s="694" t="s">
        <v>65</v>
      </c>
      <c r="AJ96" s="937" t="s">
        <v>275</v>
      </c>
      <c r="AK96" s="935"/>
      <c r="AL96" s="935"/>
      <c r="AM96" s="935"/>
      <c r="AN96" s="935"/>
      <c r="AO96" s="935"/>
      <c r="AP96" s="690">
        <v>286723166</v>
      </c>
      <c r="AQ96" s="690">
        <v>501278</v>
      </c>
      <c r="AR96" s="690">
        <v>29865827</v>
      </c>
      <c r="AS96" s="691">
        <v>0</v>
      </c>
      <c r="AT96" s="690">
        <v>9500558</v>
      </c>
      <c r="AU96" s="690">
        <v>-8999280</v>
      </c>
      <c r="AV96" s="690">
        <v>16884357</v>
      </c>
      <c r="AW96" s="690">
        <v>-7383799</v>
      </c>
      <c r="AX96" s="690">
        <v>16884357</v>
      </c>
      <c r="AY96" s="691">
        <v>0</v>
      </c>
      <c r="AZ96" s="690">
        <v>16884357</v>
      </c>
      <c r="BA96" s="691">
        <v>0</v>
      </c>
      <c r="BB96" s="691">
        <v>0</v>
      </c>
    </row>
    <row r="97" spans="1:54" s="212" customFormat="1" hidden="1" x14ac:dyDescent="0.25">
      <c r="A97" s="936" t="s">
        <v>14</v>
      </c>
      <c r="B97" s="935"/>
      <c r="C97" s="936" t="s">
        <v>282</v>
      </c>
      <c r="D97" s="935"/>
      <c r="E97" s="936" t="s">
        <v>280</v>
      </c>
      <c r="F97" s="935"/>
      <c r="G97" s="936" t="s">
        <v>283</v>
      </c>
      <c r="H97" s="935"/>
      <c r="I97" s="936" t="s">
        <v>283</v>
      </c>
      <c r="J97" s="935"/>
      <c r="K97" s="935"/>
      <c r="L97" s="936"/>
      <c r="M97" s="935"/>
      <c r="N97" s="935"/>
      <c r="O97" s="936"/>
      <c r="P97" s="935"/>
      <c r="Q97" s="936"/>
      <c r="R97" s="935"/>
      <c r="S97" s="934" t="s">
        <v>213</v>
      </c>
      <c r="T97" s="935"/>
      <c r="U97" s="935"/>
      <c r="V97" s="935"/>
      <c r="W97" s="935"/>
      <c r="X97" s="935"/>
      <c r="Y97" s="935"/>
      <c r="Z97" s="935"/>
      <c r="AA97" s="936" t="s">
        <v>273</v>
      </c>
      <c r="AB97" s="935"/>
      <c r="AC97" s="935"/>
      <c r="AD97" s="935"/>
      <c r="AE97" s="935"/>
      <c r="AF97" s="936" t="s">
        <v>274</v>
      </c>
      <c r="AG97" s="935"/>
      <c r="AH97" s="935"/>
      <c r="AI97" s="694" t="s">
        <v>303</v>
      </c>
      <c r="AJ97" s="937" t="s">
        <v>321</v>
      </c>
      <c r="AK97" s="935"/>
      <c r="AL97" s="935"/>
      <c r="AM97" s="935"/>
      <c r="AN97" s="935"/>
      <c r="AO97" s="935"/>
      <c r="AP97" s="690">
        <v>1175000000</v>
      </c>
      <c r="AQ97" s="690">
        <v>62000000</v>
      </c>
      <c r="AR97" s="690">
        <v>497050000</v>
      </c>
      <c r="AS97" s="691">
        <v>0</v>
      </c>
      <c r="AT97" s="690">
        <v>22250000</v>
      </c>
      <c r="AU97" s="690">
        <v>39750000</v>
      </c>
      <c r="AV97" s="690">
        <v>174818949.06</v>
      </c>
      <c r="AW97" s="690">
        <v>-152568949.06</v>
      </c>
      <c r="AX97" s="690">
        <v>174818949.06</v>
      </c>
      <c r="AY97" s="691">
        <v>0</v>
      </c>
      <c r="AZ97" s="690">
        <v>173255657.19999999</v>
      </c>
      <c r="BA97" s="690">
        <v>1563291.86</v>
      </c>
      <c r="BB97" s="691">
        <v>0</v>
      </c>
    </row>
    <row r="98" spans="1:54" hidden="1" x14ac:dyDescent="0.25">
      <c r="A98" s="925" t="s">
        <v>14</v>
      </c>
      <c r="B98" s="829"/>
      <c r="C98" s="925" t="s">
        <v>282</v>
      </c>
      <c r="D98" s="829"/>
      <c r="E98" s="925" t="s">
        <v>280</v>
      </c>
      <c r="F98" s="829"/>
      <c r="G98" s="925" t="s">
        <v>283</v>
      </c>
      <c r="H98" s="829"/>
      <c r="I98" s="925" t="s">
        <v>283</v>
      </c>
      <c r="J98" s="829"/>
      <c r="K98" s="829"/>
      <c r="L98" s="925" t="s">
        <v>279</v>
      </c>
      <c r="M98" s="829"/>
      <c r="N98" s="829"/>
      <c r="O98" s="925"/>
      <c r="P98" s="829"/>
      <c r="Q98" s="925"/>
      <c r="R98" s="829"/>
      <c r="S98" s="924" t="s">
        <v>52</v>
      </c>
      <c r="T98" s="829"/>
      <c r="U98" s="829"/>
      <c r="V98" s="829"/>
      <c r="W98" s="829"/>
      <c r="X98" s="829"/>
      <c r="Y98" s="829"/>
      <c r="Z98" s="829"/>
      <c r="AA98" s="925" t="s">
        <v>273</v>
      </c>
      <c r="AB98" s="829"/>
      <c r="AC98" s="829"/>
      <c r="AD98" s="829"/>
      <c r="AE98" s="829"/>
      <c r="AF98" s="925" t="s">
        <v>274</v>
      </c>
      <c r="AG98" s="829"/>
      <c r="AH98" s="829"/>
      <c r="AI98" s="108" t="s">
        <v>65</v>
      </c>
      <c r="AJ98" s="926" t="s">
        <v>275</v>
      </c>
      <c r="AK98" s="829"/>
      <c r="AL98" s="829"/>
      <c r="AM98" s="829"/>
      <c r="AN98" s="829"/>
      <c r="AO98" s="829"/>
      <c r="AP98" s="109">
        <v>196000000</v>
      </c>
      <c r="AQ98" s="110">
        <v>0</v>
      </c>
      <c r="AR98" s="109">
        <v>300000</v>
      </c>
      <c r="AS98" s="110">
        <v>0</v>
      </c>
      <c r="AT98" s="109">
        <v>8999280</v>
      </c>
      <c r="AU98" s="109">
        <v>-8999280</v>
      </c>
      <c r="AV98" s="693">
        <v>16383079</v>
      </c>
      <c r="AW98" s="109">
        <v>-7383799</v>
      </c>
      <c r="AX98" s="109">
        <v>16383079</v>
      </c>
      <c r="AY98" s="110">
        <v>0</v>
      </c>
      <c r="AZ98" s="109">
        <v>16383079</v>
      </c>
      <c r="BA98" s="110">
        <v>0</v>
      </c>
      <c r="BB98" s="110">
        <v>0</v>
      </c>
    </row>
    <row r="99" spans="1:54" hidden="1" x14ac:dyDescent="0.25">
      <c r="A99" s="925" t="s">
        <v>14</v>
      </c>
      <c r="B99" s="829"/>
      <c r="C99" s="925" t="s">
        <v>282</v>
      </c>
      <c r="D99" s="829"/>
      <c r="E99" s="925" t="s">
        <v>280</v>
      </c>
      <c r="F99" s="829"/>
      <c r="G99" s="925" t="s">
        <v>283</v>
      </c>
      <c r="H99" s="829"/>
      <c r="I99" s="925" t="s">
        <v>283</v>
      </c>
      <c r="J99" s="829"/>
      <c r="K99" s="829"/>
      <c r="L99" s="925" t="s">
        <v>279</v>
      </c>
      <c r="M99" s="829"/>
      <c r="N99" s="829"/>
      <c r="O99" s="925"/>
      <c r="P99" s="829"/>
      <c r="Q99" s="925"/>
      <c r="R99" s="829"/>
      <c r="S99" s="924" t="s">
        <v>52</v>
      </c>
      <c r="T99" s="829"/>
      <c r="U99" s="829"/>
      <c r="V99" s="829"/>
      <c r="W99" s="829"/>
      <c r="X99" s="829"/>
      <c r="Y99" s="829"/>
      <c r="Z99" s="829"/>
      <c r="AA99" s="925" t="s">
        <v>273</v>
      </c>
      <c r="AB99" s="829"/>
      <c r="AC99" s="829"/>
      <c r="AD99" s="829"/>
      <c r="AE99" s="829"/>
      <c r="AF99" s="925" t="s">
        <v>274</v>
      </c>
      <c r="AG99" s="829"/>
      <c r="AH99" s="829"/>
      <c r="AI99" s="108" t="s">
        <v>303</v>
      </c>
      <c r="AJ99" s="926" t="s">
        <v>321</v>
      </c>
      <c r="AK99" s="829"/>
      <c r="AL99" s="829"/>
      <c r="AM99" s="829"/>
      <c r="AN99" s="829"/>
      <c r="AO99" s="829"/>
      <c r="AP99" s="109">
        <v>200000000</v>
      </c>
      <c r="AQ99" s="109">
        <v>32000000</v>
      </c>
      <c r="AR99" s="109">
        <v>72250000</v>
      </c>
      <c r="AS99" s="110">
        <v>0</v>
      </c>
      <c r="AT99" s="109">
        <v>22250000</v>
      </c>
      <c r="AU99" s="109">
        <v>9750000</v>
      </c>
      <c r="AV99" s="693">
        <v>1000000</v>
      </c>
      <c r="AW99" s="109">
        <v>21250000</v>
      </c>
      <c r="AX99" s="109">
        <v>1000000</v>
      </c>
      <c r="AY99" s="110">
        <v>0</v>
      </c>
      <c r="AZ99" s="109">
        <v>1000000</v>
      </c>
      <c r="BA99" s="110">
        <v>0</v>
      </c>
      <c r="BB99" s="110">
        <v>0</v>
      </c>
    </row>
    <row r="100" spans="1:54" hidden="1" x14ac:dyDescent="0.25">
      <c r="A100" s="925" t="s">
        <v>14</v>
      </c>
      <c r="B100" s="829"/>
      <c r="C100" s="925" t="s">
        <v>282</v>
      </c>
      <c r="D100" s="829"/>
      <c r="E100" s="925" t="s">
        <v>280</v>
      </c>
      <c r="F100" s="829"/>
      <c r="G100" s="925" t="s">
        <v>283</v>
      </c>
      <c r="H100" s="829"/>
      <c r="I100" s="925" t="s">
        <v>283</v>
      </c>
      <c r="J100" s="829"/>
      <c r="K100" s="829"/>
      <c r="L100" s="925" t="s">
        <v>292</v>
      </c>
      <c r="M100" s="829"/>
      <c r="N100" s="829"/>
      <c r="O100" s="925"/>
      <c r="P100" s="829"/>
      <c r="Q100" s="925"/>
      <c r="R100" s="829"/>
      <c r="S100" s="924" t="s">
        <v>53</v>
      </c>
      <c r="T100" s="829"/>
      <c r="U100" s="829"/>
      <c r="V100" s="829"/>
      <c r="W100" s="829"/>
      <c r="X100" s="829"/>
      <c r="Y100" s="829"/>
      <c r="Z100" s="829"/>
      <c r="AA100" s="925" t="s">
        <v>273</v>
      </c>
      <c r="AB100" s="829"/>
      <c r="AC100" s="829"/>
      <c r="AD100" s="829"/>
      <c r="AE100" s="829"/>
      <c r="AF100" s="925" t="s">
        <v>274</v>
      </c>
      <c r="AG100" s="829"/>
      <c r="AH100" s="829"/>
      <c r="AI100" s="108" t="s">
        <v>65</v>
      </c>
      <c r="AJ100" s="926" t="s">
        <v>275</v>
      </c>
      <c r="AK100" s="829"/>
      <c r="AL100" s="829"/>
      <c r="AM100" s="829"/>
      <c r="AN100" s="829"/>
      <c r="AO100" s="829"/>
      <c r="AP100" s="109">
        <v>18000000</v>
      </c>
      <c r="AQ100" s="110">
        <v>0</v>
      </c>
      <c r="AR100" s="109">
        <v>17547800</v>
      </c>
      <c r="AS100" s="110">
        <v>0</v>
      </c>
      <c r="AT100" s="110">
        <v>0</v>
      </c>
      <c r="AU100" s="110">
        <v>0</v>
      </c>
      <c r="AV100" s="692">
        <v>0</v>
      </c>
      <c r="AW100" s="110">
        <v>0</v>
      </c>
      <c r="AX100" s="110">
        <v>0</v>
      </c>
      <c r="AY100" s="110">
        <v>0</v>
      </c>
      <c r="AZ100" s="110">
        <v>0</v>
      </c>
      <c r="BA100" s="110">
        <v>0</v>
      </c>
      <c r="BB100" s="110">
        <v>0</v>
      </c>
    </row>
    <row r="101" spans="1:54" hidden="1" x14ac:dyDescent="0.25">
      <c r="A101" s="925" t="s">
        <v>14</v>
      </c>
      <c r="B101" s="829"/>
      <c r="C101" s="925" t="s">
        <v>282</v>
      </c>
      <c r="D101" s="829"/>
      <c r="E101" s="925" t="s">
        <v>280</v>
      </c>
      <c r="F101" s="829"/>
      <c r="G101" s="925" t="s">
        <v>283</v>
      </c>
      <c r="H101" s="829"/>
      <c r="I101" s="925" t="s">
        <v>283</v>
      </c>
      <c r="J101" s="829"/>
      <c r="K101" s="829"/>
      <c r="L101" s="925" t="s">
        <v>292</v>
      </c>
      <c r="M101" s="829"/>
      <c r="N101" s="829"/>
      <c r="O101" s="925"/>
      <c r="P101" s="829"/>
      <c r="Q101" s="925"/>
      <c r="R101" s="829"/>
      <c r="S101" s="924" t="s">
        <v>53</v>
      </c>
      <c r="T101" s="829"/>
      <c r="U101" s="829"/>
      <c r="V101" s="829"/>
      <c r="W101" s="829"/>
      <c r="X101" s="829"/>
      <c r="Y101" s="829"/>
      <c r="Z101" s="829"/>
      <c r="AA101" s="925" t="s">
        <v>273</v>
      </c>
      <c r="AB101" s="829"/>
      <c r="AC101" s="829"/>
      <c r="AD101" s="829"/>
      <c r="AE101" s="829"/>
      <c r="AF101" s="925" t="s">
        <v>274</v>
      </c>
      <c r="AG101" s="829"/>
      <c r="AH101" s="829"/>
      <c r="AI101" s="108" t="s">
        <v>303</v>
      </c>
      <c r="AJ101" s="926" t="s">
        <v>321</v>
      </c>
      <c r="AK101" s="829"/>
      <c r="AL101" s="829"/>
      <c r="AM101" s="829"/>
      <c r="AN101" s="829"/>
      <c r="AO101" s="829"/>
      <c r="AP101" s="109">
        <v>80000000</v>
      </c>
      <c r="AQ101" s="110">
        <v>0</v>
      </c>
      <c r="AR101" s="109">
        <v>80000000</v>
      </c>
      <c r="AS101" s="110">
        <v>0</v>
      </c>
      <c r="AT101" s="110">
        <v>0</v>
      </c>
      <c r="AU101" s="110">
        <v>0</v>
      </c>
      <c r="AV101" s="692">
        <v>0</v>
      </c>
      <c r="AW101" s="110">
        <v>0</v>
      </c>
      <c r="AX101" s="110">
        <v>0</v>
      </c>
      <c r="AY101" s="110">
        <v>0</v>
      </c>
      <c r="AZ101" s="110">
        <v>0</v>
      </c>
      <c r="BA101" s="110">
        <v>0</v>
      </c>
      <c r="BB101" s="110">
        <v>0</v>
      </c>
    </row>
    <row r="102" spans="1:54" hidden="1" x14ac:dyDescent="0.25">
      <c r="A102" s="925" t="s">
        <v>14</v>
      </c>
      <c r="B102" s="829"/>
      <c r="C102" s="925" t="s">
        <v>282</v>
      </c>
      <c r="D102" s="829"/>
      <c r="E102" s="925" t="s">
        <v>280</v>
      </c>
      <c r="F102" s="829"/>
      <c r="G102" s="925" t="s">
        <v>283</v>
      </c>
      <c r="H102" s="829"/>
      <c r="I102" s="925" t="s">
        <v>283</v>
      </c>
      <c r="J102" s="829"/>
      <c r="K102" s="829"/>
      <c r="L102" s="925" t="s">
        <v>288</v>
      </c>
      <c r="M102" s="829"/>
      <c r="N102" s="829"/>
      <c r="O102" s="925"/>
      <c r="P102" s="829"/>
      <c r="Q102" s="925"/>
      <c r="R102" s="829"/>
      <c r="S102" s="924" t="s">
        <v>54</v>
      </c>
      <c r="T102" s="829"/>
      <c r="U102" s="829"/>
      <c r="V102" s="829"/>
      <c r="W102" s="829"/>
      <c r="X102" s="829"/>
      <c r="Y102" s="829"/>
      <c r="Z102" s="829"/>
      <c r="AA102" s="925" t="s">
        <v>273</v>
      </c>
      <c r="AB102" s="829"/>
      <c r="AC102" s="829"/>
      <c r="AD102" s="829"/>
      <c r="AE102" s="829"/>
      <c r="AF102" s="925" t="s">
        <v>274</v>
      </c>
      <c r="AG102" s="829"/>
      <c r="AH102" s="829"/>
      <c r="AI102" s="108" t="s">
        <v>65</v>
      </c>
      <c r="AJ102" s="926" t="s">
        <v>275</v>
      </c>
      <c r="AK102" s="829"/>
      <c r="AL102" s="829"/>
      <c r="AM102" s="829"/>
      <c r="AN102" s="829"/>
      <c r="AO102" s="829"/>
      <c r="AP102" s="109">
        <v>10000000</v>
      </c>
      <c r="AQ102" s="110">
        <v>0</v>
      </c>
      <c r="AR102" s="109">
        <v>3267600</v>
      </c>
      <c r="AS102" s="110">
        <v>0</v>
      </c>
      <c r="AT102" s="110">
        <v>0</v>
      </c>
      <c r="AU102" s="110">
        <v>0</v>
      </c>
      <c r="AV102" s="692">
        <v>0</v>
      </c>
      <c r="AW102" s="110">
        <v>0</v>
      </c>
      <c r="AX102" s="110">
        <v>0</v>
      </c>
      <c r="AY102" s="110">
        <v>0</v>
      </c>
      <c r="AZ102" s="110">
        <v>0</v>
      </c>
      <c r="BA102" s="110">
        <v>0</v>
      </c>
      <c r="BB102" s="110">
        <v>0</v>
      </c>
    </row>
    <row r="103" spans="1:54" hidden="1" x14ac:dyDescent="0.25">
      <c r="A103" s="925" t="s">
        <v>14</v>
      </c>
      <c r="B103" s="829"/>
      <c r="C103" s="925" t="s">
        <v>282</v>
      </c>
      <c r="D103" s="829"/>
      <c r="E103" s="925" t="s">
        <v>280</v>
      </c>
      <c r="F103" s="829"/>
      <c r="G103" s="925" t="s">
        <v>283</v>
      </c>
      <c r="H103" s="829"/>
      <c r="I103" s="925" t="s">
        <v>283</v>
      </c>
      <c r="J103" s="829"/>
      <c r="K103" s="829"/>
      <c r="L103" s="925" t="s">
        <v>288</v>
      </c>
      <c r="M103" s="829"/>
      <c r="N103" s="829"/>
      <c r="O103" s="925"/>
      <c r="P103" s="829"/>
      <c r="Q103" s="925"/>
      <c r="R103" s="829"/>
      <c r="S103" s="924" t="s">
        <v>54</v>
      </c>
      <c r="T103" s="829"/>
      <c r="U103" s="829"/>
      <c r="V103" s="829"/>
      <c r="W103" s="829"/>
      <c r="X103" s="829"/>
      <c r="Y103" s="829"/>
      <c r="Z103" s="829"/>
      <c r="AA103" s="925" t="s">
        <v>273</v>
      </c>
      <c r="AB103" s="829"/>
      <c r="AC103" s="829"/>
      <c r="AD103" s="829"/>
      <c r="AE103" s="829"/>
      <c r="AF103" s="925" t="s">
        <v>274</v>
      </c>
      <c r="AG103" s="829"/>
      <c r="AH103" s="829"/>
      <c r="AI103" s="108" t="s">
        <v>303</v>
      </c>
      <c r="AJ103" s="926" t="s">
        <v>321</v>
      </c>
      <c r="AK103" s="829"/>
      <c r="AL103" s="829"/>
      <c r="AM103" s="829"/>
      <c r="AN103" s="829"/>
      <c r="AO103" s="829"/>
      <c r="AP103" s="109">
        <v>20000000</v>
      </c>
      <c r="AQ103" s="110">
        <v>0</v>
      </c>
      <c r="AR103" s="109">
        <v>19800000</v>
      </c>
      <c r="AS103" s="110">
        <v>0</v>
      </c>
      <c r="AT103" s="110">
        <v>0</v>
      </c>
      <c r="AU103" s="110">
        <v>0</v>
      </c>
      <c r="AV103" s="692">
        <v>0</v>
      </c>
      <c r="AW103" s="110">
        <v>0</v>
      </c>
      <c r="AX103" s="110">
        <v>0</v>
      </c>
      <c r="AY103" s="110">
        <v>0</v>
      </c>
      <c r="AZ103" s="110">
        <v>0</v>
      </c>
      <c r="BA103" s="110">
        <v>0</v>
      </c>
      <c r="BB103" s="110">
        <v>0</v>
      </c>
    </row>
    <row r="104" spans="1:54" hidden="1" x14ac:dyDescent="0.25">
      <c r="A104" s="925" t="s">
        <v>14</v>
      </c>
      <c r="B104" s="829"/>
      <c r="C104" s="925" t="s">
        <v>282</v>
      </c>
      <c r="D104" s="829"/>
      <c r="E104" s="925" t="s">
        <v>280</v>
      </c>
      <c r="F104" s="829"/>
      <c r="G104" s="925" t="s">
        <v>283</v>
      </c>
      <c r="H104" s="829"/>
      <c r="I104" s="925" t="s">
        <v>283</v>
      </c>
      <c r="J104" s="829"/>
      <c r="K104" s="829"/>
      <c r="L104" s="925" t="s">
        <v>286</v>
      </c>
      <c r="M104" s="829"/>
      <c r="N104" s="829"/>
      <c r="O104" s="925"/>
      <c r="P104" s="829"/>
      <c r="Q104" s="925"/>
      <c r="R104" s="829"/>
      <c r="S104" s="924" t="s">
        <v>55</v>
      </c>
      <c r="T104" s="829"/>
      <c r="U104" s="829"/>
      <c r="V104" s="829"/>
      <c r="W104" s="829"/>
      <c r="X104" s="829"/>
      <c r="Y104" s="829"/>
      <c r="Z104" s="829"/>
      <c r="AA104" s="925" t="s">
        <v>273</v>
      </c>
      <c r="AB104" s="829"/>
      <c r="AC104" s="829"/>
      <c r="AD104" s="829"/>
      <c r="AE104" s="829"/>
      <c r="AF104" s="925" t="s">
        <v>274</v>
      </c>
      <c r="AG104" s="829"/>
      <c r="AH104" s="829"/>
      <c r="AI104" s="108" t="s">
        <v>65</v>
      </c>
      <c r="AJ104" s="926" t="s">
        <v>275</v>
      </c>
      <c r="AK104" s="829"/>
      <c r="AL104" s="829"/>
      <c r="AM104" s="829"/>
      <c r="AN104" s="829"/>
      <c r="AO104" s="829"/>
      <c r="AP104" s="109">
        <v>6600000</v>
      </c>
      <c r="AQ104" s="109">
        <v>142800</v>
      </c>
      <c r="AR104" s="109">
        <v>783440</v>
      </c>
      <c r="AS104" s="110">
        <v>0</v>
      </c>
      <c r="AT104" s="109">
        <v>142800</v>
      </c>
      <c r="AU104" s="110">
        <v>0</v>
      </c>
      <c r="AV104" s="693">
        <v>142800</v>
      </c>
      <c r="AW104" s="110">
        <v>0</v>
      </c>
      <c r="AX104" s="109">
        <v>142800</v>
      </c>
      <c r="AY104" s="110">
        <v>0</v>
      </c>
      <c r="AZ104" s="109">
        <v>142800</v>
      </c>
      <c r="BA104" s="110">
        <v>0</v>
      </c>
      <c r="BB104" s="110">
        <v>0</v>
      </c>
    </row>
    <row r="105" spans="1:54" hidden="1" x14ac:dyDescent="0.25">
      <c r="A105" s="925" t="s">
        <v>14</v>
      </c>
      <c r="B105" s="829"/>
      <c r="C105" s="925" t="s">
        <v>282</v>
      </c>
      <c r="D105" s="829"/>
      <c r="E105" s="925" t="s">
        <v>280</v>
      </c>
      <c r="F105" s="829"/>
      <c r="G105" s="925" t="s">
        <v>283</v>
      </c>
      <c r="H105" s="829"/>
      <c r="I105" s="925" t="s">
        <v>283</v>
      </c>
      <c r="J105" s="829"/>
      <c r="K105" s="829"/>
      <c r="L105" s="925" t="s">
        <v>286</v>
      </c>
      <c r="M105" s="829"/>
      <c r="N105" s="829"/>
      <c r="O105" s="925"/>
      <c r="P105" s="829"/>
      <c r="Q105" s="925"/>
      <c r="R105" s="829"/>
      <c r="S105" s="924" t="s">
        <v>55</v>
      </c>
      <c r="T105" s="829"/>
      <c r="U105" s="829"/>
      <c r="V105" s="829"/>
      <c r="W105" s="829"/>
      <c r="X105" s="829"/>
      <c r="Y105" s="829"/>
      <c r="Z105" s="829"/>
      <c r="AA105" s="925" t="s">
        <v>273</v>
      </c>
      <c r="AB105" s="829"/>
      <c r="AC105" s="829"/>
      <c r="AD105" s="829"/>
      <c r="AE105" s="829"/>
      <c r="AF105" s="925" t="s">
        <v>274</v>
      </c>
      <c r="AG105" s="829"/>
      <c r="AH105" s="829"/>
      <c r="AI105" s="108" t="s">
        <v>303</v>
      </c>
      <c r="AJ105" s="926" t="s">
        <v>321</v>
      </c>
      <c r="AK105" s="829"/>
      <c r="AL105" s="829"/>
      <c r="AM105" s="829"/>
      <c r="AN105" s="829"/>
      <c r="AO105" s="829"/>
      <c r="AP105" s="109">
        <v>550000000</v>
      </c>
      <c r="AQ105" s="109">
        <v>30000000</v>
      </c>
      <c r="AR105" s="110">
        <v>0</v>
      </c>
      <c r="AS105" s="110">
        <v>0</v>
      </c>
      <c r="AT105" s="110">
        <v>0</v>
      </c>
      <c r="AU105" s="109">
        <v>30000000</v>
      </c>
      <c r="AV105" s="693">
        <v>173818949.06</v>
      </c>
      <c r="AW105" s="109">
        <v>-173818949.06</v>
      </c>
      <c r="AX105" s="109">
        <v>173818949.06</v>
      </c>
      <c r="AY105" s="110">
        <v>0</v>
      </c>
      <c r="AZ105" s="109">
        <v>172255657.19999999</v>
      </c>
      <c r="BA105" s="109">
        <v>1563291.86</v>
      </c>
      <c r="BB105" s="110">
        <v>0</v>
      </c>
    </row>
    <row r="106" spans="1:54" hidden="1" x14ac:dyDescent="0.25">
      <c r="A106" s="925" t="s">
        <v>14</v>
      </c>
      <c r="B106" s="829"/>
      <c r="C106" s="925" t="s">
        <v>282</v>
      </c>
      <c r="D106" s="829"/>
      <c r="E106" s="925" t="s">
        <v>280</v>
      </c>
      <c r="F106" s="829"/>
      <c r="G106" s="925" t="s">
        <v>283</v>
      </c>
      <c r="H106" s="829"/>
      <c r="I106" s="925" t="s">
        <v>283</v>
      </c>
      <c r="J106" s="829"/>
      <c r="K106" s="829"/>
      <c r="L106" s="925" t="s">
        <v>298</v>
      </c>
      <c r="M106" s="829"/>
      <c r="N106" s="829"/>
      <c r="O106" s="925"/>
      <c r="P106" s="829"/>
      <c r="Q106" s="925"/>
      <c r="R106" s="829"/>
      <c r="S106" s="924" t="s">
        <v>56</v>
      </c>
      <c r="T106" s="829"/>
      <c r="U106" s="829"/>
      <c r="V106" s="829"/>
      <c r="W106" s="829"/>
      <c r="X106" s="829"/>
      <c r="Y106" s="829"/>
      <c r="Z106" s="829"/>
      <c r="AA106" s="925" t="s">
        <v>273</v>
      </c>
      <c r="AB106" s="829"/>
      <c r="AC106" s="829"/>
      <c r="AD106" s="829"/>
      <c r="AE106" s="829"/>
      <c r="AF106" s="925" t="s">
        <v>274</v>
      </c>
      <c r="AG106" s="829"/>
      <c r="AH106" s="829"/>
      <c r="AI106" s="108" t="s">
        <v>65</v>
      </c>
      <c r="AJ106" s="926" t="s">
        <v>275</v>
      </c>
      <c r="AK106" s="829"/>
      <c r="AL106" s="829"/>
      <c r="AM106" s="829"/>
      <c r="AN106" s="829"/>
      <c r="AO106" s="829"/>
      <c r="AP106" s="109">
        <v>7503744</v>
      </c>
      <c r="AQ106" s="110">
        <v>0</v>
      </c>
      <c r="AR106" s="109">
        <v>1353744</v>
      </c>
      <c r="AS106" s="110">
        <v>0</v>
      </c>
      <c r="AT106" s="110">
        <v>0</v>
      </c>
      <c r="AU106" s="110">
        <v>0</v>
      </c>
      <c r="AV106" s="692">
        <v>0</v>
      </c>
      <c r="AW106" s="110">
        <v>0</v>
      </c>
      <c r="AX106" s="110">
        <v>0</v>
      </c>
      <c r="AY106" s="110">
        <v>0</v>
      </c>
      <c r="AZ106" s="110">
        <v>0</v>
      </c>
      <c r="BA106" s="110">
        <v>0</v>
      </c>
      <c r="BB106" s="110">
        <v>0</v>
      </c>
    </row>
    <row r="107" spans="1:54" hidden="1" x14ac:dyDescent="0.25">
      <c r="A107" s="925" t="s">
        <v>14</v>
      </c>
      <c r="B107" s="829"/>
      <c r="C107" s="925" t="s">
        <v>282</v>
      </c>
      <c r="D107" s="829"/>
      <c r="E107" s="925" t="s">
        <v>280</v>
      </c>
      <c r="F107" s="829"/>
      <c r="G107" s="925" t="s">
        <v>283</v>
      </c>
      <c r="H107" s="829"/>
      <c r="I107" s="925" t="s">
        <v>283</v>
      </c>
      <c r="J107" s="829"/>
      <c r="K107" s="829"/>
      <c r="L107" s="925" t="s">
        <v>298</v>
      </c>
      <c r="M107" s="829"/>
      <c r="N107" s="829"/>
      <c r="O107" s="925"/>
      <c r="P107" s="829"/>
      <c r="Q107" s="925"/>
      <c r="R107" s="829"/>
      <c r="S107" s="924" t="s">
        <v>56</v>
      </c>
      <c r="T107" s="829"/>
      <c r="U107" s="829"/>
      <c r="V107" s="829"/>
      <c r="W107" s="829"/>
      <c r="X107" s="829"/>
      <c r="Y107" s="829"/>
      <c r="Z107" s="829"/>
      <c r="AA107" s="925" t="s">
        <v>273</v>
      </c>
      <c r="AB107" s="829"/>
      <c r="AC107" s="829"/>
      <c r="AD107" s="829"/>
      <c r="AE107" s="829"/>
      <c r="AF107" s="925" t="s">
        <v>274</v>
      </c>
      <c r="AG107" s="829"/>
      <c r="AH107" s="829"/>
      <c r="AI107" s="108" t="s">
        <v>303</v>
      </c>
      <c r="AJ107" s="926" t="s">
        <v>321</v>
      </c>
      <c r="AK107" s="829"/>
      <c r="AL107" s="829"/>
      <c r="AM107" s="829"/>
      <c r="AN107" s="829"/>
      <c r="AO107" s="829"/>
      <c r="AP107" s="109">
        <v>35000000</v>
      </c>
      <c r="AQ107" s="110">
        <v>0</v>
      </c>
      <c r="AR107" s="109">
        <v>35000000</v>
      </c>
      <c r="AS107" s="110">
        <v>0</v>
      </c>
      <c r="AT107" s="110">
        <v>0</v>
      </c>
      <c r="AU107" s="110">
        <v>0</v>
      </c>
      <c r="AV107" s="692">
        <v>0</v>
      </c>
      <c r="AW107" s="110">
        <v>0</v>
      </c>
      <c r="AX107" s="110">
        <v>0</v>
      </c>
      <c r="AY107" s="110">
        <v>0</v>
      </c>
      <c r="AZ107" s="110">
        <v>0</v>
      </c>
      <c r="BA107" s="110">
        <v>0</v>
      </c>
      <c r="BB107" s="110">
        <v>0</v>
      </c>
    </row>
    <row r="108" spans="1:54" hidden="1" x14ac:dyDescent="0.25">
      <c r="A108" s="925" t="s">
        <v>14</v>
      </c>
      <c r="B108" s="829"/>
      <c r="C108" s="925" t="s">
        <v>282</v>
      </c>
      <c r="D108" s="829"/>
      <c r="E108" s="925" t="s">
        <v>280</v>
      </c>
      <c r="F108" s="829"/>
      <c r="G108" s="925" t="s">
        <v>283</v>
      </c>
      <c r="H108" s="829"/>
      <c r="I108" s="925" t="s">
        <v>283</v>
      </c>
      <c r="J108" s="829"/>
      <c r="K108" s="829"/>
      <c r="L108" s="925" t="s">
        <v>299</v>
      </c>
      <c r="M108" s="829"/>
      <c r="N108" s="829"/>
      <c r="O108" s="925"/>
      <c r="P108" s="829"/>
      <c r="Q108" s="925"/>
      <c r="R108" s="829"/>
      <c r="S108" s="924" t="s">
        <v>57</v>
      </c>
      <c r="T108" s="829"/>
      <c r="U108" s="829"/>
      <c r="V108" s="829"/>
      <c r="W108" s="829"/>
      <c r="X108" s="829"/>
      <c r="Y108" s="829"/>
      <c r="Z108" s="829"/>
      <c r="AA108" s="925" t="s">
        <v>273</v>
      </c>
      <c r="AB108" s="829"/>
      <c r="AC108" s="829"/>
      <c r="AD108" s="829"/>
      <c r="AE108" s="829"/>
      <c r="AF108" s="925" t="s">
        <v>274</v>
      </c>
      <c r="AG108" s="829"/>
      <c r="AH108" s="829"/>
      <c r="AI108" s="108" t="s">
        <v>65</v>
      </c>
      <c r="AJ108" s="926" t="s">
        <v>275</v>
      </c>
      <c r="AK108" s="829"/>
      <c r="AL108" s="829"/>
      <c r="AM108" s="829"/>
      <c r="AN108" s="829"/>
      <c r="AO108" s="829"/>
      <c r="AP108" s="109">
        <v>9000000</v>
      </c>
      <c r="AQ108" s="110">
        <v>0</v>
      </c>
      <c r="AR108" s="109">
        <v>3800000</v>
      </c>
      <c r="AS108" s="110">
        <v>0</v>
      </c>
      <c r="AT108" s="110">
        <v>0</v>
      </c>
      <c r="AU108" s="110">
        <v>0</v>
      </c>
      <c r="AV108" s="692">
        <v>0</v>
      </c>
      <c r="AW108" s="110">
        <v>0</v>
      </c>
      <c r="AX108" s="110">
        <v>0</v>
      </c>
      <c r="AY108" s="110">
        <v>0</v>
      </c>
      <c r="AZ108" s="110">
        <v>0</v>
      </c>
      <c r="BA108" s="110">
        <v>0</v>
      </c>
      <c r="BB108" s="110">
        <v>0</v>
      </c>
    </row>
    <row r="109" spans="1:54" hidden="1" x14ac:dyDescent="0.25">
      <c r="A109" s="925" t="s">
        <v>14</v>
      </c>
      <c r="B109" s="829"/>
      <c r="C109" s="925" t="s">
        <v>282</v>
      </c>
      <c r="D109" s="829"/>
      <c r="E109" s="925" t="s">
        <v>280</v>
      </c>
      <c r="F109" s="829"/>
      <c r="G109" s="925" t="s">
        <v>283</v>
      </c>
      <c r="H109" s="829"/>
      <c r="I109" s="925" t="s">
        <v>283</v>
      </c>
      <c r="J109" s="829"/>
      <c r="K109" s="829"/>
      <c r="L109" s="925" t="s">
        <v>300</v>
      </c>
      <c r="M109" s="829"/>
      <c r="N109" s="829"/>
      <c r="O109" s="925"/>
      <c r="P109" s="829"/>
      <c r="Q109" s="925"/>
      <c r="R109" s="829"/>
      <c r="S109" s="924" t="s">
        <v>58</v>
      </c>
      <c r="T109" s="829"/>
      <c r="U109" s="829"/>
      <c r="V109" s="829"/>
      <c r="W109" s="829"/>
      <c r="X109" s="829"/>
      <c r="Y109" s="829"/>
      <c r="Z109" s="829"/>
      <c r="AA109" s="925" t="s">
        <v>273</v>
      </c>
      <c r="AB109" s="829"/>
      <c r="AC109" s="829"/>
      <c r="AD109" s="829"/>
      <c r="AE109" s="829"/>
      <c r="AF109" s="925" t="s">
        <v>274</v>
      </c>
      <c r="AG109" s="829"/>
      <c r="AH109" s="829"/>
      <c r="AI109" s="108" t="s">
        <v>65</v>
      </c>
      <c r="AJ109" s="926" t="s">
        <v>275</v>
      </c>
      <c r="AK109" s="829"/>
      <c r="AL109" s="829"/>
      <c r="AM109" s="829"/>
      <c r="AN109" s="829"/>
      <c r="AO109" s="829"/>
      <c r="AP109" s="109">
        <v>33000000</v>
      </c>
      <c r="AQ109" s="110">
        <v>0</v>
      </c>
      <c r="AR109" s="109">
        <v>1171721</v>
      </c>
      <c r="AS109" s="110">
        <v>0</v>
      </c>
      <c r="AT109" s="110">
        <v>0</v>
      </c>
      <c r="AU109" s="110">
        <v>0</v>
      </c>
      <c r="AV109" s="692">
        <v>0</v>
      </c>
      <c r="AW109" s="110">
        <v>0</v>
      </c>
      <c r="AX109" s="110">
        <v>0</v>
      </c>
      <c r="AY109" s="110">
        <v>0</v>
      </c>
      <c r="AZ109" s="110">
        <v>0</v>
      </c>
      <c r="BA109" s="110">
        <v>0</v>
      </c>
      <c r="BB109" s="110">
        <v>0</v>
      </c>
    </row>
    <row r="110" spans="1:54" hidden="1" x14ac:dyDescent="0.25">
      <c r="A110" s="925" t="s">
        <v>14</v>
      </c>
      <c r="B110" s="829"/>
      <c r="C110" s="925" t="s">
        <v>282</v>
      </c>
      <c r="D110" s="829"/>
      <c r="E110" s="925" t="s">
        <v>280</v>
      </c>
      <c r="F110" s="829"/>
      <c r="G110" s="925" t="s">
        <v>283</v>
      </c>
      <c r="H110" s="829"/>
      <c r="I110" s="925" t="s">
        <v>283</v>
      </c>
      <c r="J110" s="829"/>
      <c r="K110" s="829"/>
      <c r="L110" s="925" t="s">
        <v>300</v>
      </c>
      <c r="M110" s="829"/>
      <c r="N110" s="829"/>
      <c r="O110" s="925"/>
      <c r="P110" s="829"/>
      <c r="Q110" s="925"/>
      <c r="R110" s="829"/>
      <c r="S110" s="924" t="s">
        <v>58</v>
      </c>
      <c r="T110" s="829"/>
      <c r="U110" s="829"/>
      <c r="V110" s="829"/>
      <c r="W110" s="829"/>
      <c r="X110" s="829"/>
      <c r="Y110" s="829"/>
      <c r="Z110" s="829"/>
      <c r="AA110" s="925" t="s">
        <v>273</v>
      </c>
      <c r="AB110" s="829"/>
      <c r="AC110" s="829"/>
      <c r="AD110" s="829"/>
      <c r="AE110" s="829"/>
      <c r="AF110" s="925" t="s">
        <v>274</v>
      </c>
      <c r="AG110" s="829"/>
      <c r="AH110" s="829"/>
      <c r="AI110" s="108" t="s">
        <v>303</v>
      </c>
      <c r="AJ110" s="926" t="s">
        <v>321</v>
      </c>
      <c r="AK110" s="829"/>
      <c r="AL110" s="829"/>
      <c r="AM110" s="829"/>
      <c r="AN110" s="829"/>
      <c r="AO110" s="829"/>
      <c r="AP110" s="109">
        <v>270000000</v>
      </c>
      <c r="AQ110" s="110">
        <v>0</v>
      </c>
      <c r="AR110" s="109">
        <v>270000000</v>
      </c>
      <c r="AS110" s="110">
        <v>0</v>
      </c>
      <c r="AT110" s="110">
        <v>0</v>
      </c>
      <c r="AU110" s="110">
        <v>0</v>
      </c>
      <c r="AV110" s="692">
        <v>0</v>
      </c>
      <c r="AW110" s="110">
        <v>0</v>
      </c>
      <c r="AX110" s="110">
        <v>0</v>
      </c>
      <c r="AY110" s="110">
        <v>0</v>
      </c>
      <c r="AZ110" s="110">
        <v>0</v>
      </c>
      <c r="BA110" s="110">
        <v>0</v>
      </c>
      <c r="BB110" s="110">
        <v>0</v>
      </c>
    </row>
    <row r="111" spans="1:54" hidden="1" x14ac:dyDescent="0.25">
      <c r="A111" s="925" t="s">
        <v>14</v>
      </c>
      <c r="B111" s="829"/>
      <c r="C111" s="925" t="s">
        <v>282</v>
      </c>
      <c r="D111" s="829"/>
      <c r="E111" s="925" t="s">
        <v>280</v>
      </c>
      <c r="F111" s="829"/>
      <c r="G111" s="925" t="s">
        <v>283</v>
      </c>
      <c r="H111" s="829"/>
      <c r="I111" s="925" t="s">
        <v>283</v>
      </c>
      <c r="J111" s="829"/>
      <c r="K111" s="829"/>
      <c r="L111" s="925" t="s">
        <v>302</v>
      </c>
      <c r="M111" s="829"/>
      <c r="N111" s="829"/>
      <c r="O111" s="925"/>
      <c r="P111" s="829"/>
      <c r="Q111" s="925"/>
      <c r="R111" s="829"/>
      <c r="S111" s="924" t="s">
        <v>59</v>
      </c>
      <c r="T111" s="829"/>
      <c r="U111" s="829"/>
      <c r="V111" s="829"/>
      <c r="W111" s="829"/>
      <c r="X111" s="829"/>
      <c r="Y111" s="829"/>
      <c r="Z111" s="829"/>
      <c r="AA111" s="925" t="s">
        <v>273</v>
      </c>
      <c r="AB111" s="829"/>
      <c r="AC111" s="829"/>
      <c r="AD111" s="829"/>
      <c r="AE111" s="829"/>
      <c r="AF111" s="925" t="s">
        <v>274</v>
      </c>
      <c r="AG111" s="829"/>
      <c r="AH111" s="829"/>
      <c r="AI111" s="108" t="s">
        <v>65</v>
      </c>
      <c r="AJ111" s="926" t="s">
        <v>275</v>
      </c>
      <c r="AK111" s="829"/>
      <c r="AL111" s="829"/>
      <c r="AM111" s="829"/>
      <c r="AN111" s="829"/>
      <c r="AO111" s="829"/>
      <c r="AP111" s="109">
        <v>6619422</v>
      </c>
      <c r="AQ111" s="109">
        <v>358478</v>
      </c>
      <c r="AR111" s="109">
        <v>1641522</v>
      </c>
      <c r="AS111" s="110">
        <v>0</v>
      </c>
      <c r="AT111" s="109">
        <v>358478</v>
      </c>
      <c r="AU111" s="110">
        <v>0</v>
      </c>
      <c r="AV111" s="693">
        <v>358478</v>
      </c>
      <c r="AW111" s="110">
        <v>0</v>
      </c>
      <c r="AX111" s="109">
        <v>358478</v>
      </c>
      <c r="AY111" s="110">
        <v>0</v>
      </c>
      <c r="AZ111" s="109">
        <v>358478</v>
      </c>
      <c r="BA111" s="110">
        <v>0</v>
      </c>
      <c r="BB111" s="110">
        <v>0</v>
      </c>
    </row>
    <row r="112" spans="1:54" hidden="1" x14ac:dyDescent="0.25">
      <c r="A112" s="925" t="s">
        <v>14</v>
      </c>
      <c r="B112" s="829"/>
      <c r="C112" s="925" t="s">
        <v>282</v>
      </c>
      <c r="D112" s="829"/>
      <c r="E112" s="925" t="s">
        <v>280</v>
      </c>
      <c r="F112" s="829"/>
      <c r="G112" s="925" t="s">
        <v>283</v>
      </c>
      <c r="H112" s="829"/>
      <c r="I112" s="925" t="s">
        <v>283</v>
      </c>
      <c r="J112" s="829"/>
      <c r="K112" s="829"/>
      <c r="L112" s="925" t="s">
        <v>302</v>
      </c>
      <c r="M112" s="829"/>
      <c r="N112" s="829"/>
      <c r="O112" s="925"/>
      <c r="P112" s="829"/>
      <c r="Q112" s="925"/>
      <c r="R112" s="829"/>
      <c r="S112" s="924" t="s">
        <v>59</v>
      </c>
      <c r="T112" s="829"/>
      <c r="U112" s="829"/>
      <c r="V112" s="829"/>
      <c r="W112" s="829"/>
      <c r="X112" s="829"/>
      <c r="Y112" s="829"/>
      <c r="Z112" s="829"/>
      <c r="AA112" s="925" t="s">
        <v>273</v>
      </c>
      <c r="AB112" s="829"/>
      <c r="AC112" s="829"/>
      <c r="AD112" s="829"/>
      <c r="AE112" s="829"/>
      <c r="AF112" s="925" t="s">
        <v>274</v>
      </c>
      <c r="AG112" s="829"/>
      <c r="AH112" s="829"/>
      <c r="AI112" s="108" t="s">
        <v>303</v>
      </c>
      <c r="AJ112" s="926" t="s">
        <v>321</v>
      </c>
      <c r="AK112" s="829"/>
      <c r="AL112" s="829"/>
      <c r="AM112" s="829"/>
      <c r="AN112" s="829"/>
      <c r="AO112" s="829"/>
      <c r="AP112" s="109">
        <v>20000000</v>
      </c>
      <c r="AQ112" s="110">
        <v>0</v>
      </c>
      <c r="AR112" s="109">
        <v>20000000</v>
      </c>
      <c r="AS112" s="110">
        <v>0</v>
      </c>
      <c r="AT112" s="110">
        <v>0</v>
      </c>
      <c r="AU112" s="110">
        <v>0</v>
      </c>
      <c r="AV112" s="692">
        <v>0</v>
      </c>
      <c r="AW112" s="110">
        <v>0</v>
      </c>
      <c r="AX112" s="110">
        <v>0</v>
      </c>
      <c r="AY112" s="110">
        <v>0</v>
      </c>
      <c r="AZ112" s="110">
        <v>0</v>
      </c>
      <c r="BA112" s="110">
        <v>0</v>
      </c>
      <c r="BB112" s="110">
        <v>0</v>
      </c>
    </row>
    <row r="113" spans="1:54" s="212" customFormat="1" hidden="1" x14ac:dyDescent="0.25">
      <c r="A113" s="936" t="s">
        <v>14</v>
      </c>
      <c r="B113" s="935"/>
      <c r="C113" s="936" t="s">
        <v>282</v>
      </c>
      <c r="D113" s="935"/>
      <c r="E113" s="936" t="s">
        <v>280</v>
      </c>
      <c r="F113" s="935"/>
      <c r="G113" s="936" t="s">
        <v>283</v>
      </c>
      <c r="H113" s="935"/>
      <c r="I113" s="936" t="s">
        <v>284</v>
      </c>
      <c r="J113" s="935"/>
      <c r="K113" s="935"/>
      <c r="L113" s="936"/>
      <c r="M113" s="935"/>
      <c r="N113" s="935"/>
      <c r="O113" s="936"/>
      <c r="P113" s="935"/>
      <c r="Q113" s="936"/>
      <c r="R113" s="935"/>
      <c r="S113" s="934" t="s">
        <v>216</v>
      </c>
      <c r="T113" s="935"/>
      <c r="U113" s="935"/>
      <c r="V113" s="935"/>
      <c r="W113" s="935"/>
      <c r="X113" s="935"/>
      <c r="Y113" s="935"/>
      <c r="Z113" s="935"/>
      <c r="AA113" s="936" t="s">
        <v>273</v>
      </c>
      <c r="AB113" s="935"/>
      <c r="AC113" s="935"/>
      <c r="AD113" s="935"/>
      <c r="AE113" s="935"/>
      <c r="AF113" s="936" t="s">
        <v>274</v>
      </c>
      <c r="AG113" s="935"/>
      <c r="AH113" s="935"/>
      <c r="AI113" s="694" t="s">
        <v>65</v>
      </c>
      <c r="AJ113" s="937" t="s">
        <v>275</v>
      </c>
      <c r="AK113" s="935"/>
      <c r="AL113" s="935"/>
      <c r="AM113" s="935"/>
      <c r="AN113" s="935"/>
      <c r="AO113" s="935"/>
      <c r="AP113" s="690">
        <v>5859523603</v>
      </c>
      <c r="AQ113" s="690">
        <v>243286866</v>
      </c>
      <c r="AR113" s="690">
        <v>719290150.47000003</v>
      </c>
      <c r="AS113" s="691">
        <v>0</v>
      </c>
      <c r="AT113" s="690">
        <v>185289080</v>
      </c>
      <c r="AU113" s="690">
        <v>57997786</v>
      </c>
      <c r="AV113" s="690">
        <v>344576856</v>
      </c>
      <c r="AW113" s="690">
        <v>-159287776</v>
      </c>
      <c r="AX113" s="690">
        <v>344576856</v>
      </c>
      <c r="AY113" s="691">
        <v>0</v>
      </c>
      <c r="AZ113" s="690">
        <v>344576856</v>
      </c>
      <c r="BA113" s="691">
        <v>0</v>
      </c>
      <c r="BB113" s="691">
        <v>0</v>
      </c>
    </row>
    <row r="114" spans="1:54" s="212" customFormat="1" hidden="1" x14ac:dyDescent="0.25">
      <c r="A114" s="936" t="s">
        <v>14</v>
      </c>
      <c r="B114" s="935"/>
      <c r="C114" s="936" t="s">
        <v>282</v>
      </c>
      <c r="D114" s="935"/>
      <c r="E114" s="936" t="s">
        <v>280</v>
      </c>
      <c r="F114" s="935"/>
      <c r="G114" s="936" t="s">
        <v>283</v>
      </c>
      <c r="H114" s="935"/>
      <c r="I114" s="936" t="s">
        <v>284</v>
      </c>
      <c r="J114" s="935"/>
      <c r="K114" s="935"/>
      <c r="L114" s="936"/>
      <c r="M114" s="935"/>
      <c r="N114" s="935"/>
      <c r="O114" s="936"/>
      <c r="P114" s="935"/>
      <c r="Q114" s="936"/>
      <c r="R114" s="935"/>
      <c r="S114" s="934" t="s">
        <v>216</v>
      </c>
      <c r="T114" s="935"/>
      <c r="U114" s="935"/>
      <c r="V114" s="935"/>
      <c r="W114" s="935"/>
      <c r="X114" s="935"/>
      <c r="Y114" s="935"/>
      <c r="Z114" s="935"/>
      <c r="AA114" s="936" t="s">
        <v>273</v>
      </c>
      <c r="AB114" s="935"/>
      <c r="AC114" s="935"/>
      <c r="AD114" s="935"/>
      <c r="AE114" s="935"/>
      <c r="AF114" s="936" t="s">
        <v>274</v>
      </c>
      <c r="AG114" s="935"/>
      <c r="AH114" s="935"/>
      <c r="AI114" s="694" t="s">
        <v>303</v>
      </c>
      <c r="AJ114" s="937" t="s">
        <v>321</v>
      </c>
      <c r="AK114" s="935"/>
      <c r="AL114" s="935"/>
      <c r="AM114" s="935"/>
      <c r="AN114" s="935"/>
      <c r="AO114" s="935"/>
      <c r="AP114" s="690">
        <v>1074085821</v>
      </c>
      <c r="AQ114" s="690">
        <v>61177480</v>
      </c>
      <c r="AR114" s="690">
        <v>402899700</v>
      </c>
      <c r="AS114" s="691">
        <v>0</v>
      </c>
      <c r="AT114" s="690">
        <v>526724336</v>
      </c>
      <c r="AU114" s="690">
        <v>-465546856</v>
      </c>
      <c r="AV114" s="691">
        <v>0</v>
      </c>
      <c r="AW114" s="690">
        <v>526724336</v>
      </c>
      <c r="AX114" s="691">
        <v>0</v>
      </c>
      <c r="AY114" s="691">
        <v>0</v>
      </c>
      <c r="AZ114" s="691">
        <v>0</v>
      </c>
      <c r="BA114" s="691">
        <v>0</v>
      </c>
      <c r="BB114" s="691">
        <v>0</v>
      </c>
    </row>
    <row r="115" spans="1:54" hidden="1" x14ac:dyDescent="0.25">
      <c r="A115" s="925" t="s">
        <v>14</v>
      </c>
      <c r="B115" s="829"/>
      <c r="C115" s="925" t="s">
        <v>282</v>
      </c>
      <c r="D115" s="829"/>
      <c r="E115" s="925" t="s">
        <v>280</v>
      </c>
      <c r="F115" s="829"/>
      <c r="G115" s="925" t="s">
        <v>283</v>
      </c>
      <c r="H115" s="829"/>
      <c r="I115" s="925" t="s">
        <v>284</v>
      </c>
      <c r="J115" s="829"/>
      <c r="K115" s="829"/>
      <c r="L115" s="925" t="s">
        <v>279</v>
      </c>
      <c r="M115" s="829"/>
      <c r="N115" s="829"/>
      <c r="O115" s="925"/>
      <c r="P115" s="829"/>
      <c r="Q115" s="925"/>
      <c r="R115" s="829"/>
      <c r="S115" s="924" t="s">
        <v>60</v>
      </c>
      <c r="T115" s="829"/>
      <c r="U115" s="829"/>
      <c r="V115" s="829"/>
      <c r="W115" s="829"/>
      <c r="X115" s="829"/>
      <c r="Y115" s="829"/>
      <c r="Z115" s="829"/>
      <c r="AA115" s="925" t="s">
        <v>273</v>
      </c>
      <c r="AB115" s="829"/>
      <c r="AC115" s="829"/>
      <c r="AD115" s="829"/>
      <c r="AE115" s="829"/>
      <c r="AF115" s="925" t="s">
        <v>274</v>
      </c>
      <c r="AG115" s="829"/>
      <c r="AH115" s="829"/>
      <c r="AI115" s="108" t="s">
        <v>65</v>
      </c>
      <c r="AJ115" s="926" t="s">
        <v>275</v>
      </c>
      <c r="AK115" s="829"/>
      <c r="AL115" s="829"/>
      <c r="AM115" s="829"/>
      <c r="AN115" s="829"/>
      <c r="AO115" s="829"/>
      <c r="AP115" s="109">
        <v>952410435</v>
      </c>
      <c r="AQ115" s="109">
        <v>120482863</v>
      </c>
      <c r="AR115" s="109">
        <v>78764439</v>
      </c>
      <c r="AS115" s="110">
        <v>0</v>
      </c>
      <c r="AT115" s="109">
        <v>182485077</v>
      </c>
      <c r="AU115" s="109">
        <v>-62002214</v>
      </c>
      <c r="AV115" s="693">
        <v>24268456</v>
      </c>
      <c r="AW115" s="109">
        <v>158216621</v>
      </c>
      <c r="AX115" s="109">
        <v>24268456</v>
      </c>
      <c r="AY115" s="110">
        <v>0</v>
      </c>
      <c r="AZ115" s="109">
        <v>24268456</v>
      </c>
      <c r="BA115" s="110">
        <v>0</v>
      </c>
      <c r="BB115" s="110">
        <v>0</v>
      </c>
    </row>
    <row r="116" spans="1:54" hidden="1" x14ac:dyDescent="0.25">
      <c r="A116" s="925" t="s">
        <v>14</v>
      </c>
      <c r="B116" s="829"/>
      <c r="C116" s="925" t="s">
        <v>282</v>
      </c>
      <c r="D116" s="829"/>
      <c r="E116" s="925" t="s">
        <v>280</v>
      </c>
      <c r="F116" s="829"/>
      <c r="G116" s="925" t="s">
        <v>283</v>
      </c>
      <c r="H116" s="829"/>
      <c r="I116" s="925" t="s">
        <v>284</v>
      </c>
      <c r="J116" s="829"/>
      <c r="K116" s="829"/>
      <c r="L116" s="925" t="s">
        <v>279</v>
      </c>
      <c r="M116" s="829"/>
      <c r="N116" s="829"/>
      <c r="O116" s="925"/>
      <c r="P116" s="829"/>
      <c r="Q116" s="925"/>
      <c r="R116" s="829"/>
      <c r="S116" s="924" t="s">
        <v>60</v>
      </c>
      <c r="T116" s="829"/>
      <c r="U116" s="829"/>
      <c r="V116" s="829"/>
      <c r="W116" s="829"/>
      <c r="X116" s="829"/>
      <c r="Y116" s="829"/>
      <c r="Z116" s="829"/>
      <c r="AA116" s="925" t="s">
        <v>273</v>
      </c>
      <c r="AB116" s="829"/>
      <c r="AC116" s="829"/>
      <c r="AD116" s="829"/>
      <c r="AE116" s="829"/>
      <c r="AF116" s="925" t="s">
        <v>274</v>
      </c>
      <c r="AG116" s="829"/>
      <c r="AH116" s="829"/>
      <c r="AI116" s="108" t="s">
        <v>303</v>
      </c>
      <c r="AJ116" s="926" t="s">
        <v>321</v>
      </c>
      <c r="AK116" s="829"/>
      <c r="AL116" s="829"/>
      <c r="AM116" s="829"/>
      <c r="AN116" s="829"/>
      <c r="AO116" s="829"/>
      <c r="AP116" s="109">
        <v>754085821</v>
      </c>
      <c r="AQ116" s="110">
        <v>0</v>
      </c>
      <c r="AR116" s="109">
        <v>223306632</v>
      </c>
      <c r="AS116" s="110">
        <v>0</v>
      </c>
      <c r="AT116" s="109">
        <v>497439189</v>
      </c>
      <c r="AU116" s="109">
        <v>-497439189</v>
      </c>
      <c r="AV116" s="692">
        <v>0</v>
      </c>
      <c r="AW116" s="109">
        <v>497439189</v>
      </c>
      <c r="AX116" s="110">
        <v>0</v>
      </c>
      <c r="AY116" s="110">
        <v>0</v>
      </c>
      <c r="AZ116" s="110">
        <v>0</v>
      </c>
      <c r="BA116" s="110">
        <v>0</v>
      </c>
      <c r="BB116" s="110">
        <v>0</v>
      </c>
    </row>
    <row r="117" spans="1:54" hidden="1" x14ac:dyDescent="0.25">
      <c r="A117" s="925" t="s">
        <v>14</v>
      </c>
      <c r="B117" s="829"/>
      <c r="C117" s="925" t="s">
        <v>282</v>
      </c>
      <c r="D117" s="829"/>
      <c r="E117" s="925" t="s">
        <v>280</v>
      </c>
      <c r="F117" s="829"/>
      <c r="G117" s="925" t="s">
        <v>283</v>
      </c>
      <c r="H117" s="829"/>
      <c r="I117" s="925" t="s">
        <v>284</v>
      </c>
      <c r="J117" s="829"/>
      <c r="K117" s="829"/>
      <c r="L117" s="925" t="s">
        <v>282</v>
      </c>
      <c r="M117" s="829"/>
      <c r="N117" s="829"/>
      <c r="O117" s="925"/>
      <c r="P117" s="829"/>
      <c r="Q117" s="925"/>
      <c r="R117" s="829"/>
      <c r="S117" s="924" t="s">
        <v>61</v>
      </c>
      <c r="T117" s="829"/>
      <c r="U117" s="829"/>
      <c r="V117" s="829"/>
      <c r="W117" s="829"/>
      <c r="X117" s="829"/>
      <c r="Y117" s="829"/>
      <c r="Z117" s="829"/>
      <c r="AA117" s="925" t="s">
        <v>273</v>
      </c>
      <c r="AB117" s="829"/>
      <c r="AC117" s="829"/>
      <c r="AD117" s="829"/>
      <c r="AE117" s="829"/>
      <c r="AF117" s="925" t="s">
        <v>274</v>
      </c>
      <c r="AG117" s="829"/>
      <c r="AH117" s="829"/>
      <c r="AI117" s="108" t="s">
        <v>65</v>
      </c>
      <c r="AJ117" s="926" t="s">
        <v>275</v>
      </c>
      <c r="AK117" s="829"/>
      <c r="AL117" s="829"/>
      <c r="AM117" s="829"/>
      <c r="AN117" s="829"/>
      <c r="AO117" s="829"/>
      <c r="AP117" s="109">
        <v>66000000</v>
      </c>
      <c r="AQ117" s="109">
        <v>1165305</v>
      </c>
      <c r="AR117" s="109">
        <v>10582945</v>
      </c>
      <c r="AS117" s="110">
        <v>0</v>
      </c>
      <c r="AT117" s="109">
        <v>1165305</v>
      </c>
      <c r="AU117" s="110">
        <v>0</v>
      </c>
      <c r="AV117" s="693">
        <v>1165305</v>
      </c>
      <c r="AW117" s="110">
        <v>0</v>
      </c>
      <c r="AX117" s="109">
        <v>1165305</v>
      </c>
      <c r="AY117" s="110">
        <v>0</v>
      </c>
      <c r="AZ117" s="109">
        <v>1165305</v>
      </c>
      <c r="BA117" s="110">
        <v>0</v>
      </c>
      <c r="BB117" s="110">
        <v>0</v>
      </c>
    </row>
    <row r="118" spans="1:54" hidden="1" x14ac:dyDescent="0.25">
      <c r="A118" s="925" t="s">
        <v>14</v>
      </c>
      <c r="B118" s="829"/>
      <c r="C118" s="925" t="s">
        <v>282</v>
      </c>
      <c r="D118" s="829"/>
      <c r="E118" s="925" t="s">
        <v>280</v>
      </c>
      <c r="F118" s="829"/>
      <c r="G118" s="925" t="s">
        <v>283</v>
      </c>
      <c r="H118" s="829"/>
      <c r="I118" s="925" t="s">
        <v>284</v>
      </c>
      <c r="J118" s="829"/>
      <c r="K118" s="829"/>
      <c r="L118" s="925" t="s">
        <v>284</v>
      </c>
      <c r="M118" s="829"/>
      <c r="N118" s="829"/>
      <c r="O118" s="925"/>
      <c r="P118" s="829"/>
      <c r="Q118" s="925"/>
      <c r="R118" s="829"/>
      <c r="S118" s="924" t="s">
        <v>62</v>
      </c>
      <c r="T118" s="829"/>
      <c r="U118" s="829"/>
      <c r="V118" s="829"/>
      <c r="W118" s="829"/>
      <c r="X118" s="829"/>
      <c r="Y118" s="829"/>
      <c r="Z118" s="829"/>
      <c r="AA118" s="925" t="s">
        <v>273</v>
      </c>
      <c r="AB118" s="829"/>
      <c r="AC118" s="829"/>
      <c r="AD118" s="829"/>
      <c r="AE118" s="829"/>
      <c r="AF118" s="925" t="s">
        <v>274</v>
      </c>
      <c r="AG118" s="829"/>
      <c r="AH118" s="829"/>
      <c r="AI118" s="108" t="s">
        <v>65</v>
      </c>
      <c r="AJ118" s="926" t="s">
        <v>275</v>
      </c>
      <c r="AK118" s="829"/>
      <c r="AL118" s="829"/>
      <c r="AM118" s="829"/>
      <c r="AN118" s="829"/>
      <c r="AO118" s="829"/>
      <c r="AP118" s="109">
        <v>530000000</v>
      </c>
      <c r="AQ118" s="109">
        <v>120000000</v>
      </c>
      <c r="AR118" s="109">
        <v>357100000</v>
      </c>
      <c r="AS118" s="110">
        <v>0</v>
      </c>
      <c r="AT118" s="110">
        <v>0</v>
      </c>
      <c r="AU118" s="109">
        <v>120000000</v>
      </c>
      <c r="AV118" s="692">
        <v>0</v>
      </c>
      <c r="AW118" s="110">
        <v>0</v>
      </c>
      <c r="AX118" s="110">
        <v>0</v>
      </c>
      <c r="AY118" s="110">
        <v>0</v>
      </c>
      <c r="AZ118" s="110">
        <v>0</v>
      </c>
      <c r="BA118" s="110">
        <v>0</v>
      </c>
      <c r="BB118" s="110">
        <v>0</v>
      </c>
    </row>
    <row r="119" spans="1:54" hidden="1" x14ac:dyDescent="0.25">
      <c r="A119" s="925" t="s">
        <v>14</v>
      </c>
      <c r="B119" s="829"/>
      <c r="C119" s="925" t="s">
        <v>282</v>
      </c>
      <c r="D119" s="829"/>
      <c r="E119" s="925" t="s">
        <v>280</v>
      </c>
      <c r="F119" s="829"/>
      <c r="G119" s="925" t="s">
        <v>283</v>
      </c>
      <c r="H119" s="829"/>
      <c r="I119" s="925" t="s">
        <v>284</v>
      </c>
      <c r="J119" s="829"/>
      <c r="K119" s="829"/>
      <c r="L119" s="925" t="s">
        <v>292</v>
      </c>
      <c r="M119" s="829"/>
      <c r="N119" s="829"/>
      <c r="O119" s="925"/>
      <c r="P119" s="829"/>
      <c r="Q119" s="925"/>
      <c r="R119" s="829"/>
      <c r="S119" s="924" t="s">
        <v>63</v>
      </c>
      <c r="T119" s="829"/>
      <c r="U119" s="829"/>
      <c r="V119" s="829"/>
      <c r="W119" s="829"/>
      <c r="X119" s="829"/>
      <c r="Y119" s="829"/>
      <c r="Z119" s="829"/>
      <c r="AA119" s="925" t="s">
        <v>273</v>
      </c>
      <c r="AB119" s="829"/>
      <c r="AC119" s="829"/>
      <c r="AD119" s="829"/>
      <c r="AE119" s="829"/>
      <c r="AF119" s="925" t="s">
        <v>274</v>
      </c>
      <c r="AG119" s="829"/>
      <c r="AH119" s="829"/>
      <c r="AI119" s="108" t="s">
        <v>65</v>
      </c>
      <c r="AJ119" s="926" t="s">
        <v>275</v>
      </c>
      <c r="AK119" s="829"/>
      <c r="AL119" s="829"/>
      <c r="AM119" s="829"/>
      <c r="AN119" s="829"/>
      <c r="AO119" s="829"/>
      <c r="AP119" s="109">
        <v>125000000</v>
      </c>
      <c r="AQ119" s="109">
        <v>998698</v>
      </c>
      <c r="AR119" s="109">
        <v>1936417</v>
      </c>
      <c r="AS119" s="110">
        <v>0</v>
      </c>
      <c r="AT119" s="109">
        <v>998698</v>
      </c>
      <c r="AU119" s="110">
        <v>0</v>
      </c>
      <c r="AV119" s="693">
        <v>998698</v>
      </c>
      <c r="AW119" s="110">
        <v>0</v>
      </c>
      <c r="AX119" s="109">
        <v>998698</v>
      </c>
      <c r="AY119" s="110">
        <v>0</v>
      </c>
      <c r="AZ119" s="109">
        <v>998698</v>
      </c>
      <c r="BA119" s="110">
        <v>0</v>
      </c>
      <c r="BB119" s="110">
        <v>0</v>
      </c>
    </row>
    <row r="120" spans="1:54" hidden="1" x14ac:dyDescent="0.25">
      <c r="A120" s="925" t="s">
        <v>14</v>
      </c>
      <c r="B120" s="829"/>
      <c r="C120" s="925" t="s">
        <v>282</v>
      </c>
      <c r="D120" s="829"/>
      <c r="E120" s="925" t="s">
        <v>280</v>
      </c>
      <c r="F120" s="829"/>
      <c r="G120" s="925" t="s">
        <v>283</v>
      </c>
      <c r="H120" s="829"/>
      <c r="I120" s="925" t="s">
        <v>284</v>
      </c>
      <c r="J120" s="829"/>
      <c r="K120" s="829"/>
      <c r="L120" s="925" t="s">
        <v>292</v>
      </c>
      <c r="M120" s="829"/>
      <c r="N120" s="829"/>
      <c r="O120" s="925"/>
      <c r="P120" s="829"/>
      <c r="Q120" s="925"/>
      <c r="R120" s="829"/>
      <c r="S120" s="924" t="s">
        <v>63</v>
      </c>
      <c r="T120" s="829"/>
      <c r="U120" s="829"/>
      <c r="V120" s="829"/>
      <c r="W120" s="829"/>
      <c r="X120" s="829"/>
      <c r="Y120" s="829"/>
      <c r="Z120" s="829"/>
      <c r="AA120" s="925" t="s">
        <v>273</v>
      </c>
      <c r="AB120" s="829"/>
      <c r="AC120" s="829"/>
      <c r="AD120" s="829"/>
      <c r="AE120" s="829"/>
      <c r="AF120" s="925" t="s">
        <v>274</v>
      </c>
      <c r="AG120" s="829"/>
      <c r="AH120" s="829"/>
      <c r="AI120" s="108" t="s">
        <v>303</v>
      </c>
      <c r="AJ120" s="926" t="s">
        <v>321</v>
      </c>
      <c r="AK120" s="829"/>
      <c r="AL120" s="829"/>
      <c r="AM120" s="829"/>
      <c r="AN120" s="829"/>
      <c r="AO120" s="829"/>
      <c r="AP120" s="109">
        <v>320000000</v>
      </c>
      <c r="AQ120" s="109">
        <v>61177480</v>
      </c>
      <c r="AR120" s="109">
        <v>179593068</v>
      </c>
      <c r="AS120" s="110">
        <v>0</v>
      </c>
      <c r="AT120" s="109">
        <v>29285147</v>
      </c>
      <c r="AU120" s="109">
        <v>31892333</v>
      </c>
      <c r="AV120" s="692">
        <v>0</v>
      </c>
      <c r="AW120" s="109">
        <v>29285147</v>
      </c>
      <c r="AX120" s="110">
        <v>0</v>
      </c>
      <c r="AY120" s="110">
        <v>0</v>
      </c>
      <c r="AZ120" s="110">
        <v>0</v>
      </c>
      <c r="BA120" s="110">
        <v>0</v>
      </c>
      <c r="BB120" s="110">
        <v>0</v>
      </c>
    </row>
    <row r="121" spans="1:54" hidden="1" x14ac:dyDescent="0.25">
      <c r="A121" s="925" t="s">
        <v>14</v>
      </c>
      <c r="B121" s="829"/>
      <c r="C121" s="925" t="s">
        <v>282</v>
      </c>
      <c r="D121" s="829"/>
      <c r="E121" s="925" t="s">
        <v>280</v>
      </c>
      <c r="F121" s="829"/>
      <c r="G121" s="925" t="s">
        <v>283</v>
      </c>
      <c r="H121" s="829"/>
      <c r="I121" s="925" t="s">
        <v>284</v>
      </c>
      <c r="J121" s="829"/>
      <c r="K121" s="829"/>
      <c r="L121" s="925" t="s">
        <v>294</v>
      </c>
      <c r="M121" s="829"/>
      <c r="N121" s="829"/>
      <c r="O121" s="925"/>
      <c r="P121" s="829"/>
      <c r="Q121" s="925"/>
      <c r="R121" s="829"/>
      <c r="S121" s="924" t="s">
        <v>64</v>
      </c>
      <c r="T121" s="829"/>
      <c r="U121" s="829"/>
      <c r="V121" s="829"/>
      <c r="W121" s="829"/>
      <c r="X121" s="829"/>
      <c r="Y121" s="829"/>
      <c r="Z121" s="829"/>
      <c r="AA121" s="925" t="s">
        <v>273</v>
      </c>
      <c r="AB121" s="829"/>
      <c r="AC121" s="829"/>
      <c r="AD121" s="829"/>
      <c r="AE121" s="829"/>
      <c r="AF121" s="925" t="s">
        <v>274</v>
      </c>
      <c r="AG121" s="829"/>
      <c r="AH121" s="829"/>
      <c r="AI121" s="108" t="s">
        <v>65</v>
      </c>
      <c r="AJ121" s="926" t="s">
        <v>275</v>
      </c>
      <c r="AK121" s="829"/>
      <c r="AL121" s="829"/>
      <c r="AM121" s="829"/>
      <c r="AN121" s="829"/>
      <c r="AO121" s="829"/>
      <c r="AP121" s="109">
        <v>1466822020</v>
      </c>
      <c r="AQ121" s="110">
        <v>0</v>
      </c>
      <c r="AR121" s="109">
        <v>147195238.88</v>
      </c>
      <c r="AS121" s="110">
        <v>0</v>
      </c>
      <c r="AT121" s="110">
        <v>0</v>
      </c>
      <c r="AU121" s="110">
        <v>0</v>
      </c>
      <c r="AV121" s="693">
        <v>129664865</v>
      </c>
      <c r="AW121" s="109">
        <v>-129664865</v>
      </c>
      <c r="AX121" s="109">
        <v>129664865</v>
      </c>
      <c r="AY121" s="110">
        <v>0</v>
      </c>
      <c r="AZ121" s="109">
        <v>129664865</v>
      </c>
      <c r="BA121" s="110">
        <v>0</v>
      </c>
      <c r="BB121" s="110">
        <v>0</v>
      </c>
    </row>
    <row r="122" spans="1:54" hidden="1" x14ac:dyDescent="0.25">
      <c r="A122" s="925" t="s">
        <v>14</v>
      </c>
      <c r="B122" s="829"/>
      <c r="C122" s="925" t="s">
        <v>282</v>
      </c>
      <c r="D122" s="829"/>
      <c r="E122" s="925" t="s">
        <v>280</v>
      </c>
      <c r="F122" s="829"/>
      <c r="G122" s="925" t="s">
        <v>283</v>
      </c>
      <c r="H122" s="829"/>
      <c r="I122" s="925" t="s">
        <v>284</v>
      </c>
      <c r="J122" s="829"/>
      <c r="K122" s="829"/>
      <c r="L122" s="925" t="s">
        <v>65</v>
      </c>
      <c r="M122" s="829"/>
      <c r="N122" s="829"/>
      <c r="O122" s="925"/>
      <c r="P122" s="829"/>
      <c r="Q122" s="925"/>
      <c r="R122" s="829"/>
      <c r="S122" s="924" t="s">
        <v>66</v>
      </c>
      <c r="T122" s="829"/>
      <c r="U122" s="829"/>
      <c r="V122" s="829"/>
      <c r="W122" s="829"/>
      <c r="X122" s="829"/>
      <c r="Y122" s="829"/>
      <c r="Z122" s="829"/>
      <c r="AA122" s="925" t="s">
        <v>273</v>
      </c>
      <c r="AB122" s="829"/>
      <c r="AC122" s="829"/>
      <c r="AD122" s="829"/>
      <c r="AE122" s="829"/>
      <c r="AF122" s="925" t="s">
        <v>274</v>
      </c>
      <c r="AG122" s="829"/>
      <c r="AH122" s="829"/>
      <c r="AI122" s="108" t="s">
        <v>65</v>
      </c>
      <c r="AJ122" s="926" t="s">
        <v>275</v>
      </c>
      <c r="AK122" s="829"/>
      <c r="AL122" s="829"/>
      <c r="AM122" s="829"/>
      <c r="AN122" s="829"/>
      <c r="AO122" s="829"/>
      <c r="AP122" s="109">
        <v>2715791148</v>
      </c>
      <c r="AQ122" s="110">
        <v>0</v>
      </c>
      <c r="AR122" s="109">
        <v>121968070.59</v>
      </c>
      <c r="AS122" s="110">
        <v>0</v>
      </c>
      <c r="AT122" s="110">
        <v>0</v>
      </c>
      <c r="AU122" s="110">
        <v>0</v>
      </c>
      <c r="AV122" s="693">
        <v>187839532</v>
      </c>
      <c r="AW122" s="109">
        <v>-187839532</v>
      </c>
      <c r="AX122" s="109">
        <v>187839532</v>
      </c>
      <c r="AY122" s="110">
        <v>0</v>
      </c>
      <c r="AZ122" s="109">
        <v>187839532</v>
      </c>
      <c r="BA122" s="110">
        <v>0</v>
      </c>
      <c r="BB122" s="110">
        <v>0</v>
      </c>
    </row>
    <row r="123" spans="1:54" hidden="1" x14ac:dyDescent="0.25">
      <c r="A123" s="925" t="s">
        <v>14</v>
      </c>
      <c r="B123" s="829"/>
      <c r="C123" s="925" t="s">
        <v>282</v>
      </c>
      <c r="D123" s="829"/>
      <c r="E123" s="925" t="s">
        <v>280</v>
      </c>
      <c r="F123" s="829"/>
      <c r="G123" s="925" t="s">
        <v>283</v>
      </c>
      <c r="H123" s="829"/>
      <c r="I123" s="925" t="s">
        <v>284</v>
      </c>
      <c r="J123" s="829"/>
      <c r="K123" s="829"/>
      <c r="L123" s="925" t="s">
        <v>290</v>
      </c>
      <c r="M123" s="829"/>
      <c r="N123" s="829"/>
      <c r="O123" s="925"/>
      <c r="P123" s="829"/>
      <c r="Q123" s="925"/>
      <c r="R123" s="829"/>
      <c r="S123" s="924" t="s">
        <v>67</v>
      </c>
      <c r="T123" s="829"/>
      <c r="U123" s="829"/>
      <c r="V123" s="829"/>
      <c r="W123" s="829"/>
      <c r="X123" s="829"/>
      <c r="Y123" s="829"/>
      <c r="Z123" s="829"/>
      <c r="AA123" s="925" t="s">
        <v>273</v>
      </c>
      <c r="AB123" s="829"/>
      <c r="AC123" s="829"/>
      <c r="AD123" s="829"/>
      <c r="AE123" s="829"/>
      <c r="AF123" s="925" t="s">
        <v>274</v>
      </c>
      <c r="AG123" s="829"/>
      <c r="AH123" s="829"/>
      <c r="AI123" s="108" t="s">
        <v>65</v>
      </c>
      <c r="AJ123" s="926" t="s">
        <v>275</v>
      </c>
      <c r="AK123" s="829"/>
      <c r="AL123" s="829"/>
      <c r="AM123" s="829"/>
      <c r="AN123" s="829"/>
      <c r="AO123" s="829"/>
      <c r="AP123" s="109">
        <v>3500000</v>
      </c>
      <c r="AQ123" s="109">
        <v>640000</v>
      </c>
      <c r="AR123" s="109">
        <v>1743040</v>
      </c>
      <c r="AS123" s="110">
        <v>0</v>
      </c>
      <c r="AT123" s="109">
        <v>640000</v>
      </c>
      <c r="AU123" s="110">
        <v>0</v>
      </c>
      <c r="AV123" s="693">
        <v>640000</v>
      </c>
      <c r="AW123" s="110">
        <v>0</v>
      </c>
      <c r="AX123" s="109">
        <v>640000</v>
      </c>
      <c r="AY123" s="110">
        <v>0</v>
      </c>
      <c r="AZ123" s="109">
        <v>640000</v>
      </c>
      <c r="BA123" s="110">
        <v>0</v>
      </c>
      <c r="BB123" s="110">
        <v>0</v>
      </c>
    </row>
    <row r="124" spans="1:54" s="212" customFormat="1" hidden="1" x14ac:dyDescent="0.25">
      <c r="A124" s="936" t="s">
        <v>14</v>
      </c>
      <c r="B124" s="935"/>
      <c r="C124" s="936" t="s">
        <v>282</v>
      </c>
      <c r="D124" s="935"/>
      <c r="E124" s="936" t="s">
        <v>280</v>
      </c>
      <c r="F124" s="935"/>
      <c r="G124" s="936" t="s">
        <v>283</v>
      </c>
      <c r="H124" s="935"/>
      <c r="I124" s="936" t="s">
        <v>292</v>
      </c>
      <c r="J124" s="935"/>
      <c r="K124" s="935"/>
      <c r="L124" s="936"/>
      <c r="M124" s="935"/>
      <c r="N124" s="935"/>
      <c r="O124" s="936"/>
      <c r="P124" s="935"/>
      <c r="Q124" s="936"/>
      <c r="R124" s="935"/>
      <c r="S124" s="934" t="s">
        <v>304</v>
      </c>
      <c r="T124" s="935"/>
      <c r="U124" s="935"/>
      <c r="V124" s="935"/>
      <c r="W124" s="935"/>
      <c r="X124" s="935"/>
      <c r="Y124" s="935"/>
      <c r="Z124" s="935"/>
      <c r="AA124" s="936" t="s">
        <v>273</v>
      </c>
      <c r="AB124" s="935"/>
      <c r="AC124" s="935"/>
      <c r="AD124" s="935"/>
      <c r="AE124" s="935"/>
      <c r="AF124" s="936" t="s">
        <v>274</v>
      </c>
      <c r="AG124" s="935"/>
      <c r="AH124" s="935"/>
      <c r="AI124" s="694" t="s">
        <v>65</v>
      </c>
      <c r="AJ124" s="937" t="s">
        <v>275</v>
      </c>
      <c r="AK124" s="935"/>
      <c r="AL124" s="935"/>
      <c r="AM124" s="935"/>
      <c r="AN124" s="935"/>
      <c r="AO124" s="935"/>
      <c r="AP124" s="690">
        <v>2603681676</v>
      </c>
      <c r="AQ124" s="691">
        <v>0</v>
      </c>
      <c r="AR124" s="690">
        <v>239999999.5</v>
      </c>
      <c r="AS124" s="691">
        <v>0</v>
      </c>
      <c r="AT124" s="690">
        <v>256432655</v>
      </c>
      <c r="AU124" s="690">
        <v>-256432655</v>
      </c>
      <c r="AV124" s="690">
        <v>189821129</v>
      </c>
      <c r="AW124" s="690">
        <v>66611526</v>
      </c>
      <c r="AX124" s="690">
        <v>189821129</v>
      </c>
      <c r="AY124" s="691">
        <v>0</v>
      </c>
      <c r="AZ124" s="690">
        <v>189821129</v>
      </c>
      <c r="BA124" s="691">
        <v>0</v>
      </c>
      <c r="BB124" s="691">
        <v>0</v>
      </c>
    </row>
    <row r="125" spans="1:54" hidden="1" x14ac:dyDescent="0.25">
      <c r="A125" s="925" t="s">
        <v>14</v>
      </c>
      <c r="B125" s="829"/>
      <c r="C125" s="925" t="s">
        <v>282</v>
      </c>
      <c r="D125" s="829"/>
      <c r="E125" s="925" t="s">
        <v>280</v>
      </c>
      <c r="F125" s="829"/>
      <c r="G125" s="925" t="s">
        <v>283</v>
      </c>
      <c r="H125" s="829"/>
      <c r="I125" s="925" t="s">
        <v>292</v>
      </c>
      <c r="J125" s="829"/>
      <c r="K125" s="829"/>
      <c r="L125" s="925" t="s">
        <v>282</v>
      </c>
      <c r="M125" s="829"/>
      <c r="N125" s="829"/>
      <c r="O125" s="925"/>
      <c r="P125" s="829"/>
      <c r="Q125" s="925"/>
      <c r="R125" s="829"/>
      <c r="S125" s="924" t="s">
        <v>68</v>
      </c>
      <c r="T125" s="829"/>
      <c r="U125" s="829"/>
      <c r="V125" s="829"/>
      <c r="W125" s="829"/>
      <c r="X125" s="829"/>
      <c r="Y125" s="829"/>
      <c r="Z125" s="829"/>
      <c r="AA125" s="925" t="s">
        <v>273</v>
      </c>
      <c r="AB125" s="829"/>
      <c r="AC125" s="829"/>
      <c r="AD125" s="829"/>
      <c r="AE125" s="829"/>
      <c r="AF125" s="925" t="s">
        <v>274</v>
      </c>
      <c r="AG125" s="829"/>
      <c r="AH125" s="829"/>
      <c r="AI125" s="108" t="s">
        <v>65</v>
      </c>
      <c r="AJ125" s="926" t="s">
        <v>275</v>
      </c>
      <c r="AK125" s="829"/>
      <c r="AL125" s="829"/>
      <c r="AM125" s="829"/>
      <c r="AN125" s="829"/>
      <c r="AO125" s="829"/>
      <c r="AP125" s="109">
        <v>979781676</v>
      </c>
      <c r="AQ125" s="110">
        <v>0</v>
      </c>
      <c r="AR125" s="110">
        <v>0</v>
      </c>
      <c r="AS125" s="110">
        <v>0</v>
      </c>
      <c r="AT125" s="109">
        <v>256432655</v>
      </c>
      <c r="AU125" s="109">
        <v>-256432655</v>
      </c>
      <c r="AV125" s="693">
        <v>75462961</v>
      </c>
      <c r="AW125" s="109">
        <v>180969694</v>
      </c>
      <c r="AX125" s="109">
        <v>75462961</v>
      </c>
      <c r="AY125" s="110">
        <v>0</v>
      </c>
      <c r="AZ125" s="109">
        <v>75462961</v>
      </c>
      <c r="BA125" s="110">
        <v>0</v>
      </c>
      <c r="BB125" s="110">
        <v>0</v>
      </c>
    </row>
    <row r="126" spans="1:54" hidden="1" x14ac:dyDescent="0.25">
      <c r="A126" s="925" t="s">
        <v>14</v>
      </c>
      <c r="B126" s="829"/>
      <c r="C126" s="925" t="s">
        <v>282</v>
      </c>
      <c r="D126" s="829"/>
      <c r="E126" s="925" t="s">
        <v>280</v>
      </c>
      <c r="F126" s="829"/>
      <c r="G126" s="925" t="s">
        <v>283</v>
      </c>
      <c r="H126" s="829"/>
      <c r="I126" s="925" t="s">
        <v>292</v>
      </c>
      <c r="J126" s="829"/>
      <c r="K126" s="829"/>
      <c r="L126" s="925" t="s">
        <v>289</v>
      </c>
      <c r="M126" s="829"/>
      <c r="N126" s="829"/>
      <c r="O126" s="925"/>
      <c r="P126" s="829"/>
      <c r="Q126" s="925"/>
      <c r="R126" s="829"/>
      <c r="S126" s="924" t="s">
        <v>69</v>
      </c>
      <c r="T126" s="829"/>
      <c r="U126" s="829"/>
      <c r="V126" s="829"/>
      <c r="W126" s="829"/>
      <c r="X126" s="829"/>
      <c r="Y126" s="829"/>
      <c r="Z126" s="829"/>
      <c r="AA126" s="925" t="s">
        <v>273</v>
      </c>
      <c r="AB126" s="829"/>
      <c r="AC126" s="829"/>
      <c r="AD126" s="829"/>
      <c r="AE126" s="829"/>
      <c r="AF126" s="925" t="s">
        <v>274</v>
      </c>
      <c r="AG126" s="829"/>
      <c r="AH126" s="829"/>
      <c r="AI126" s="108" t="s">
        <v>65</v>
      </c>
      <c r="AJ126" s="926" t="s">
        <v>275</v>
      </c>
      <c r="AK126" s="829"/>
      <c r="AL126" s="829"/>
      <c r="AM126" s="829"/>
      <c r="AN126" s="829"/>
      <c r="AO126" s="829"/>
      <c r="AP126" s="109">
        <v>40000000</v>
      </c>
      <c r="AQ126" s="110">
        <v>0</v>
      </c>
      <c r="AR126" s="109">
        <v>40000000</v>
      </c>
      <c r="AS126" s="110">
        <v>0</v>
      </c>
      <c r="AT126" s="110">
        <v>0</v>
      </c>
      <c r="AU126" s="110">
        <v>0</v>
      </c>
      <c r="AV126" s="692">
        <v>0</v>
      </c>
      <c r="AW126" s="110">
        <v>0</v>
      </c>
      <c r="AX126" s="110">
        <v>0</v>
      </c>
      <c r="AY126" s="110">
        <v>0</v>
      </c>
      <c r="AZ126" s="110">
        <v>0</v>
      </c>
      <c r="BA126" s="110">
        <v>0</v>
      </c>
      <c r="BB126" s="110">
        <v>0</v>
      </c>
    </row>
    <row r="127" spans="1:54" hidden="1" x14ac:dyDescent="0.25">
      <c r="A127" s="925" t="s">
        <v>14</v>
      </c>
      <c r="B127" s="829"/>
      <c r="C127" s="925" t="s">
        <v>282</v>
      </c>
      <c r="D127" s="829"/>
      <c r="E127" s="925" t="s">
        <v>280</v>
      </c>
      <c r="F127" s="829"/>
      <c r="G127" s="925" t="s">
        <v>283</v>
      </c>
      <c r="H127" s="829"/>
      <c r="I127" s="925" t="s">
        <v>292</v>
      </c>
      <c r="J127" s="829"/>
      <c r="K127" s="829"/>
      <c r="L127" s="925" t="s">
        <v>284</v>
      </c>
      <c r="M127" s="829"/>
      <c r="N127" s="829"/>
      <c r="O127" s="925"/>
      <c r="P127" s="829"/>
      <c r="Q127" s="925"/>
      <c r="R127" s="829"/>
      <c r="S127" s="924" t="s">
        <v>70</v>
      </c>
      <c r="T127" s="829"/>
      <c r="U127" s="829"/>
      <c r="V127" s="829"/>
      <c r="W127" s="829"/>
      <c r="X127" s="829"/>
      <c r="Y127" s="829"/>
      <c r="Z127" s="829"/>
      <c r="AA127" s="925" t="s">
        <v>273</v>
      </c>
      <c r="AB127" s="829"/>
      <c r="AC127" s="829"/>
      <c r="AD127" s="829"/>
      <c r="AE127" s="829"/>
      <c r="AF127" s="925" t="s">
        <v>274</v>
      </c>
      <c r="AG127" s="829"/>
      <c r="AH127" s="829"/>
      <c r="AI127" s="108" t="s">
        <v>65</v>
      </c>
      <c r="AJ127" s="926" t="s">
        <v>275</v>
      </c>
      <c r="AK127" s="829"/>
      <c r="AL127" s="829"/>
      <c r="AM127" s="829"/>
      <c r="AN127" s="829"/>
      <c r="AO127" s="829"/>
      <c r="AP127" s="109">
        <v>1583900000</v>
      </c>
      <c r="AQ127" s="110">
        <v>0</v>
      </c>
      <c r="AR127" s="109">
        <v>199999999.5</v>
      </c>
      <c r="AS127" s="110">
        <v>0</v>
      </c>
      <c r="AT127" s="110">
        <v>0</v>
      </c>
      <c r="AU127" s="110">
        <v>0</v>
      </c>
      <c r="AV127" s="693">
        <v>114358168</v>
      </c>
      <c r="AW127" s="109">
        <v>-114358168</v>
      </c>
      <c r="AX127" s="109">
        <v>114358168</v>
      </c>
      <c r="AY127" s="110">
        <v>0</v>
      </c>
      <c r="AZ127" s="109">
        <v>114358168</v>
      </c>
      <c r="BA127" s="110">
        <v>0</v>
      </c>
      <c r="BB127" s="110">
        <v>0</v>
      </c>
    </row>
    <row r="128" spans="1:54" hidden="1" x14ac:dyDescent="0.25">
      <c r="A128" s="925" t="s">
        <v>14</v>
      </c>
      <c r="B128" s="829"/>
      <c r="C128" s="925" t="s">
        <v>282</v>
      </c>
      <c r="D128" s="829"/>
      <c r="E128" s="925" t="s">
        <v>280</v>
      </c>
      <c r="F128" s="829"/>
      <c r="G128" s="925" t="s">
        <v>283</v>
      </c>
      <c r="H128" s="829"/>
      <c r="I128" s="925" t="s">
        <v>292</v>
      </c>
      <c r="J128" s="829"/>
      <c r="K128" s="829"/>
      <c r="L128" s="925" t="s">
        <v>294</v>
      </c>
      <c r="M128" s="829"/>
      <c r="N128" s="829"/>
      <c r="O128" s="925"/>
      <c r="P128" s="829"/>
      <c r="Q128" s="925"/>
      <c r="R128" s="829"/>
      <c r="S128" s="924" t="s">
        <v>657</v>
      </c>
      <c r="T128" s="829"/>
      <c r="U128" s="829"/>
      <c r="V128" s="829"/>
      <c r="W128" s="829"/>
      <c r="X128" s="829"/>
      <c r="Y128" s="829"/>
      <c r="Z128" s="829"/>
      <c r="AA128" s="925" t="s">
        <v>273</v>
      </c>
      <c r="AB128" s="829"/>
      <c r="AC128" s="829"/>
      <c r="AD128" s="829"/>
      <c r="AE128" s="829"/>
      <c r="AF128" s="925" t="s">
        <v>274</v>
      </c>
      <c r="AG128" s="829"/>
      <c r="AH128" s="829"/>
      <c r="AI128" s="108" t="s">
        <v>65</v>
      </c>
      <c r="AJ128" s="926" t="s">
        <v>275</v>
      </c>
      <c r="AK128" s="829"/>
      <c r="AL128" s="829"/>
      <c r="AM128" s="829"/>
      <c r="AN128" s="829"/>
      <c r="AO128" s="829"/>
      <c r="AP128" s="110">
        <v>0</v>
      </c>
      <c r="AQ128" s="110">
        <v>0</v>
      </c>
      <c r="AR128" s="110">
        <v>0</v>
      </c>
      <c r="AS128" s="110">
        <v>0</v>
      </c>
      <c r="AT128" s="110">
        <v>0</v>
      </c>
      <c r="AU128" s="110">
        <v>0</v>
      </c>
      <c r="AV128" s="692">
        <v>0</v>
      </c>
      <c r="AW128" s="110">
        <v>0</v>
      </c>
      <c r="AX128" s="110">
        <v>0</v>
      </c>
      <c r="AY128" s="110">
        <v>0</v>
      </c>
      <c r="AZ128" s="110">
        <v>0</v>
      </c>
      <c r="BA128" s="110">
        <v>0</v>
      </c>
      <c r="BB128" s="110">
        <v>0</v>
      </c>
    </row>
    <row r="129" spans="1:54" s="212" customFormat="1" hidden="1" x14ac:dyDescent="0.25">
      <c r="A129" s="936" t="s">
        <v>14</v>
      </c>
      <c r="B129" s="935"/>
      <c r="C129" s="936" t="s">
        <v>282</v>
      </c>
      <c r="D129" s="935"/>
      <c r="E129" s="936" t="s">
        <v>280</v>
      </c>
      <c r="F129" s="935"/>
      <c r="G129" s="936" t="s">
        <v>283</v>
      </c>
      <c r="H129" s="935"/>
      <c r="I129" s="936" t="s">
        <v>293</v>
      </c>
      <c r="J129" s="935"/>
      <c r="K129" s="935"/>
      <c r="L129" s="936"/>
      <c r="M129" s="935"/>
      <c r="N129" s="935"/>
      <c r="O129" s="936"/>
      <c r="P129" s="935"/>
      <c r="Q129" s="936"/>
      <c r="R129" s="935"/>
      <c r="S129" s="934" t="s">
        <v>220</v>
      </c>
      <c r="T129" s="935"/>
      <c r="U129" s="935"/>
      <c r="V129" s="935"/>
      <c r="W129" s="935"/>
      <c r="X129" s="935"/>
      <c r="Y129" s="935"/>
      <c r="Z129" s="935"/>
      <c r="AA129" s="936" t="s">
        <v>273</v>
      </c>
      <c r="AB129" s="935"/>
      <c r="AC129" s="935"/>
      <c r="AD129" s="935"/>
      <c r="AE129" s="935"/>
      <c r="AF129" s="936" t="s">
        <v>274</v>
      </c>
      <c r="AG129" s="935"/>
      <c r="AH129" s="935"/>
      <c r="AI129" s="694" t="s">
        <v>65</v>
      </c>
      <c r="AJ129" s="937" t="s">
        <v>275</v>
      </c>
      <c r="AK129" s="935"/>
      <c r="AL129" s="935"/>
      <c r="AM129" s="935"/>
      <c r="AN129" s="935"/>
      <c r="AO129" s="935"/>
      <c r="AP129" s="690">
        <v>132277436</v>
      </c>
      <c r="AQ129" s="690">
        <v>26183675</v>
      </c>
      <c r="AR129" s="690">
        <v>307156</v>
      </c>
      <c r="AS129" s="691">
        <v>0</v>
      </c>
      <c r="AT129" s="690">
        <v>34172876</v>
      </c>
      <c r="AU129" s="690">
        <v>-7989201</v>
      </c>
      <c r="AV129" s="690">
        <v>560000</v>
      </c>
      <c r="AW129" s="690">
        <v>33612876</v>
      </c>
      <c r="AX129" s="690">
        <v>560000</v>
      </c>
      <c r="AY129" s="691">
        <v>0</v>
      </c>
      <c r="AZ129" s="690">
        <v>560000</v>
      </c>
      <c r="BA129" s="691">
        <v>0</v>
      </c>
      <c r="BB129" s="691">
        <v>0</v>
      </c>
    </row>
    <row r="130" spans="1:54" hidden="1" x14ac:dyDescent="0.25">
      <c r="A130" s="925" t="s">
        <v>14</v>
      </c>
      <c r="B130" s="829"/>
      <c r="C130" s="925" t="s">
        <v>282</v>
      </c>
      <c r="D130" s="829"/>
      <c r="E130" s="925" t="s">
        <v>280</v>
      </c>
      <c r="F130" s="829"/>
      <c r="G130" s="925" t="s">
        <v>283</v>
      </c>
      <c r="H130" s="829"/>
      <c r="I130" s="925" t="s">
        <v>293</v>
      </c>
      <c r="J130" s="829"/>
      <c r="K130" s="829"/>
      <c r="L130" s="925" t="s">
        <v>284</v>
      </c>
      <c r="M130" s="829"/>
      <c r="N130" s="829"/>
      <c r="O130" s="925"/>
      <c r="P130" s="829"/>
      <c r="Q130" s="925"/>
      <c r="R130" s="829"/>
      <c r="S130" s="924" t="s">
        <v>71</v>
      </c>
      <c r="T130" s="829"/>
      <c r="U130" s="829"/>
      <c r="V130" s="829"/>
      <c r="W130" s="829"/>
      <c r="X130" s="829"/>
      <c r="Y130" s="829"/>
      <c r="Z130" s="829"/>
      <c r="AA130" s="925" t="s">
        <v>273</v>
      </c>
      <c r="AB130" s="829"/>
      <c r="AC130" s="829"/>
      <c r="AD130" s="829"/>
      <c r="AE130" s="829"/>
      <c r="AF130" s="925" t="s">
        <v>274</v>
      </c>
      <c r="AG130" s="829"/>
      <c r="AH130" s="829"/>
      <c r="AI130" s="108" t="s">
        <v>65</v>
      </c>
      <c r="AJ130" s="926" t="s">
        <v>275</v>
      </c>
      <c r="AK130" s="829"/>
      <c r="AL130" s="829"/>
      <c r="AM130" s="829"/>
      <c r="AN130" s="829"/>
      <c r="AO130" s="829"/>
      <c r="AP130" s="109">
        <v>5528976</v>
      </c>
      <c r="AQ130" s="110">
        <v>0</v>
      </c>
      <c r="AR130" s="110">
        <v>0</v>
      </c>
      <c r="AS130" s="110">
        <v>0</v>
      </c>
      <c r="AT130" s="109">
        <v>4691976</v>
      </c>
      <c r="AU130" s="109">
        <v>-4691976</v>
      </c>
      <c r="AV130" s="692">
        <v>0</v>
      </c>
      <c r="AW130" s="109">
        <v>4691976</v>
      </c>
      <c r="AX130" s="110">
        <v>0</v>
      </c>
      <c r="AY130" s="110">
        <v>0</v>
      </c>
      <c r="AZ130" s="110">
        <v>0</v>
      </c>
      <c r="BA130" s="110">
        <v>0</v>
      </c>
      <c r="BB130" s="110">
        <v>0</v>
      </c>
    </row>
    <row r="131" spans="1:54" hidden="1" x14ac:dyDescent="0.25">
      <c r="A131" s="925" t="s">
        <v>14</v>
      </c>
      <c r="B131" s="829"/>
      <c r="C131" s="925" t="s">
        <v>282</v>
      </c>
      <c r="D131" s="829"/>
      <c r="E131" s="925" t="s">
        <v>280</v>
      </c>
      <c r="F131" s="829"/>
      <c r="G131" s="925" t="s">
        <v>283</v>
      </c>
      <c r="H131" s="829"/>
      <c r="I131" s="925" t="s">
        <v>293</v>
      </c>
      <c r="J131" s="829"/>
      <c r="K131" s="829"/>
      <c r="L131" s="925" t="s">
        <v>292</v>
      </c>
      <c r="M131" s="829"/>
      <c r="N131" s="829"/>
      <c r="O131" s="925"/>
      <c r="P131" s="829"/>
      <c r="Q131" s="925"/>
      <c r="R131" s="829"/>
      <c r="S131" s="924" t="s">
        <v>72</v>
      </c>
      <c r="T131" s="829"/>
      <c r="U131" s="829"/>
      <c r="V131" s="829"/>
      <c r="W131" s="829"/>
      <c r="X131" s="829"/>
      <c r="Y131" s="829"/>
      <c r="Z131" s="829"/>
      <c r="AA131" s="925" t="s">
        <v>273</v>
      </c>
      <c r="AB131" s="829"/>
      <c r="AC131" s="829"/>
      <c r="AD131" s="829"/>
      <c r="AE131" s="829"/>
      <c r="AF131" s="925" t="s">
        <v>274</v>
      </c>
      <c r="AG131" s="829"/>
      <c r="AH131" s="829"/>
      <c r="AI131" s="108" t="s">
        <v>65</v>
      </c>
      <c r="AJ131" s="926" t="s">
        <v>275</v>
      </c>
      <c r="AK131" s="829"/>
      <c r="AL131" s="829"/>
      <c r="AM131" s="829"/>
      <c r="AN131" s="829"/>
      <c r="AO131" s="829"/>
      <c r="AP131" s="109">
        <v>126748460</v>
      </c>
      <c r="AQ131" s="109">
        <v>26183675</v>
      </c>
      <c r="AR131" s="109">
        <v>307156</v>
      </c>
      <c r="AS131" s="110">
        <v>0</v>
      </c>
      <c r="AT131" s="109">
        <v>29480900</v>
      </c>
      <c r="AU131" s="109">
        <v>-3297225</v>
      </c>
      <c r="AV131" s="693">
        <v>560000</v>
      </c>
      <c r="AW131" s="109">
        <v>28920900</v>
      </c>
      <c r="AX131" s="109">
        <v>560000</v>
      </c>
      <c r="AY131" s="110">
        <v>0</v>
      </c>
      <c r="AZ131" s="109">
        <v>560000</v>
      </c>
      <c r="BA131" s="110">
        <v>0</v>
      </c>
      <c r="BB131" s="110">
        <v>0</v>
      </c>
    </row>
    <row r="132" spans="1:54" s="212" customFormat="1" hidden="1" x14ac:dyDescent="0.25">
      <c r="A132" s="936" t="s">
        <v>14</v>
      </c>
      <c r="B132" s="935"/>
      <c r="C132" s="936" t="s">
        <v>282</v>
      </c>
      <c r="D132" s="935"/>
      <c r="E132" s="936" t="s">
        <v>280</v>
      </c>
      <c r="F132" s="935"/>
      <c r="G132" s="936" t="s">
        <v>283</v>
      </c>
      <c r="H132" s="935"/>
      <c r="I132" s="936" t="s">
        <v>294</v>
      </c>
      <c r="J132" s="935"/>
      <c r="K132" s="935"/>
      <c r="L132" s="936"/>
      <c r="M132" s="935"/>
      <c r="N132" s="935"/>
      <c r="O132" s="936"/>
      <c r="P132" s="935"/>
      <c r="Q132" s="936"/>
      <c r="R132" s="935"/>
      <c r="S132" s="934" t="s">
        <v>305</v>
      </c>
      <c r="T132" s="935"/>
      <c r="U132" s="935"/>
      <c r="V132" s="935"/>
      <c r="W132" s="935"/>
      <c r="X132" s="935"/>
      <c r="Y132" s="935"/>
      <c r="Z132" s="935"/>
      <c r="AA132" s="936" t="s">
        <v>273</v>
      </c>
      <c r="AB132" s="935"/>
      <c r="AC132" s="935"/>
      <c r="AD132" s="935"/>
      <c r="AE132" s="935"/>
      <c r="AF132" s="936" t="s">
        <v>274</v>
      </c>
      <c r="AG132" s="935"/>
      <c r="AH132" s="935"/>
      <c r="AI132" s="694" t="s">
        <v>65</v>
      </c>
      <c r="AJ132" s="937" t="s">
        <v>275</v>
      </c>
      <c r="AK132" s="935"/>
      <c r="AL132" s="935"/>
      <c r="AM132" s="935"/>
      <c r="AN132" s="935"/>
      <c r="AO132" s="935"/>
      <c r="AP132" s="690">
        <v>1343176172</v>
      </c>
      <c r="AQ132" s="691">
        <v>0</v>
      </c>
      <c r="AR132" s="691">
        <v>0</v>
      </c>
      <c r="AS132" s="691">
        <v>0</v>
      </c>
      <c r="AT132" s="690">
        <v>137293407</v>
      </c>
      <c r="AU132" s="690">
        <v>-137293407</v>
      </c>
      <c r="AV132" s="690">
        <v>134261384</v>
      </c>
      <c r="AW132" s="690">
        <v>3032023</v>
      </c>
      <c r="AX132" s="690">
        <v>142622672</v>
      </c>
      <c r="AY132" s="690">
        <v>-8361288</v>
      </c>
      <c r="AZ132" s="690">
        <v>129804922</v>
      </c>
      <c r="BA132" s="690">
        <v>12817750</v>
      </c>
      <c r="BB132" s="691">
        <v>0</v>
      </c>
    </row>
    <row r="133" spans="1:54" hidden="1" x14ac:dyDescent="0.25">
      <c r="A133" s="925" t="s">
        <v>14</v>
      </c>
      <c r="B133" s="829"/>
      <c r="C133" s="925" t="s">
        <v>282</v>
      </c>
      <c r="D133" s="829"/>
      <c r="E133" s="925" t="s">
        <v>280</v>
      </c>
      <c r="F133" s="829"/>
      <c r="G133" s="925" t="s">
        <v>283</v>
      </c>
      <c r="H133" s="829"/>
      <c r="I133" s="925" t="s">
        <v>294</v>
      </c>
      <c r="J133" s="829"/>
      <c r="K133" s="829"/>
      <c r="L133" s="925" t="s">
        <v>279</v>
      </c>
      <c r="M133" s="829"/>
      <c r="N133" s="829"/>
      <c r="O133" s="925"/>
      <c r="P133" s="829"/>
      <c r="Q133" s="925"/>
      <c r="R133" s="829"/>
      <c r="S133" s="924" t="s">
        <v>73</v>
      </c>
      <c r="T133" s="829"/>
      <c r="U133" s="829"/>
      <c r="V133" s="829"/>
      <c r="W133" s="829"/>
      <c r="X133" s="829"/>
      <c r="Y133" s="829"/>
      <c r="Z133" s="829"/>
      <c r="AA133" s="925" t="s">
        <v>273</v>
      </c>
      <c r="AB133" s="829"/>
      <c r="AC133" s="829"/>
      <c r="AD133" s="829"/>
      <c r="AE133" s="829"/>
      <c r="AF133" s="925" t="s">
        <v>274</v>
      </c>
      <c r="AG133" s="829"/>
      <c r="AH133" s="829"/>
      <c r="AI133" s="108" t="s">
        <v>65</v>
      </c>
      <c r="AJ133" s="926" t="s">
        <v>275</v>
      </c>
      <c r="AK133" s="829"/>
      <c r="AL133" s="829"/>
      <c r="AM133" s="829"/>
      <c r="AN133" s="829"/>
      <c r="AO133" s="829"/>
      <c r="AP133" s="109">
        <v>143815862</v>
      </c>
      <c r="AQ133" s="110">
        <v>0</v>
      </c>
      <c r="AR133" s="110">
        <v>0</v>
      </c>
      <c r="AS133" s="110">
        <v>0</v>
      </c>
      <c r="AT133" s="109">
        <v>16691927</v>
      </c>
      <c r="AU133" s="109">
        <v>-16691927</v>
      </c>
      <c r="AV133" s="693">
        <v>16567471</v>
      </c>
      <c r="AW133" s="109">
        <v>124456</v>
      </c>
      <c r="AX133" s="109">
        <v>16773566</v>
      </c>
      <c r="AY133" s="109">
        <v>-206095</v>
      </c>
      <c r="AZ133" s="109">
        <v>16773566</v>
      </c>
      <c r="BA133" s="110">
        <v>0</v>
      </c>
      <c r="BB133" s="110">
        <v>0</v>
      </c>
    </row>
    <row r="134" spans="1:54" hidden="1" x14ac:dyDescent="0.25">
      <c r="A134" s="925" t="s">
        <v>14</v>
      </c>
      <c r="B134" s="829"/>
      <c r="C134" s="925" t="s">
        <v>282</v>
      </c>
      <c r="D134" s="829"/>
      <c r="E134" s="925" t="s">
        <v>280</v>
      </c>
      <c r="F134" s="829"/>
      <c r="G134" s="925" t="s">
        <v>283</v>
      </c>
      <c r="H134" s="829"/>
      <c r="I134" s="925" t="s">
        <v>294</v>
      </c>
      <c r="J134" s="829"/>
      <c r="K134" s="829"/>
      <c r="L134" s="925" t="s">
        <v>282</v>
      </c>
      <c r="M134" s="829"/>
      <c r="N134" s="829"/>
      <c r="O134" s="925"/>
      <c r="P134" s="829"/>
      <c r="Q134" s="925"/>
      <c r="R134" s="829"/>
      <c r="S134" s="924" t="s">
        <v>74</v>
      </c>
      <c r="T134" s="829"/>
      <c r="U134" s="829"/>
      <c r="V134" s="829"/>
      <c r="W134" s="829"/>
      <c r="X134" s="829"/>
      <c r="Y134" s="829"/>
      <c r="Z134" s="829"/>
      <c r="AA134" s="925" t="s">
        <v>273</v>
      </c>
      <c r="AB134" s="829"/>
      <c r="AC134" s="829"/>
      <c r="AD134" s="829"/>
      <c r="AE134" s="829"/>
      <c r="AF134" s="925" t="s">
        <v>274</v>
      </c>
      <c r="AG134" s="829"/>
      <c r="AH134" s="829"/>
      <c r="AI134" s="108" t="s">
        <v>65</v>
      </c>
      <c r="AJ134" s="926" t="s">
        <v>275</v>
      </c>
      <c r="AK134" s="829"/>
      <c r="AL134" s="829"/>
      <c r="AM134" s="829"/>
      <c r="AN134" s="829"/>
      <c r="AO134" s="829"/>
      <c r="AP134" s="109">
        <v>794010310</v>
      </c>
      <c r="AQ134" s="110">
        <v>0</v>
      </c>
      <c r="AR134" s="110">
        <v>0</v>
      </c>
      <c r="AS134" s="110">
        <v>0</v>
      </c>
      <c r="AT134" s="109">
        <v>75884438</v>
      </c>
      <c r="AU134" s="109">
        <v>-75884438</v>
      </c>
      <c r="AV134" s="693">
        <v>73732267</v>
      </c>
      <c r="AW134" s="109">
        <v>2152171</v>
      </c>
      <c r="AX134" s="109">
        <v>81373554</v>
      </c>
      <c r="AY134" s="109">
        <v>-7641287</v>
      </c>
      <c r="AZ134" s="109">
        <v>81373554</v>
      </c>
      <c r="BA134" s="110">
        <v>0</v>
      </c>
      <c r="BB134" s="110">
        <v>0</v>
      </c>
    </row>
    <row r="135" spans="1:54" hidden="1" x14ac:dyDescent="0.25">
      <c r="A135" s="925" t="s">
        <v>14</v>
      </c>
      <c r="B135" s="829"/>
      <c r="C135" s="925" t="s">
        <v>282</v>
      </c>
      <c r="D135" s="829"/>
      <c r="E135" s="925" t="s">
        <v>280</v>
      </c>
      <c r="F135" s="829"/>
      <c r="G135" s="925" t="s">
        <v>283</v>
      </c>
      <c r="H135" s="829"/>
      <c r="I135" s="925" t="s">
        <v>294</v>
      </c>
      <c r="J135" s="829"/>
      <c r="K135" s="829"/>
      <c r="L135" s="925" t="s">
        <v>289</v>
      </c>
      <c r="M135" s="829"/>
      <c r="N135" s="829"/>
      <c r="O135" s="925"/>
      <c r="P135" s="829"/>
      <c r="Q135" s="925"/>
      <c r="R135" s="829"/>
      <c r="S135" s="924" t="s">
        <v>75</v>
      </c>
      <c r="T135" s="829"/>
      <c r="U135" s="829"/>
      <c r="V135" s="829"/>
      <c r="W135" s="829"/>
      <c r="X135" s="829"/>
      <c r="Y135" s="829"/>
      <c r="Z135" s="829"/>
      <c r="AA135" s="925" t="s">
        <v>273</v>
      </c>
      <c r="AB135" s="829"/>
      <c r="AC135" s="829"/>
      <c r="AD135" s="829"/>
      <c r="AE135" s="829"/>
      <c r="AF135" s="925" t="s">
        <v>274</v>
      </c>
      <c r="AG135" s="829"/>
      <c r="AH135" s="829"/>
      <c r="AI135" s="108" t="s">
        <v>65</v>
      </c>
      <c r="AJ135" s="926" t="s">
        <v>275</v>
      </c>
      <c r="AK135" s="829"/>
      <c r="AL135" s="829"/>
      <c r="AM135" s="829"/>
      <c r="AN135" s="829"/>
      <c r="AO135" s="829"/>
      <c r="AP135" s="109">
        <v>350000</v>
      </c>
      <c r="AQ135" s="110">
        <v>0</v>
      </c>
      <c r="AR135" s="110">
        <v>0</v>
      </c>
      <c r="AS135" s="110">
        <v>0</v>
      </c>
      <c r="AT135" s="109">
        <v>4156</v>
      </c>
      <c r="AU135" s="109">
        <v>-4156</v>
      </c>
      <c r="AV135" s="693">
        <v>4156</v>
      </c>
      <c r="AW135" s="110">
        <v>0</v>
      </c>
      <c r="AX135" s="109">
        <v>4156</v>
      </c>
      <c r="AY135" s="110">
        <v>0</v>
      </c>
      <c r="AZ135" s="109">
        <v>4156</v>
      </c>
      <c r="BA135" s="110">
        <v>0</v>
      </c>
      <c r="BB135" s="110">
        <v>0</v>
      </c>
    </row>
    <row r="136" spans="1:54" hidden="1" x14ac:dyDescent="0.25">
      <c r="A136" s="925" t="s">
        <v>14</v>
      </c>
      <c r="B136" s="829"/>
      <c r="C136" s="925" t="s">
        <v>282</v>
      </c>
      <c r="D136" s="829"/>
      <c r="E136" s="925" t="s">
        <v>280</v>
      </c>
      <c r="F136" s="829"/>
      <c r="G136" s="925" t="s">
        <v>283</v>
      </c>
      <c r="H136" s="829"/>
      <c r="I136" s="925" t="s">
        <v>294</v>
      </c>
      <c r="J136" s="829"/>
      <c r="K136" s="829"/>
      <c r="L136" s="925" t="s">
        <v>284</v>
      </c>
      <c r="M136" s="829"/>
      <c r="N136" s="829"/>
      <c r="O136" s="925"/>
      <c r="P136" s="829"/>
      <c r="Q136" s="925"/>
      <c r="R136" s="829"/>
      <c r="S136" s="924" t="s">
        <v>76</v>
      </c>
      <c r="T136" s="829"/>
      <c r="U136" s="829"/>
      <c r="V136" s="829"/>
      <c r="W136" s="829"/>
      <c r="X136" s="829"/>
      <c r="Y136" s="829"/>
      <c r="Z136" s="829"/>
      <c r="AA136" s="925" t="s">
        <v>273</v>
      </c>
      <c r="AB136" s="829"/>
      <c r="AC136" s="829"/>
      <c r="AD136" s="829"/>
      <c r="AE136" s="829"/>
      <c r="AF136" s="925" t="s">
        <v>274</v>
      </c>
      <c r="AG136" s="829"/>
      <c r="AH136" s="829"/>
      <c r="AI136" s="108" t="s">
        <v>65</v>
      </c>
      <c r="AJ136" s="926" t="s">
        <v>275</v>
      </c>
      <c r="AK136" s="829"/>
      <c r="AL136" s="829"/>
      <c r="AM136" s="829"/>
      <c r="AN136" s="829"/>
      <c r="AO136" s="829"/>
      <c r="AP136" s="109">
        <v>185000000</v>
      </c>
      <c r="AQ136" s="110">
        <v>0</v>
      </c>
      <c r="AR136" s="110">
        <v>0</v>
      </c>
      <c r="AS136" s="110">
        <v>0</v>
      </c>
      <c r="AT136" s="109">
        <v>26054614</v>
      </c>
      <c r="AU136" s="109">
        <v>-26054614</v>
      </c>
      <c r="AV136" s="693">
        <v>26054614</v>
      </c>
      <c r="AW136" s="110">
        <v>0</v>
      </c>
      <c r="AX136" s="109">
        <v>26054614</v>
      </c>
      <c r="AY136" s="110">
        <v>0</v>
      </c>
      <c r="AZ136" s="109">
        <v>13236864</v>
      </c>
      <c r="BA136" s="109">
        <v>12817750</v>
      </c>
      <c r="BB136" s="110">
        <v>0</v>
      </c>
    </row>
    <row r="137" spans="1:54" hidden="1" x14ac:dyDescent="0.25">
      <c r="A137" s="925" t="s">
        <v>14</v>
      </c>
      <c r="B137" s="829"/>
      <c r="C137" s="925" t="s">
        <v>282</v>
      </c>
      <c r="D137" s="829"/>
      <c r="E137" s="925" t="s">
        <v>280</v>
      </c>
      <c r="F137" s="829"/>
      <c r="G137" s="925" t="s">
        <v>283</v>
      </c>
      <c r="H137" s="829"/>
      <c r="I137" s="925" t="s">
        <v>294</v>
      </c>
      <c r="J137" s="829"/>
      <c r="K137" s="829"/>
      <c r="L137" s="925" t="s">
        <v>292</v>
      </c>
      <c r="M137" s="829"/>
      <c r="N137" s="829"/>
      <c r="O137" s="925"/>
      <c r="P137" s="829"/>
      <c r="Q137" s="925"/>
      <c r="R137" s="829"/>
      <c r="S137" s="924" t="s">
        <v>77</v>
      </c>
      <c r="T137" s="829"/>
      <c r="U137" s="829"/>
      <c r="V137" s="829"/>
      <c r="W137" s="829"/>
      <c r="X137" s="829"/>
      <c r="Y137" s="829"/>
      <c r="Z137" s="829"/>
      <c r="AA137" s="925" t="s">
        <v>273</v>
      </c>
      <c r="AB137" s="829"/>
      <c r="AC137" s="829"/>
      <c r="AD137" s="829"/>
      <c r="AE137" s="829"/>
      <c r="AF137" s="925" t="s">
        <v>274</v>
      </c>
      <c r="AG137" s="829"/>
      <c r="AH137" s="829"/>
      <c r="AI137" s="108" t="s">
        <v>65</v>
      </c>
      <c r="AJ137" s="926" t="s">
        <v>275</v>
      </c>
      <c r="AK137" s="829"/>
      <c r="AL137" s="829"/>
      <c r="AM137" s="829"/>
      <c r="AN137" s="829"/>
      <c r="AO137" s="829"/>
      <c r="AP137" s="109">
        <v>220000000</v>
      </c>
      <c r="AQ137" s="110">
        <v>0</v>
      </c>
      <c r="AR137" s="110">
        <v>0</v>
      </c>
      <c r="AS137" s="110">
        <v>0</v>
      </c>
      <c r="AT137" s="109">
        <v>18658272</v>
      </c>
      <c r="AU137" s="109">
        <v>-18658272</v>
      </c>
      <c r="AV137" s="693">
        <v>17902876</v>
      </c>
      <c r="AW137" s="109">
        <v>755396</v>
      </c>
      <c r="AX137" s="109">
        <v>18416782</v>
      </c>
      <c r="AY137" s="109">
        <v>-513906</v>
      </c>
      <c r="AZ137" s="109">
        <v>18416782</v>
      </c>
      <c r="BA137" s="110">
        <v>0</v>
      </c>
      <c r="BB137" s="110">
        <v>0</v>
      </c>
    </row>
    <row r="138" spans="1:54" s="212" customFormat="1" hidden="1" x14ac:dyDescent="0.25">
      <c r="A138" s="936" t="s">
        <v>14</v>
      </c>
      <c r="B138" s="935"/>
      <c r="C138" s="936" t="s">
        <v>282</v>
      </c>
      <c r="D138" s="935"/>
      <c r="E138" s="936" t="s">
        <v>280</v>
      </c>
      <c r="F138" s="935"/>
      <c r="G138" s="936" t="s">
        <v>283</v>
      </c>
      <c r="H138" s="935"/>
      <c r="I138" s="936" t="s">
        <v>288</v>
      </c>
      <c r="J138" s="935"/>
      <c r="K138" s="935"/>
      <c r="L138" s="936"/>
      <c r="M138" s="935"/>
      <c r="N138" s="935"/>
      <c r="O138" s="936"/>
      <c r="P138" s="935"/>
      <c r="Q138" s="936"/>
      <c r="R138" s="935"/>
      <c r="S138" s="934" t="s">
        <v>224</v>
      </c>
      <c r="T138" s="935"/>
      <c r="U138" s="935"/>
      <c r="V138" s="935"/>
      <c r="W138" s="935"/>
      <c r="X138" s="935"/>
      <c r="Y138" s="935"/>
      <c r="Z138" s="935"/>
      <c r="AA138" s="936" t="s">
        <v>273</v>
      </c>
      <c r="AB138" s="935"/>
      <c r="AC138" s="935"/>
      <c r="AD138" s="935"/>
      <c r="AE138" s="935"/>
      <c r="AF138" s="936" t="s">
        <v>274</v>
      </c>
      <c r="AG138" s="935"/>
      <c r="AH138" s="935"/>
      <c r="AI138" s="694" t="s">
        <v>65</v>
      </c>
      <c r="AJ138" s="937" t="s">
        <v>275</v>
      </c>
      <c r="AK138" s="935"/>
      <c r="AL138" s="935"/>
      <c r="AM138" s="935"/>
      <c r="AN138" s="935"/>
      <c r="AO138" s="935"/>
      <c r="AP138" s="690">
        <v>576462000</v>
      </c>
      <c r="AQ138" s="691">
        <v>0</v>
      </c>
      <c r="AR138" s="690">
        <v>1198260</v>
      </c>
      <c r="AS138" s="691">
        <v>0</v>
      </c>
      <c r="AT138" s="691">
        <v>0</v>
      </c>
      <c r="AU138" s="691">
        <v>0</v>
      </c>
      <c r="AV138" s="691">
        <v>0</v>
      </c>
      <c r="AW138" s="691">
        <v>0</v>
      </c>
      <c r="AX138" s="691">
        <v>0</v>
      </c>
      <c r="AY138" s="691">
        <v>0</v>
      </c>
      <c r="AZ138" s="691">
        <v>0</v>
      </c>
      <c r="BA138" s="691">
        <v>0</v>
      </c>
      <c r="BB138" s="691">
        <v>0</v>
      </c>
    </row>
    <row r="139" spans="1:54" hidden="1" x14ac:dyDescent="0.25">
      <c r="A139" s="925" t="s">
        <v>14</v>
      </c>
      <c r="B139" s="829"/>
      <c r="C139" s="925" t="s">
        <v>282</v>
      </c>
      <c r="D139" s="829"/>
      <c r="E139" s="925" t="s">
        <v>280</v>
      </c>
      <c r="F139" s="829"/>
      <c r="G139" s="925" t="s">
        <v>283</v>
      </c>
      <c r="H139" s="829"/>
      <c r="I139" s="925" t="s">
        <v>288</v>
      </c>
      <c r="J139" s="829"/>
      <c r="K139" s="829"/>
      <c r="L139" s="925" t="s">
        <v>279</v>
      </c>
      <c r="M139" s="829"/>
      <c r="N139" s="829"/>
      <c r="O139" s="925"/>
      <c r="P139" s="829"/>
      <c r="Q139" s="925"/>
      <c r="R139" s="829"/>
      <c r="S139" s="924" t="s">
        <v>78</v>
      </c>
      <c r="T139" s="829"/>
      <c r="U139" s="829"/>
      <c r="V139" s="829"/>
      <c r="W139" s="829"/>
      <c r="X139" s="829"/>
      <c r="Y139" s="829"/>
      <c r="Z139" s="829"/>
      <c r="AA139" s="925" t="s">
        <v>273</v>
      </c>
      <c r="AB139" s="829"/>
      <c r="AC139" s="829"/>
      <c r="AD139" s="829"/>
      <c r="AE139" s="829"/>
      <c r="AF139" s="925" t="s">
        <v>274</v>
      </c>
      <c r="AG139" s="829"/>
      <c r="AH139" s="829"/>
      <c r="AI139" s="108" t="s">
        <v>65</v>
      </c>
      <c r="AJ139" s="926" t="s">
        <v>275</v>
      </c>
      <c r="AK139" s="829"/>
      <c r="AL139" s="829"/>
      <c r="AM139" s="829"/>
      <c r="AN139" s="829"/>
      <c r="AO139" s="829"/>
      <c r="AP139" s="109">
        <v>51312000</v>
      </c>
      <c r="AQ139" s="110">
        <v>0</v>
      </c>
      <c r="AR139" s="109">
        <v>1198260</v>
      </c>
      <c r="AS139" s="110">
        <v>0</v>
      </c>
      <c r="AT139" s="110">
        <v>0</v>
      </c>
      <c r="AU139" s="110">
        <v>0</v>
      </c>
      <c r="AV139" s="692">
        <v>0</v>
      </c>
      <c r="AW139" s="110">
        <v>0</v>
      </c>
      <c r="AX139" s="110">
        <v>0</v>
      </c>
      <c r="AY139" s="110">
        <v>0</v>
      </c>
      <c r="AZ139" s="110">
        <v>0</v>
      </c>
      <c r="BA139" s="110">
        <v>0</v>
      </c>
      <c r="BB139" s="110">
        <v>0</v>
      </c>
    </row>
    <row r="140" spans="1:54" hidden="1" x14ac:dyDescent="0.25">
      <c r="A140" s="925" t="s">
        <v>14</v>
      </c>
      <c r="B140" s="829"/>
      <c r="C140" s="925" t="s">
        <v>282</v>
      </c>
      <c r="D140" s="829"/>
      <c r="E140" s="925" t="s">
        <v>280</v>
      </c>
      <c r="F140" s="829"/>
      <c r="G140" s="925" t="s">
        <v>283</v>
      </c>
      <c r="H140" s="829"/>
      <c r="I140" s="925" t="s">
        <v>288</v>
      </c>
      <c r="J140" s="829"/>
      <c r="K140" s="829"/>
      <c r="L140" s="925" t="s">
        <v>294</v>
      </c>
      <c r="M140" s="829"/>
      <c r="N140" s="829"/>
      <c r="O140" s="925"/>
      <c r="P140" s="829"/>
      <c r="Q140" s="925"/>
      <c r="R140" s="829"/>
      <c r="S140" s="924" t="s">
        <v>79</v>
      </c>
      <c r="T140" s="829"/>
      <c r="U140" s="829"/>
      <c r="V140" s="829"/>
      <c r="W140" s="829"/>
      <c r="X140" s="829"/>
      <c r="Y140" s="829"/>
      <c r="Z140" s="829"/>
      <c r="AA140" s="925" t="s">
        <v>273</v>
      </c>
      <c r="AB140" s="829"/>
      <c r="AC140" s="829"/>
      <c r="AD140" s="829"/>
      <c r="AE140" s="829"/>
      <c r="AF140" s="925" t="s">
        <v>274</v>
      </c>
      <c r="AG140" s="829"/>
      <c r="AH140" s="829"/>
      <c r="AI140" s="108" t="s">
        <v>65</v>
      </c>
      <c r="AJ140" s="926" t="s">
        <v>275</v>
      </c>
      <c r="AK140" s="829"/>
      <c r="AL140" s="829"/>
      <c r="AM140" s="829"/>
      <c r="AN140" s="829"/>
      <c r="AO140" s="829"/>
      <c r="AP140" s="109">
        <v>13373589</v>
      </c>
      <c r="AQ140" s="110">
        <v>0</v>
      </c>
      <c r="AR140" s="110">
        <v>0</v>
      </c>
      <c r="AS140" s="110">
        <v>0</v>
      </c>
      <c r="AT140" s="110">
        <v>0</v>
      </c>
      <c r="AU140" s="110">
        <v>0</v>
      </c>
      <c r="AV140" s="692">
        <v>0</v>
      </c>
      <c r="AW140" s="110">
        <v>0</v>
      </c>
      <c r="AX140" s="110">
        <v>0</v>
      </c>
      <c r="AY140" s="110">
        <v>0</v>
      </c>
      <c r="AZ140" s="110">
        <v>0</v>
      </c>
      <c r="BA140" s="110">
        <v>0</v>
      </c>
      <c r="BB140" s="110">
        <v>0</v>
      </c>
    </row>
    <row r="141" spans="1:54" hidden="1" x14ac:dyDescent="0.25">
      <c r="A141" s="925" t="s">
        <v>14</v>
      </c>
      <c r="B141" s="829"/>
      <c r="C141" s="925" t="s">
        <v>282</v>
      </c>
      <c r="D141" s="829"/>
      <c r="E141" s="925" t="s">
        <v>280</v>
      </c>
      <c r="F141" s="829"/>
      <c r="G141" s="925" t="s">
        <v>283</v>
      </c>
      <c r="H141" s="829"/>
      <c r="I141" s="925" t="s">
        <v>288</v>
      </c>
      <c r="J141" s="829"/>
      <c r="K141" s="829"/>
      <c r="L141" s="925" t="s">
        <v>80</v>
      </c>
      <c r="M141" s="829"/>
      <c r="N141" s="829"/>
      <c r="O141" s="925"/>
      <c r="P141" s="829"/>
      <c r="Q141" s="925"/>
      <c r="R141" s="829"/>
      <c r="S141" s="924" t="s">
        <v>81</v>
      </c>
      <c r="T141" s="829"/>
      <c r="U141" s="829"/>
      <c r="V141" s="829"/>
      <c r="W141" s="829"/>
      <c r="X141" s="829"/>
      <c r="Y141" s="829"/>
      <c r="Z141" s="829"/>
      <c r="AA141" s="925" t="s">
        <v>273</v>
      </c>
      <c r="AB141" s="829"/>
      <c r="AC141" s="829"/>
      <c r="AD141" s="829"/>
      <c r="AE141" s="829"/>
      <c r="AF141" s="925" t="s">
        <v>274</v>
      </c>
      <c r="AG141" s="829"/>
      <c r="AH141" s="829"/>
      <c r="AI141" s="108" t="s">
        <v>65</v>
      </c>
      <c r="AJ141" s="926" t="s">
        <v>275</v>
      </c>
      <c r="AK141" s="829"/>
      <c r="AL141" s="829"/>
      <c r="AM141" s="829"/>
      <c r="AN141" s="829"/>
      <c r="AO141" s="829"/>
      <c r="AP141" s="109">
        <v>511776411</v>
      </c>
      <c r="AQ141" s="110">
        <v>0</v>
      </c>
      <c r="AR141" s="110">
        <v>0</v>
      </c>
      <c r="AS141" s="110">
        <v>0</v>
      </c>
      <c r="AT141" s="110">
        <v>0</v>
      </c>
      <c r="AU141" s="110">
        <v>0</v>
      </c>
      <c r="AV141" s="692">
        <v>0</v>
      </c>
      <c r="AW141" s="110">
        <v>0</v>
      </c>
      <c r="AX141" s="110">
        <v>0</v>
      </c>
      <c r="AY141" s="110">
        <v>0</v>
      </c>
      <c r="AZ141" s="110">
        <v>0</v>
      </c>
      <c r="BA141" s="110">
        <v>0</v>
      </c>
      <c r="BB141" s="110">
        <v>0</v>
      </c>
    </row>
    <row r="142" spans="1:54" s="212" customFormat="1" hidden="1" x14ac:dyDescent="0.25">
      <c r="A142" s="936" t="s">
        <v>14</v>
      </c>
      <c r="B142" s="935"/>
      <c r="C142" s="936" t="s">
        <v>282</v>
      </c>
      <c r="D142" s="935"/>
      <c r="E142" s="936" t="s">
        <v>280</v>
      </c>
      <c r="F142" s="935"/>
      <c r="G142" s="936" t="s">
        <v>283</v>
      </c>
      <c r="H142" s="935"/>
      <c r="I142" s="936" t="s">
        <v>65</v>
      </c>
      <c r="J142" s="935"/>
      <c r="K142" s="935"/>
      <c r="L142" s="936"/>
      <c r="M142" s="935"/>
      <c r="N142" s="935"/>
      <c r="O142" s="936"/>
      <c r="P142" s="935"/>
      <c r="Q142" s="936"/>
      <c r="R142" s="935"/>
      <c r="S142" s="934" t="s">
        <v>226</v>
      </c>
      <c r="T142" s="935"/>
      <c r="U142" s="935"/>
      <c r="V142" s="935"/>
      <c r="W142" s="935"/>
      <c r="X142" s="935"/>
      <c r="Y142" s="935"/>
      <c r="Z142" s="935"/>
      <c r="AA142" s="936" t="s">
        <v>273</v>
      </c>
      <c r="AB142" s="935"/>
      <c r="AC142" s="935"/>
      <c r="AD142" s="935"/>
      <c r="AE142" s="935"/>
      <c r="AF142" s="936" t="s">
        <v>274</v>
      </c>
      <c r="AG142" s="935"/>
      <c r="AH142" s="935"/>
      <c r="AI142" s="694" t="s">
        <v>65</v>
      </c>
      <c r="AJ142" s="937" t="s">
        <v>275</v>
      </c>
      <c r="AK142" s="935"/>
      <c r="AL142" s="935"/>
      <c r="AM142" s="935"/>
      <c r="AN142" s="935"/>
      <c r="AO142" s="935"/>
      <c r="AP142" s="690">
        <v>1603139548</v>
      </c>
      <c r="AQ142" s="691">
        <v>0</v>
      </c>
      <c r="AR142" s="690">
        <v>325840661</v>
      </c>
      <c r="AS142" s="691">
        <v>0</v>
      </c>
      <c r="AT142" s="691">
        <v>0</v>
      </c>
      <c r="AU142" s="691">
        <v>0</v>
      </c>
      <c r="AV142" s="690">
        <v>100971611</v>
      </c>
      <c r="AW142" s="690">
        <v>-100971611</v>
      </c>
      <c r="AX142" s="690">
        <v>100971611</v>
      </c>
      <c r="AY142" s="691">
        <v>0</v>
      </c>
      <c r="AZ142" s="690">
        <v>100971611</v>
      </c>
      <c r="BA142" s="691">
        <v>0</v>
      </c>
      <c r="BB142" s="691">
        <v>0</v>
      </c>
    </row>
    <row r="143" spans="1:54" hidden="1" x14ac:dyDescent="0.25">
      <c r="A143" s="925" t="s">
        <v>14</v>
      </c>
      <c r="B143" s="829"/>
      <c r="C143" s="925" t="s">
        <v>282</v>
      </c>
      <c r="D143" s="829"/>
      <c r="E143" s="925" t="s">
        <v>280</v>
      </c>
      <c r="F143" s="829"/>
      <c r="G143" s="925" t="s">
        <v>283</v>
      </c>
      <c r="H143" s="829"/>
      <c r="I143" s="925" t="s">
        <v>65</v>
      </c>
      <c r="J143" s="829"/>
      <c r="K143" s="829"/>
      <c r="L143" s="925" t="s">
        <v>279</v>
      </c>
      <c r="M143" s="829"/>
      <c r="N143" s="829"/>
      <c r="O143" s="925"/>
      <c r="P143" s="829"/>
      <c r="Q143" s="925"/>
      <c r="R143" s="829"/>
      <c r="S143" s="924" t="s">
        <v>407</v>
      </c>
      <c r="T143" s="829"/>
      <c r="U143" s="829"/>
      <c r="V143" s="829"/>
      <c r="W143" s="829"/>
      <c r="X143" s="829"/>
      <c r="Y143" s="829"/>
      <c r="Z143" s="829"/>
      <c r="AA143" s="925" t="s">
        <v>273</v>
      </c>
      <c r="AB143" s="829"/>
      <c r="AC143" s="829"/>
      <c r="AD143" s="829"/>
      <c r="AE143" s="829"/>
      <c r="AF143" s="925" t="s">
        <v>274</v>
      </c>
      <c r="AG143" s="829"/>
      <c r="AH143" s="829"/>
      <c r="AI143" s="108" t="s">
        <v>65</v>
      </c>
      <c r="AJ143" s="926" t="s">
        <v>275</v>
      </c>
      <c r="AK143" s="829"/>
      <c r="AL143" s="829"/>
      <c r="AM143" s="829"/>
      <c r="AN143" s="829"/>
      <c r="AO143" s="829"/>
      <c r="AP143" s="109">
        <v>400000000</v>
      </c>
      <c r="AQ143" s="110">
        <v>0</v>
      </c>
      <c r="AR143" s="109">
        <v>304800000</v>
      </c>
      <c r="AS143" s="110">
        <v>0</v>
      </c>
      <c r="AT143" s="110">
        <v>0</v>
      </c>
      <c r="AU143" s="110">
        <v>0</v>
      </c>
      <c r="AV143" s="692">
        <v>0</v>
      </c>
      <c r="AW143" s="110">
        <v>0</v>
      </c>
      <c r="AX143" s="110">
        <v>0</v>
      </c>
      <c r="AY143" s="110">
        <v>0</v>
      </c>
      <c r="AZ143" s="110">
        <v>0</v>
      </c>
      <c r="BA143" s="110">
        <v>0</v>
      </c>
      <c r="BB143" s="110">
        <v>0</v>
      </c>
    </row>
    <row r="144" spans="1:54" hidden="1" x14ac:dyDescent="0.25">
      <c r="A144" s="925" t="s">
        <v>14</v>
      </c>
      <c r="B144" s="829"/>
      <c r="C144" s="925" t="s">
        <v>282</v>
      </c>
      <c r="D144" s="829"/>
      <c r="E144" s="925" t="s">
        <v>280</v>
      </c>
      <c r="F144" s="829"/>
      <c r="G144" s="925" t="s">
        <v>283</v>
      </c>
      <c r="H144" s="829"/>
      <c r="I144" s="925" t="s">
        <v>65</v>
      </c>
      <c r="J144" s="829"/>
      <c r="K144" s="829"/>
      <c r="L144" s="925" t="s">
        <v>282</v>
      </c>
      <c r="M144" s="829"/>
      <c r="N144" s="829"/>
      <c r="O144" s="925"/>
      <c r="P144" s="829"/>
      <c r="Q144" s="925"/>
      <c r="R144" s="829"/>
      <c r="S144" s="924" t="s">
        <v>82</v>
      </c>
      <c r="T144" s="829"/>
      <c r="U144" s="829"/>
      <c r="V144" s="829"/>
      <c r="W144" s="829"/>
      <c r="X144" s="829"/>
      <c r="Y144" s="829"/>
      <c r="Z144" s="829"/>
      <c r="AA144" s="925" t="s">
        <v>273</v>
      </c>
      <c r="AB144" s="829"/>
      <c r="AC144" s="829"/>
      <c r="AD144" s="829"/>
      <c r="AE144" s="829"/>
      <c r="AF144" s="925" t="s">
        <v>274</v>
      </c>
      <c r="AG144" s="829"/>
      <c r="AH144" s="829"/>
      <c r="AI144" s="108" t="s">
        <v>65</v>
      </c>
      <c r="AJ144" s="926" t="s">
        <v>275</v>
      </c>
      <c r="AK144" s="829"/>
      <c r="AL144" s="829"/>
      <c r="AM144" s="829"/>
      <c r="AN144" s="829"/>
      <c r="AO144" s="829"/>
      <c r="AP144" s="109">
        <v>1203139548</v>
      </c>
      <c r="AQ144" s="110">
        <v>0</v>
      </c>
      <c r="AR144" s="109">
        <v>21040661</v>
      </c>
      <c r="AS144" s="110">
        <v>0</v>
      </c>
      <c r="AT144" s="110">
        <v>0</v>
      </c>
      <c r="AU144" s="110">
        <v>0</v>
      </c>
      <c r="AV144" s="693">
        <v>100971611</v>
      </c>
      <c r="AW144" s="109">
        <v>-100971611</v>
      </c>
      <c r="AX144" s="109">
        <v>100971611</v>
      </c>
      <c r="AY144" s="110">
        <v>0</v>
      </c>
      <c r="AZ144" s="109">
        <v>100971611</v>
      </c>
      <c r="BA144" s="110">
        <v>0</v>
      </c>
      <c r="BB144" s="110">
        <v>0</v>
      </c>
    </row>
    <row r="145" spans="1:54" s="212" customFormat="1" hidden="1" x14ac:dyDescent="0.25">
      <c r="A145" s="936" t="s">
        <v>14</v>
      </c>
      <c r="B145" s="935"/>
      <c r="C145" s="936" t="s">
        <v>282</v>
      </c>
      <c r="D145" s="935"/>
      <c r="E145" s="936" t="s">
        <v>280</v>
      </c>
      <c r="F145" s="935"/>
      <c r="G145" s="936" t="s">
        <v>283</v>
      </c>
      <c r="H145" s="935"/>
      <c r="I145" s="936" t="s">
        <v>80</v>
      </c>
      <c r="J145" s="935"/>
      <c r="K145" s="935"/>
      <c r="L145" s="936"/>
      <c r="M145" s="935"/>
      <c r="N145" s="935"/>
      <c r="O145" s="936"/>
      <c r="P145" s="935"/>
      <c r="Q145" s="936"/>
      <c r="R145" s="935"/>
      <c r="S145" s="934" t="s">
        <v>227</v>
      </c>
      <c r="T145" s="935"/>
      <c r="U145" s="935"/>
      <c r="V145" s="935"/>
      <c r="W145" s="935"/>
      <c r="X145" s="935"/>
      <c r="Y145" s="935"/>
      <c r="Z145" s="935"/>
      <c r="AA145" s="936" t="s">
        <v>273</v>
      </c>
      <c r="AB145" s="935"/>
      <c r="AC145" s="935"/>
      <c r="AD145" s="935"/>
      <c r="AE145" s="935"/>
      <c r="AF145" s="936" t="s">
        <v>274</v>
      </c>
      <c r="AG145" s="935"/>
      <c r="AH145" s="935"/>
      <c r="AI145" s="694" t="s">
        <v>65</v>
      </c>
      <c r="AJ145" s="937" t="s">
        <v>275</v>
      </c>
      <c r="AK145" s="935"/>
      <c r="AL145" s="935"/>
      <c r="AM145" s="935"/>
      <c r="AN145" s="935"/>
      <c r="AO145" s="935"/>
      <c r="AP145" s="690">
        <v>418000000</v>
      </c>
      <c r="AQ145" s="691">
        <v>0</v>
      </c>
      <c r="AR145" s="691">
        <v>857</v>
      </c>
      <c r="AS145" s="691">
        <v>0</v>
      </c>
      <c r="AT145" s="690">
        <v>110349634</v>
      </c>
      <c r="AU145" s="690">
        <v>-110349634</v>
      </c>
      <c r="AV145" s="690">
        <v>29915401</v>
      </c>
      <c r="AW145" s="690">
        <v>80434233</v>
      </c>
      <c r="AX145" s="690">
        <v>29513111</v>
      </c>
      <c r="AY145" s="690">
        <v>402290</v>
      </c>
      <c r="AZ145" s="690">
        <v>29513111</v>
      </c>
      <c r="BA145" s="691">
        <v>0</v>
      </c>
      <c r="BB145" s="690">
        <v>2964100</v>
      </c>
    </row>
    <row r="146" spans="1:54" s="212" customFormat="1" hidden="1" x14ac:dyDescent="0.25">
      <c r="A146" s="936" t="s">
        <v>14</v>
      </c>
      <c r="B146" s="935"/>
      <c r="C146" s="936" t="s">
        <v>282</v>
      </c>
      <c r="D146" s="935"/>
      <c r="E146" s="936" t="s">
        <v>280</v>
      </c>
      <c r="F146" s="935"/>
      <c r="G146" s="936" t="s">
        <v>283</v>
      </c>
      <c r="H146" s="935"/>
      <c r="I146" s="936" t="s">
        <v>80</v>
      </c>
      <c r="J146" s="935"/>
      <c r="K146" s="935"/>
      <c r="L146" s="936"/>
      <c r="M146" s="935"/>
      <c r="N146" s="935"/>
      <c r="O146" s="936"/>
      <c r="P146" s="935"/>
      <c r="Q146" s="936"/>
      <c r="R146" s="935"/>
      <c r="S146" s="934" t="s">
        <v>227</v>
      </c>
      <c r="T146" s="935"/>
      <c r="U146" s="935"/>
      <c r="V146" s="935"/>
      <c r="W146" s="935"/>
      <c r="X146" s="935"/>
      <c r="Y146" s="935"/>
      <c r="Z146" s="935"/>
      <c r="AA146" s="936" t="s">
        <v>273</v>
      </c>
      <c r="AB146" s="935"/>
      <c r="AC146" s="935"/>
      <c r="AD146" s="935"/>
      <c r="AE146" s="935"/>
      <c r="AF146" s="936" t="s">
        <v>274</v>
      </c>
      <c r="AG146" s="935"/>
      <c r="AH146" s="935"/>
      <c r="AI146" s="694" t="s">
        <v>303</v>
      </c>
      <c r="AJ146" s="937" t="s">
        <v>321</v>
      </c>
      <c r="AK146" s="935"/>
      <c r="AL146" s="935"/>
      <c r="AM146" s="935"/>
      <c r="AN146" s="935"/>
      <c r="AO146" s="935"/>
      <c r="AP146" s="690">
        <v>550000000</v>
      </c>
      <c r="AQ146" s="691">
        <v>0</v>
      </c>
      <c r="AR146" s="691">
        <v>0</v>
      </c>
      <c r="AS146" s="691">
        <v>0</v>
      </c>
      <c r="AT146" s="690">
        <v>49979392</v>
      </c>
      <c r="AU146" s="690">
        <v>-49979392</v>
      </c>
      <c r="AV146" s="690">
        <v>88988689</v>
      </c>
      <c r="AW146" s="690">
        <v>-39009297</v>
      </c>
      <c r="AX146" s="690">
        <v>116244582</v>
      </c>
      <c r="AY146" s="690">
        <v>-27255893</v>
      </c>
      <c r="AZ146" s="690">
        <v>116244582</v>
      </c>
      <c r="BA146" s="691">
        <v>0</v>
      </c>
      <c r="BB146" s="691">
        <v>0</v>
      </c>
    </row>
    <row r="147" spans="1:54" hidden="1" x14ac:dyDescent="0.25">
      <c r="A147" s="925" t="s">
        <v>14</v>
      </c>
      <c r="B147" s="829"/>
      <c r="C147" s="925" t="s">
        <v>282</v>
      </c>
      <c r="D147" s="829"/>
      <c r="E147" s="925" t="s">
        <v>280</v>
      </c>
      <c r="F147" s="829"/>
      <c r="G147" s="925" t="s">
        <v>283</v>
      </c>
      <c r="H147" s="829"/>
      <c r="I147" s="925" t="s">
        <v>80</v>
      </c>
      <c r="J147" s="829"/>
      <c r="K147" s="829"/>
      <c r="L147" s="925" t="s">
        <v>279</v>
      </c>
      <c r="M147" s="829"/>
      <c r="N147" s="829"/>
      <c r="O147" s="925"/>
      <c r="P147" s="829"/>
      <c r="Q147" s="925"/>
      <c r="R147" s="829"/>
      <c r="S147" s="924" t="s">
        <v>83</v>
      </c>
      <c r="T147" s="829"/>
      <c r="U147" s="829"/>
      <c r="V147" s="829"/>
      <c r="W147" s="829"/>
      <c r="X147" s="829"/>
      <c r="Y147" s="829"/>
      <c r="Z147" s="829"/>
      <c r="AA147" s="925" t="s">
        <v>273</v>
      </c>
      <c r="AB147" s="829"/>
      <c r="AC147" s="829"/>
      <c r="AD147" s="829"/>
      <c r="AE147" s="829"/>
      <c r="AF147" s="925" t="s">
        <v>274</v>
      </c>
      <c r="AG147" s="829"/>
      <c r="AH147" s="829"/>
      <c r="AI147" s="108" t="s">
        <v>65</v>
      </c>
      <c r="AJ147" s="926" t="s">
        <v>275</v>
      </c>
      <c r="AK147" s="829"/>
      <c r="AL147" s="829"/>
      <c r="AM147" s="829"/>
      <c r="AN147" s="829"/>
      <c r="AO147" s="829"/>
      <c r="AP147" s="109">
        <v>160000000</v>
      </c>
      <c r="AQ147" s="110">
        <v>0</v>
      </c>
      <c r="AR147" s="110">
        <v>0</v>
      </c>
      <c r="AS147" s="110">
        <v>0</v>
      </c>
      <c r="AT147" s="109">
        <v>884799</v>
      </c>
      <c r="AU147" s="109">
        <v>-884799</v>
      </c>
      <c r="AV147" s="693">
        <v>14719768</v>
      </c>
      <c r="AW147" s="109">
        <v>-13834969</v>
      </c>
      <c r="AX147" s="109">
        <v>19921471</v>
      </c>
      <c r="AY147" s="109">
        <v>-5201703</v>
      </c>
      <c r="AZ147" s="109">
        <v>19921471</v>
      </c>
      <c r="BA147" s="110">
        <v>0</v>
      </c>
      <c r="BB147" s="109">
        <v>2964100</v>
      </c>
    </row>
    <row r="148" spans="1:54" hidden="1" x14ac:dyDescent="0.25">
      <c r="A148" s="925" t="s">
        <v>14</v>
      </c>
      <c r="B148" s="829"/>
      <c r="C148" s="925" t="s">
        <v>282</v>
      </c>
      <c r="D148" s="829"/>
      <c r="E148" s="925" t="s">
        <v>280</v>
      </c>
      <c r="F148" s="829"/>
      <c r="G148" s="925" t="s">
        <v>283</v>
      </c>
      <c r="H148" s="829"/>
      <c r="I148" s="925" t="s">
        <v>80</v>
      </c>
      <c r="J148" s="829"/>
      <c r="K148" s="829"/>
      <c r="L148" s="925" t="s">
        <v>279</v>
      </c>
      <c r="M148" s="829"/>
      <c r="N148" s="829"/>
      <c r="O148" s="925"/>
      <c r="P148" s="829"/>
      <c r="Q148" s="925"/>
      <c r="R148" s="829"/>
      <c r="S148" s="924" t="s">
        <v>83</v>
      </c>
      <c r="T148" s="829"/>
      <c r="U148" s="829"/>
      <c r="V148" s="829"/>
      <c r="W148" s="829"/>
      <c r="X148" s="829"/>
      <c r="Y148" s="829"/>
      <c r="Z148" s="829"/>
      <c r="AA148" s="925" t="s">
        <v>273</v>
      </c>
      <c r="AB148" s="829"/>
      <c r="AC148" s="829"/>
      <c r="AD148" s="829"/>
      <c r="AE148" s="829"/>
      <c r="AF148" s="925" t="s">
        <v>274</v>
      </c>
      <c r="AG148" s="829"/>
      <c r="AH148" s="829"/>
      <c r="AI148" s="108" t="s">
        <v>303</v>
      </c>
      <c r="AJ148" s="926" t="s">
        <v>321</v>
      </c>
      <c r="AK148" s="829"/>
      <c r="AL148" s="829"/>
      <c r="AM148" s="829"/>
      <c r="AN148" s="829"/>
      <c r="AO148" s="829"/>
      <c r="AP148" s="109">
        <v>50000000</v>
      </c>
      <c r="AQ148" s="110">
        <v>0</v>
      </c>
      <c r="AR148" s="110">
        <v>0</v>
      </c>
      <c r="AS148" s="110">
        <v>0</v>
      </c>
      <c r="AT148" s="110">
        <v>0</v>
      </c>
      <c r="AU148" s="110">
        <v>0</v>
      </c>
      <c r="AV148" s="693">
        <v>11622866</v>
      </c>
      <c r="AW148" s="109">
        <v>-11622866</v>
      </c>
      <c r="AX148" s="109">
        <v>11622866</v>
      </c>
      <c r="AY148" s="110">
        <v>0</v>
      </c>
      <c r="AZ148" s="109">
        <v>11622866</v>
      </c>
      <c r="BA148" s="110">
        <v>0</v>
      </c>
      <c r="BB148" s="110">
        <v>0</v>
      </c>
    </row>
    <row r="149" spans="1:54" hidden="1" x14ac:dyDescent="0.25">
      <c r="A149" s="925" t="s">
        <v>14</v>
      </c>
      <c r="B149" s="829"/>
      <c r="C149" s="925" t="s">
        <v>282</v>
      </c>
      <c r="D149" s="829"/>
      <c r="E149" s="925" t="s">
        <v>280</v>
      </c>
      <c r="F149" s="829"/>
      <c r="G149" s="925" t="s">
        <v>283</v>
      </c>
      <c r="H149" s="829"/>
      <c r="I149" s="925" t="s">
        <v>80</v>
      </c>
      <c r="J149" s="829"/>
      <c r="K149" s="829"/>
      <c r="L149" s="925" t="s">
        <v>282</v>
      </c>
      <c r="M149" s="829"/>
      <c r="N149" s="829"/>
      <c r="O149" s="925"/>
      <c r="P149" s="829"/>
      <c r="Q149" s="925"/>
      <c r="R149" s="829"/>
      <c r="S149" s="924" t="s">
        <v>84</v>
      </c>
      <c r="T149" s="829"/>
      <c r="U149" s="829"/>
      <c r="V149" s="829"/>
      <c r="W149" s="829"/>
      <c r="X149" s="829"/>
      <c r="Y149" s="829"/>
      <c r="Z149" s="829"/>
      <c r="AA149" s="925" t="s">
        <v>273</v>
      </c>
      <c r="AB149" s="829"/>
      <c r="AC149" s="829"/>
      <c r="AD149" s="829"/>
      <c r="AE149" s="829"/>
      <c r="AF149" s="925" t="s">
        <v>274</v>
      </c>
      <c r="AG149" s="829"/>
      <c r="AH149" s="829"/>
      <c r="AI149" s="108" t="s">
        <v>65</v>
      </c>
      <c r="AJ149" s="926" t="s">
        <v>275</v>
      </c>
      <c r="AK149" s="829"/>
      <c r="AL149" s="829"/>
      <c r="AM149" s="829"/>
      <c r="AN149" s="829"/>
      <c r="AO149" s="829"/>
      <c r="AP149" s="109">
        <v>258000000</v>
      </c>
      <c r="AQ149" s="110">
        <v>0</v>
      </c>
      <c r="AR149" s="110">
        <v>857</v>
      </c>
      <c r="AS149" s="110">
        <v>0</v>
      </c>
      <c r="AT149" s="109">
        <v>109464835</v>
      </c>
      <c r="AU149" s="109">
        <v>-109464835</v>
      </c>
      <c r="AV149" s="693">
        <v>15195633</v>
      </c>
      <c r="AW149" s="109">
        <v>94269202</v>
      </c>
      <c r="AX149" s="109">
        <v>9591640</v>
      </c>
      <c r="AY149" s="109">
        <v>5603993</v>
      </c>
      <c r="AZ149" s="109">
        <v>9591640</v>
      </c>
      <c r="BA149" s="110">
        <v>0</v>
      </c>
      <c r="BB149" s="110">
        <v>0</v>
      </c>
    </row>
    <row r="150" spans="1:54" hidden="1" x14ac:dyDescent="0.25">
      <c r="A150" s="925" t="s">
        <v>14</v>
      </c>
      <c r="B150" s="829"/>
      <c r="C150" s="925" t="s">
        <v>282</v>
      </c>
      <c r="D150" s="829"/>
      <c r="E150" s="925" t="s">
        <v>280</v>
      </c>
      <c r="F150" s="829"/>
      <c r="G150" s="925" t="s">
        <v>283</v>
      </c>
      <c r="H150" s="829"/>
      <c r="I150" s="925" t="s">
        <v>80</v>
      </c>
      <c r="J150" s="829"/>
      <c r="K150" s="829"/>
      <c r="L150" s="925" t="s">
        <v>282</v>
      </c>
      <c r="M150" s="829"/>
      <c r="N150" s="829"/>
      <c r="O150" s="925"/>
      <c r="P150" s="829"/>
      <c r="Q150" s="925"/>
      <c r="R150" s="829"/>
      <c r="S150" s="924" t="s">
        <v>84</v>
      </c>
      <c r="T150" s="829"/>
      <c r="U150" s="829"/>
      <c r="V150" s="829"/>
      <c r="W150" s="829"/>
      <c r="X150" s="829"/>
      <c r="Y150" s="829"/>
      <c r="Z150" s="829"/>
      <c r="AA150" s="925" t="s">
        <v>273</v>
      </c>
      <c r="AB150" s="829"/>
      <c r="AC150" s="829"/>
      <c r="AD150" s="829"/>
      <c r="AE150" s="829"/>
      <c r="AF150" s="925" t="s">
        <v>274</v>
      </c>
      <c r="AG150" s="829"/>
      <c r="AH150" s="829"/>
      <c r="AI150" s="108" t="s">
        <v>303</v>
      </c>
      <c r="AJ150" s="926" t="s">
        <v>321</v>
      </c>
      <c r="AK150" s="829"/>
      <c r="AL150" s="829"/>
      <c r="AM150" s="829"/>
      <c r="AN150" s="829"/>
      <c r="AO150" s="829"/>
      <c r="AP150" s="109">
        <v>500000000</v>
      </c>
      <c r="AQ150" s="110">
        <v>0</v>
      </c>
      <c r="AR150" s="110">
        <v>0</v>
      </c>
      <c r="AS150" s="110">
        <v>0</v>
      </c>
      <c r="AT150" s="109">
        <v>49979392</v>
      </c>
      <c r="AU150" s="109">
        <v>-49979392</v>
      </c>
      <c r="AV150" s="693">
        <v>77365823</v>
      </c>
      <c r="AW150" s="109">
        <v>-27386431</v>
      </c>
      <c r="AX150" s="109">
        <v>104621716</v>
      </c>
      <c r="AY150" s="109">
        <v>-27255893</v>
      </c>
      <c r="AZ150" s="109">
        <v>104621716</v>
      </c>
      <c r="BA150" s="110">
        <v>0</v>
      </c>
      <c r="BB150" s="110">
        <v>0</v>
      </c>
    </row>
    <row r="151" spans="1:54" hidden="1" x14ac:dyDescent="0.25">
      <c r="A151" s="925" t="s">
        <v>14</v>
      </c>
      <c r="B151" s="829"/>
      <c r="C151" s="925" t="s">
        <v>282</v>
      </c>
      <c r="D151" s="829"/>
      <c r="E151" s="925" t="s">
        <v>280</v>
      </c>
      <c r="F151" s="829"/>
      <c r="G151" s="925" t="s">
        <v>283</v>
      </c>
      <c r="H151" s="829"/>
      <c r="I151" s="925" t="s">
        <v>285</v>
      </c>
      <c r="J151" s="829"/>
      <c r="K151" s="829"/>
      <c r="L151" s="925"/>
      <c r="M151" s="829"/>
      <c r="N151" s="829"/>
      <c r="O151" s="925"/>
      <c r="P151" s="829"/>
      <c r="Q151" s="925"/>
      <c r="R151" s="829"/>
      <c r="S151" s="924" t="s">
        <v>408</v>
      </c>
      <c r="T151" s="829"/>
      <c r="U151" s="829"/>
      <c r="V151" s="829"/>
      <c r="W151" s="829"/>
      <c r="X151" s="829"/>
      <c r="Y151" s="829"/>
      <c r="Z151" s="829"/>
      <c r="AA151" s="925" t="s">
        <v>273</v>
      </c>
      <c r="AB151" s="829"/>
      <c r="AC151" s="829"/>
      <c r="AD151" s="829"/>
      <c r="AE151" s="829"/>
      <c r="AF151" s="925" t="s">
        <v>274</v>
      </c>
      <c r="AG151" s="829"/>
      <c r="AH151" s="829"/>
      <c r="AI151" s="108" t="s">
        <v>65</v>
      </c>
      <c r="AJ151" s="926" t="s">
        <v>275</v>
      </c>
      <c r="AK151" s="829"/>
      <c r="AL151" s="829"/>
      <c r="AM151" s="829"/>
      <c r="AN151" s="829"/>
      <c r="AO151" s="829"/>
      <c r="AP151" s="109">
        <v>2500000</v>
      </c>
      <c r="AQ151" s="109">
        <v>52130</v>
      </c>
      <c r="AR151" s="109">
        <v>1491790</v>
      </c>
      <c r="AS151" s="110">
        <v>0</v>
      </c>
      <c r="AT151" s="109">
        <v>52130</v>
      </c>
      <c r="AU151" s="110">
        <v>0</v>
      </c>
      <c r="AV151" s="693">
        <v>52130</v>
      </c>
      <c r="AW151" s="110">
        <v>0</v>
      </c>
      <c r="AX151" s="109">
        <v>52130</v>
      </c>
      <c r="AY151" s="110">
        <v>0</v>
      </c>
      <c r="AZ151" s="109">
        <v>52130</v>
      </c>
      <c r="BA151" s="110">
        <v>0</v>
      </c>
      <c r="BB151" s="110">
        <v>0</v>
      </c>
    </row>
    <row r="152" spans="1:54" s="212" customFormat="1" hidden="1" x14ac:dyDescent="0.25">
      <c r="A152" s="936" t="s">
        <v>14</v>
      </c>
      <c r="B152" s="935"/>
      <c r="C152" s="936" t="s">
        <v>282</v>
      </c>
      <c r="D152" s="935"/>
      <c r="E152" s="936" t="s">
        <v>280</v>
      </c>
      <c r="F152" s="935"/>
      <c r="G152" s="936" t="s">
        <v>283</v>
      </c>
      <c r="H152" s="935"/>
      <c r="I152" s="936" t="s">
        <v>301</v>
      </c>
      <c r="J152" s="935"/>
      <c r="K152" s="935"/>
      <c r="L152" s="936"/>
      <c r="M152" s="935"/>
      <c r="N152" s="935"/>
      <c r="O152" s="936"/>
      <c r="P152" s="935"/>
      <c r="Q152" s="936"/>
      <c r="R152" s="935"/>
      <c r="S152" s="934" t="s">
        <v>306</v>
      </c>
      <c r="T152" s="935"/>
      <c r="U152" s="935"/>
      <c r="V152" s="935"/>
      <c r="W152" s="935"/>
      <c r="X152" s="935"/>
      <c r="Y152" s="935"/>
      <c r="Z152" s="935"/>
      <c r="AA152" s="936" t="s">
        <v>273</v>
      </c>
      <c r="AB152" s="935"/>
      <c r="AC152" s="935"/>
      <c r="AD152" s="935"/>
      <c r="AE152" s="935"/>
      <c r="AF152" s="936" t="s">
        <v>274</v>
      </c>
      <c r="AG152" s="935"/>
      <c r="AH152" s="935"/>
      <c r="AI152" s="694" t="s">
        <v>65</v>
      </c>
      <c r="AJ152" s="937" t="s">
        <v>275</v>
      </c>
      <c r="AK152" s="935"/>
      <c r="AL152" s="935"/>
      <c r="AM152" s="935"/>
      <c r="AN152" s="935"/>
      <c r="AO152" s="935"/>
      <c r="AP152" s="690">
        <v>99950578</v>
      </c>
      <c r="AQ152" s="690">
        <v>28024458</v>
      </c>
      <c r="AR152" s="690">
        <v>606120</v>
      </c>
      <c r="AS152" s="691">
        <v>0</v>
      </c>
      <c r="AT152" s="691">
        <v>0</v>
      </c>
      <c r="AU152" s="690">
        <v>28024458</v>
      </c>
      <c r="AV152" s="691">
        <v>0</v>
      </c>
      <c r="AW152" s="691">
        <v>0</v>
      </c>
      <c r="AX152" s="691">
        <v>0</v>
      </c>
      <c r="AY152" s="691">
        <v>0</v>
      </c>
      <c r="AZ152" s="691">
        <v>0</v>
      </c>
      <c r="BA152" s="691">
        <v>0</v>
      </c>
      <c r="BB152" s="691">
        <v>0</v>
      </c>
    </row>
    <row r="153" spans="1:54" s="212" customFormat="1" hidden="1" x14ac:dyDescent="0.25">
      <c r="A153" s="936" t="s">
        <v>14</v>
      </c>
      <c r="B153" s="935"/>
      <c r="C153" s="936" t="s">
        <v>282</v>
      </c>
      <c r="D153" s="935"/>
      <c r="E153" s="936" t="s">
        <v>280</v>
      </c>
      <c r="F153" s="935"/>
      <c r="G153" s="936" t="s">
        <v>283</v>
      </c>
      <c r="H153" s="935"/>
      <c r="I153" s="936" t="s">
        <v>301</v>
      </c>
      <c r="J153" s="935"/>
      <c r="K153" s="935"/>
      <c r="L153" s="936"/>
      <c r="M153" s="935"/>
      <c r="N153" s="935"/>
      <c r="O153" s="936"/>
      <c r="P153" s="935"/>
      <c r="Q153" s="936"/>
      <c r="R153" s="935"/>
      <c r="S153" s="934" t="s">
        <v>306</v>
      </c>
      <c r="T153" s="935"/>
      <c r="U153" s="935"/>
      <c r="V153" s="935"/>
      <c r="W153" s="935"/>
      <c r="X153" s="935"/>
      <c r="Y153" s="935"/>
      <c r="Z153" s="935"/>
      <c r="AA153" s="936" t="s">
        <v>273</v>
      </c>
      <c r="AB153" s="935"/>
      <c r="AC153" s="935"/>
      <c r="AD153" s="935"/>
      <c r="AE153" s="935"/>
      <c r="AF153" s="936" t="s">
        <v>274</v>
      </c>
      <c r="AG153" s="935"/>
      <c r="AH153" s="935"/>
      <c r="AI153" s="694" t="s">
        <v>303</v>
      </c>
      <c r="AJ153" s="937" t="s">
        <v>321</v>
      </c>
      <c r="AK153" s="935"/>
      <c r="AL153" s="935"/>
      <c r="AM153" s="935"/>
      <c r="AN153" s="935"/>
      <c r="AO153" s="935"/>
      <c r="AP153" s="690">
        <v>120000000</v>
      </c>
      <c r="AQ153" s="690">
        <v>90000000</v>
      </c>
      <c r="AR153" s="691">
        <v>0</v>
      </c>
      <c r="AS153" s="691">
        <v>0</v>
      </c>
      <c r="AT153" s="691">
        <v>0</v>
      </c>
      <c r="AU153" s="690">
        <v>90000000</v>
      </c>
      <c r="AV153" s="691">
        <v>0</v>
      </c>
      <c r="AW153" s="691">
        <v>0</v>
      </c>
      <c r="AX153" s="691">
        <v>0</v>
      </c>
      <c r="AY153" s="691">
        <v>0</v>
      </c>
      <c r="AZ153" s="691">
        <v>0</v>
      </c>
      <c r="BA153" s="691">
        <v>0</v>
      </c>
      <c r="BB153" s="691">
        <v>0</v>
      </c>
    </row>
    <row r="154" spans="1:54" hidden="1" x14ac:dyDescent="0.25">
      <c r="A154" s="925" t="s">
        <v>14</v>
      </c>
      <c r="B154" s="829"/>
      <c r="C154" s="925" t="s">
        <v>282</v>
      </c>
      <c r="D154" s="829"/>
      <c r="E154" s="925" t="s">
        <v>280</v>
      </c>
      <c r="F154" s="829"/>
      <c r="G154" s="925" t="s">
        <v>283</v>
      </c>
      <c r="H154" s="829"/>
      <c r="I154" s="925" t="s">
        <v>301</v>
      </c>
      <c r="J154" s="829"/>
      <c r="K154" s="829"/>
      <c r="L154" s="925" t="s">
        <v>279</v>
      </c>
      <c r="M154" s="829"/>
      <c r="N154" s="829"/>
      <c r="O154" s="925"/>
      <c r="P154" s="829"/>
      <c r="Q154" s="925"/>
      <c r="R154" s="829"/>
      <c r="S154" s="924" t="s">
        <v>85</v>
      </c>
      <c r="T154" s="829"/>
      <c r="U154" s="829"/>
      <c r="V154" s="829"/>
      <c r="W154" s="829"/>
      <c r="X154" s="829"/>
      <c r="Y154" s="829"/>
      <c r="Z154" s="829"/>
      <c r="AA154" s="925" t="s">
        <v>273</v>
      </c>
      <c r="AB154" s="829"/>
      <c r="AC154" s="829"/>
      <c r="AD154" s="829"/>
      <c r="AE154" s="829"/>
      <c r="AF154" s="925" t="s">
        <v>274</v>
      </c>
      <c r="AG154" s="829"/>
      <c r="AH154" s="829"/>
      <c r="AI154" s="108" t="s">
        <v>65</v>
      </c>
      <c r="AJ154" s="926" t="s">
        <v>275</v>
      </c>
      <c r="AK154" s="829"/>
      <c r="AL154" s="829"/>
      <c r="AM154" s="829"/>
      <c r="AN154" s="829"/>
      <c r="AO154" s="829"/>
      <c r="AP154" s="109">
        <v>16630578</v>
      </c>
      <c r="AQ154" s="109">
        <v>11380578</v>
      </c>
      <c r="AR154" s="110">
        <v>0</v>
      </c>
      <c r="AS154" s="110">
        <v>0</v>
      </c>
      <c r="AT154" s="110">
        <v>0</v>
      </c>
      <c r="AU154" s="109">
        <v>11380578</v>
      </c>
      <c r="AV154" s="692">
        <v>0</v>
      </c>
      <c r="AW154" s="110">
        <v>0</v>
      </c>
      <c r="AX154" s="110">
        <v>0</v>
      </c>
      <c r="AY154" s="110">
        <v>0</v>
      </c>
      <c r="AZ154" s="110">
        <v>0</v>
      </c>
      <c r="BA154" s="110">
        <v>0</v>
      </c>
      <c r="BB154" s="110">
        <v>0</v>
      </c>
    </row>
    <row r="155" spans="1:54" hidden="1" x14ac:dyDescent="0.25">
      <c r="A155" s="925" t="s">
        <v>14</v>
      </c>
      <c r="B155" s="829"/>
      <c r="C155" s="925" t="s">
        <v>282</v>
      </c>
      <c r="D155" s="829"/>
      <c r="E155" s="925" t="s">
        <v>280</v>
      </c>
      <c r="F155" s="829"/>
      <c r="G155" s="925" t="s">
        <v>283</v>
      </c>
      <c r="H155" s="829"/>
      <c r="I155" s="925" t="s">
        <v>301</v>
      </c>
      <c r="J155" s="829"/>
      <c r="K155" s="829"/>
      <c r="L155" s="925" t="s">
        <v>279</v>
      </c>
      <c r="M155" s="829"/>
      <c r="N155" s="829"/>
      <c r="O155" s="925"/>
      <c r="P155" s="829"/>
      <c r="Q155" s="925"/>
      <c r="R155" s="829"/>
      <c r="S155" s="924" t="s">
        <v>85</v>
      </c>
      <c r="T155" s="829"/>
      <c r="U155" s="829"/>
      <c r="V155" s="829"/>
      <c r="W155" s="829"/>
      <c r="X155" s="829"/>
      <c r="Y155" s="829"/>
      <c r="Z155" s="829"/>
      <c r="AA155" s="925" t="s">
        <v>273</v>
      </c>
      <c r="AB155" s="829"/>
      <c r="AC155" s="829"/>
      <c r="AD155" s="829"/>
      <c r="AE155" s="829"/>
      <c r="AF155" s="925" t="s">
        <v>274</v>
      </c>
      <c r="AG155" s="829"/>
      <c r="AH155" s="829"/>
      <c r="AI155" s="108" t="s">
        <v>303</v>
      </c>
      <c r="AJ155" s="926" t="s">
        <v>321</v>
      </c>
      <c r="AK155" s="829"/>
      <c r="AL155" s="829"/>
      <c r="AM155" s="829"/>
      <c r="AN155" s="829"/>
      <c r="AO155" s="829"/>
      <c r="AP155" s="109">
        <v>30000000</v>
      </c>
      <c r="AQ155" s="110">
        <v>0</v>
      </c>
      <c r="AR155" s="110">
        <v>0</v>
      </c>
      <c r="AS155" s="110">
        <v>0</v>
      </c>
      <c r="AT155" s="110">
        <v>0</v>
      </c>
      <c r="AU155" s="110">
        <v>0</v>
      </c>
      <c r="AV155" s="692">
        <v>0</v>
      </c>
      <c r="AW155" s="110">
        <v>0</v>
      </c>
      <c r="AX155" s="110">
        <v>0</v>
      </c>
      <c r="AY155" s="110">
        <v>0</v>
      </c>
      <c r="AZ155" s="110">
        <v>0</v>
      </c>
      <c r="BA155" s="110">
        <v>0</v>
      </c>
      <c r="BB155" s="110">
        <v>0</v>
      </c>
    </row>
    <row r="156" spans="1:54" hidden="1" x14ac:dyDescent="0.25">
      <c r="A156" s="925" t="s">
        <v>14</v>
      </c>
      <c r="B156" s="829"/>
      <c r="C156" s="925" t="s">
        <v>282</v>
      </c>
      <c r="D156" s="829"/>
      <c r="E156" s="925" t="s">
        <v>280</v>
      </c>
      <c r="F156" s="829"/>
      <c r="G156" s="925" t="s">
        <v>283</v>
      </c>
      <c r="H156" s="829"/>
      <c r="I156" s="925" t="s">
        <v>301</v>
      </c>
      <c r="J156" s="829"/>
      <c r="K156" s="829"/>
      <c r="L156" s="925" t="s">
        <v>283</v>
      </c>
      <c r="M156" s="829"/>
      <c r="N156" s="829"/>
      <c r="O156" s="925"/>
      <c r="P156" s="829"/>
      <c r="Q156" s="925"/>
      <c r="R156" s="829"/>
      <c r="S156" s="924" t="s">
        <v>86</v>
      </c>
      <c r="T156" s="829"/>
      <c r="U156" s="829"/>
      <c r="V156" s="829"/>
      <c r="W156" s="829"/>
      <c r="X156" s="829"/>
      <c r="Y156" s="829"/>
      <c r="Z156" s="829"/>
      <c r="AA156" s="925" t="s">
        <v>273</v>
      </c>
      <c r="AB156" s="829"/>
      <c r="AC156" s="829"/>
      <c r="AD156" s="829"/>
      <c r="AE156" s="829"/>
      <c r="AF156" s="925" t="s">
        <v>274</v>
      </c>
      <c r="AG156" s="829"/>
      <c r="AH156" s="829"/>
      <c r="AI156" s="108" t="s">
        <v>65</v>
      </c>
      <c r="AJ156" s="926" t="s">
        <v>275</v>
      </c>
      <c r="AK156" s="829"/>
      <c r="AL156" s="829"/>
      <c r="AM156" s="829"/>
      <c r="AN156" s="829"/>
      <c r="AO156" s="829"/>
      <c r="AP156" s="109">
        <v>16643880</v>
      </c>
      <c r="AQ156" s="109">
        <v>16643880</v>
      </c>
      <c r="AR156" s="110">
        <v>0</v>
      </c>
      <c r="AS156" s="110">
        <v>0</v>
      </c>
      <c r="AT156" s="110">
        <v>0</v>
      </c>
      <c r="AU156" s="109">
        <v>16643880</v>
      </c>
      <c r="AV156" s="692">
        <v>0</v>
      </c>
      <c r="AW156" s="110">
        <v>0</v>
      </c>
      <c r="AX156" s="110">
        <v>0</v>
      </c>
      <c r="AY156" s="110">
        <v>0</v>
      </c>
      <c r="AZ156" s="110">
        <v>0</v>
      </c>
      <c r="BA156" s="110">
        <v>0</v>
      </c>
      <c r="BB156" s="110">
        <v>0</v>
      </c>
    </row>
    <row r="157" spans="1:54" hidden="1" x14ac:dyDescent="0.25">
      <c r="A157" s="925" t="s">
        <v>14</v>
      </c>
      <c r="B157" s="829"/>
      <c r="C157" s="925" t="s">
        <v>282</v>
      </c>
      <c r="D157" s="829"/>
      <c r="E157" s="925" t="s">
        <v>280</v>
      </c>
      <c r="F157" s="829"/>
      <c r="G157" s="925" t="s">
        <v>283</v>
      </c>
      <c r="H157" s="829"/>
      <c r="I157" s="925" t="s">
        <v>301</v>
      </c>
      <c r="J157" s="829"/>
      <c r="K157" s="829"/>
      <c r="L157" s="925" t="s">
        <v>283</v>
      </c>
      <c r="M157" s="829"/>
      <c r="N157" s="829"/>
      <c r="O157" s="925"/>
      <c r="P157" s="829"/>
      <c r="Q157" s="925"/>
      <c r="R157" s="829"/>
      <c r="S157" s="924" t="s">
        <v>86</v>
      </c>
      <c r="T157" s="829"/>
      <c r="U157" s="829"/>
      <c r="V157" s="829"/>
      <c r="W157" s="829"/>
      <c r="X157" s="829"/>
      <c r="Y157" s="829"/>
      <c r="Z157" s="829"/>
      <c r="AA157" s="925" t="s">
        <v>273</v>
      </c>
      <c r="AB157" s="829"/>
      <c r="AC157" s="829"/>
      <c r="AD157" s="829"/>
      <c r="AE157" s="829"/>
      <c r="AF157" s="925" t="s">
        <v>274</v>
      </c>
      <c r="AG157" s="829"/>
      <c r="AH157" s="829"/>
      <c r="AI157" s="108" t="s">
        <v>303</v>
      </c>
      <c r="AJ157" s="926" t="s">
        <v>321</v>
      </c>
      <c r="AK157" s="829"/>
      <c r="AL157" s="829"/>
      <c r="AM157" s="829"/>
      <c r="AN157" s="829"/>
      <c r="AO157" s="829"/>
      <c r="AP157" s="109">
        <v>60000000</v>
      </c>
      <c r="AQ157" s="109">
        <v>60000000</v>
      </c>
      <c r="AR157" s="110">
        <v>0</v>
      </c>
      <c r="AS157" s="110">
        <v>0</v>
      </c>
      <c r="AT157" s="110">
        <v>0</v>
      </c>
      <c r="AU157" s="109">
        <v>60000000</v>
      </c>
      <c r="AV157" s="692">
        <v>0</v>
      </c>
      <c r="AW157" s="110">
        <v>0</v>
      </c>
      <c r="AX157" s="110">
        <v>0</v>
      </c>
      <c r="AY157" s="110">
        <v>0</v>
      </c>
      <c r="AZ157" s="110">
        <v>0</v>
      </c>
      <c r="BA157" s="110">
        <v>0</v>
      </c>
      <c r="BB157" s="110">
        <v>0</v>
      </c>
    </row>
    <row r="158" spans="1:54" hidden="1" x14ac:dyDescent="0.25">
      <c r="A158" s="925" t="s">
        <v>14</v>
      </c>
      <c r="B158" s="829"/>
      <c r="C158" s="925" t="s">
        <v>282</v>
      </c>
      <c r="D158" s="829"/>
      <c r="E158" s="925" t="s">
        <v>280</v>
      </c>
      <c r="F158" s="829"/>
      <c r="G158" s="925" t="s">
        <v>283</v>
      </c>
      <c r="H158" s="829"/>
      <c r="I158" s="925" t="s">
        <v>301</v>
      </c>
      <c r="J158" s="829"/>
      <c r="K158" s="829"/>
      <c r="L158" s="925" t="s">
        <v>284</v>
      </c>
      <c r="M158" s="829"/>
      <c r="N158" s="829"/>
      <c r="O158" s="925"/>
      <c r="P158" s="829"/>
      <c r="Q158" s="925"/>
      <c r="R158" s="829"/>
      <c r="S158" s="924" t="s">
        <v>87</v>
      </c>
      <c r="T158" s="829"/>
      <c r="U158" s="829"/>
      <c r="V158" s="829"/>
      <c r="W158" s="829"/>
      <c r="X158" s="829"/>
      <c r="Y158" s="829"/>
      <c r="Z158" s="829"/>
      <c r="AA158" s="925" t="s">
        <v>273</v>
      </c>
      <c r="AB158" s="829"/>
      <c r="AC158" s="829"/>
      <c r="AD158" s="829"/>
      <c r="AE158" s="829"/>
      <c r="AF158" s="925" t="s">
        <v>274</v>
      </c>
      <c r="AG158" s="829"/>
      <c r="AH158" s="829"/>
      <c r="AI158" s="108" t="s">
        <v>65</v>
      </c>
      <c r="AJ158" s="926" t="s">
        <v>275</v>
      </c>
      <c r="AK158" s="829"/>
      <c r="AL158" s="829"/>
      <c r="AM158" s="829"/>
      <c r="AN158" s="829"/>
      <c r="AO158" s="829"/>
      <c r="AP158" s="109">
        <v>66070000</v>
      </c>
      <c r="AQ158" s="110">
        <v>0</v>
      </c>
      <c r="AR158" s="110">
        <v>0</v>
      </c>
      <c r="AS158" s="110">
        <v>0</v>
      </c>
      <c r="AT158" s="110">
        <v>0</v>
      </c>
      <c r="AU158" s="110">
        <v>0</v>
      </c>
      <c r="AV158" s="692">
        <v>0</v>
      </c>
      <c r="AW158" s="110">
        <v>0</v>
      </c>
      <c r="AX158" s="110">
        <v>0</v>
      </c>
      <c r="AY158" s="110">
        <v>0</v>
      </c>
      <c r="AZ158" s="110">
        <v>0</v>
      </c>
      <c r="BA158" s="110">
        <v>0</v>
      </c>
      <c r="BB158" s="110">
        <v>0</v>
      </c>
    </row>
    <row r="159" spans="1:54" hidden="1" x14ac:dyDescent="0.25">
      <c r="A159" s="925" t="s">
        <v>14</v>
      </c>
      <c r="B159" s="829"/>
      <c r="C159" s="925" t="s">
        <v>282</v>
      </c>
      <c r="D159" s="829"/>
      <c r="E159" s="925" t="s">
        <v>280</v>
      </c>
      <c r="F159" s="829"/>
      <c r="G159" s="925" t="s">
        <v>283</v>
      </c>
      <c r="H159" s="829"/>
      <c r="I159" s="925" t="s">
        <v>301</v>
      </c>
      <c r="J159" s="829"/>
      <c r="K159" s="829"/>
      <c r="L159" s="925" t="s">
        <v>284</v>
      </c>
      <c r="M159" s="829"/>
      <c r="N159" s="829"/>
      <c r="O159" s="925"/>
      <c r="P159" s="829"/>
      <c r="Q159" s="925"/>
      <c r="R159" s="829"/>
      <c r="S159" s="924" t="s">
        <v>87</v>
      </c>
      <c r="T159" s="829"/>
      <c r="U159" s="829"/>
      <c r="V159" s="829"/>
      <c r="W159" s="829"/>
      <c r="X159" s="829"/>
      <c r="Y159" s="829"/>
      <c r="Z159" s="829"/>
      <c r="AA159" s="925" t="s">
        <v>273</v>
      </c>
      <c r="AB159" s="829"/>
      <c r="AC159" s="829"/>
      <c r="AD159" s="829"/>
      <c r="AE159" s="829"/>
      <c r="AF159" s="925" t="s">
        <v>274</v>
      </c>
      <c r="AG159" s="829"/>
      <c r="AH159" s="829"/>
      <c r="AI159" s="108" t="s">
        <v>303</v>
      </c>
      <c r="AJ159" s="926" t="s">
        <v>321</v>
      </c>
      <c r="AK159" s="829"/>
      <c r="AL159" s="829"/>
      <c r="AM159" s="829"/>
      <c r="AN159" s="829"/>
      <c r="AO159" s="829"/>
      <c r="AP159" s="109">
        <v>30000000</v>
      </c>
      <c r="AQ159" s="109">
        <v>30000000</v>
      </c>
      <c r="AR159" s="110">
        <v>0</v>
      </c>
      <c r="AS159" s="110">
        <v>0</v>
      </c>
      <c r="AT159" s="110">
        <v>0</v>
      </c>
      <c r="AU159" s="109">
        <v>30000000</v>
      </c>
      <c r="AV159" s="692">
        <v>0</v>
      </c>
      <c r="AW159" s="110">
        <v>0</v>
      </c>
      <c r="AX159" s="110">
        <v>0</v>
      </c>
      <c r="AY159" s="110">
        <v>0</v>
      </c>
      <c r="AZ159" s="110">
        <v>0</v>
      </c>
      <c r="BA159" s="110">
        <v>0</v>
      </c>
      <c r="BB159" s="110">
        <v>0</v>
      </c>
    </row>
    <row r="160" spans="1:54" hidden="1" x14ac:dyDescent="0.25">
      <c r="A160" s="925" t="s">
        <v>14</v>
      </c>
      <c r="B160" s="829"/>
      <c r="C160" s="925" t="s">
        <v>282</v>
      </c>
      <c r="D160" s="829"/>
      <c r="E160" s="925" t="s">
        <v>280</v>
      </c>
      <c r="F160" s="829"/>
      <c r="G160" s="925" t="s">
        <v>283</v>
      </c>
      <c r="H160" s="829"/>
      <c r="I160" s="925" t="s">
        <v>301</v>
      </c>
      <c r="J160" s="829"/>
      <c r="K160" s="829"/>
      <c r="L160" s="925" t="s">
        <v>294</v>
      </c>
      <c r="M160" s="829"/>
      <c r="N160" s="829"/>
      <c r="O160" s="925"/>
      <c r="P160" s="829"/>
      <c r="Q160" s="925"/>
      <c r="R160" s="829"/>
      <c r="S160" s="924" t="s">
        <v>88</v>
      </c>
      <c r="T160" s="829"/>
      <c r="U160" s="829"/>
      <c r="V160" s="829"/>
      <c r="W160" s="829"/>
      <c r="X160" s="829"/>
      <c r="Y160" s="829"/>
      <c r="Z160" s="829"/>
      <c r="AA160" s="925" t="s">
        <v>273</v>
      </c>
      <c r="AB160" s="829"/>
      <c r="AC160" s="829"/>
      <c r="AD160" s="829"/>
      <c r="AE160" s="829"/>
      <c r="AF160" s="925" t="s">
        <v>274</v>
      </c>
      <c r="AG160" s="829"/>
      <c r="AH160" s="829"/>
      <c r="AI160" s="108" t="s">
        <v>65</v>
      </c>
      <c r="AJ160" s="926" t="s">
        <v>275</v>
      </c>
      <c r="AK160" s="829"/>
      <c r="AL160" s="829"/>
      <c r="AM160" s="829"/>
      <c r="AN160" s="829"/>
      <c r="AO160" s="829"/>
      <c r="AP160" s="109">
        <v>606120</v>
      </c>
      <c r="AQ160" s="110">
        <v>0</v>
      </c>
      <c r="AR160" s="109">
        <v>606120</v>
      </c>
      <c r="AS160" s="110">
        <v>0</v>
      </c>
      <c r="AT160" s="110">
        <v>0</v>
      </c>
      <c r="AU160" s="110">
        <v>0</v>
      </c>
      <c r="AV160" s="692">
        <v>0</v>
      </c>
      <c r="AW160" s="110">
        <v>0</v>
      </c>
      <c r="AX160" s="110">
        <v>0</v>
      </c>
      <c r="AY160" s="110">
        <v>0</v>
      </c>
      <c r="AZ160" s="110">
        <v>0</v>
      </c>
      <c r="BA160" s="110">
        <v>0</v>
      </c>
      <c r="BB160" s="110">
        <v>0</v>
      </c>
    </row>
    <row r="161" spans="1:54" hidden="1" x14ac:dyDescent="0.25">
      <c r="A161" s="925" t="s">
        <v>14</v>
      </c>
      <c r="B161" s="829"/>
      <c r="C161" s="925" t="s">
        <v>282</v>
      </c>
      <c r="D161" s="829"/>
      <c r="E161" s="925" t="s">
        <v>280</v>
      </c>
      <c r="F161" s="829"/>
      <c r="G161" s="925" t="s">
        <v>283</v>
      </c>
      <c r="H161" s="829"/>
      <c r="I161" s="925" t="s">
        <v>301</v>
      </c>
      <c r="J161" s="829"/>
      <c r="K161" s="829"/>
      <c r="L161" s="925" t="s">
        <v>294</v>
      </c>
      <c r="M161" s="829"/>
      <c r="N161" s="829"/>
      <c r="O161" s="925"/>
      <c r="P161" s="829"/>
      <c r="Q161" s="925"/>
      <c r="R161" s="829"/>
      <c r="S161" s="924" t="s">
        <v>88</v>
      </c>
      <c r="T161" s="829"/>
      <c r="U161" s="829"/>
      <c r="V161" s="829"/>
      <c r="W161" s="829"/>
      <c r="X161" s="829"/>
      <c r="Y161" s="829"/>
      <c r="Z161" s="829"/>
      <c r="AA161" s="925" t="s">
        <v>273</v>
      </c>
      <c r="AB161" s="829"/>
      <c r="AC161" s="829"/>
      <c r="AD161" s="829"/>
      <c r="AE161" s="829"/>
      <c r="AF161" s="925" t="s">
        <v>274</v>
      </c>
      <c r="AG161" s="829"/>
      <c r="AH161" s="829"/>
      <c r="AI161" s="108" t="s">
        <v>303</v>
      </c>
      <c r="AJ161" s="926" t="s">
        <v>321</v>
      </c>
      <c r="AK161" s="829"/>
      <c r="AL161" s="829"/>
      <c r="AM161" s="829"/>
      <c r="AN161" s="829"/>
      <c r="AO161" s="829"/>
      <c r="AP161" s="110">
        <v>0</v>
      </c>
      <c r="AQ161" s="110">
        <v>0</v>
      </c>
      <c r="AR161" s="110">
        <v>0</v>
      </c>
      <c r="AS161" s="110">
        <v>0</v>
      </c>
      <c r="AT161" s="110">
        <v>0</v>
      </c>
      <c r="AU161" s="110">
        <v>0</v>
      </c>
      <c r="AV161" s="692">
        <v>0</v>
      </c>
      <c r="AW161" s="110">
        <v>0</v>
      </c>
      <c r="AX161" s="110">
        <v>0</v>
      </c>
      <c r="AY161" s="110">
        <v>0</v>
      </c>
      <c r="AZ161" s="110">
        <v>0</v>
      </c>
      <c r="BA161" s="110">
        <v>0</v>
      </c>
      <c r="BB161" s="110">
        <v>0</v>
      </c>
    </row>
    <row r="162" spans="1:54" s="212" customFormat="1" hidden="1" x14ac:dyDescent="0.25">
      <c r="A162" s="936" t="s">
        <v>14</v>
      </c>
      <c r="B162" s="935"/>
      <c r="C162" s="936" t="s">
        <v>282</v>
      </c>
      <c r="D162" s="935"/>
      <c r="E162" s="936" t="s">
        <v>280</v>
      </c>
      <c r="F162" s="935"/>
      <c r="G162" s="936" t="s">
        <v>283</v>
      </c>
      <c r="H162" s="935"/>
      <c r="I162" s="936" t="s">
        <v>307</v>
      </c>
      <c r="J162" s="935"/>
      <c r="K162" s="935"/>
      <c r="L162" s="936"/>
      <c r="M162" s="935"/>
      <c r="N162" s="935"/>
      <c r="O162" s="936"/>
      <c r="P162" s="935"/>
      <c r="Q162" s="936"/>
      <c r="R162" s="935"/>
      <c r="S162" s="934" t="s">
        <v>308</v>
      </c>
      <c r="T162" s="935"/>
      <c r="U162" s="935"/>
      <c r="V162" s="935"/>
      <c r="W162" s="935"/>
      <c r="X162" s="935"/>
      <c r="Y162" s="935"/>
      <c r="Z162" s="935"/>
      <c r="AA162" s="936" t="s">
        <v>273</v>
      </c>
      <c r="AB162" s="935"/>
      <c r="AC162" s="935"/>
      <c r="AD162" s="935"/>
      <c r="AE162" s="935"/>
      <c r="AF162" s="936" t="s">
        <v>274</v>
      </c>
      <c r="AG162" s="935"/>
      <c r="AH162" s="935"/>
      <c r="AI162" s="694" t="s">
        <v>65</v>
      </c>
      <c r="AJ162" s="937" t="s">
        <v>275</v>
      </c>
      <c r="AK162" s="935"/>
      <c r="AL162" s="935"/>
      <c r="AM162" s="935"/>
      <c r="AN162" s="935"/>
      <c r="AO162" s="935"/>
      <c r="AP162" s="690">
        <v>9880000</v>
      </c>
      <c r="AQ162" s="691">
        <v>0</v>
      </c>
      <c r="AR162" s="690">
        <v>9352200</v>
      </c>
      <c r="AS162" s="691">
        <v>0</v>
      </c>
      <c r="AT162" s="691">
        <v>0</v>
      </c>
      <c r="AU162" s="691">
        <v>0</v>
      </c>
      <c r="AV162" s="691">
        <v>0</v>
      </c>
      <c r="AW162" s="691">
        <v>0</v>
      </c>
      <c r="AX162" s="691">
        <v>0</v>
      </c>
      <c r="AY162" s="691">
        <v>0</v>
      </c>
      <c r="AZ162" s="691">
        <v>0</v>
      </c>
      <c r="BA162" s="691">
        <v>0</v>
      </c>
      <c r="BB162" s="691">
        <v>0</v>
      </c>
    </row>
    <row r="163" spans="1:54" hidden="1" x14ac:dyDescent="0.25">
      <c r="A163" s="925" t="s">
        <v>14</v>
      </c>
      <c r="B163" s="829"/>
      <c r="C163" s="925" t="s">
        <v>282</v>
      </c>
      <c r="D163" s="829"/>
      <c r="E163" s="925" t="s">
        <v>280</v>
      </c>
      <c r="F163" s="829"/>
      <c r="G163" s="925" t="s">
        <v>283</v>
      </c>
      <c r="H163" s="829"/>
      <c r="I163" s="925" t="s">
        <v>307</v>
      </c>
      <c r="J163" s="829"/>
      <c r="K163" s="829"/>
      <c r="L163" s="925" t="s">
        <v>286</v>
      </c>
      <c r="M163" s="829"/>
      <c r="N163" s="829"/>
      <c r="O163" s="925"/>
      <c r="P163" s="829"/>
      <c r="Q163" s="925"/>
      <c r="R163" s="829"/>
      <c r="S163" s="924" t="s">
        <v>182</v>
      </c>
      <c r="T163" s="829"/>
      <c r="U163" s="829"/>
      <c r="V163" s="829"/>
      <c r="W163" s="829"/>
      <c r="X163" s="829"/>
      <c r="Y163" s="829"/>
      <c r="Z163" s="829"/>
      <c r="AA163" s="925" t="s">
        <v>273</v>
      </c>
      <c r="AB163" s="829"/>
      <c r="AC163" s="829"/>
      <c r="AD163" s="829"/>
      <c r="AE163" s="829"/>
      <c r="AF163" s="925" t="s">
        <v>274</v>
      </c>
      <c r="AG163" s="829"/>
      <c r="AH163" s="829"/>
      <c r="AI163" s="108" t="s">
        <v>65</v>
      </c>
      <c r="AJ163" s="926" t="s">
        <v>275</v>
      </c>
      <c r="AK163" s="829"/>
      <c r="AL163" s="829"/>
      <c r="AM163" s="829"/>
      <c r="AN163" s="829"/>
      <c r="AO163" s="829"/>
      <c r="AP163" s="109">
        <v>9880000</v>
      </c>
      <c r="AQ163" s="110">
        <v>0</v>
      </c>
      <c r="AR163" s="109">
        <v>9352200</v>
      </c>
      <c r="AS163" s="110">
        <v>0</v>
      </c>
      <c r="AT163" s="110">
        <v>0</v>
      </c>
      <c r="AU163" s="110">
        <v>0</v>
      </c>
      <c r="AV163" s="692">
        <v>0</v>
      </c>
      <c r="AW163" s="110">
        <v>0</v>
      </c>
      <c r="AX163" s="110">
        <v>0</v>
      </c>
      <c r="AY163" s="110">
        <v>0</v>
      </c>
      <c r="AZ163" s="110">
        <v>0</v>
      </c>
      <c r="BA163" s="110">
        <v>0</v>
      </c>
      <c r="BB163" s="110">
        <v>0</v>
      </c>
    </row>
    <row r="164" spans="1:54" s="212" customFormat="1" hidden="1" x14ac:dyDescent="0.25">
      <c r="A164" s="936" t="s">
        <v>14</v>
      </c>
      <c r="B164" s="935"/>
      <c r="C164" s="936" t="s">
        <v>282</v>
      </c>
      <c r="D164" s="935"/>
      <c r="E164" s="936" t="s">
        <v>280</v>
      </c>
      <c r="F164" s="935"/>
      <c r="G164" s="936" t="s">
        <v>283</v>
      </c>
      <c r="H164" s="935"/>
      <c r="I164" s="936" t="s">
        <v>309</v>
      </c>
      <c r="J164" s="935"/>
      <c r="K164" s="935"/>
      <c r="L164" s="936"/>
      <c r="M164" s="935"/>
      <c r="N164" s="935"/>
      <c r="O164" s="936"/>
      <c r="P164" s="935"/>
      <c r="Q164" s="936"/>
      <c r="R164" s="935"/>
      <c r="S164" s="934" t="s">
        <v>89</v>
      </c>
      <c r="T164" s="935"/>
      <c r="U164" s="935"/>
      <c r="V164" s="935"/>
      <c r="W164" s="935"/>
      <c r="X164" s="935"/>
      <c r="Y164" s="935"/>
      <c r="Z164" s="935"/>
      <c r="AA164" s="936" t="s">
        <v>273</v>
      </c>
      <c r="AB164" s="935"/>
      <c r="AC164" s="935"/>
      <c r="AD164" s="935"/>
      <c r="AE164" s="935"/>
      <c r="AF164" s="936" t="s">
        <v>274</v>
      </c>
      <c r="AG164" s="935"/>
      <c r="AH164" s="935"/>
      <c r="AI164" s="694" t="s">
        <v>65</v>
      </c>
      <c r="AJ164" s="937" t="s">
        <v>275</v>
      </c>
      <c r="AK164" s="935"/>
      <c r="AL164" s="935"/>
      <c r="AM164" s="935"/>
      <c r="AN164" s="935"/>
      <c r="AO164" s="935"/>
      <c r="AP164" s="690">
        <v>728100000</v>
      </c>
      <c r="AQ164" s="690">
        <v>697429</v>
      </c>
      <c r="AR164" s="690">
        <v>1318159</v>
      </c>
      <c r="AS164" s="691">
        <v>0</v>
      </c>
      <c r="AT164" s="691">
        <v>0</v>
      </c>
      <c r="AU164" s="690">
        <v>697429</v>
      </c>
      <c r="AV164" s="691">
        <v>0</v>
      </c>
      <c r="AW164" s="691">
        <v>0</v>
      </c>
      <c r="AX164" s="691">
        <v>0</v>
      </c>
      <c r="AY164" s="691">
        <v>0</v>
      </c>
      <c r="AZ164" s="691">
        <v>0</v>
      </c>
      <c r="BA164" s="691">
        <v>0</v>
      </c>
      <c r="BB164" s="691">
        <v>0</v>
      </c>
    </row>
    <row r="165" spans="1:54" s="212" customFormat="1" hidden="1" x14ac:dyDescent="0.25">
      <c r="A165" s="936" t="s">
        <v>14</v>
      </c>
      <c r="B165" s="935"/>
      <c r="C165" s="936" t="s">
        <v>282</v>
      </c>
      <c r="D165" s="935"/>
      <c r="E165" s="936" t="s">
        <v>280</v>
      </c>
      <c r="F165" s="935"/>
      <c r="G165" s="936" t="s">
        <v>283</v>
      </c>
      <c r="H165" s="935"/>
      <c r="I165" s="936" t="s">
        <v>309</v>
      </c>
      <c r="J165" s="935"/>
      <c r="K165" s="935"/>
      <c r="L165" s="936"/>
      <c r="M165" s="935"/>
      <c r="N165" s="935"/>
      <c r="O165" s="936"/>
      <c r="P165" s="935"/>
      <c r="Q165" s="936"/>
      <c r="R165" s="935"/>
      <c r="S165" s="934" t="s">
        <v>89</v>
      </c>
      <c r="T165" s="935"/>
      <c r="U165" s="935"/>
      <c r="V165" s="935"/>
      <c r="W165" s="935"/>
      <c r="X165" s="935"/>
      <c r="Y165" s="935"/>
      <c r="Z165" s="935"/>
      <c r="AA165" s="936" t="s">
        <v>273</v>
      </c>
      <c r="AB165" s="935"/>
      <c r="AC165" s="935"/>
      <c r="AD165" s="935"/>
      <c r="AE165" s="935"/>
      <c r="AF165" s="936" t="s">
        <v>274</v>
      </c>
      <c r="AG165" s="935"/>
      <c r="AH165" s="935"/>
      <c r="AI165" s="694" t="s">
        <v>303</v>
      </c>
      <c r="AJ165" s="937" t="s">
        <v>321</v>
      </c>
      <c r="AK165" s="935"/>
      <c r="AL165" s="935"/>
      <c r="AM165" s="935"/>
      <c r="AN165" s="935"/>
      <c r="AO165" s="935"/>
      <c r="AP165" s="690">
        <v>116000000</v>
      </c>
      <c r="AQ165" s="691">
        <v>0</v>
      </c>
      <c r="AR165" s="691">
        <v>0</v>
      </c>
      <c r="AS165" s="691">
        <v>0</v>
      </c>
      <c r="AT165" s="691">
        <v>0</v>
      </c>
      <c r="AU165" s="691">
        <v>0</v>
      </c>
      <c r="AV165" s="691">
        <v>0</v>
      </c>
      <c r="AW165" s="691">
        <v>0</v>
      </c>
      <c r="AX165" s="691">
        <v>0</v>
      </c>
      <c r="AY165" s="691">
        <v>0</v>
      </c>
      <c r="AZ165" s="691">
        <v>0</v>
      </c>
      <c r="BA165" s="691">
        <v>0</v>
      </c>
      <c r="BB165" s="691">
        <v>0</v>
      </c>
    </row>
    <row r="166" spans="1:54" hidden="1" x14ac:dyDescent="0.25">
      <c r="A166" s="925" t="s">
        <v>14</v>
      </c>
      <c r="B166" s="829"/>
      <c r="C166" s="925" t="s">
        <v>282</v>
      </c>
      <c r="D166" s="829"/>
      <c r="E166" s="925" t="s">
        <v>280</v>
      </c>
      <c r="F166" s="829"/>
      <c r="G166" s="925" t="s">
        <v>283</v>
      </c>
      <c r="H166" s="829"/>
      <c r="I166" s="925" t="s">
        <v>309</v>
      </c>
      <c r="J166" s="829"/>
      <c r="K166" s="829"/>
      <c r="L166" s="925" t="s">
        <v>282</v>
      </c>
      <c r="M166" s="829"/>
      <c r="N166" s="829"/>
      <c r="O166" s="925"/>
      <c r="P166" s="829"/>
      <c r="Q166" s="925"/>
      <c r="R166" s="829"/>
      <c r="S166" s="924" t="s">
        <v>90</v>
      </c>
      <c r="T166" s="829"/>
      <c r="U166" s="829"/>
      <c r="V166" s="829"/>
      <c r="W166" s="829"/>
      <c r="X166" s="829"/>
      <c r="Y166" s="829"/>
      <c r="Z166" s="829"/>
      <c r="AA166" s="925" t="s">
        <v>273</v>
      </c>
      <c r="AB166" s="829"/>
      <c r="AC166" s="829"/>
      <c r="AD166" s="829"/>
      <c r="AE166" s="829"/>
      <c r="AF166" s="925" t="s">
        <v>274</v>
      </c>
      <c r="AG166" s="829"/>
      <c r="AH166" s="829"/>
      <c r="AI166" s="108" t="s">
        <v>65</v>
      </c>
      <c r="AJ166" s="926" t="s">
        <v>275</v>
      </c>
      <c r="AK166" s="829"/>
      <c r="AL166" s="829"/>
      <c r="AM166" s="829"/>
      <c r="AN166" s="829"/>
      <c r="AO166" s="829"/>
      <c r="AP166" s="109">
        <v>12000000</v>
      </c>
      <c r="AQ166" s="110">
        <v>0</v>
      </c>
      <c r="AR166" s="110">
        <v>0</v>
      </c>
      <c r="AS166" s="110">
        <v>0</v>
      </c>
      <c r="AT166" s="110">
        <v>0</v>
      </c>
      <c r="AU166" s="110">
        <v>0</v>
      </c>
      <c r="AV166" s="692">
        <v>0</v>
      </c>
      <c r="AW166" s="110">
        <v>0</v>
      </c>
      <c r="AX166" s="110">
        <v>0</v>
      </c>
      <c r="AY166" s="110">
        <v>0</v>
      </c>
      <c r="AZ166" s="110">
        <v>0</v>
      </c>
      <c r="BA166" s="110">
        <v>0</v>
      </c>
      <c r="BB166" s="110">
        <v>0</v>
      </c>
    </row>
    <row r="167" spans="1:54" hidden="1" x14ac:dyDescent="0.25">
      <c r="A167" s="925" t="s">
        <v>14</v>
      </c>
      <c r="B167" s="829"/>
      <c r="C167" s="925" t="s">
        <v>282</v>
      </c>
      <c r="D167" s="829"/>
      <c r="E167" s="925" t="s">
        <v>280</v>
      </c>
      <c r="F167" s="829"/>
      <c r="G167" s="925" t="s">
        <v>283</v>
      </c>
      <c r="H167" s="829"/>
      <c r="I167" s="925" t="s">
        <v>309</v>
      </c>
      <c r="J167" s="829"/>
      <c r="K167" s="829"/>
      <c r="L167" s="925" t="s">
        <v>282</v>
      </c>
      <c r="M167" s="829"/>
      <c r="N167" s="829"/>
      <c r="O167" s="925"/>
      <c r="P167" s="829"/>
      <c r="Q167" s="925"/>
      <c r="R167" s="829"/>
      <c r="S167" s="924" t="s">
        <v>90</v>
      </c>
      <c r="T167" s="829"/>
      <c r="U167" s="829"/>
      <c r="V167" s="829"/>
      <c r="W167" s="829"/>
      <c r="X167" s="829"/>
      <c r="Y167" s="829"/>
      <c r="Z167" s="829"/>
      <c r="AA167" s="925" t="s">
        <v>273</v>
      </c>
      <c r="AB167" s="829"/>
      <c r="AC167" s="829"/>
      <c r="AD167" s="829"/>
      <c r="AE167" s="829"/>
      <c r="AF167" s="925" t="s">
        <v>274</v>
      </c>
      <c r="AG167" s="829"/>
      <c r="AH167" s="829"/>
      <c r="AI167" s="108" t="s">
        <v>303</v>
      </c>
      <c r="AJ167" s="926" t="s">
        <v>321</v>
      </c>
      <c r="AK167" s="829"/>
      <c r="AL167" s="829"/>
      <c r="AM167" s="829"/>
      <c r="AN167" s="829"/>
      <c r="AO167" s="829"/>
      <c r="AP167" s="109">
        <v>116000000</v>
      </c>
      <c r="AQ167" s="110">
        <v>0</v>
      </c>
      <c r="AR167" s="110">
        <v>0</v>
      </c>
      <c r="AS167" s="110">
        <v>0</v>
      </c>
      <c r="AT167" s="110">
        <v>0</v>
      </c>
      <c r="AU167" s="110">
        <v>0</v>
      </c>
      <c r="AV167" s="692">
        <v>0</v>
      </c>
      <c r="AW167" s="110">
        <v>0</v>
      </c>
      <c r="AX167" s="110">
        <v>0</v>
      </c>
      <c r="AY167" s="110">
        <v>0</v>
      </c>
      <c r="AZ167" s="110">
        <v>0</v>
      </c>
      <c r="BA167" s="110">
        <v>0</v>
      </c>
      <c r="BB167" s="110">
        <v>0</v>
      </c>
    </row>
    <row r="168" spans="1:54" hidden="1" x14ac:dyDescent="0.25">
      <c r="A168" s="925" t="s">
        <v>14</v>
      </c>
      <c r="B168" s="829"/>
      <c r="C168" s="925" t="s">
        <v>282</v>
      </c>
      <c r="D168" s="829"/>
      <c r="E168" s="925" t="s">
        <v>280</v>
      </c>
      <c r="F168" s="829"/>
      <c r="G168" s="925" t="s">
        <v>283</v>
      </c>
      <c r="H168" s="829"/>
      <c r="I168" s="925" t="s">
        <v>309</v>
      </c>
      <c r="J168" s="829"/>
      <c r="K168" s="829"/>
      <c r="L168" s="925" t="s">
        <v>284</v>
      </c>
      <c r="M168" s="829"/>
      <c r="N168" s="829"/>
      <c r="O168" s="925"/>
      <c r="P168" s="829"/>
      <c r="Q168" s="925"/>
      <c r="R168" s="829"/>
      <c r="S168" s="924" t="s">
        <v>91</v>
      </c>
      <c r="T168" s="829"/>
      <c r="U168" s="829"/>
      <c r="V168" s="829"/>
      <c r="W168" s="829"/>
      <c r="X168" s="829"/>
      <c r="Y168" s="829"/>
      <c r="Z168" s="829"/>
      <c r="AA168" s="925" t="s">
        <v>273</v>
      </c>
      <c r="AB168" s="829"/>
      <c r="AC168" s="829"/>
      <c r="AD168" s="829"/>
      <c r="AE168" s="829"/>
      <c r="AF168" s="925" t="s">
        <v>274</v>
      </c>
      <c r="AG168" s="829"/>
      <c r="AH168" s="829"/>
      <c r="AI168" s="108" t="s">
        <v>65</v>
      </c>
      <c r="AJ168" s="926" t="s">
        <v>275</v>
      </c>
      <c r="AK168" s="829"/>
      <c r="AL168" s="829"/>
      <c r="AM168" s="829"/>
      <c r="AN168" s="829"/>
      <c r="AO168" s="829"/>
      <c r="AP168" s="109">
        <v>5000000</v>
      </c>
      <c r="AQ168" s="110">
        <v>0</v>
      </c>
      <c r="AR168" s="109">
        <v>1234538</v>
      </c>
      <c r="AS168" s="110">
        <v>0</v>
      </c>
      <c r="AT168" s="110">
        <v>0</v>
      </c>
      <c r="AU168" s="110">
        <v>0</v>
      </c>
      <c r="AV168" s="692">
        <v>0</v>
      </c>
      <c r="AW168" s="110">
        <v>0</v>
      </c>
      <c r="AX168" s="110">
        <v>0</v>
      </c>
      <c r="AY168" s="110">
        <v>0</v>
      </c>
      <c r="AZ168" s="110">
        <v>0</v>
      </c>
      <c r="BA168" s="110">
        <v>0</v>
      </c>
      <c r="BB168" s="110">
        <v>0</v>
      </c>
    </row>
    <row r="169" spans="1:54" hidden="1" x14ac:dyDescent="0.25">
      <c r="A169" s="925" t="s">
        <v>14</v>
      </c>
      <c r="B169" s="829"/>
      <c r="C169" s="925" t="s">
        <v>282</v>
      </c>
      <c r="D169" s="829"/>
      <c r="E169" s="925" t="s">
        <v>280</v>
      </c>
      <c r="F169" s="829"/>
      <c r="G169" s="925" t="s">
        <v>283</v>
      </c>
      <c r="H169" s="829"/>
      <c r="I169" s="925" t="s">
        <v>309</v>
      </c>
      <c r="J169" s="829"/>
      <c r="K169" s="829"/>
      <c r="L169" s="925" t="s">
        <v>303</v>
      </c>
      <c r="M169" s="829"/>
      <c r="N169" s="829"/>
      <c r="O169" s="925"/>
      <c r="P169" s="829"/>
      <c r="Q169" s="925"/>
      <c r="R169" s="829"/>
      <c r="S169" s="924" t="s">
        <v>89</v>
      </c>
      <c r="T169" s="829"/>
      <c r="U169" s="829"/>
      <c r="V169" s="829"/>
      <c r="W169" s="829"/>
      <c r="X169" s="829"/>
      <c r="Y169" s="829"/>
      <c r="Z169" s="829"/>
      <c r="AA169" s="925" t="s">
        <v>273</v>
      </c>
      <c r="AB169" s="829"/>
      <c r="AC169" s="829"/>
      <c r="AD169" s="829"/>
      <c r="AE169" s="829"/>
      <c r="AF169" s="925" t="s">
        <v>274</v>
      </c>
      <c r="AG169" s="829"/>
      <c r="AH169" s="829"/>
      <c r="AI169" s="108" t="s">
        <v>65</v>
      </c>
      <c r="AJ169" s="926" t="s">
        <v>275</v>
      </c>
      <c r="AK169" s="829"/>
      <c r="AL169" s="829"/>
      <c r="AM169" s="829"/>
      <c r="AN169" s="829"/>
      <c r="AO169" s="829"/>
      <c r="AP169" s="109">
        <v>711100000</v>
      </c>
      <c r="AQ169" s="109">
        <v>697429</v>
      </c>
      <c r="AR169" s="109">
        <v>83621</v>
      </c>
      <c r="AS169" s="110">
        <v>0</v>
      </c>
      <c r="AT169" s="110">
        <v>0</v>
      </c>
      <c r="AU169" s="109">
        <v>697429</v>
      </c>
      <c r="AV169" s="692">
        <v>0</v>
      </c>
      <c r="AW169" s="110">
        <v>0</v>
      </c>
      <c r="AX169" s="110">
        <v>0</v>
      </c>
      <c r="AY169" s="110">
        <v>0</v>
      </c>
      <c r="AZ169" s="110">
        <v>0</v>
      </c>
      <c r="BA169" s="110">
        <v>0</v>
      </c>
      <c r="BB169" s="110">
        <v>0</v>
      </c>
    </row>
    <row r="170" spans="1:54" s="627" customFormat="1" hidden="1" x14ac:dyDescent="0.25">
      <c r="A170" s="922" t="s">
        <v>14</v>
      </c>
      <c r="B170" s="921"/>
      <c r="C170" s="922" t="s">
        <v>289</v>
      </c>
      <c r="D170" s="921"/>
      <c r="E170" s="922"/>
      <c r="F170" s="921"/>
      <c r="G170" s="922"/>
      <c r="H170" s="921"/>
      <c r="I170" s="922"/>
      <c r="J170" s="921"/>
      <c r="K170" s="921"/>
      <c r="L170" s="922"/>
      <c r="M170" s="921"/>
      <c r="N170" s="921"/>
      <c r="O170" s="922"/>
      <c r="P170" s="921"/>
      <c r="Q170" s="922"/>
      <c r="R170" s="921"/>
      <c r="S170" s="920" t="s">
        <v>10</v>
      </c>
      <c r="T170" s="921"/>
      <c r="U170" s="921"/>
      <c r="V170" s="921"/>
      <c r="W170" s="921"/>
      <c r="X170" s="921"/>
      <c r="Y170" s="921"/>
      <c r="Z170" s="921"/>
      <c r="AA170" s="922" t="s">
        <v>273</v>
      </c>
      <c r="AB170" s="921"/>
      <c r="AC170" s="921"/>
      <c r="AD170" s="921"/>
      <c r="AE170" s="921"/>
      <c r="AF170" s="922" t="s">
        <v>274</v>
      </c>
      <c r="AG170" s="921"/>
      <c r="AH170" s="921"/>
      <c r="AI170" s="231" t="s">
        <v>65</v>
      </c>
      <c r="AJ170" s="923" t="s">
        <v>275</v>
      </c>
      <c r="AK170" s="921"/>
      <c r="AL170" s="921"/>
      <c r="AM170" s="921"/>
      <c r="AN170" s="921"/>
      <c r="AO170" s="921"/>
      <c r="AP170" s="230">
        <v>212294370912</v>
      </c>
      <c r="AQ170" s="230">
        <v>221716800</v>
      </c>
      <c r="AR170" s="230">
        <v>391946018</v>
      </c>
      <c r="AS170" s="230">
        <v>-10390170912</v>
      </c>
      <c r="AT170" s="230">
        <v>2688263590</v>
      </c>
      <c r="AU170" s="230">
        <v>-2466546790</v>
      </c>
      <c r="AV170" s="230">
        <v>17124554758</v>
      </c>
      <c r="AW170" s="230">
        <v>-14436291168</v>
      </c>
      <c r="AX170" s="230">
        <v>17123526579</v>
      </c>
      <c r="AY170" s="230">
        <v>1028179</v>
      </c>
      <c r="AZ170" s="230">
        <v>17123526579</v>
      </c>
      <c r="BA170" s="229">
        <v>0</v>
      </c>
      <c r="BB170" s="230">
        <v>5082000</v>
      </c>
    </row>
    <row r="171" spans="1:54" s="627" customFormat="1" hidden="1" x14ac:dyDescent="0.25">
      <c r="A171" s="922" t="s">
        <v>14</v>
      </c>
      <c r="B171" s="921"/>
      <c r="C171" s="922" t="s">
        <v>289</v>
      </c>
      <c r="D171" s="921"/>
      <c r="E171" s="922"/>
      <c r="F171" s="921"/>
      <c r="G171" s="922"/>
      <c r="H171" s="921"/>
      <c r="I171" s="922"/>
      <c r="J171" s="921"/>
      <c r="K171" s="921"/>
      <c r="L171" s="922"/>
      <c r="M171" s="921"/>
      <c r="N171" s="921"/>
      <c r="O171" s="922"/>
      <c r="P171" s="921"/>
      <c r="Q171" s="922"/>
      <c r="R171" s="921"/>
      <c r="S171" s="920" t="s">
        <v>10</v>
      </c>
      <c r="T171" s="921"/>
      <c r="U171" s="921"/>
      <c r="V171" s="921"/>
      <c r="W171" s="921"/>
      <c r="X171" s="921"/>
      <c r="Y171" s="921"/>
      <c r="Z171" s="921"/>
      <c r="AA171" s="922" t="s">
        <v>273</v>
      </c>
      <c r="AB171" s="921"/>
      <c r="AC171" s="921"/>
      <c r="AD171" s="921"/>
      <c r="AE171" s="921"/>
      <c r="AF171" s="922" t="s">
        <v>276</v>
      </c>
      <c r="AG171" s="921"/>
      <c r="AH171" s="921"/>
      <c r="AI171" s="231" t="s">
        <v>80</v>
      </c>
      <c r="AJ171" s="923" t="s">
        <v>277</v>
      </c>
      <c r="AK171" s="921"/>
      <c r="AL171" s="921"/>
      <c r="AM171" s="921"/>
      <c r="AN171" s="921"/>
      <c r="AO171" s="921"/>
      <c r="AP171" s="230">
        <v>519000000</v>
      </c>
      <c r="AQ171" s="229">
        <v>0</v>
      </c>
      <c r="AR171" s="230">
        <v>519000000</v>
      </c>
      <c r="AS171" s="229">
        <v>0</v>
      </c>
      <c r="AT171" s="229">
        <v>0</v>
      </c>
      <c r="AU171" s="229">
        <v>0</v>
      </c>
      <c r="AV171" s="229">
        <v>0</v>
      </c>
      <c r="AW171" s="229">
        <v>0</v>
      </c>
      <c r="AX171" s="229">
        <v>0</v>
      </c>
      <c r="AY171" s="229">
        <v>0</v>
      </c>
      <c r="AZ171" s="229">
        <v>0</v>
      </c>
      <c r="BA171" s="229">
        <v>0</v>
      </c>
      <c r="BB171" s="229">
        <v>0</v>
      </c>
    </row>
    <row r="172" spans="1:54" s="627" customFormat="1" hidden="1" x14ac:dyDescent="0.25">
      <c r="A172" s="922" t="s">
        <v>14</v>
      </c>
      <c r="B172" s="921"/>
      <c r="C172" s="922" t="s">
        <v>289</v>
      </c>
      <c r="D172" s="921"/>
      <c r="E172" s="922"/>
      <c r="F172" s="921"/>
      <c r="G172" s="922"/>
      <c r="H172" s="921"/>
      <c r="I172" s="922"/>
      <c r="J172" s="921"/>
      <c r="K172" s="921"/>
      <c r="L172" s="922"/>
      <c r="M172" s="921"/>
      <c r="N172" s="921"/>
      <c r="O172" s="922"/>
      <c r="P172" s="921"/>
      <c r="Q172" s="922"/>
      <c r="R172" s="921"/>
      <c r="S172" s="920" t="s">
        <v>10</v>
      </c>
      <c r="T172" s="921"/>
      <c r="U172" s="921"/>
      <c r="V172" s="921"/>
      <c r="W172" s="921"/>
      <c r="X172" s="921"/>
      <c r="Y172" s="921"/>
      <c r="Z172" s="921"/>
      <c r="AA172" s="922" t="s">
        <v>273</v>
      </c>
      <c r="AB172" s="921"/>
      <c r="AC172" s="921"/>
      <c r="AD172" s="921"/>
      <c r="AE172" s="921"/>
      <c r="AF172" s="922" t="s">
        <v>276</v>
      </c>
      <c r="AG172" s="921"/>
      <c r="AH172" s="921"/>
      <c r="AI172" s="231" t="s">
        <v>23</v>
      </c>
      <c r="AJ172" s="923" t="s">
        <v>278</v>
      </c>
      <c r="AK172" s="921"/>
      <c r="AL172" s="921"/>
      <c r="AM172" s="921"/>
      <c r="AN172" s="921"/>
      <c r="AO172" s="921"/>
      <c r="AP172" s="230">
        <v>66513900000</v>
      </c>
      <c r="AQ172" s="230">
        <v>1366424655</v>
      </c>
      <c r="AR172" s="230">
        <v>47767401357</v>
      </c>
      <c r="AS172" s="229">
        <v>0</v>
      </c>
      <c r="AT172" s="230">
        <v>1063929593</v>
      </c>
      <c r="AU172" s="230">
        <v>302495062</v>
      </c>
      <c r="AV172" s="230">
        <v>919591005</v>
      </c>
      <c r="AW172" s="230">
        <v>144338588</v>
      </c>
      <c r="AX172" s="230">
        <v>835951361</v>
      </c>
      <c r="AY172" s="230">
        <v>83639644</v>
      </c>
      <c r="AZ172" s="230">
        <v>835951361</v>
      </c>
      <c r="BA172" s="229">
        <v>0</v>
      </c>
      <c r="BB172" s="229">
        <v>0</v>
      </c>
    </row>
    <row r="173" spans="1:54" hidden="1" x14ac:dyDescent="0.25">
      <c r="A173" s="918" t="s">
        <v>14</v>
      </c>
      <c r="B173" s="829"/>
      <c r="C173" s="918" t="s">
        <v>289</v>
      </c>
      <c r="D173" s="829"/>
      <c r="E173" s="918" t="s">
        <v>282</v>
      </c>
      <c r="F173" s="829"/>
      <c r="G173" s="918"/>
      <c r="H173" s="829"/>
      <c r="I173" s="918"/>
      <c r="J173" s="829"/>
      <c r="K173" s="829"/>
      <c r="L173" s="918"/>
      <c r="M173" s="829"/>
      <c r="N173" s="829"/>
      <c r="O173" s="918"/>
      <c r="P173" s="829"/>
      <c r="Q173" s="918"/>
      <c r="R173" s="829"/>
      <c r="S173" s="917" t="s">
        <v>310</v>
      </c>
      <c r="T173" s="829"/>
      <c r="U173" s="829"/>
      <c r="V173" s="829"/>
      <c r="W173" s="829"/>
      <c r="X173" s="829"/>
      <c r="Y173" s="829"/>
      <c r="Z173" s="829"/>
      <c r="AA173" s="918" t="s">
        <v>273</v>
      </c>
      <c r="AB173" s="829"/>
      <c r="AC173" s="829"/>
      <c r="AD173" s="829"/>
      <c r="AE173" s="829"/>
      <c r="AF173" s="918" t="s">
        <v>276</v>
      </c>
      <c r="AG173" s="829"/>
      <c r="AH173" s="829"/>
      <c r="AI173" s="105" t="s">
        <v>80</v>
      </c>
      <c r="AJ173" s="919" t="s">
        <v>277</v>
      </c>
      <c r="AK173" s="829"/>
      <c r="AL173" s="829"/>
      <c r="AM173" s="829"/>
      <c r="AN173" s="829"/>
      <c r="AO173" s="829"/>
      <c r="AP173" s="106">
        <v>519000000</v>
      </c>
      <c r="AQ173" s="107">
        <v>0</v>
      </c>
      <c r="AR173" s="106">
        <v>519000000</v>
      </c>
      <c r="AS173" s="107">
        <v>0</v>
      </c>
      <c r="AT173" s="107">
        <v>0</v>
      </c>
      <c r="AU173" s="107">
        <v>0</v>
      </c>
      <c r="AV173" s="107">
        <v>0</v>
      </c>
      <c r="AW173" s="107">
        <v>0</v>
      </c>
      <c r="AX173" s="107">
        <v>0</v>
      </c>
      <c r="AY173" s="107">
        <v>0</v>
      </c>
      <c r="AZ173" s="107">
        <v>0</v>
      </c>
      <c r="BA173" s="107">
        <v>0</v>
      </c>
      <c r="BB173" s="107">
        <v>0</v>
      </c>
    </row>
    <row r="174" spans="1:54" hidden="1" x14ac:dyDescent="0.25">
      <c r="A174" s="918" t="s">
        <v>14</v>
      </c>
      <c r="B174" s="829"/>
      <c r="C174" s="918" t="s">
        <v>289</v>
      </c>
      <c r="D174" s="829"/>
      <c r="E174" s="918" t="s">
        <v>282</v>
      </c>
      <c r="F174" s="829"/>
      <c r="G174" s="918" t="s">
        <v>279</v>
      </c>
      <c r="H174" s="829"/>
      <c r="I174" s="918"/>
      <c r="J174" s="829"/>
      <c r="K174" s="829"/>
      <c r="L174" s="918"/>
      <c r="M174" s="829"/>
      <c r="N174" s="829"/>
      <c r="O174" s="918"/>
      <c r="P174" s="829"/>
      <c r="Q174" s="918"/>
      <c r="R174" s="829"/>
      <c r="S174" s="917" t="s">
        <v>311</v>
      </c>
      <c r="T174" s="829"/>
      <c r="U174" s="829"/>
      <c r="V174" s="829"/>
      <c r="W174" s="829"/>
      <c r="X174" s="829"/>
      <c r="Y174" s="829"/>
      <c r="Z174" s="829"/>
      <c r="AA174" s="918" t="s">
        <v>273</v>
      </c>
      <c r="AB174" s="829"/>
      <c r="AC174" s="829"/>
      <c r="AD174" s="829"/>
      <c r="AE174" s="829"/>
      <c r="AF174" s="918" t="s">
        <v>276</v>
      </c>
      <c r="AG174" s="829"/>
      <c r="AH174" s="829"/>
      <c r="AI174" s="105" t="s">
        <v>80</v>
      </c>
      <c r="AJ174" s="919" t="s">
        <v>277</v>
      </c>
      <c r="AK174" s="829"/>
      <c r="AL174" s="829"/>
      <c r="AM174" s="829"/>
      <c r="AN174" s="829"/>
      <c r="AO174" s="829"/>
      <c r="AP174" s="106">
        <v>519000000</v>
      </c>
      <c r="AQ174" s="107">
        <v>0</v>
      </c>
      <c r="AR174" s="106">
        <v>519000000</v>
      </c>
      <c r="AS174" s="107">
        <v>0</v>
      </c>
      <c r="AT174" s="107">
        <v>0</v>
      </c>
      <c r="AU174" s="107">
        <v>0</v>
      </c>
      <c r="AV174" s="107">
        <v>0</v>
      </c>
      <c r="AW174" s="107">
        <v>0</v>
      </c>
      <c r="AX174" s="107">
        <v>0</v>
      </c>
      <c r="AY174" s="107">
        <v>0</v>
      </c>
      <c r="AZ174" s="107">
        <v>0</v>
      </c>
      <c r="BA174" s="107">
        <v>0</v>
      </c>
      <c r="BB174" s="107">
        <v>0</v>
      </c>
    </row>
    <row r="175" spans="1:54" hidden="1" x14ac:dyDescent="0.25">
      <c r="A175" s="925" t="s">
        <v>14</v>
      </c>
      <c r="B175" s="829"/>
      <c r="C175" s="925" t="s">
        <v>289</v>
      </c>
      <c r="D175" s="829"/>
      <c r="E175" s="925" t="s">
        <v>282</v>
      </c>
      <c r="F175" s="829"/>
      <c r="G175" s="925" t="s">
        <v>279</v>
      </c>
      <c r="H175" s="829"/>
      <c r="I175" s="925" t="s">
        <v>279</v>
      </c>
      <c r="J175" s="829"/>
      <c r="K175" s="829"/>
      <c r="L175" s="925"/>
      <c r="M175" s="829"/>
      <c r="N175" s="829"/>
      <c r="O175" s="925"/>
      <c r="P175" s="829"/>
      <c r="Q175" s="925"/>
      <c r="R175" s="829"/>
      <c r="S175" s="924" t="s">
        <v>92</v>
      </c>
      <c r="T175" s="829"/>
      <c r="U175" s="829"/>
      <c r="V175" s="829"/>
      <c r="W175" s="829"/>
      <c r="X175" s="829"/>
      <c r="Y175" s="829"/>
      <c r="Z175" s="829"/>
      <c r="AA175" s="925" t="s">
        <v>273</v>
      </c>
      <c r="AB175" s="829"/>
      <c r="AC175" s="829"/>
      <c r="AD175" s="829"/>
      <c r="AE175" s="829"/>
      <c r="AF175" s="925" t="s">
        <v>276</v>
      </c>
      <c r="AG175" s="829"/>
      <c r="AH175" s="829"/>
      <c r="AI175" s="108" t="s">
        <v>80</v>
      </c>
      <c r="AJ175" s="926" t="s">
        <v>277</v>
      </c>
      <c r="AK175" s="829"/>
      <c r="AL175" s="829"/>
      <c r="AM175" s="829"/>
      <c r="AN175" s="829"/>
      <c r="AO175" s="829"/>
      <c r="AP175" s="109">
        <v>519000000</v>
      </c>
      <c r="AQ175" s="110">
        <v>0</v>
      </c>
      <c r="AR175" s="109">
        <v>519000000</v>
      </c>
      <c r="AS175" s="110">
        <v>0</v>
      </c>
      <c r="AT175" s="110">
        <v>0</v>
      </c>
      <c r="AU175" s="110">
        <v>0</v>
      </c>
      <c r="AV175" s="110">
        <v>0</v>
      </c>
      <c r="AW175" s="110">
        <v>0</v>
      </c>
      <c r="AX175" s="110">
        <v>0</v>
      </c>
      <c r="AY175" s="110">
        <v>0</v>
      </c>
      <c r="AZ175" s="110">
        <v>0</v>
      </c>
      <c r="BA175" s="110">
        <v>0</v>
      </c>
      <c r="BB175" s="110">
        <v>0</v>
      </c>
    </row>
    <row r="176" spans="1:54" hidden="1" x14ac:dyDescent="0.25">
      <c r="A176" s="918" t="s">
        <v>14</v>
      </c>
      <c r="B176" s="829"/>
      <c r="C176" s="918" t="s">
        <v>289</v>
      </c>
      <c r="D176" s="829"/>
      <c r="E176" s="918" t="s">
        <v>284</v>
      </c>
      <c r="F176" s="829"/>
      <c r="G176" s="918"/>
      <c r="H176" s="829"/>
      <c r="I176" s="918"/>
      <c r="J176" s="829"/>
      <c r="K176" s="829"/>
      <c r="L176" s="918"/>
      <c r="M176" s="829"/>
      <c r="N176" s="829"/>
      <c r="O176" s="918"/>
      <c r="P176" s="829"/>
      <c r="Q176" s="918"/>
      <c r="R176" s="829"/>
      <c r="S176" s="917" t="s">
        <v>312</v>
      </c>
      <c r="T176" s="829"/>
      <c r="U176" s="829"/>
      <c r="V176" s="829"/>
      <c r="W176" s="829"/>
      <c r="X176" s="829"/>
      <c r="Y176" s="829"/>
      <c r="Z176" s="829"/>
      <c r="AA176" s="918" t="s">
        <v>273</v>
      </c>
      <c r="AB176" s="829"/>
      <c r="AC176" s="829"/>
      <c r="AD176" s="829"/>
      <c r="AE176" s="829"/>
      <c r="AF176" s="918" t="s">
        <v>274</v>
      </c>
      <c r="AG176" s="829"/>
      <c r="AH176" s="829"/>
      <c r="AI176" s="105" t="s">
        <v>65</v>
      </c>
      <c r="AJ176" s="919" t="s">
        <v>275</v>
      </c>
      <c r="AK176" s="829"/>
      <c r="AL176" s="829"/>
      <c r="AM176" s="829"/>
      <c r="AN176" s="829"/>
      <c r="AO176" s="829"/>
      <c r="AP176" s="106">
        <v>576370912</v>
      </c>
      <c r="AQ176" s="107">
        <v>0</v>
      </c>
      <c r="AR176" s="106">
        <v>156370912</v>
      </c>
      <c r="AS176" s="106">
        <v>-390170912</v>
      </c>
      <c r="AT176" s="107">
        <v>0</v>
      </c>
      <c r="AU176" s="107">
        <v>0</v>
      </c>
      <c r="AV176" s="107">
        <v>0</v>
      </c>
      <c r="AW176" s="107">
        <v>0</v>
      </c>
      <c r="AX176" s="107">
        <v>0</v>
      </c>
      <c r="AY176" s="107">
        <v>0</v>
      </c>
      <c r="AZ176" s="107">
        <v>0</v>
      </c>
      <c r="BA176" s="107">
        <v>0</v>
      </c>
      <c r="BB176" s="107">
        <v>0</v>
      </c>
    </row>
    <row r="177" spans="1:54" hidden="1" x14ac:dyDescent="0.25">
      <c r="A177" s="918" t="s">
        <v>14</v>
      </c>
      <c r="B177" s="829"/>
      <c r="C177" s="918" t="s">
        <v>289</v>
      </c>
      <c r="D177" s="829"/>
      <c r="E177" s="918" t="s">
        <v>284</v>
      </c>
      <c r="F177" s="829"/>
      <c r="G177" s="918" t="s">
        <v>289</v>
      </c>
      <c r="H177" s="829"/>
      <c r="I177" s="918"/>
      <c r="J177" s="829"/>
      <c r="K177" s="829"/>
      <c r="L177" s="918"/>
      <c r="M177" s="829"/>
      <c r="N177" s="829"/>
      <c r="O177" s="918"/>
      <c r="P177" s="829"/>
      <c r="Q177" s="918"/>
      <c r="R177" s="829"/>
      <c r="S177" s="917" t="s">
        <v>313</v>
      </c>
      <c r="T177" s="829"/>
      <c r="U177" s="829"/>
      <c r="V177" s="829"/>
      <c r="W177" s="829"/>
      <c r="X177" s="829"/>
      <c r="Y177" s="829"/>
      <c r="Z177" s="829"/>
      <c r="AA177" s="918" t="s">
        <v>273</v>
      </c>
      <c r="AB177" s="829"/>
      <c r="AC177" s="829"/>
      <c r="AD177" s="829"/>
      <c r="AE177" s="829"/>
      <c r="AF177" s="918" t="s">
        <v>274</v>
      </c>
      <c r="AG177" s="829"/>
      <c r="AH177" s="829"/>
      <c r="AI177" s="105" t="s">
        <v>65</v>
      </c>
      <c r="AJ177" s="919" t="s">
        <v>275</v>
      </c>
      <c r="AK177" s="829"/>
      <c r="AL177" s="829"/>
      <c r="AM177" s="829"/>
      <c r="AN177" s="829"/>
      <c r="AO177" s="829"/>
      <c r="AP177" s="106">
        <v>576370912</v>
      </c>
      <c r="AQ177" s="107">
        <v>0</v>
      </c>
      <c r="AR177" s="106">
        <v>156370912</v>
      </c>
      <c r="AS177" s="106">
        <v>-390170912</v>
      </c>
      <c r="AT177" s="107">
        <v>0</v>
      </c>
      <c r="AU177" s="107">
        <v>0</v>
      </c>
      <c r="AV177" s="107">
        <v>0</v>
      </c>
      <c r="AW177" s="107">
        <v>0</v>
      </c>
      <c r="AX177" s="107">
        <v>0</v>
      </c>
      <c r="AY177" s="107">
        <v>0</v>
      </c>
      <c r="AZ177" s="107">
        <v>0</v>
      </c>
      <c r="BA177" s="107">
        <v>0</v>
      </c>
      <c r="BB177" s="107">
        <v>0</v>
      </c>
    </row>
    <row r="178" spans="1:54" hidden="1" x14ac:dyDescent="0.25">
      <c r="A178" s="925" t="s">
        <v>14</v>
      </c>
      <c r="B178" s="829"/>
      <c r="C178" s="925" t="s">
        <v>289</v>
      </c>
      <c r="D178" s="829"/>
      <c r="E178" s="925" t="s">
        <v>284</v>
      </c>
      <c r="F178" s="829"/>
      <c r="G178" s="925" t="s">
        <v>289</v>
      </c>
      <c r="H178" s="829"/>
      <c r="I178" s="925" t="s">
        <v>314</v>
      </c>
      <c r="J178" s="829"/>
      <c r="K178" s="829"/>
      <c r="L178" s="925"/>
      <c r="M178" s="829"/>
      <c r="N178" s="829"/>
      <c r="O178" s="925"/>
      <c r="P178" s="829"/>
      <c r="Q178" s="925"/>
      <c r="R178" s="829"/>
      <c r="S178" s="924" t="s">
        <v>93</v>
      </c>
      <c r="T178" s="829"/>
      <c r="U178" s="829"/>
      <c r="V178" s="829"/>
      <c r="W178" s="829"/>
      <c r="X178" s="829"/>
      <c r="Y178" s="829"/>
      <c r="Z178" s="829"/>
      <c r="AA178" s="925" t="s">
        <v>273</v>
      </c>
      <c r="AB178" s="829"/>
      <c r="AC178" s="829"/>
      <c r="AD178" s="829"/>
      <c r="AE178" s="829"/>
      <c r="AF178" s="925" t="s">
        <v>274</v>
      </c>
      <c r="AG178" s="829"/>
      <c r="AH178" s="829"/>
      <c r="AI178" s="108" t="s">
        <v>65</v>
      </c>
      <c r="AJ178" s="926" t="s">
        <v>275</v>
      </c>
      <c r="AK178" s="829"/>
      <c r="AL178" s="829"/>
      <c r="AM178" s="829"/>
      <c r="AN178" s="829"/>
      <c r="AO178" s="829"/>
      <c r="AP178" s="109">
        <v>576370912</v>
      </c>
      <c r="AQ178" s="110">
        <v>0</v>
      </c>
      <c r="AR178" s="109">
        <v>156370912</v>
      </c>
      <c r="AS178" s="109">
        <v>-390170912</v>
      </c>
      <c r="AT178" s="110">
        <v>0</v>
      </c>
      <c r="AU178" s="110">
        <v>0</v>
      </c>
      <c r="AV178" s="110">
        <v>0</v>
      </c>
      <c r="AW178" s="110">
        <v>0</v>
      </c>
      <c r="AX178" s="110">
        <v>0</v>
      </c>
      <c r="AY178" s="110">
        <v>0</v>
      </c>
      <c r="AZ178" s="110">
        <v>0</v>
      </c>
      <c r="BA178" s="110">
        <v>0</v>
      </c>
      <c r="BB178" s="110">
        <v>0</v>
      </c>
    </row>
    <row r="179" spans="1:54" hidden="1" x14ac:dyDescent="0.25">
      <c r="A179" s="918" t="s">
        <v>14</v>
      </c>
      <c r="B179" s="829"/>
      <c r="C179" s="918" t="s">
        <v>289</v>
      </c>
      <c r="D179" s="829"/>
      <c r="E179" s="918" t="s">
        <v>292</v>
      </c>
      <c r="F179" s="829"/>
      <c r="G179" s="918"/>
      <c r="H179" s="829"/>
      <c r="I179" s="918"/>
      <c r="J179" s="829"/>
      <c r="K179" s="829"/>
      <c r="L179" s="918"/>
      <c r="M179" s="829"/>
      <c r="N179" s="829"/>
      <c r="O179" s="918"/>
      <c r="P179" s="829"/>
      <c r="Q179" s="918"/>
      <c r="R179" s="829"/>
      <c r="S179" s="917" t="s">
        <v>315</v>
      </c>
      <c r="T179" s="829"/>
      <c r="U179" s="829"/>
      <c r="V179" s="829"/>
      <c r="W179" s="829"/>
      <c r="X179" s="829"/>
      <c r="Y179" s="829"/>
      <c r="Z179" s="829"/>
      <c r="AA179" s="918" t="s">
        <v>273</v>
      </c>
      <c r="AB179" s="829"/>
      <c r="AC179" s="829"/>
      <c r="AD179" s="829"/>
      <c r="AE179" s="829"/>
      <c r="AF179" s="918" t="s">
        <v>274</v>
      </c>
      <c r="AG179" s="829"/>
      <c r="AH179" s="829"/>
      <c r="AI179" s="105" t="s">
        <v>65</v>
      </c>
      <c r="AJ179" s="919" t="s">
        <v>275</v>
      </c>
      <c r="AK179" s="829"/>
      <c r="AL179" s="829"/>
      <c r="AM179" s="829"/>
      <c r="AN179" s="829"/>
      <c r="AO179" s="829"/>
      <c r="AP179" s="106">
        <v>211718000000</v>
      </c>
      <c r="AQ179" s="106">
        <v>221716800</v>
      </c>
      <c r="AR179" s="106">
        <v>235575106</v>
      </c>
      <c r="AS179" s="106">
        <v>-10000000000</v>
      </c>
      <c r="AT179" s="106">
        <v>2688263590</v>
      </c>
      <c r="AU179" s="106">
        <v>-2466546790</v>
      </c>
      <c r="AV179" s="106">
        <v>17124554758</v>
      </c>
      <c r="AW179" s="106">
        <v>-14436291168</v>
      </c>
      <c r="AX179" s="106">
        <v>17123526579</v>
      </c>
      <c r="AY179" s="106">
        <v>1028179</v>
      </c>
      <c r="AZ179" s="106">
        <v>17123526579</v>
      </c>
      <c r="BA179" s="107">
        <v>0</v>
      </c>
      <c r="BB179" s="106">
        <v>5082000</v>
      </c>
    </row>
    <row r="180" spans="1:54" hidden="1" x14ac:dyDescent="0.25">
      <c r="A180" s="918" t="s">
        <v>14</v>
      </c>
      <c r="B180" s="829"/>
      <c r="C180" s="918" t="s">
        <v>289</v>
      </c>
      <c r="D180" s="829"/>
      <c r="E180" s="918" t="s">
        <v>292</v>
      </c>
      <c r="F180" s="829"/>
      <c r="G180" s="918"/>
      <c r="H180" s="829"/>
      <c r="I180" s="918"/>
      <c r="J180" s="829"/>
      <c r="K180" s="829"/>
      <c r="L180" s="918"/>
      <c r="M180" s="829"/>
      <c r="N180" s="829"/>
      <c r="O180" s="918"/>
      <c r="P180" s="829"/>
      <c r="Q180" s="918"/>
      <c r="R180" s="829"/>
      <c r="S180" s="917" t="s">
        <v>315</v>
      </c>
      <c r="T180" s="829"/>
      <c r="U180" s="829"/>
      <c r="V180" s="829"/>
      <c r="W180" s="829"/>
      <c r="X180" s="829"/>
      <c r="Y180" s="829"/>
      <c r="Z180" s="829"/>
      <c r="AA180" s="918" t="s">
        <v>273</v>
      </c>
      <c r="AB180" s="829"/>
      <c r="AC180" s="829"/>
      <c r="AD180" s="829"/>
      <c r="AE180" s="829"/>
      <c r="AF180" s="918" t="s">
        <v>276</v>
      </c>
      <c r="AG180" s="829"/>
      <c r="AH180" s="829"/>
      <c r="AI180" s="105" t="s">
        <v>23</v>
      </c>
      <c r="AJ180" s="919" t="s">
        <v>278</v>
      </c>
      <c r="AK180" s="829"/>
      <c r="AL180" s="829"/>
      <c r="AM180" s="829"/>
      <c r="AN180" s="829"/>
      <c r="AO180" s="829"/>
      <c r="AP180" s="106">
        <v>66513900000</v>
      </c>
      <c r="AQ180" s="106">
        <v>1366424655</v>
      </c>
      <c r="AR180" s="106">
        <v>47767401357</v>
      </c>
      <c r="AS180" s="107">
        <v>0</v>
      </c>
      <c r="AT180" s="106">
        <v>1063929593</v>
      </c>
      <c r="AU180" s="106">
        <v>302495062</v>
      </c>
      <c r="AV180" s="106">
        <v>919591005</v>
      </c>
      <c r="AW180" s="106">
        <v>144338588</v>
      </c>
      <c r="AX180" s="106">
        <v>835951361</v>
      </c>
      <c r="AY180" s="106">
        <v>83639644</v>
      </c>
      <c r="AZ180" s="106">
        <v>835951361</v>
      </c>
      <c r="BA180" s="107">
        <v>0</v>
      </c>
      <c r="BB180" s="107">
        <v>0</v>
      </c>
    </row>
    <row r="181" spans="1:54" hidden="1" x14ac:dyDescent="0.25">
      <c r="A181" s="918" t="s">
        <v>14</v>
      </c>
      <c r="B181" s="829"/>
      <c r="C181" s="918" t="s">
        <v>289</v>
      </c>
      <c r="D181" s="829"/>
      <c r="E181" s="918" t="s">
        <v>292</v>
      </c>
      <c r="F181" s="829"/>
      <c r="G181" s="918" t="s">
        <v>279</v>
      </c>
      <c r="H181" s="829"/>
      <c r="I181" s="918"/>
      <c r="J181" s="829"/>
      <c r="K181" s="829"/>
      <c r="L181" s="918"/>
      <c r="M181" s="829"/>
      <c r="N181" s="829"/>
      <c r="O181" s="918"/>
      <c r="P181" s="829"/>
      <c r="Q181" s="918"/>
      <c r="R181" s="829"/>
      <c r="S181" s="917" t="s">
        <v>419</v>
      </c>
      <c r="T181" s="829"/>
      <c r="U181" s="829"/>
      <c r="V181" s="829"/>
      <c r="W181" s="829"/>
      <c r="X181" s="829"/>
      <c r="Y181" s="829"/>
      <c r="Z181" s="829"/>
      <c r="AA181" s="918" t="s">
        <v>273</v>
      </c>
      <c r="AB181" s="829"/>
      <c r="AC181" s="829"/>
      <c r="AD181" s="829"/>
      <c r="AE181" s="829"/>
      <c r="AF181" s="918" t="s">
        <v>274</v>
      </c>
      <c r="AG181" s="829"/>
      <c r="AH181" s="829"/>
      <c r="AI181" s="105" t="s">
        <v>65</v>
      </c>
      <c r="AJ181" s="919" t="s">
        <v>275</v>
      </c>
      <c r="AK181" s="829"/>
      <c r="AL181" s="829"/>
      <c r="AM181" s="829"/>
      <c r="AN181" s="829"/>
      <c r="AO181" s="829"/>
      <c r="AP181" s="106">
        <v>420000000</v>
      </c>
      <c r="AQ181" s="107">
        <v>0</v>
      </c>
      <c r="AR181" s="106">
        <v>18535849</v>
      </c>
      <c r="AS181" s="107">
        <v>0</v>
      </c>
      <c r="AT181" s="107">
        <v>0</v>
      </c>
      <c r="AU181" s="107">
        <v>0</v>
      </c>
      <c r="AV181" s="107">
        <v>0</v>
      </c>
      <c r="AW181" s="107">
        <v>0</v>
      </c>
      <c r="AX181" s="107">
        <v>0</v>
      </c>
      <c r="AY181" s="107">
        <v>0</v>
      </c>
      <c r="AZ181" s="107">
        <v>0</v>
      </c>
      <c r="BA181" s="107">
        <v>0</v>
      </c>
      <c r="BB181" s="107">
        <v>0</v>
      </c>
    </row>
    <row r="182" spans="1:54" hidden="1" x14ac:dyDescent="0.25">
      <c r="A182" s="925" t="s">
        <v>14</v>
      </c>
      <c r="B182" s="829"/>
      <c r="C182" s="925" t="s">
        <v>289</v>
      </c>
      <c r="D182" s="829"/>
      <c r="E182" s="925" t="s">
        <v>292</v>
      </c>
      <c r="F182" s="829"/>
      <c r="G182" s="925" t="s">
        <v>279</v>
      </c>
      <c r="H182" s="829"/>
      <c r="I182" s="925" t="s">
        <v>279</v>
      </c>
      <c r="J182" s="829"/>
      <c r="K182" s="829"/>
      <c r="L182" s="925"/>
      <c r="M182" s="829"/>
      <c r="N182" s="829"/>
      <c r="O182" s="925"/>
      <c r="P182" s="829"/>
      <c r="Q182" s="925"/>
      <c r="R182" s="829"/>
      <c r="S182" s="924" t="s">
        <v>419</v>
      </c>
      <c r="T182" s="829"/>
      <c r="U182" s="829"/>
      <c r="V182" s="829"/>
      <c r="W182" s="829"/>
      <c r="X182" s="829"/>
      <c r="Y182" s="829"/>
      <c r="Z182" s="829"/>
      <c r="AA182" s="925" t="s">
        <v>273</v>
      </c>
      <c r="AB182" s="829"/>
      <c r="AC182" s="829"/>
      <c r="AD182" s="829"/>
      <c r="AE182" s="829"/>
      <c r="AF182" s="925" t="s">
        <v>274</v>
      </c>
      <c r="AG182" s="829"/>
      <c r="AH182" s="829"/>
      <c r="AI182" s="108" t="s">
        <v>65</v>
      </c>
      <c r="AJ182" s="926" t="s">
        <v>275</v>
      </c>
      <c r="AK182" s="829"/>
      <c r="AL182" s="829"/>
      <c r="AM182" s="829"/>
      <c r="AN182" s="829"/>
      <c r="AO182" s="829"/>
      <c r="AP182" s="109">
        <v>420000000</v>
      </c>
      <c r="AQ182" s="110">
        <v>0</v>
      </c>
      <c r="AR182" s="109">
        <v>18535849</v>
      </c>
      <c r="AS182" s="110">
        <v>0</v>
      </c>
      <c r="AT182" s="110">
        <v>0</v>
      </c>
      <c r="AU182" s="110">
        <v>0</v>
      </c>
      <c r="AV182" s="110">
        <v>0</v>
      </c>
      <c r="AW182" s="110">
        <v>0</v>
      </c>
      <c r="AX182" s="110">
        <v>0</v>
      </c>
      <c r="AY182" s="110">
        <v>0</v>
      </c>
      <c r="AZ182" s="110">
        <v>0</v>
      </c>
      <c r="BA182" s="110">
        <v>0</v>
      </c>
      <c r="BB182" s="110">
        <v>0</v>
      </c>
    </row>
    <row r="183" spans="1:54" hidden="1" x14ac:dyDescent="0.25">
      <c r="A183" s="925" t="s">
        <v>14</v>
      </c>
      <c r="B183" s="829"/>
      <c r="C183" s="925" t="s">
        <v>289</v>
      </c>
      <c r="D183" s="829"/>
      <c r="E183" s="925" t="s">
        <v>292</v>
      </c>
      <c r="F183" s="829"/>
      <c r="G183" s="925" t="s">
        <v>279</v>
      </c>
      <c r="H183" s="829"/>
      <c r="I183" s="925" t="s">
        <v>279</v>
      </c>
      <c r="J183" s="829"/>
      <c r="K183" s="829"/>
      <c r="L183" s="925" t="s">
        <v>282</v>
      </c>
      <c r="M183" s="829"/>
      <c r="N183" s="829"/>
      <c r="O183" s="925"/>
      <c r="P183" s="829"/>
      <c r="Q183" s="925"/>
      <c r="R183" s="829"/>
      <c r="S183" s="924" t="s">
        <v>420</v>
      </c>
      <c r="T183" s="829"/>
      <c r="U183" s="829"/>
      <c r="V183" s="829"/>
      <c r="W183" s="829"/>
      <c r="X183" s="829"/>
      <c r="Y183" s="829"/>
      <c r="Z183" s="829"/>
      <c r="AA183" s="925" t="s">
        <v>273</v>
      </c>
      <c r="AB183" s="829"/>
      <c r="AC183" s="829"/>
      <c r="AD183" s="829"/>
      <c r="AE183" s="829"/>
      <c r="AF183" s="925" t="s">
        <v>274</v>
      </c>
      <c r="AG183" s="829"/>
      <c r="AH183" s="829"/>
      <c r="AI183" s="108" t="s">
        <v>65</v>
      </c>
      <c r="AJ183" s="926" t="s">
        <v>275</v>
      </c>
      <c r="AK183" s="829"/>
      <c r="AL183" s="829"/>
      <c r="AM183" s="829"/>
      <c r="AN183" s="829"/>
      <c r="AO183" s="829"/>
      <c r="AP183" s="109">
        <v>420000000</v>
      </c>
      <c r="AQ183" s="110">
        <v>0</v>
      </c>
      <c r="AR183" s="109">
        <v>18535849</v>
      </c>
      <c r="AS183" s="110">
        <v>0</v>
      </c>
      <c r="AT183" s="110">
        <v>0</v>
      </c>
      <c r="AU183" s="110">
        <v>0</v>
      </c>
      <c r="AV183" s="110">
        <v>0</v>
      </c>
      <c r="AW183" s="110">
        <v>0</v>
      </c>
      <c r="AX183" s="110">
        <v>0</v>
      </c>
      <c r="AY183" s="110">
        <v>0</v>
      </c>
      <c r="AZ183" s="110">
        <v>0</v>
      </c>
      <c r="BA183" s="110">
        <v>0</v>
      </c>
      <c r="BB183" s="110">
        <v>0</v>
      </c>
    </row>
    <row r="184" spans="1:54" hidden="1" x14ac:dyDescent="0.25">
      <c r="A184" s="918" t="s">
        <v>14</v>
      </c>
      <c r="B184" s="829"/>
      <c r="C184" s="918" t="s">
        <v>289</v>
      </c>
      <c r="D184" s="829"/>
      <c r="E184" s="918" t="s">
        <v>292</v>
      </c>
      <c r="F184" s="829"/>
      <c r="G184" s="918" t="s">
        <v>289</v>
      </c>
      <c r="H184" s="829"/>
      <c r="I184" s="918"/>
      <c r="J184" s="829"/>
      <c r="K184" s="829"/>
      <c r="L184" s="918"/>
      <c r="M184" s="829"/>
      <c r="N184" s="829"/>
      <c r="O184" s="918"/>
      <c r="P184" s="829"/>
      <c r="Q184" s="918"/>
      <c r="R184" s="829"/>
      <c r="S184" s="917" t="s">
        <v>316</v>
      </c>
      <c r="T184" s="829"/>
      <c r="U184" s="829"/>
      <c r="V184" s="829"/>
      <c r="W184" s="829"/>
      <c r="X184" s="829"/>
      <c r="Y184" s="829"/>
      <c r="Z184" s="829"/>
      <c r="AA184" s="918" t="s">
        <v>273</v>
      </c>
      <c r="AB184" s="829"/>
      <c r="AC184" s="829"/>
      <c r="AD184" s="829"/>
      <c r="AE184" s="829"/>
      <c r="AF184" s="918" t="s">
        <v>274</v>
      </c>
      <c r="AG184" s="829"/>
      <c r="AH184" s="829"/>
      <c r="AI184" s="105" t="s">
        <v>65</v>
      </c>
      <c r="AJ184" s="919" t="s">
        <v>275</v>
      </c>
      <c r="AK184" s="829"/>
      <c r="AL184" s="829"/>
      <c r="AM184" s="829"/>
      <c r="AN184" s="829"/>
      <c r="AO184" s="829"/>
      <c r="AP184" s="106">
        <v>211298000000</v>
      </c>
      <c r="AQ184" s="106">
        <v>221716800</v>
      </c>
      <c r="AR184" s="106">
        <v>217039257</v>
      </c>
      <c r="AS184" s="106">
        <v>-10000000000</v>
      </c>
      <c r="AT184" s="106">
        <v>2688263590</v>
      </c>
      <c r="AU184" s="106">
        <v>-2466546790</v>
      </c>
      <c r="AV184" s="106">
        <v>17124554758</v>
      </c>
      <c r="AW184" s="106">
        <v>-14436291168</v>
      </c>
      <c r="AX184" s="106">
        <v>17123526579</v>
      </c>
      <c r="AY184" s="106">
        <v>1028179</v>
      </c>
      <c r="AZ184" s="106">
        <v>17123526579</v>
      </c>
      <c r="BA184" s="107">
        <v>0</v>
      </c>
      <c r="BB184" s="106">
        <v>5082000</v>
      </c>
    </row>
    <row r="185" spans="1:54" hidden="1" x14ac:dyDescent="0.25">
      <c r="A185" s="918" t="s">
        <v>14</v>
      </c>
      <c r="B185" s="829"/>
      <c r="C185" s="918" t="s">
        <v>289</v>
      </c>
      <c r="D185" s="829"/>
      <c r="E185" s="918" t="s">
        <v>292</v>
      </c>
      <c r="F185" s="829"/>
      <c r="G185" s="918" t="s">
        <v>289</v>
      </c>
      <c r="H185" s="829"/>
      <c r="I185" s="918"/>
      <c r="J185" s="829"/>
      <c r="K185" s="829"/>
      <c r="L185" s="918"/>
      <c r="M185" s="829"/>
      <c r="N185" s="829"/>
      <c r="O185" s="918"/>
      <c r="P185" s="829"/>
      <c r="Q185" s="918"/>
      <c r="R185" s="829"/>
      <c r="S185" s="917" t="s">
        <v>316</v>
      </c>
      <c r="T185" s="829"/>
      <c r="U185" s="829"/>
      <c r="V185" s="829"/>
      <c r="W185" s="829"/>
      <c r="X185" s="829"/>
      <c r="Y185" s="829"/>
      <c r="Z185" s="829"/>
      <c r="AA185" s="918" t="s">
        <v>273</v>
      </c>
      <c r="AB185" s="829"/>
      <c r="AC185" s="829"/>
      <c r="AD185" s="829"/>
      <c r="AE185" s="829"/>
      <c r="AF185" s="918" t="s">
        <v>276</v>
      </c>
      <c r="AG185" s="829"/>
      <c r="AH185" s="829"/>
      <c r="AI185" s="105" t="s">
        <v>23</v>
      </c>
      <c r="AJ185" s="919" t="s">
        <v>278</v>
      </c>
      <c r="AK185" s="829"/>
      <c r="AL185" s="829"/>
      <c r="AM185" s="829"/>
      <c r="AN185" s="829"/>
      <c r="AO185" s="829"/>
      <c r="AP185" s="106">
        <v>66513900000</v>
      </c>
      <c r="AQ185" s="106">
        <v>1366424655</v>
      </c>
      <c r="AR185" s="106">
        <v>47767401357</v>
      </c>
      <c r="AS185" s="107">
        <v>0</v>
      </c>
      <c r="AT185" s="106">
        <v>1063929593</v>
      </c>
      <c r="AU185" s="106">
        <v>302495062</v>
      </c>
      <c r="AV185" s="106">
        <v>919591005</v>
      </c>
      <c r="AW185" s="106">
        <v>144338588</v>
      </c>
      <c r="AX185" s="106">
        <v>835951361</v>
      </c>
      <c r="AY185" s="106">
        <v>83639644</v>
      </c>
      <c r="AZ185" s="106">
        <v>835951361</v>
      </c>
      <c r="BA185" s="107">
        <v>0</v>
      </c>
      <c r="BB185" s="107">
        <v>0</v>
      </c>
    </row>
    <row r="186" spans="1:54" hidden="1" x14ac:dyDescent="0.25">
      <c r="A186" s="925" t="s">
        <v>14</v>
      </c>
      <c r="B186" s="829"/>
      <c r="C186" s="925" t="s">
        <v>289</v>
      </c>
      <c r="D186" s="829"/>
      <c r="E186" s="925" t="s">
        <v>292</v>
      </c>
      <c r="F186" s="829"/>
      <c r="G186" s="925" t="s">
        <v>289</v>
      </c>
      <c r="H186" s="829"/>
      <c r="I186" s="925" t="s">
        <v>283</v>
      </c>
      <c r="J186" s="829"/>
      <c r="K186" s="829"/>
      <c r="L186" s="925"/>
      <c r="M186" s="829"/>
      <c r="N186" s="829"/>
      <c r="O186" s="925"/>
      <c r="P186" s="829"/>
      <c r="Q186" s="925"/>
      <c r="R186" s="829"/>
      <c r="S186" s="924" t="s">
        <v>94</v>
      </c>
      <c r="T186" s="829"/>
      <c r="U186" s="829"/>
      <c r="V186" s="829"/>
      <c r="W186" s="829"/>
      <c r="X186" s="829"/>
      <c r="Y186" s="829"/>
      <c r="Z186" s="829"/>
      <c r="AA186" s="925" t="s">
        <v>273</v>
      </c>
      <c r="AB186" s="829"/>
      <c r="AC186" s="829"/>
      <c r="AD186" s="829"/>
      <c r="AE186" s="829"/>
      <c r="AF186" s="925" t="s">
        <v>274</v>
      </c>
      <c r="AG186" s="829"/>
      <c r="AH186" s="829"/>
      <c r="AI186" s="108" t="s">
        <v>65</v>
      </c>
      <c r="AJ186" s="926" t="s">
        <v>275</v>
      </c>
      <c r="AK186" s="829"/>
      <c r="AL186" s="829"/>
      <c r="AM186" s="829"/>
      <c r="AN186" s="829"/>
      <c r="AO186" s="829"/>
      <c r="AP186" s="109">
        <v>298000000</v>
      </c>
      <c r="AQ186" s="110">
        <v>0</v>
      </c>
      <c r="AR186" s="109">
        <v>933333</v>
      </c>
      <c r="AS186" s="110">
        <v>0</v>
      </c>
      <c r="AT186" s="110">
        <v>0</v>
      </c>
      <c r="AU186" s="110">
        <v>0</v>
      </c>
      <c r="AV186" s="109">
        <v>28254687</v>
      </c>
      <c r="AW186" s="109">
        <v>-28254687</v>
      </c>
      <c r="AX186" s="109">
        <v>28254687</v>
      </c>
      <c r="AY186" s="110">
        <v>0</v>
      </c>
      <c r="AZ186" s="109">
        <v>28254687</v>
      </c>
      <c r="BA186" s="110">
        <v>0</v>
      </c>
      <c r="BB186" s="110">
        <v>0</v>
      </c>
    </row>
    <row r="187" spans="1:54" hidden="1" x14ac:dyDescent="0.25">
      <c r="A187" s="925" t="s">
        <v>14</v>
      </c>
      <c r="B187" s="829"/>
      <c r="C187" s="925" t="s">
        <v>289</v>
      </c>
      <c r="D187" s="829"/>
      <c r="E187" s="925" t="s">
        <v>292</v>
      </c>
      <c r="F187" s="829"/>
      <c r="G187" s="925" t="s">
        <v>289</v>
      </c>
      <c r="H187" s="829"/>
      <c r="I187" s="925" t="s">
        <v>293</v>
      </c>
      <c r="J187" s="829"/>
      <c r="K187" s="829"/>
      <c r="L187" s="925"/>
      <c r="M187" s="829"/>
      <c r="N187" s="829"/>
      <c r="O187" s="925"/>
      <c r="P187" s="829"/>
      <c r="Q187" s="925"/>
      <c r="R187" s="829"/>
      <c r="S187" s="924" t="s">
        <v>95</v>
      </c>
      <c r="T187" s="829"/>
      <c r="U187" s="829"/>
      <c r="V187" s="829"/>
      <c r="W187" s="829"/>
      <c r="X187" s="829"/>
      <c r="Y187" s="829"/>
      <c r="Z187" s="829"/>
      <c r="AA187" s="925" t="s">
        <v>273</v>
      </c>
      <c r="AB187" s="829"/>
      <c r="AC187" s="829"/>
      <c r="AD187" s="829"/>
      <c r="AE187" s="829"/>
      <c r="AF187" s="925" t="s">
        <v>274</v>
      </c>
      <c r="AG187" s="829"/>
      <c r="AH187" s="829"/>
      <c r="AI187" s="108" t="s">
        <v>65</v>
      </c>
      <c r="AJ187" s="926" t="s">
        <v>275</v>
      </c>
      <c r="AK187" s="829"/>
      <c r="AL187" s="829"/>
      <c r="AM187" s="829"/>
      <c r="AN187" s="829"/>
      <c r="AO187" s="829"/>
      <c r="AP187" s="109">
        <v>211000000000</v>
      </c>
      <c r="AQ187" s="109">
        <v>221716800</v>
      </c>
      <c r="AR187" s="109">
        <v>216105924</v>
      </c>
      <c r="AS187" s="109">
        <v>-10000000000</v>
      </c>
      <c r="AT187" s="109">
        <v>2688263590</v>
      </c>
      <c r="AU187" s="109">
        <v>-2466546790</v>
      </c>
      <c r="AV187" s="109">
        <v>17096300071</v>
      </c>
      <c r="AW187" s="109">
        <v>-14408036481</v>
      </c>
      <c r="AX187" s="109">
        <v>17095271892</v>
      </c>
      <c r="AY187" s="109">
        <v>1028179</v>
      </c>
      <c r="AZ187" s="109">
        <v>17095271892</v>
      </c>
      <c r="BA187" s="110">
        <v>0</v>
      </c>
      <c r="BB187" s="109">
        <v>5082000</v>
      </c>
    </row>
    <row r="188" spans="1:54" hidden="1" x14ac:dyDescent="0.25">
      <c r="A188" s="925" t="s">
        <v>14</v>
      </c>
      <c r="B188" s="829"/>
      <c r="C188" s="925" t="s">
        <v>289</v>
      </c>
      <c r="D188" s="829"/>
      <c r="E188" s="925" t="s">
        <v>292</v>
      </c>
      <c r="F188" s="829"/>
      <c r="G188" s="925" t="s">
        <v>289</v>
      </c>
      <c r="H188" s="829"/>
      <c r="I188" s="925" t="s">
        <v>80</v>
      </c>
      <c r="J188" s="829"/>
      <c r="K188" s="829"/>
      <c r="L188" s="925"/>
      <c r="M188" s="829"/>
      <c r="N188" s="829"/>
      <c r="O188" s="925"/>
      <c r="P188" s="829"/>
      <c r="Q188" s="925"/>
      <c r="R188" s="829"/>
      <c r="S188" s="924" t="s">
        <v>183</v>
      </c>
      <c r="T188" s="829"/>
      <c r="U188" s="829"/>
      <c r="V188" s="829"/>
      <c r="W188" s="829"/>
      <c r="X188" s="829"/>
      <c r="Y188" s="829"/>
      <c r="Z188" s="829"/>
      <c r="AA188" s="925" t="s">
        <v>273</v>
      </c>
      <c r="AB188" s="829"/>
      <c r="AC188" s="829"/>
      <c r="AD188" s="829"/>
      <c r="AE188" s="829"/>
      <c r="AF188" s="925" t="s">
        <v>276</v>
      </c>
      <c r="AG188" s="829"/>
      <c r="AH188" s="829"/>
      <c r="AI188" s="108" t="s">
        <v>23</v>
      </c>
      <c r="AJ188" s="926" t="s">
        <v>278</v>
      </c>
      <c r="AK188" s="829"/>
      <c r="AL188" s="829"/>
      <c r="AM188" s="829"/>
      <c r="AN188" s="829"/>
      <c r="AO188" s="829"/>
      <c r="AP188" s="109">
        <v>66009000000</v>
      </c>
      <c r="AQ188" s="109">
        <v>1366424655</v>
      </c>
      <c r="AR188" s="109">
        <v>47262501357</v>
      </c>
      <c r="AS188" s="110">
        <v>0</v>
      </c>
      <c r="AT188" s="109">
        <v>1063929593</v>
      </c>
      <c r="AU188" s="109">
        <v>302495062</v>
      </c>
      <c r="AV188" s="109">
        <v>919591005</v>
      </c>
      <c r="AW188" s="109">
        <v>144338588</v>
      </c>
      <c r="AX188" s="109">
        <v>835951361</v>
      </c>
      <c r="AY188" s="109">
        <v>83639644</v>
      </c>
      <c r="AZ188" s="109">
        <v>835951361</v>
      </c>
      <c r="BA188" s="110">
        <v>0</v>
      </c>
      <c r="BB188" s="110">
        <v>0</v>
      </c>
    </row>
    <row r="189" spans="1:54" hidden="1" x14ac:dyDescent="0.25">
      <c r="A189" s="925" t="s">
        <v>14</v>
      </c>
      <c r="B189" s="829"/>
      <c r="C189" s="925" t="s">
        <v>289</v>
      </c>
      <c r="D189" s="829"/>
      <c r="E189" s="925" t="s">
        <v>292</v>
      </c>
      <c r="F189" s="829"/>
      <c r="G189" s="925" t="s">
        <v>289</v>
      </c>
      <c r="H189" s="829"/>
      <c r="I189" s="925" t="s">
        <v>80</v>
      </c>
      <c r="J189" s="829"/>
      <c r="K189" s="829"/>
      <c r="L189" s="925" t="s">
        <v>279</v>
      </c>
      <c r="M189" s="829"/>
      <c r="N189" s="829"/>
      <c r="O189" s="925" t="s">
        <v>236</v>
      </c>
      <c r="P189" s="829"/>
      <c r="Q189" s="925" t="s">
        <v>236</v>
      </c>
      <c r="R189" s="829"/>
      <c r="S189" s="924" t="s">
        <v>96</v>
      </c>
      <c r="T189" s="829"/>
      <c r="U189" s="829"/>
      <c r="V189" s="829"/>
      <c r="W189" s="829"/>
      <c r="X189" s="829"/>
      <c r="Y189" s="829"/>
      <c r="Z189" s="829"/>
      <c r="AA189" s="925" t="s">
        <v>273</v>
      </c>
      <c r="AB189" s="829"/>
      <c r="AC189" s="829"/>
      <c r="AD189" s="829"/>
      <c r="AE189" s="829"/>
      <c r="AF189" s="925" t="s">
        <v>276</v>
      </c>
      <c r="AG189" s="829"/>
      <c r="AH189" s="829"/>
      <c r="AI189" s="108" t="s">
        <v>23</v>
      </c>
      <c r="AJ189" s="926" t="s">
        <v>278</v>
      </c>
      <c r="AK189" s="829"/>
      <c r="AL189" s="829"/>
      <c r="AM189" s="829"/>
      <c r="AN189" s="829"/>
      <c r="AO189" s="829"/>
      <c r="AP189" s="109">
        <v>58014500000</v>
      </c>
      <c r="AQ189" s="109">
        <v>1306424655</v>
      </c>
      <c r="AR189" s="109">
        <v>47232501357</v>
      </c>
      <c r="AS189" s="110">
        <v>0</v>
      </c>
      <c r="AT189" s="109">
        <v>1054804433</v>
      </c>
      <c r="AU189" s="109">
        <v>251620222</v>
      </c>
      <c r="AV189" s="109">
        <v>910465845</v>
      </c>
      <c r="AW189" s="109">
        <v>144338588</v>
      </c>
      <c r="AX189" s="109">
        <v>826826201</v>
      </c>
      <c r="AY189" s="109">
        <v>83639644</v>
      </c>
      <c r="AZ189" s="109">
        <v>826826201</v>
      </c>
      <c r="BA189" s="110">
        <v>0</v>
      </c>
      <c r="BB189" s="110">
        <v>0</v>
      </c>
    </row>
    <row r="190" spans="1:54" hidden="1" x14ac:dyDescent="0.25">
      <c r="A190" s="925" t="s">
        <v>14</v>
      </c>
      <c r="B190" s="829"/>
      <c r="C190" s="925" t="s">
        <v>289</v>
      </c>
      <c r="D190" s="829"/>
      <c r="E190" s="925" t="s">
        <v>292</v>
      </c>
      <c r="F190" s="829"/>
      <c r="G190" s="925" t="s">
        <v>289</v>
      </c>
      <c r="H190" s="829"/>
      <c r="I190" s="925" t="s">
        <v>80</v>
      </c>
      <c r="J190" s="829"/>
      <c r="K190" s="829"/>
      <c r="L190" s="925" t="s">
        <v>282</v>
      </c>
      <c r="M190" s="829"/>
      <c r="N190" s="829"/>
      <c r="O190" s="925" t="s">
        <v>236</v>
      </c>
      <c r="P190" s="829"/>
      <c r="Q190" s="925" t="s">
        <v>236</v>
      </c>
      <c r="R190" s="829"/>
      <c r="S190" s="924" t="s">
        <v>97</v>
      </c>
      <c r="T190" s="829"/>
      <c r="U190" s="829"/>
      <c r="V190" s="829"/>
      <c r="W190" s="829"/>
      <c r="X190" s="829"/>
      <c r="Y190" s="829"/>
      <c r="Z190" s="829"/>
      <c r="AA190" s="925" t="s">
        <v>273</v>
      </c>
      <c r="AB190" s="829"/>
      <c r="AC190" s="829"/>
      <c r="AD190" s="829"/>
      <c r="AE190" s="829"/>
      <c r="AF190" s="925" t="s">
        <v>276</v>
      </c>
      <c r="AG190" s="829"/>
      <c r="AH190" s="829"/>
      <c r="AI190" s="108" t="s">
        <v>23</v>
      </c>
      <c r="AJ190" s="926" t="s">
        <v>278</v>
      </c>
      <c r="AK190" s="829"/>
      <c r="AL190" s="829"/>
      <c r="AM190" s="829"/>
      <c r="AN190" s="829"/>
      <c r="AO190" s="829"/>
      <c r="AP190" s="109">
        <v>7994500000</v>
      </c>
      <c r="AQ190" s="109">
        <v>60000000</v>
      </c>
      <c r="AR190" s="109">
        <v>30000000</v>
      </c>
      <c r="AS190" s="110">
        <v>0</v>
      </c>
      <c r="AT190" s="109">
        <v>9125160</v>
      </c>
      <c r="AU190" s="109">
        <v>50874840</v>
      </c>
      <c r="AV190" s="109">
        <v>9125160</v>
      </c>
      <c r="AW190" s="110">
        <v>0</v>
      </c>
      <c r="AX190" s="109">
        <v>9125160</v>
      </c>
      <c r="AY190" s="110">
        <v>0</v>
      </c>
      <c r="AZ190" s="109">
        <v>9125160</v>
      </c>
      <c r="BA190" s="110">
        <v>0</v>
      </c>
      <c r="BB190" s="110">
        <v>0</v>
      </c>
    </row>
    <row r="191" spans="1:54" hidden="1" x14ac:dyDescent="0.25">
      <c r="A191" s="925" t="s">
        <v>14</v>
      </c>
      <c r="B191" s="829"/>
      <c r="C191" s="925" t="s">
        <v>289</v>
      </c>
      <c r="D191" s="829"/>
      <c r="E191" s="925" t="s">
        <v>292</v>
      </c>
      <c r="F191" s="829"/>
      <c r="G191" s="925" t="s">
        <v>289</v>
      </c>
      <c r="H191" s="829"/>
      <c r="I191" s="925" t="s">
        <v>317</v>
      </c>
      <c r="J191" s="829"/>
      <c r="K191" s="829"/>
      <c r="L191" s="925"/>
      <c r="M191" s="829"/>
      <c r="N191" s="829"/>
      <c r="O191" s="925"/>
      <c r="P191" s="829"/>
      <c r="Q191" s="925"/>
      <c r="R191" s="829"/>
      <c r="S191" s="924" t="s">
        <v>98</v>
      </c>
      <c r="T191" s="829"/>
      <c r="U191" s="829"/>
      <c r="V191" s="829"/>
      <c r="W191" s="829"/>
      <c r="X191" s="829"/>
      <c r="Y191" s="829"/>
      <c r="Z191" s="829"/>
      <c r="AA191" s="925" t="s">
        <v>273</v>
      </c>
      <c r="AB191" s="829"/>
      <c r="AC191" s="829"/>
      <c r="AD191" s="829"/>
      <c r="AE191" s="829"/>
      <c r="AF191" s="925" t="s">
        <v>276</v>
      </c>
      <c r="AG191" s="829"/>
      <c r="AH191" s="829"/>
      <c r="AI191" s="108" t="s">
        <v>23</v>
      </c>
      <c r="AJ191" s="926" t="s">
        <v>278</v>
      </c>
      <c r="AK191" s="829"/>
      <c r="AL191" s="829"/>
      <c r="AM191" s="829"/>
      <c r="AN191" s="829"/>
      <c r="AO191" s="829"/>
      <c r="AP191" s="109">
        <v>504900000</v>
      </c>
      <c r="AQ191" s="110">
        <v>0</v>
      </c>
      <c r="AR191" s="109">
        <v>504900000</v>
      </c>
      <c r="AS191" s="110">
        <v>0</v>
      </c>
      <c r="AT191" s="110">
        <v>0</v>
      </c>
      <c r="AU191" s="110">
        <v>0</v>
      </c>
      <c r="AV191" s="110">
        <v>0</v>
      </c>
      <c r="AW191" s="110">
        <v>0</v>
      </c>
      <c r="AX191" s="110">
        <v>0</v>
      </c>
      <c r="AY191" s="110">
        <v>0</v>
      </c>
      <c r="AZ191" s="110">
        <v>0</v>
      </c>
      <c r="BA191" s="110">
        <v>0</v>
      </c>
      <c r="BB191" s="110">
        <v>0</v>
      </c>
    </row>
    <row r="192" spans="1:54" s="627" customFormat="1" x14ac:dyDescent="0.25">
      <c r="A192" s="922" t="s">
        <v>99</v>
      </c>
      <c r="B192" s="921"/>
      <c r="C192" s="922"/>
      <c r="D192" s="921"/>
      <c r="E192" s="922"/>
      <c r="F192" s="921"/>
      <c r="G192" s="922"/>
      <c r="H192" s="921"/>
      <c r="I192" s="922"/>
      <c r="J192" s="921"/>
      <c r="K192" s="921"/>
      <c r="L192" s="922"/>
      <c r="M192" s="921"/>
      <c r="N192" s="921"/>
      <c r="O192" s="922"/>
      <c r="P192" s="921"/>
      <c r="Q192" s="922"/>
      <c r="R192" s="921"/>
      <c r="S192" s="920" t="s">
        <v>11</v>
      </c>
      <c r="T192" s="921"/>
      <c r="U192" s="921"/>
      <c r="V192" s="921"/>
      <c r="W192" s="921"/>
      <c r="X192" s="921"/>
      <c r="Y192" s="921"/>
      <c r="Z192" s="921"/>
      <c r="AA192" s="922" t="s">
        <v>273</v>
      </c>
      <c r="AB192" s="921"/>
      <c r="AC192" s="921"/>
      <c r="AD192" s="921"/>
      <c r="AE192" s="921"/>
      <c r="AF192" s="922" t="s">
        <v>274</v>
      </c>
      <c r="AG192" s="921"/>
      <c r="AH192" s="921"/>
      <c r="AI192" s="231" t="s">
        <v>65</v>
      </c>
      <c r="AJ192" s="923" t="s">
        <v>275</v>
      </c>
      <c r="AK192" s="921"/>
      <c r="AL192" s="921"/>
      <c r="AM192" s="921"/>
      <c r="AN192" s="921"/>
      <c r="AO192" s="921"/>
      <c r="AP192" s="230">
        <v>40119754179</v>
      </c>
      <c r="AQ192" s="230">
        <v>7361938829</v>
      </c>
      <c r="AR192" s="230">
        <v>4797887023</v>
      </c>
      <c r="AS192" s="230">
        <v>-13499334179</v>
      </c>
      <c r="AT192" s="230">
        <v>695335975</v>
      </c>
      <c r="AU192" s="230">
        <v>6666602854</v>
      </c>
      <c r="AV192" s="708">
        <v>1203341099</v>
      </c>
      <c r="AW192" s="230">
        <v>-508005124</v>
      </c>
      <c r="AX192" s="721">
        <v>1175570842</v>
      </c>
      <c r="AY192" s="230">
        <v>27770257</v>
      </c>
      <c r="AZ192" s="230">
        <v>1175570842</v>
      </c>
      <c r="BA192" s="229">
        <v>0</v>
      </c>
      <c r="BB192" s="230">
        <v>920000</v>
      </c>
    </row>
    <row r="193" spans="1:54" s="627" customFormat="1" x14ac:dyDescent="0.25">
      <c r="A193" s="922" t="s">
        <v>99</v>
      </c>
      <c r="B193" s="921"/>
      <c r="C193" s="922"/>
      <c r="D193" s="921"/>
      <c r="E193" s="922"/>
      <c r="F193" s="921"/>
      <c r="G193" s="922"/>
      <c r="H193" s="921"/>
      <c r="I193" s="922"/>
      <c r="J193" s="921"/>
      <c r="K193" s="921"/>
      <c r="L193" s="922"/>
      <c r="M193" s="921"/>
      <c r="N193" s="921"/>
      <c r="O193" s="922"/>
      <c r="P193" s="921"/>
      <c r="Q193" s="922"/>
      <c r="R193" s="921"/>
      <c r="S193" s="920" t="s">
        <v>11</v>
      </c>
      <c r="T193" s="921"/>
      <c r="U193" s="921"/>
      <c r="V193" s="921"/>
      <c r="W193" s="921"/>
      <c r="X193" s="921"/>
      <c r="Y193" s="921"/>
      <c r="Z193" s="921"/>
      <c r="AA193" s="922" t="s">
        <v>273</v>
      </c>
      <c r="AB193" s="921"/>
      <c r="AC193" s="921"/>
      <c r="AD193" s="921"/>
      <c r="AE193" s="921"/>
      <c r="AF193" s="922" t="s">
        <v>274</v>
      </c>
      <c r="AG193" s="921"/>
      <c r="AH193" s="921"/>
      <c r="AI193" s="231" t="s">
        <v>303</v>
      </c>
      <c r="AJ193" s="923" t="s">
        <v>321</v>
      </c>
      <c r="AK193" s="921"/>
      <c r="AL193" s="921"/>
      <c r="AM193" s="921"/>
      <c r="AN193" s="921"/>
      <c r="AO193" s="921"/>
      <c r="AP193" s="230">
        <v>9021085821</v>
      </c>
      <c r="AQ193" s="229">
        <v>0</v>
      </c>
      <c r="AR193" s="229">
        <v>0</v>
      </c>
      <c r="AS193" s="230">
        <v>-4021085821</v>
      </c>
      <c r="AT193" s="229">
        <v>0</v>
      </c>
      <c r="AU193" s="229">
        <v>0</v>
      </c>
      <c r="AV193" s="708">
        <v>215738409.41</v>
      </c>
      <c r="AW193" s="230">
        <v>-215738409.41</v>
      </c>
      <c r="AX193" s="721">
        <v>215738409.41</v>
      </c>
      <c r="AY193" s="229">
        <v>0</v>
      </c>
      <c r="AZ193" s="230">
        <v>215738409.41</v>
      </c>
      <c r="BA193" s="229">
        <v>0</v>
      </c>
      <c r="BB193" s="229">
        <v>0</v>
      </c>
    </row>
    <row r="194" spans="1:54" s="627" customFormat="1" x14ac:dyDescent="0.25">
      <c r="A194" s="922" t="s">
        <v>99</v>
      </c>
      <c r="B194" s="921"/>
      <c r="C194" s="922"/>
      <c r="D194" s="921"/>
      <c r="E194" s="922"/>
      <c r="F194" s="921"/>
      <c r="G194" s="922"/>
      <c r="H194" s="921"/>
      <c r="I194" s="922"/>
      <c r="J194" s="921"/>
      <c r="K194" s="921"/>
      <c r="L194" s="922"/>
      <c r="M194" s="921"/>
      <c r="N194" s="921"/>
      <c r="O194" s="922"/>
      <c r="P194" s="921"/>
      <c r="Q194" s="922"/>
      <c r="R194" s="921"/>
      <c r="S194" s="920" t="s">
        <v>11</v>
      </c>
      <c r="T194" s="921"/>
      <c r="U194" s="921"/>
      <c r="V194" s="921"/>
      <c r="W194" s="921"/>
      <c r="X194" s="921"/>
      <c r="Y194" s="921"/>
      <c r="Z194" s="921"/>
      <c r="AA194" s="922" t="s">
        <v>273</v>
      </c>
      <c r="AB194" s="921"/>
      <c r="AC194" s="921"/>
      <c r="AD194" s="921"/>
      <c r="AE194" s="921"/>
      <c r="AF194" s="922" t="s">
        <v>274</v>
      </c>
      <c r="AG194" s="921"/>
      <c r="AH194" s="921"/>
      <c r="AI194" s="231" t="s">
        <v>286</v>
      </c>
      <c r="AJ194" s="923" t="s">
        <v>421</v>
      </c>
      <c r="AK194" s="921"/>
      <c r="AL194" s="921"/>
      <c r="AM194" s="921"/>
      <c r="AN194" s="921"/>
      <c r="AO194" s="921"/>
      <c r="AP194" s="230">
        <v>2815325822</v>
      </c>
      <c r="AQ194" s="229">
        <v>0</v>
      </c>
      <c r="AR194" s="230">
        <v>1779225822</v>
      </c>
      <c r="AS194" s="229">
        <v>0</v>
      </c>
      <c r="AT194" s="229">
        <v>0</v>
      </c>
      <c r="AU194" s="229">
        <v>0</v>
      </c>
      <c r="AV194" s="709">
        <v>0</v>
      </c>
      <c r="AW194" s="229">
        <v>0</v>
      </c>
      <c r="AX194" s="722">
        <v>0</v>
      </c>
      <c r="AY194" s="229">
        <v>0</v>
      </c>
      <c r="AZ194" s="229">
        <v>0</v>
      </c>
      <c r="BA194" s="229">
        <v>0</v>
      </c>
      <c r="BB194" s="229">
        <v>0</v>
      </c>
    </row>
    <row r="195" spans="1:54" x14ac:dyDescent="0.25">
      <c r="A195" s="918" t="s">
        <v>99</v>
      </c>
      <c r="B195" s="829"/>
      <c r="C195" s="918" t="s">
        <v>322</v>
      </c>
      <c r="D195" s="829"/>
      <c r="E195" s="918"/>
      <c r="F195" s="829"/>
      <c r="G195" s="918"/>
      <c r="H195" s="829"/>
      <c r="I195" s="918"/>
      <c r="J195" s="829"/>
      <c r="K195" s="829"/>
      <c r="L195" s="918"/>
      <c r="M195" s="829"/>
      <c r="N195" s="829"/>
      <c r="O195" s="918"/>
      <c r="P195" s="829"/>
      <c r="Q195" s="918"/>
      <c r="R195" s="829"/>
      <c r="S195" s="917" t="s">
        <v>323</v>
      </c>
      <c r="T195" s="829"/>
      <c r="U195" s="829"/>
      <c r="V195" s="829"/>
      <c r="W195" s="829"/>
      <c r="X195" s="829"/>
      <c r="Y195" s="829"/>
      <c r="Z195" s="829"/>
      <c r="AA195" s="918" t="s">
        <v>273</v>
      </c>
      <c r="AB195" s="829"/>
      <c r="AC195" s="829"/>
      <c r="AD195" s="829"/>
      <c r="AE195" s="829"/>
      <c r="AF195" s="918" t="s">
        <v>274</v>
      </c>
      <c r="AG195" s="829"/>
      <c r="AH195" s="829"/>
      <c r="AI195" s="105" t="s">
        <v>65</v>
      </c>
      <c r="AJ195" s="919" t="s">
        <v>275</v>
      </c>
      <c r="AK195" s="829"/>
      <c r="AL195" s="829"/>
      <c r="AM195" s="829"/>
      <c r="AN195" s="829"/>
      <c r="AO195" s="829"/>
      <c r="AP195" s="106">
        <v>19573920000</v>
      </c>
      <c r="AQ195" s="106">
        <v>1106077571</v>
      </c>
      <c r="AR195" s="106">
        <v>1876660281</v>
      </c>
      <c r="AS195" s="106">
        <v>-2623920000</v>
      </c>
      <c r="AT195" s="106">
        <v>689559620</v>
      </c>
      <c r="AU195" s="106">
        <v>416517951</v>
      </c>
      <c r="AV195" s="710">
        <v>1188566880</v>
      </c>
      <c r="AW195" s="106">
        <v>-499007260</v>
      </c>
      <c r="AX195" s="723">
        <v>1159798513</v>
      </c>
      <c r="AY195" s="106">
        <v>28768367</v>
      </c>
      <c r="AZ195" s="106">
        <v>1159798513</v>
      </c>
      <c r="BA195" s="107">
        <v>0</v>
      </c>
      <c r="BB195" s="106">
        <v>920000</v>
      </c>
    </row>
    <row r="196" spans="1:54" x14ac:dyDescent="0.25">
      <c r="A196" s="918" t="s">
        <v>99</v>
      </c>
      <c r="B196" s="829"/>
      <c r="C196" s="918" t="s">
        <v>322</v>
      </c>
      <c r="D196" s="829"/>
      <c r="E196" s="918"/>
      <c r="F196" s="829"/>
      <c r="G196" s="918"/>
      <c r="H196" s="829"/>
      <c r="I196" s="918"/>
      <c r="J196" s="829"/>
      <c r="K196" s="829"/>
      <c r="L196" s="918"/>
      <c r="M196" s="829"/>
      <c r="N196" s="829"/>
      <c r="O196" s="918"/>
      <c r="P196" s="829"/>
      <c r="Q196" s="918"/>
      <c r="R196" s="829"/>
      <c r="S196" s="917" t="s">
        <v>323</v>
      </c>
      <c r="T196" s="829"/>
      <c r="U196" s="829"/>
      <c r="V196" s="829"/>
      <c r="W196" s="829"/>
      <c r="X196" s="829"/>
      <c r="Y196" s="829"/>
      <c r="Z196" s="829"/>
      <c r="AA196" s="918" t="s">
        <v>273</v>
      </c>
      <c r="AB196" s="829"/>
      <c r="AC196" s="829"/>
      <c r="AD196" s="829"/>
      <c r="AE196" s="829"/>
      <c r="AF196" s="918" t="s">
        <v>274</v>
      </c>
      <c r="AG196" s="829"/>
      <c r="AH196" s="829"/>
      <c r="AI196" s="105" t="s">
        <v>286</v>
      </c>
      <c r="AJ196" s="919" t="s">
        <v>421</v>
      </c>
      <c r="AK196" s="829"/>
      <c r="AL196" s="829"/>
      <c r="AM196" s="829"/>
      <c r="AN196" s="829"/>
      <c r="AO196" s="829"/>
      <c r="AP196" s="106">
        <v>2815325822</v>
      </c>
      <c r="AQ196" s="107">
        <v>0</v>
      </c>
      <c r="AR196" s="106">
        <v>1779225822</v>
      </c>
      <c r="AS196" s="107">
        <v>0</v>
      </c>
      <c r="AT196" s="107">
        <v>0</v>
      </c>
      <c r="AU196" s="107">
        <v>0</v>
      </c>
      <c r="AV196" s="711">
        <v>0</v>
      </c>
      <c r="AW196" s="107">
        <v>0</v>
      </c>
      <c r="AX196" s="724">
        <v>0</v>
      </c>
      <c r="AY196" s="107">
        <v>0</v>
      </c>
      <c r="AZ196" s="107">
        <v>0</v>
      </c>
      <c r="BA196" s="107">
        <v>0</v>
      </c>
      <c r="BB196" s="107">
        <v>0</v>
      </c>
    </row>
    <row r="197" spans="1:54" x14ac:dyDescent="0.25">
      <c r="A197" s="918" t="s">
        <v>99</v>
      </c>
      <c r="B197" s="829"/>
      <c r="C197" s="918" t="s">
        <v>322</v>
      </c>
      <c r="D197" s="829"/>
      <c r="E197" s="918" t="s">
        <v>324</v>
      </c>
      <c r="F197" s="829"/>
      <c r="G197" s="918"/>
      <c r="H197" s="829"/>
      <c r="I197" s="918"/>
      <c r="J197" s="829"/>
      <c r="K197" s="829"/>
      <c r="L197" s="918"/>
      <c r="M197" s="829"/>
      <c r="N197" s="829"/>
      <c r="O197" s="918"/>
      <c r="P197" s="829"/>
      <c r="Q197" s="918"/>
      <c r="R197" s="829"/>
      <c r="S197" s="917" t="s">
        <v>325</v>
      </c>
      <c r="T197" s="829"/>
      <c r="U197" s="829"/>
      <c r="V197" s="829"/>
      <c r="W197" s="829"/>
      <c r="X197" s="829"/>
      <c r="Y197" s="829"/>
      <c r="Z197" s="829"/>
      <c r="AA197" s="918" t="s">
        <v>273</v>
      </c>
      <c r="AB197" s="829"/>
      <c r="AC197" s="829"/>
      <c r="AD197" s="829"/>
      <c r="AE197" s="829"/>
      <c r="AF197" s="918" t="s">
        <v>274</v>
      </c>
      <c r="AG197" s="829"/>
      <c r="AH197" s="829"/>
      <c r="AI197" s="105" t="s">
        <v>65</v>
      </c>
      <c r="AJ197" s="919" t="s">
        <v>275</v>
      </c>
      <c r="AK197" s="829"/>
      <c r="AL197" s="829"/>
      <c r="AM197" s="829"/>
      <c r="AN197" s="829"/>
      <c r="AO197" s="829"/>
      <c r="AP197" s="106">
        <v>19573920000</v>
      </c>
      <c r="AQ197" s="106">
        <v>1106077571</v>
      </c>
      <c r="AR197" s="106">
        <v>1876660281</v>
      </c>
      <c r="AS197" s="106">
        <v>-2623920000</v>
      </c>
      <c r="AT197" s="106">
        <v>689559620</v>
      </c>
      <c r="AU197" s="106">
        <v>416517951</v>
      </c>
      <c r="AV197" s="710">
        <v>1188566880</v>
      </c>
      <c r="AW197" s="106">
        <v>-499007260</v>
      </c>
      <c r="AX197" s="723">
        <v>1159798513</v>
      </c>
      <c r="AY197" s="106">
        <v>28768367</v>
      </c>
      <c r="AZ197" s="106">
        <v>1159798513</v>
      </c>
      <c r="BA197" s="107">
        <v>0</v>
      </c>
      <c r="BB197" s="106">
        <v>920000</v>
      </c>
    </row>
    <row r="198" spans="1:54" x14ac:dyDescent="0.25">
      <c r="A198" s="918" t="s">
        <v>99</v>
      </c>
      <c r="B198" s="829"/>
      <c r="C198" s="918" t="s">
        <v>322</v>
      </c>
      <c r="D198" s="829"/>
      <c r="E198" s="918" t="s">
        <v>324</v>
      </c>
      <c r="F198" s="829"/>
      <c r="G198" s="918"/>
      <c r="H198" s="829"/>
      <c r="I198" s="918"/>
      <c r="J198" s="829"/>
      <c r="K198" s="829"/>
      <c r="L198" s="918"/>
      <c r="M198" s="829"/>
      <c r="N198" s="829"/>
      <c r="O198" s="918"/>
      <c r="P198" s="829"/>
      <c r="Q198" s="918"/>
      <c r="R198" s="829"/>
      <c r="S198" s="917" t="s">
        <v>325</v>
      </c>
      <c r="T198" s="829"/>
      <c r="U198" s="829"/>
      <c r="V198" s="829"/>
      <c r="W198" s="829"/>
      <c r="X198" s="829"/>
      <c r="Y198" s="829"/>
      <c r="Z198" s="829"/>
      <c r="AA198" s="918" t="s">
        <v>273</v>
      </c>
      <c r="AB198" s="829"/>
      <c r="AC198" s="829"/>
      <c r="AD198" s="829"/>
      <c r="AE198" s="829"/>
      <c r="AF198" s="918" t="s">
        <v>274</v>
      </c>
      <c r="AG198" s="829"/>
      <c r="AH198" s="829"/>
      <c r="AI198" s="105" t="s">
        <v>286</v>
      </c>
      <c r="AJ198" s="919" t="s">
        <v>421</v>
      </c>
      <c r="AK198" s="829"/>
      <c r="AL198" s="829"/>
      <c r="AM198" s="829"/>
      <c r="AN198" s="829"/>
      <c r="AO198" s="829"/>
      <c r="AP198" s="106">
        <v>2815325822</v>
      </c>
      <c r="AQ198" s="107">
        <v>0</v>
      </c>
      <c r="AR198" s="106">
        <v>1779225822</v>
      </c>
      <c r="AS198" s="107">
        <v>0</v>
      </c>
      <c r="AT198" s="107">
        <v>0</v>
      </c>
      <c r="AU198" s="107">
        <v>0</v>
      </c>
      <c r="AV198" s="711">
        <v>0</v>
      </c>
      <c r="AW198" s="107">
        <v>0</v>
      </c>
      <c r="AX198" s="724">
        <v>0</v>
      </c>
      <c r="AY198" s="107">
        <v>0</v>
      </c>
      <c r="AZ198" s="107">
        <v>0</v>
      </c>
      <c r="BA198" s="107">
        <v>0</v>
      </c>
      <c r="BB198" s="107">
        <v>0</v>
      </c>
    </row>
    <row r="199" spans="1:54" s="269" customFormat="1" x14ac:dyDescent="0.25">
      <c r="A199" s="940" t="s">
        <v>99</v>
      </c>
      <c r="B199" s="939"/>
      <c r="C199" s="940" t="s">
        <v>322</v>
      </c>
      <c r="D199" s="939"/>
      <c r="E199" s="940" t="s">
        <v>324</v>
      </c>
      <c r="F199" s="939"/>
      <c r="G199" s="940" t="s">
        <v>279</v>
      </c>
      <c r="H199" s="939"/>
      <c r="I199" s="940"/>
      <c r="J199" s="939"/>
      <c r="K199" s="939"/>
      <c r="L199" s="940"/>
      <c r="M199" s="939"/>
      <c r="N199" s="939"/>
      <c r="O199" s="940"/>
      <c r="P199" s="939"/>
      <c r="Q199" s="940"/>
      <c r="R199" s="939"/>
      <c r="S199" s="938" t="s">
        <v>237</v>
      </c>
      <c r="T199" s="939"/>
      <c r="U199" s="939"/>
      <c r="V199" s="939"/>
      <c r="W199" s="939"/>
      <c r="X199" s="939"/>
      <c r="Y199" s="939"/>
      <c r="Z199" s="939"/>
      <c r="AA199" s="940" t="s">
        <v>273</v>
      </c>
      <c r="AB199" s="939"/>
      <c r="AC199" s="939"/>
      <c r="AD199" s="939"/>
      <c r="AE199" s="939"/>
      <c r="AF199" s="940" t="s">
        <v>274</v>
      </c>
      <c r="AG199" s="939"/>
      <c r="AH199" s="939"/>
      <c r="AI199" s="697" t="s">
        <v>65</v>
      </c>
      <c r="AJ199" s="941" t="s">
        <v>275</v>
      </c>
      <c r="AK199" s="939"/>
      <c r="AL199" s="939"/>
      <c r="AM199" s="939"/>
      <c r="AN199" s="939"/>
      <c r="AO199" s="939"/>
      <c r="AP199" s="698">
        <v>1700000000</v>
      </c>
      <c r="AQ199" s="698">
        <v>6180120</v>
      </c>
      <c r="AR199" s="698">
        <v>308819880</v>
      </c>
      <c r="AS199" s="698">
        <v>-400000000</v>
      </c>
      <c r="AT199" s="698">
        <v>45522369</v>
      </c>
      <c r="AU199" s="698">
        <v>-39342249</v>
      </c>
      <c r="AV199" s="712">
        <v>34259119</v>
      </c>
      <c r="AW199" s="698">
        <v>11263250</v>
      </c>
      <c r="AX199" s="695">
        <v>28097071</v>
      </c>
      <c r="AY199" s="698">
        <v>6162048</v>
      </c>
      <c r="AZ199" s="698">
        <v>28097071</v>
      </c>
      <c r="BA199" s="699">
        <v>0</v>
      </c>
      <c r="BB199" s="699">
        <v>0</v>
      </c>
    </row>
    <row r="200" spans="1:54" x14ac:dyDescent="0.25">
      <c r="A200" s="918" t="s">
        <v>99</v>
      </c>
      <c r="B200" s="829"/>
      <c r="C200" s="918" t="s">
        <v>322</v>
      </c>
      <c r="D200" s="829"/>
      <c r="E200" s="918" t="s">
        <v>324</v>
      </c>
      <c r="F200" s="829"/>
      <c r="G200" s="918" t="s">
        <v>279</v>
      </c>
      <c r="H200" s="829"/>
      <c r="I200" s="918"/>
      <c r="J200" s="829"/>
      <c r="K200" s="829"/>
      <c r="L200" s="918"/>
      <c r="M200" s="829"/>
      <c r="N200" s="829"/>
      <c r="O200" s="918"/>
      <c r="P200" s="829"/>
      <c r="Q200" s="918"/>
      <c r="R200" s="829"/>
      <c r="S200" s="917" t="s">
        <v>237</v>
      </c>
      <c r="T200" s="829"/>
      <c r="U200" s="829"/>
      <c r="V200" s="829"/>
      <c r="W200" s="829"/>
      <c r="X200" s="829"/>
      <c r="Y200" s="829"/>
      <c r="Z200" s="829"/>
      <c r="AA200" s="918" t="s">
        <v>273</v>
      </c>
      <c r="AB200" s="829"/>
      <c r="AC200" s="829"/>
      <c r="AD200" s="829"/>
      <c r="AE200" s="829"/>
      <c r="AF200" s="918" t="s">
        <v>274</v>
      </c>
      <c r="AG200" s="829"/>
      <c r="AH200" s="829"/>
      <c r="AI200" s="105" t="s">
        <v>286</v>
      </c>
      <c r="AJ200" s="919" t="s">
        <v>421</v>
      </c>
      <c r="AK200" s="829"/>
      <c r="AL200" s="829"/>
      <c r="AM200" s="829"/>
      <c r="AN200" s="829"/>
      <c r="AO200" s="829"/>
      <c r="AP200" s="106">
        <v>2815325822</v>
      </c>
      <c r="AQ200" s="107">
        <v>0</v>
      </c>
      <c r="AR200" s="106">
        <v>1779225822</v>
      </c>
      <c r="AS200" s="107">
        <v>0</v>
      </c>
      <c r="AT200" s="107">
        <v>0</v>
      </c>
      <c r="AU200" s="107">
        <v>0</v>
      </c>
      <c r="AV200" s="711">
        <v>0</v>
      </c>
      <c r="AW200" s="107">
        <v>0</v>
      </c>
      <c r="AX200" s="724">
        <v>0</v>
      </c>
      <c r="AY200" s="107">
        <v>0</v>
      </c>
      <c r="AZ200" s="107">
        <v>0</v>
      </c>
      <c r="BA200" s="107">
        <v>0</v>
      </c>
      <c r="BB200" s="107">
        <v>0</v>
      </c>
    </row>
    <row r="201" spans="1:54" x14ac:dyDescent="0.25">
      <c r="A201" s="918" t="s">
        <v>99</v>
      </c>
      <c r="B201" s="829"/>
      <c r="C201" s="918" t="s">
        <v>322</v>
      </c>
      <c r="D201" s="829"/>
      <c r="E201" s="918" t="s">
        <v>324</v>
      </c>
      <c r="F201" s="829"/>
      <c r="G201" s="918" t="s">
        <v>279</v>
      </c>
      <c r="H201" s="829"/>
      <c r="I201" s="918" t="s">
        <v>280</v>
      </c>
      <c r="J201" s="829"/>
      <c r="K201" s="829"/>
      <c r="L201" s="918"/>
      <c r="M201" s="829"/>
      <c r="N201" s="829"/>
      <c r="O201" s="918"/>
      <c r="P201" s="829"/>
      <c r="Q201" s="918"/>
      <c r="R201" s="829"/>
      <c r="S201" s="917" t="s">
        <v>237</v>
      </c>
      <c r="T201" s="829"/>
      <c r="U201" s="829"/>
      <c r="V201" s="829"/>
      <c r="W201" s="829"/>
      <c r="X201" s="829"/>
      <c r="Y201" s="829"/>
      <c r="Z201" s="829"/>
      <c r="AA201" s="918" t="s">
        <v>273</v>
      </c>
      <c r="AB201" s="829"/>
      <c r="AC201" s="829"/>
      <c r="AD201" s="829"/>
      <c r="AE201" s="829"/>
      <c r="AF201" s="918" t="s">
        <v>274</v>
      </c>
      <c r="AG201" s="829"/>
      <c r="AH201" s="829"/>
      <c r="AI201" s="105" t="s">
        <v>65</v>
      </c>
      <c r="AJ201" s="919" t="s">
        <v>275</v>
      </c>
      <c r="AK201" s="829"/>
      <c r="AL201" s="829"/>
      <c r="AM201" s="829"/>
      <c r="AN201" s="829"/>
      <c r="AO201" s="829"/>
      <c r="AP201" s="106">
        <v>1300000000</v>
      </c>
      <c r="AQ201" s="106">
        <v>6180120</v>
      </c>
      <c r="AR201" s="106">
        <v>308819880</v>
      </c>
      <c r="AS201" s="107">
        <v>0</v>
      </c>
      <c r="AT201" s="106">
        <v>45522369</v>
      </c>
      <c r="AU201" s="106">
        <v>-39342249</v>
      </c>
      <c r="AV201" s="710">
        <v>34259119</v>
      </c>
      <c r="AW201" s="106">
        <v>11263250</v>
      </c>
      <c r="AX201" s="723">
        <v>28097071</v>
      </c>
      <c r="AY201" s="106">
        <v>6162048</v>
      </c>
      <c r="AZ201" s="106">
        <v>28097071</v>
      </c>
      <c r="BA201" s="107">
        <v>0</v>
      </c>
      <c r="BB201" s="107">
        <v>0</v>
      </c>
    </row>
    <row r="202" spans="1:54" x14ac:dyDescent="0.25">
      <c r="A202" s="918" t="s">
        <v>99</v>
      </c>
      <c r="B202" s="829"/>
      <c r="C202" s="918" t="s">
        <v>322</v>
      </c>
      <c r="D202" s="829"/>
      <c r="E202" s="918" t="s">
        <v>324</v>
      </c>
      <c r="F202" s="829"/>
      <c r="G202" s="918" t="s">
        <v>279</v>
      </c>
      <c r="H202" s="829"/>
      <c r="I202" s="918" t="s">
        <v>280</v>
      </c>
      <c r="J202" s="829"/>
      <c r="K202" s="829"/>
      <c r="L202" s="918"/>
      <c r="M202" s="829"/>
      <c r="N202" s="829"/>
      <c r="O202" s="918"/>
      <c r="P202" s="829"/>
      <c r="Q202" s="918"/>
      <c r="R202" s="829"/>
      <c r="S202" s="917" t="s">
        <v>237</v>
      </c>
      <c r="T202" s="829"/>
      <c r="U202" s="829"/>
      <c r="V202" s="829"/>
      <c r="W202" s="829"/>
      <c r="X202" s="829"/>
      <c r="Y202" s="829"/>
      <c r="Z202" s="829"/>
      <c r="AA202" s="918" t="s">
        <v>273</v>
      </c>
      <c r="AB202" s="829"/>
      <c r="AC202" s="829"/>
      <c r="AD202" s="829"/>
      <c r="AE202" s="829"/>
      <c r="AF202" s="918" t="s">
        <v>274</v>
      </c>
      <c r="AG202" s="829"/>
      <c r="AH202" s="829"/>
      <c r="AI202" s="105" t="s">
        <v>286</v>
      </c>
      <c r="AJ202" s="919" t="s">
        <v>421</v>
      </c>
      <c r="AK202" s="829"/>
      <c r="AL202" s="829"/>
      <c r="AM202" s="829"/>
      <c r="AN202" s="829"/>
      <c r="AO202" s="829"/>
      <c r="AP202" s="106">
        <v>2815325822</v>
      </c>
      <c r="AQ202" s="107">
        <v>0</v>
      </c>
      <c r="AR202" s="106">
        <v>1779225822</v>
      </c>
      <c r="AS202" s="107">
        <v>0</v>
      </c>
      <c r="AT202" s="107">
        <v>0</v>
      </c>
      <c r="AU202" s="107">
        <v>0</v>
      </c>
      <c r="AV202" s="711">
        <v>0</v>
      </c>
      <c r="AW202" s="107">
        <v>0</v>
      </c>
      <c r="AX202" s="724">
        <v>0</v>
      </c>
      <c r="AY202" s="107">
        <v>0</v>
      </c>
      <c r="AZ202" s="107">
        <v>0</v>
      </c>
      <c r="BA202" s="107">
        <v>0</v>
      </c>
      <c r="BB202" s="107">
        <v>0</v>
      </c>
    </row>
    <row r="203" spans="1:54" x14ac:dyDescent="0.25">
      <c r="A203" s="918" t="s">
        <v>99</v>
      </c>
      <c r="B203" s="829"/>
      <c r="C203" s="918" t="s">
        <v>322</v>
      </c>
      <c r="D203" s="829"/>
      <c r="E203" s="918" t="s">
        <v>324</v>
      </c>
      <c r="F203" s="829"/>
      <c r="G203" s="918" t="s">
        <v>279</v>
      </c>
      <c r="H203" s="829"/>
      <c r="I203" s="918" t="s">
        <v>280</v>
      </c>
      <c r="J203" s="829"/>
      <c r="K203" s="829"/>
      <c r="L203" s="918" t="s">
        <v>282</v>
      </c>
      <c r="M203" s="829"/>
      <c r="N203" s="829"/>
      <c r="O203" s="918"/>
      <c r="P203" s="829"/>
      <c r="Q203" s="918"/>
      <c r="R203" s="829"/>
      <c r="S203" s="917" t="s">
        <v>326</v>
      </c>
      <c r="T203" s="829"/>
      <c r="U203" s="829"/>
      <c r="V203" s="829"/>
      <c r="W203" s="829"/>
      <c r="X203" s="829"/>
      <c r="Y203" s="829"/>
      <c r="Z203" s="829"/>
      <c r="AA203" s="918" t="s">
        <v>273</v>
      </c>
      <c r="AB203" s="829"/>
      <c r="AC203" s="829"/>
      <c r="AD203" s="829"/>
      <c r="AE203" s="829"/>
      <c r="AF203" s="918" t="s">
        <v>274</v>
      </c>
      <c r="AG203" s="829"/>
      <c r="AH203" s="829"/>
      <c r="AI203" s="105" t="s">
        <v>65</v>
      </c>
      <c r="AJ203" s="919" t="s">
        <v>275</v>
      </c>
      <c r="AK203" s="829"/>
      <c r="AL203" s="829"/>
      <c r="AM203" s="829"/>
      <c r="AN203" s="829"/>
      <c r="AO203" s="829"/>
      <c r="AP203" s="106">
        <v>1300000000</v>
      </c>
      <c r="AQ203" s="106">
        <v>6180120</v>
      </c>
      <c r="AR203" s="106">
        <v>308819880</v>
      </c>
      <c r="AS203" s="107">
        <v>0</v>
      </c>
      <c r="AT203" s="106">
        <v>45522369</v>
      </c>
      <c r="AU203" s="106">
        <v>-39342249</v>
      </c>
      <c r="AV203" s="710">
        <v>34259119</v>
      </c>
      <c r="AW203" s="106">
        <v>11263250</v>
      </c>
      <c r="AX203" s="723">
        <v>28097071</v>
      </c>
      <c r="AY203" s="106">
        <v>6162048</v>
      </c>
      <c r="AZ203" s="106">
        <v>28097071</v>
      </c>
      <c r="BA203" s="107">
        <v>0</v>
      </c>
      <c r="BB203" s="107">
        <v>0</v>
      </c>
    </row>
    <row r="204" spans="1:54" x14ac:dyDescent="0.25">
      <c r="A204" s="925" t="s">
        <v>99</v>
      </c>
      <c r="B204" s="829"/>
      <c r="C204" s="925" t="s">
        <v>322</v>
      </c>
      <c r="D204" s="829"/>
      <c r="E204" s="925" t="s">
        <v>324</v>
      </c>
      <c r="F204" s="829"/>
      <c r="G204" s="925" t="s">
        <v>279</v>
      </c>
      <c r="H204" s="829"/>
      <c r="I204" s="925" t="s">
        <v>280</v>
      </c>
      <c r="J204" s="829"/>
      <c r="K204" s="829"/>
      <c r="L204" s="925" t="s">
        <v>282</v>
      </c>
      <c r="M204" s="829"/>
      <c r="N204" s="829"/>
      <c r="O204" s="925" t="s">
        <v>279</v>
      </c>
      <c r="P204" s="829"/>
      <c r="Q204" s="925"/>
      <c r="R204" s="829"/>
      <c r="S204" s="924" t="s">
        <v>332</v>
      </c>
      <c r="T204" s="829"/>
      <c r="U204" s="829"/>
      <c r="V204" s="829"/>
      <c r="W204" s="829"/>
      <c r="X204" s="829"/>
      <c r="Y204" s="829"/>
      <c r="Z204" s="829"/>
      <c r="AA204" s="925" t="s">
        <v>273</v>
      </c>
      <c r="AB204" s="829"/>
      <c r="AC204" s="829"/>
      <c r="AD204" s="829"/>
      <c r="AE204" s="829"/>
      <c r="AF204" s="925" t="s">
        <v>274</v>
      </c>
      <c r="AG204" s="829"/>
      <c r="AH204" s="829"/>
      <c r="AI204" s="108" t="s">
        <v>65</v>
      </c>
      <c r="AJ204" s="926" t="s">
        <v>275</v>
      </c>
      <c r="AK204" s="829"/>
      <c r="AL204" s="829"/>
      <c r="AM204" s="829"/>
      <c r="AN204" s="829"/>
      <c r="AO204" s="829"/>
      <c r="AP204" s="109">
        <v>197200000</v>
      </c>
      <c r="AQ204" s="110">
        <v>0</v>
      </c>
      <c r="AR204" s="109">
        <v>107200000</v>
      </c>
      <c r="AS204" s="110">
        <v>0</v>
      </c>
      <c r="AT204" s="110">
        <v>0</v>
      </c>
      <c r="AU204" s="110">
        <v>0</v>
      </c>
      <c r="AV204" s="713">
        <v>0</v>
      </c>
      <c r="AW204" s="110">
        <v>0</v>
      </c>
      <c r="AX204" s="696">
        <v>0</v>
      </c>
      <c r="AY204" s="110">
        <v>0</v>
      </c>
      <c r="AZ204" s="110">
        <v>0</v>
      </c>
      <c r="BA204" s="110">
        <v>0</v>
      </c>
      <c r="BB204" s="110">
        <v>0</v>
      </c>
    </row>
    <row r="205" spans="1:54" x14ac:dyDescent="0.25">
      <c r="A205" s="925" t="s">
        <v>99</v>
      </c>
      <c r="B205" s="829"/>
      <c r="C205" s="925" t="s">
        <v>322</v>
      </c>
      <c r="D205" s="829"/>
      <c r="E205" s="925" t="s">
        <v>324</v>
      </c>
      <c r="F205" s="829"/>
      <c r="G205" s="925" t="s">
        <v>279</v>
      </c>
      <c r="H205" s="829"/>
      <c r="I205" s="925" t="s">
        <v>280</v>
      </c>
      <c r="J205" s="829"/>
      <c r="K205" s="829"/>
      <c r="L205" s="925" t="s">
        <v>282</v>
      </c>
      <c r="M205" s="829"/>
      <c r="N205" s="829"/>
      <c r="O205" s="925" t="s">
        <v>282</v>
      </c>
      <c r="P205" s="829"/>
      <c r="Q205" s="925"/>
      <c r="R205" s="829"/>
      <c r="S205" s="924" t="s">
        <v>327</v>
      </c>
      <c r="T205" s="829"/>
      <c r="U205" s="829"/>
      <c r="V205" s="829"/>
      <c r="W205" s="829"/>
      <c r="X205" s="829"/>
      <c r="Y205" s="829"/>
      <c r="Z205" s="829"/>
      <c r="AA205" s="925" t="s">
        <v>273</v>
      </c>
      <c r="AB205" s="829"/>
      <c r="AC205" s="829"/>
      <c r="AD205" s="829"/>
      <c r="AE205" s="829"/>
      <c r="AF205" s="925" t="s">
        <v>274</v>
      </c>
      <c r="AG205" s="829"/>
      <c r="AH205" s="829"/>
      <c r="AI205" s="108" t="s">
        <v>65</v>
      </c>
      <c r="AJ205" s="926" t="s">
        <v>275</v>
      </c>
      <c r="AK205" s="829"/>
      <c r="AL205" s="829"/>
      <c r="AM205" s="829"/>
      <c r="AN205" s="829"/>
      <c r="AO205" s="829"/>
      <c r="AP205" s="109">
        <v>135600000</v>
      </c>
      <c r="AQ205" s="110">
        <v>0</v>
      </c>
      <c r="AR205" s="109">
        <v>30600000</v>
      </c>
      <c r="AS205" s="110">
        <v>0</v>
      </c>
      <c r="AT205" s="110">
        <v>0</v>
      </c>
      <c r="AU205" s="110">
        <v>0</v>
      </c>
      <c r="AV205" s="712">
        <v>1906627</v>
      </c>
      <c r="AW205" s="109">
        <v>-1906627</v>
      </c>
      <c r="AX205" s="695">
        <v>1906627</v>
      </c>
      <c r="AY205" s="110">
        <v>0</v>
      </c>
      <c r="AZ205" s="109">
        <v>1906627</v>
      </c>
      <c r="BA205" s="110">
        <v>0</v>
      </c>
      <c r="BB205" s="110">
        <v>0</v>
      </c>
    </row>
    <row r="206" spans="1:54" x14ac:dyDescent="0.25">
      <c r="A206" s="925" t="s">
        <v>99</v>
      </c>
      <c r="B206" s="829"/>
      <c r="C206" s="925" t="s">
        <v>322</v>
      </c>
      <c r="D206" s="829"/>
      <c r="E206" s="925" t="s">
        <v>324</v>
      </c>
      <c r="F206" s="829"/>
      <c r="G206" s="925" t="s">
        <v>279</v>
      </c>
      <c r="H206" s="829"/>
      <c r="I206" s="925" t="s">
        <v>280</v>
      </c>
      <c r="J206" s="829"/>
      <c r="K206" s="829"/>
      <c r="L206" s="925" t="s">
        <v>282</v>
      </c>
      <c r="M206" s="829"/>
      <c r="N206" s="829"/>
      <c r="O206" s="925" t="s">
        <v>289</v>
      </c>
      <c r="P206" s="829"/>
      <c r="Q206" s="925"/>
      <c r="R206" s="829"/>
      <c r="S206" s="924" t="s">
        <v>328</v>
      </c>
      <c r="T206" s="829"/>
      <c r="U206" s="829"/>
      <c r="V206" s="829"/>
      <c r="W206" s="829"/>
      <c r="X206" s="829"/>
      <c r="Y206" s="829"/>
      <c r="Z206" s="829"/>
      <c r="AA206" s="925" t="s">
        <v>273</v>
      </c>
      <c r="AB206" s="829"/>
      <c r="AC206" s="829"/>
      <c r="AD206" s="829"/>
      <c r="AE206" s="829"/>
      <c r="AF206" s="925" t="s">
        <v>274</v>
      </c>
      <c r="AG206" s="829"/>
      <c r="AH206" s="829"/>
      <c r="AI206" s="108" t="s">
        <v>65</v>
      </c>
      <c r="AJ206" s="926" t="s">
        <v>275</v>
      </c>
      <c r="AK206" s="829"/>
      <c r="AL206" s="829"/>
      <c r="AM206" s="829"/>
      <c r="AN206" s="829"/>
      <c r="AO206" s="829"/>
      <c r="AP206" s="109">
        <v>341600000</v>
      </c>
      <c r="AQ206" s="110">
        <v>0</v>
      </c>
      <c r="AR206" s="110">
        <v>0</v>
      </c>
      <c r="AS206" s="110">
        <v>0</v>
      </c>
      <c r="AT206" s="110">
        <v>0</v>
      </c>
      <c r="AU206" s="110">
        <v>0</v>
      </c>
      <c r="AV206" s="712">
        <v>16252300</v>
      </c>
      <c r="AW206" s="109">
        <v>-16252300</v>
      </c>
      <c r="AX206" s="695">
        <v>16252300</v>
      </c>
      <c r="AY206" s="110">
        <v>0</v>
      </c>
      <c r="AZ206" s="109">
        <v>16252300</v>
      </c>
      <c r="BA206" s="110">
        <v>0</v>
      </c>
      <c r="BB206" s="110">
        <v>0</v>
      </c>
    </row>
    <row r="207" spans="1:54" x14ac:dyDescent="0.25">
      <c r="A207" s="925" t="s">
        <v>99</v>
      </c>
      <c r="B207" s="829"/>
      <c r="C207" s="925" t="s">
        <v>322</v>
      </c>
      <c r="D207" s="829"/>
      <c r="E207" s="925" t="s">
        <v>324</v>
      </c>
      <c r="F207" s="829"/>
      <c r="G207" s="925" t="s">
        <v>279</v>
      </c>
      <c r="H207" s="829"/>
      <c r="I207" s="925" t="s">
        <v>280</v>
      </c>
      <c r="J207" s="829"/>
      <c r="K207" s="829"/>
      <c r="L207" s="925" t="s">
        <v>282</v>
      </c>
      <c r="M207" s="829"/>
      <c r="N207" s="829"/>
      <c r="O207" s="925" t="s">
        <v>283</v>
      </c>
      <c r="P207" s="829"/>
      <c r="Q207" s="925"/>
      <c r="R207" s="829"/>
      <c r="S207" s="924" t="s">
        <v>84</v>
      </c>
      <c r="T207" s="829"/>
      <c r="U207" s="829"/>
      <c r="V207" s="829"/>
      <c r="W207" s="829"/>
      <c r="X207" s="829"/>
      <c r="Y207" s="829"/>
      <c r="Z207" s="829"/>
      <c r="AA207" s="925" t="s">
        <v>273</v>
      </c>
      <c r="AB207" s="829"/>
      <c r="AC207" s="829"/>
      <c r="AD207" s="829"/>
      <c r="AE207" s="829"/>
      <c r="AF207" s="925" t="s">
        <v>274</v>
      </c>
      <c r="AG207" s="829"/>
      <c r="AH207" s="829"/>
      <c r="AI207" s="108" t="s">
        <v>65</v>
      </c>
      <c r="AJ207" s="926" t="s">
        <v>275</v>
      </c>
      <c r="AK207" s="829"/>
      <c r="AL207" s="829"/>
      <c r="AM207" s="829"/>
      <c r="AN207" s="829"/>
      <c r="AO207" s="829"/>
      <c r="AP207" s="109">
        <v>394400000</v>
      </c>
      <c r="AQ207" s="110">
        <v>0</v>
      </c>
      <c r="AR207" s="110">
        <v>0</v>
      </c>
      <c r="AS207" s="110">
        <v>0</v>
      </c>
      <c r="AT207" s="109">
        <v>45522369</v>
      </c>
      <c r="AU207" s="109">
        <v>-45522369</v>
      </c>
      <c r="AV207" s="712">
        <v>16100192</v>
      </c>
      <c r="AW207" s="109">
        <v>29422177</v>
      </c>
      <c r="AX207" s="695">
        <v>9938144</v>
      </c>
      <c r="AY207" s="109">
        <v>6162048</v>
      </c>
      <c r="AZ207" s="109">
        <v>9938144</v>
      </c>
      <c r="BA207" s="110">
        <v>0</v>
      </c>
      <c r="BB207" s="110">
        <v>0</v>
      </c>
    </row>
    <row r="208" spans="1:54" x14ac:dyDescent="0.25">
      <c r="A208" s="925" t="s">
        <v>99</v>
      </c>
      <c r="B208" s="829"/>
      <c r="C208" s="925" t="s">
        <v>322</v>
      </c>
      <c r="D208" s="829"/>
      <c r="E208" s="925" t="s">
        <v>324</v>
      </c>
      <c r="F208" s="829"/>
      <c r="G208" s="925" t="s">
        <v>279</v>
      </c>
      <c r="H208" s="829"/>
      <c r="I208" s="925" t="s">
        <v>280</v>
      </c>
      <c r="J208" s="829"/>
      <c r="K208" s="829"/>
      <c r="L208" s="925" t="s">
        <v>282</v>
      </c>
      <c r="M208" s="829"/>
      <c r="N208" s="829"/>
      <c r="O208" s="925" t="s">
        <v>292</v>
      </c>
      <c r="P208" s="829"/>
      <c r="Q208" s="925"/>
      <c r="R208" s="829"/>
      <c r="S208" s="924" t="s">
        <v>329</v>
      </c>
      <c r="T208" s="829"/>
      <c r="U208" s="829"/>
      <c r="V208" s="829"/>
      <c r="W208" s="829"/>
      <c r="X208" s="829"/>
      <c r="Y208" s="829"/>
      <c r="Z208" s="829"/>
      <c r="AA208" s="925" t="s">
        <v>273</v>
      </c>
      <c r="AB208" s="829"/>
      <c r="AC208" s="829"/>
      <c r="AD208" s="829"/>
      <c r="AE208" s="829"/>
      <c r="AF208" s="925" t="s">
        <v>274</v>
      </c>
      <c r="AG208" s="829"/>
      <c r="AH208" s="829"/>
      <c r="AI208" s="108" t="s">
        <v>65</v>
      </c>
      <c r="AJ208" s="926" t="s">
        <v>275</v>
      </c>
      <c r="AK208" s="829"/>
      <c r="AL208" s="829"/>
      <c r="AM208" s="829"/>
      <c r="AN208" s="829"/>
      <c r="AO208" s="829"/>
      <c r="AP208" s="109">
        <v>230000000</v>
      </c>
      <c r="AQ208" s="109">
        <v>6180120</v>
      </c>
      <c r="AR208" s="109">
        <v>169819880</v>
      </c>
      <c r="AS208" s="110">
        <v>0</v>
      </c>
      <c r="AT208" s="110">
        <v>0</v>
      </c>
      <c r="AU208" s="109">
        <v>6180120</v>
      </c>
      <c r="AV208" s="713">
        <v>0</v>
      </c>
      <c r="AW208" s="110">
        <v>0</v>
      </c>
      <c r="AX208" s="696">
        <v>0</v>
      </c>
      <c r="AY208" s="110">
        <v>0</v>
      </c>
      <c r="AZ208" s="110">
        <v>0</v>
      </c>
      <c r="BA208" s="110">
        <v>0</v>
      </c>
      <c r="BB208" s="110">
        <v>0</v>
      </c>
    </row>
    <row r="209" spans="1:54" x14ac:dyDescent="0.25">
      <c r="A209" s="925" t="s">
        <v>99</v>
      </c>
      <c r="B209" s="829"/>
      <c r="C209" s="925" t="s">
        <v>322</v>
      </c>
      <c r="D209" s="829"/>
      <c r="E209" s="925" t="s">
        <v>324</v>
      </c>
      <c r="F209" s="829"/>
      <c r="G209" s="925" t="s">
        <v>279</v>
      </c>
      <c r="H209" s="829"/>
      <c r="I209" s="925" t="s">
        <v>280</v>
      </c>
      <c r="J209" s="829"/>
      <c r="K209" s="829"/>
      <c r="L209" s="925" t="s">
        <v>282</v>
      </c>
      <c r="M209" s="829"/>
      <c r="N209" s="829"/>
      <c r="O209" s="925" t="s">
        <v>80</v>
      </c>
      <c r="P209" s="829"/>
      <c r="Q209" s="925"/>
      <c r="R209" s="829"/>
      <c r="S209" s="924" t="s">
        <v>330</v>
      </c>
      <c r="T209" s="829"/>
      <c r="U209" s="829"/>
      <c r="V209" s="829"/>
      <c r="W209" s="829"/>
      <c r="X209" s="829"/>
      <c r="Y209" s="829"/>
      <c r="Z209" s="829"/>
      <c r="AA209" s="925" t="s">
        <v>273</v>
      </c>
      <c r="AB209" s="829"/>
      <c r="AC209" s="829"/>
      <c r="AD209" s="829"/>
      <c r="AE209" s="829"/>
      <c r="AF209" s="925" t="s">
        <v>274</v>
      </c>
      <c r="AG209" s="829"/>
      <c r="AH209" s="829"/>
      <c r="AI209" s="108" t="s">
        <v>65</v>
      </c>
      <c r="AJ209" s="926" t="s">
        <v>275</v>
      </c>
      <c r="AK209" s="829"/>
      <c r="AL209" s="829"/>
      <c r="AM209" s="829"/>
      <c r="AN209" s="829"/>
      <c r="AO209" s="829"/>
      <c r="AP209" s="109">
        <v>1200000</v>
      </c>
      <c r="AQ209" s="110">
        <v>0</v>
      </c>
      <c r="AR209" s="109">
        <v>1200000</v>
      </c>
      <c r="AS209" s="110">
        <v>0</v>
      </c>
      <c r="AT209" s="110">
        <v>0</v>
      </c>
      <c r="AU209" s="110">
        <v>0</v>
      </c>
      <c r="AV209" s="713">
        <v>0</v>
      </c>
      <c r="AW209" s="110">
        <v>0</v>
      </c>
      <c r="AX209" s="696">
        <v>0</v>
      </c>
      <c r="AY209" s="110">
        <v>0</v>
      </c>
      <c r="AZ209" s="110">
        <v>0</v>
      </c>
      <c r="BA209" s="110">
        <v>0</v>
      </c>
      <c r="BB209" s="110">
        <v>0</v>
      </c>
    </row>
    <row r="210" spans="1:54" x14ac:dyDescent="0.25">
      <c r="A210" s="918" t="s">
        <v>99</v>
      </c>
      <c r="B210" s="829"/>
      <c r="C210" s="918" t="s">
        <v>322</v>
      </c>
      <c r="D210" s="829"/>
      <c r="E210" s="918" t="s">
        <v>324</v>
      </c>
      <c r="F210" s="829"/>
      <c r="G210" s="918" t="s">
        <v>279</v>
      </c>
      <c r="H210" s="829"/>
      <c r="I210" s="918" t="s">
        <v>280</v>
      </c>
      <c r="J210" s="829"/>
      <c r="K210" s="829"/>
      <c r="L210" s="918" t="s">
        <v>289</v>
      </c>
      <c r="M210" s="829"/>
      <c r="N210" s="829"/>
      <c r="O210" s="918"/>
      <c r="P210" s="829"/>
      <c r="Q210" s="918"/>
      <c r="R210" s="829"/>
      <c r="S210" s="917" t="s">
        <v>422</v>
      </c>
      <c r="T210" s="829"/>
      <c r="U210" s="829"/>
      <c r="V210" s="829"/>
      <c r="W210" s="829"/>
      <c r="X210" s="829"/>
      <c r="Y210" s="829"/>
      <c r="Z210" s="829"/>
      <c r="AA210" s="918" t="s">
        <v>273</v>
      </c>
      <c r="AB210" s="829"/>
      <c r="AC210" s="829"/>
      <c r="AD210" s="829"/>
      <c r="AE210" s="829"/>
      <c r="AF210" s="918" t="s">
        <v>274</v>
      </c>
      <c r="AG210" s="829"/>
      <c r="AH210" s="829"/>
      <c r="AI210" s="105" t="s">
        <v>286</v>
      </c>
      <c r="AJ210" s="919" t="s">
        <v>421</v>
      </c>
      <c r="AK210" s="829"/>
      <c r="AL210" s="829"/>
      <c r="AM210" s="829"/>
      <c r="AN210" s="829"/>
      <c r="AO210" s="829"/>
      <c r="AP210" s="106">
        <v>2815325822</v>
      </c>
      <c r="AQ210" s="107">
        <v>0</v>
      </c>
      <c r="AR210" s="106">
        <v>1779225822</v>
      </c>
      <c r="AS210" s="107">
        <v>0</v>
      </c>
      <c r="AT210" s="107">
        <v>0</v>
      </c>
      <c r="AU210" s="107">
        <v>0</v>
      </c>
      <c r="AV210" s="711">
        <v>0</v>
      </c>
      <c r="AW210" s="107">
        <v>0</v>
      </c>
      <c r="AX210" s="724">
        <v>0</v>
      </c>
      <c r="AY210" s="107">
        <v>0</v>
      </c>
      <c r="AZ210" s="107">
        <v>0</v>
      </c>
      <c r="BA210" s="107">
        <v>0</v>
      </c>
      <c r="BB210" s="107">
        <v>0</v>
      </c>
    </row>
    <row r="211" spans="1:54" x14ac:dyDescent="0.25">
      <c r="A211" s="925" t="s">
        <v>99</v>
      </c>
      <c r="B211" s="829"/>
      <c r="C211" s="925" t="s">
        <v>322</v>
      </c>
      <c r="D211" s="829"/>
      <c r="E211" s="925" t="s">
        <v>324</v>
      </c>
      <c r="F211" s="829"/>
      <c r="G211" s="925" t="s">
        <v>279</v>
      </c>
      <c r="H211" s="829"/>
      <c r="I211" s="925" t="s">
        <v>280</v>
      </c>
      <c r="J211" s="829"/>
      <c r="K211" s="829"/>
      <c r="L211" s="925" t="s">
        <v>289</v>
      </c>
      <c r="M211" s="829"/>
      <c r="N211" s="829"/>
      <c r="O211" s="925" t="s">
        <v>279</v>
      </c>
      <c r="P211" s="829"/>
      <c r="Q211" s="925"/>
      <c r="R211" s="829"/>
      <c r="S211" s="924" t="s">
        <v>332</v>
      </c>
      <c r="T211" s="829"/>
      <c r="U211" s="829"/>
      <c r="V211" s="829"/>
      <c r="W211" s="829"/>
      <c r="X211" s="829"/>
      <c r="Y211" s="829"/>
      <c r="Z211" s="829"/>
      <c r="AA211" s="925" t="s">
        <v>273</v>
      </c>
      <c r="AB211" s="829"/>
      <c r="AC211" s="829"/>
      <c r="AD211" s="829"/>
      <c r="AE211" s="829"/>
      <c r="AF211" s="925" t="s">
        <v>274</v>
      </c>
      <c r="AG211" s="829"/>
      <c r="AH211" s="829"/>
      <c r="AI211" s="108" t="s">
        <v>286</v>
      </c>
      <c r="AJ211" s="926" t="s">
        <v>421</v>
      </c>
      <c r="AK211" s="829"/>
      <c r="AL211" s="829"/>
      <c r="AM211" s="829"/>
      <c r="AN211" s="829"/>
      <c r="AO211" s="829"/>
      <c r="AP211" s="109">
        <v>1217200000</v>
      </c>
      <c r="AQ211" s="110">
        <v>0</v>
      </c>
      <c r="AR211" s="109">
        <v>590400000</v>
      </c>
      <c r="AS211" s="110">
        <v>0</v>
      </c>
      <c r="AT211" s="110">
        <v>0</v>
      </c>
      <c r="AU211" s="110">
        <v>0</v>
      </c>
      <c r="AV211" s="713">
        <v>0</v>
      </c>
      <c r="AW211" s="110">
        <v>0</v>
      </c>
      <c r="AX211" s="696">
        <v>0</v>
      </c>
      <c r="AY211" s="110">
        <v>0</v>
      </c>
      <c r="AZ211" s="110">
        <v>0</v>
      </c>
      <c r="BA211" s="110">
        <v>0</v>
      </c>
      <c r="BB211" s="110">
        <v>0</v>
      </c>
    </row>
    <row r="212" spans="1:54" x14ac:dyDescent="0.25">
      <c r="A212" s="925" t="s">
        <v>99</v>
      </c>
      <c r="B212" s="829"/>
      <c r="C212" s="925" t="s">
        <v>322</v>
      </c>
      <c r="D212" s="829"/>
      <c r="E212" s="925" t="s">
        <v>324</v>
      </c>
      <c r="F212" s="829"/>
      <c r="G212" s="925" t="s">
        <v>279</v>
      </c>
      <c r="H212" s="829"/>
      <c r="I212" s="925" t="s">
        <v>280</v>
      </c>
      <c r="J212" s="829"/>
      <c r="K212" s="829"/>
      <c r="L212" s="925" t="s">
        <v>289</v>
      </c>
      <c r="M212" s="829"/>
      <c r="N212" s="829"/>
      <c r="O212" s="925" t="s">
        <v>282</v>
      </c>
      <c r="P212" s="829"/>
      <c r="Q212" s="925"/>
      <c r="R212" s="829"/>
      <c r="S212" s="924" t="s">
        <v>327</v>
      </c>
      <c r="T212" s="829"/>
      <c r="U212" s="829"/>
      <c r="V212" s="829"/>
      <c r="W212" s="829"/>
      <c r="X212" s="829"/>
      <c r="Y212" s="829"/>
      <c r="Z212" s="829"/>
      <c r="AA212" s="925" t="s">
        <v>273</v>
      </c>
      <c r="AB212" s="829"/>
      <c r="AC212" s="829"/>
      <c r="AD212" s="829"/>
      <c r="AE212" s="829"/>
      <c r="AF212" s="925" t="s">
        <v>274</v>
      </c>
      <c r="AG212" s="829"/>
      <c r="AH212" s="829"/>
      <c r="AI212" s="108" t="s">
        <v>286</v>
      </c>
      <c r="AJ212" s="926" t="s">
        <v>421</v>
      </c>
      <c r="AK212" s="829"/>
      <c r="AL212" s="829"/>
      <c r="AM212" s="829"/>
      <c r="AN212" s="829"/>
      <c r="AO212" s="829"/>
      <c r="AP212" s="109">
        <v>228000000</v>
      </c>
      <c r="AQ212" s="110">
        <v>0</v>
      </c>
      <c r="AR212" s="110">
        <v>0</v>
      </c>
      <c r="AS212" s="110">
        <v>0</v>
      </c>
      <c r="AT212" s="110">
        <v>0</v>
      </c>
      <c r="AU212" s="110">
        <v>0</v>
      </c>
      <c r="AV212" s="713">
        <v>0</v>
      </c>
      <c r="AW212" s="110">
        <v>0</v>
      </c>
      <c r="AX212" s="696">
        <v>0</v>
      </c>
      <c r="AY212" s="110">
        <v>0</v>
      </c>
      <c r="AZ212" s="110">
        <v>0</v>
      </c>
      <c r="BA212" s="110">
        <v>0</v>
      </c>
      <c r="BB212" s="110">
        <v>0</v>
      </c>
    </row>
    <row r="213" spans="1:54" x14ac:dyDescent="0.25">
      <c r="A213" s="925" t="s">
        <v>99</v>
      </c>
      <c r="B213" s="829"/>
      <c r="C213" s="925" t="s">
        <v>322</v>
      </c>
      <c r="D213" s="829"/>
      <c r="E213" s="925" t="s">
        <v>324</v>
      </c>
      <c r="F213" s="829"/>
      <c r="G213" s="925" t="s">
        <v>279</v>
      </c>
      <c r="H213" s="829"/>
      <c r="I213" s="925" t="s">
        <v>280</v>
      </c>
      <c r="J213" s="829"/>
      <c r="K213" s="829"/>
      <c r="L213" s="925" t="s">
        <v>289</v>
      </c>
      <c r="M213" s="829"/>
      <c r="N213" s="829"/>
      <c r="O213" s="925" t="s">
        <v>289</v>
      </c>
      <c r="P213" s="829"/>
      <c r="Q213" s="925"/>
      <c r="R213" s="829"/>
      <c r="S213" s="924" t="s">
        <v>328</v>
      </c>
      <c r="T213" s="829"/>
      <c r="U213" s="829"/>
      <c r="V213" s="829"/>
      <c r="W213" s="829"/>
      <c r="X213" s="829"/>
      <c r="Y213" s="829"/>
      <c r="Z213" s="829"/>
      <c r="AA213" s="925" t="s">
        <v>273</v>
      </c>
      <c r="AB213" s="829"/>
      <c r="AC213" s="829"/>
      <c r="AD213" s="829"/>
      <c r="AE213" s="829"/>
      <c r="AF213" s="925" t="s">
        <v>274</v>
      </c>
      <c r="AG213" s="829"/>
      <c r="AH213" s="829"/>
      <c r="AI213" s="108" t="s">
        <v>286</v>
      </c>
      <c r="AJ213" s="926" t="s">
        <v>421</v>
      </c>
      <c r="AK213" s="829"/>
      <c r="AL213" s="829"/>
      <c r="AM213" s="829"/>
      <c r="AN213" s="829"/>
      <c r="AO213" s="829"/>
      <c r="AP213" s="109">
        <v>164000000</v>
      </c>
      <c r="AQ213" s="110">
        <v>0</v>
      </c>
      <c r="AR213" s="110">
        <v>0</v>
      </c>
      <c r="AS213" s="110">
        <v>0</v>
      </c>
      <c r="AT213" s="110">
        <v>0</v>
      </c>
      <c r="AU213" s="110">
        <v>0</v>
      </c>
      <c r="AV213" s="713">
        <v>0</v>
      </c>
      <c r="AW213" s="110">
        <v>0</v>
      </c>
      <c r="AX213" s="696">
        <v>0</v>
      </c>
      <c r="AY213" s="110">
        <v>0</v>
      </c>
      <c r="AZ213" s="110">
        <v>0</v>
      </c>
      <c r="BA213" s="110">
        <v>0</v>
      </c>
      <c r="BB213" s="110">
        <v>0</v>
      </c>
    </row>
    <row r="214" spans="1:54" x14ac:dyDescent="0.25">
      <c r="A214" s="925" t="s">
        <v>99</v>
      </c>
      <c r="B214" s="829"/>
      <c r="C214" s="925" t="s">
        <v>322</v>
      </c>
      <c r="D214" s="829"/>
      <c r="E214" s="925" t="s">
        <v>324</v>
      </c>
      <c r="F214" s="829"/>
      <c r="G214" s="925" t="s">
        <v>279</v>
      </c>
      <c r="H214" s="829"/>
      <c r="I214" s="925" t="s">
        <v>280</v>
      </c>
      <c r="J214" s="829"/>
      <c r="K214" s="829"/>
      <c r="L214" s="925" t="s">
        <v>289</v>
      </c>
      <c r="M214" s="829"/>
      <c r="N214" s="829"/>
      <c r="O214" s="925" t="s">
        <v>283</v>
      </c>
      <c r="P214" s="829"/>
      <c r="Q214" s="925"/>
      <c r="R214" s="829"/>
      <c r="S214" s="924" t="s">
        <v>84</v>
      </c>
      <c r="T214" s="829"/>
      <c r="U214" s="829"/>
      <c r="V214" s="829"/>
      <c r="W214" s="829"/>
      <c r="X214" s="829"/>
      <c r="Y214" s="829"/>
      <c r="Z214" s="829"/>
      <c r="AA214" s="925" t="s">
        <v>273</v>
      </c>
      <c r="AB214" s="829"/>
      <c r="AC214" s="829"/>
      <c r="AD214" s="829"/>
      <c r="AE214" s="829"/>
      <c r="AF214" s="925" t="s">
        <v>274</v>
      </c>
      <c r="AG214" s="829"/>
      <c r="AH214" s="829"/>
      <c r="AI214" s="108" t="s">
        <v>286</v>
      </c>
      <c r="AJ214" s="926" t="s">
        <v>421</v>
      </c>
      <c r="AK214" s="829"/>
      <c r="AL214" s="829"/>
      <c r="AM214" s="829"/>
      <c r="AN214" s="829"/>
      <c r="AO214" s="829"/>
      <c r="AP214" s="109">
        <v>361540000</v>
      </c>
      <c r="AQ214" s="110">
        <v>0</v>
      </c>
      <c r="AR214" s="109">
        <v>344240000</v>
      </c>
      <c r="AS214" s="110">
        <v>0</v>
      </c>
      <c r="AT214" s="110">
        <v>0</v>
      </c>
      <c r="AU214" s="110">
        <v>0</v>
      </c>
      <c r="AV214" s="713">
        <v>0</v>
      </c>
      <c r="AW214" s="110">
        <v>0</v>
      </c>
      <c r="AX214" s="696">
        <v>0</v>
      </c>
      <c r="AY214" s="110">
        <v>0</v>
      </c>
      <c r="AZ214" s="110">
        <v>0</v>
      </c>
      <c r="BA214" s="110">
        <v>0</v>
      </c>
      <c r="BB214" s="110">
        <v>0</v>
      </c>
    </row>
    <row r="215" spans="1:54" x14ac:dyDescent="0.25">
      <c r="A215" s="925" t="s">
        <v>99</v>
      </c>
      <c r="B215" s="829"/>
      <c r="C215" s="925" t="s">
        <v>322</v>
      </c>
      <c r="D215" s="829"/>
      <c r="E215" s="925" t="s">
        <v>324</v>
      </c>
      <c r="F215" s="829"/>
      <c r="G215" s="925" t="s">
        <v>279</v>
      </c>
      <c r="H215" s="829"/>
      <c r="I215" s="925" t="s">
        <v>280</v>
      </c>
      <c r="J215" s="829"/>
      <c r="K215" s="829"/>
      <c r="L215" s="925" t="s">
        <v>289</v>
      </c>
      <c r="M215" s="829"/>
      <c r="N215" s="829"/>
      <c r="O215" s="925" t="s">
        <v>80</v>
      </c>
      <c r="P215" s="829"/>
      <c r="Q215" s="925"/>
      <c r="R215" s="829"/>
      <c r="S215" s="924" t="s">
        <v>330</v>
      </c>
      <c r="T215" s="829"/>
      <c r="U215" s="829"/>
      <c r="V215" s="829"/>
      <c r="W215" s="829"/>
      <c r="X215" s="829"/>
      <c r="Y215" s="829"/>
      <c r="Z215" s="829"/>
      <c r="AA215" s="925" t="s">
        <v>273</v>
      </c>
      <c r="AB215" s="829"/>
      <c r="AC215" s="829"/>
      <c r="AD215" s="829"/>
      <c r="AE215" s="829"/>
      <c r="AF215" s="925" t="s">
        <v>274</v>
      </c>
      <c r="AG215" s="829"/>
      <c r="AH215" s="829"/>
      <c r="AI215" s="108" t="s">
        <v>286</v>
      </c>
      <c r="AJ215" s="926" t="s">
        <v>421</v>
      </c>
      <c r="AK215" s="829"/>
      <c r="AL215" s="829"/>
      <c r="AM215" s="829"/>
      <c r="AN215" s="829"/>
      <c r="AO215" s="829"/>
      <c r="AP215" s="109">
        <v>844585822</v>
      </c>
      <c r="AQ215" s="110">
        <v>0</v>
      </c>
      <c r="AR215" s="109">
        <v>844585822</v>
      </c>
      <c r="AS215" s="110">
        <v>0</v>
      </c>
      <c r="AT215" s="110">
        <v>0</v>
      </c>
      <c r="AU215" s="110">
        <v>0</v>
      </c>
      <c r="AV215" s="713">
        <v>0</v>
      </c>
      <c r="AW215" s="110">
        <v>0</v>
      </c>
      <c r="AX215" s="696">
        <v>0</v>
      </c>
      <c r="AY215" s="110">
        <v>0</v>
      </c>
      <c r="AZ215" s="110">
        <v>0</v>
      </c>
      <c r="BA215" s="110">
        <v>0</v>
      </c>
      <c r="BB215" s="110">
        <v>0</v>
      </c>
    </row>
    <row r="216" spans="1:54" s="269" customFormat="1" x14ac:dyDescent="0.25">
      <c r="A216" s="940" t="s">
        <v>99</v>
      </c>
      <c r="B216" s="939"/>
      <c r="C216" s="940" t="s">
        <v>322</v>
      </c>
      <c r="D216" s="939"/>
      <c r="E216" s="940" t="s">
        <v>324</v>
      </c>
      <c r="F216" s="939"/>
      <c r="G216" s="940" t="s">
        <v>282</v>
      </c>
      <c r="H216" s="939"/>
      <c r="I216" s="940"/>
      <c r="J216" s="939"/>
      <c r="K216" s="939"/>
      <c r="L216" s="940"/>
      <c r="M216" s="939"/>
      <c r="N216" s="939"/>
      <c r="O216" s="940"/>
      <c r="P216" s="939"/>
      <c r="Q216" s="940"/>
      <c r="R216" s="939"/>
      <c r="S216" s="938" t="s">
        <v>318</v>
      </c>
      <c r="T216" s="939"/>
      <c r="U216" s="939"/>
      <c r="V216" s="939"/>
      <c r="W216" s="939"/>
      <c r="X216" s="939"/>
      <c r="Y216" s="939"/>
      <c r="Z216" s="939"/>
      <c r="AA216" s="940" t="s">
        <v>273</v>
      </c>
      <c r="AB216" s="939"/>
      <c r="AC216" s="939"/>
      <c r="AD216" s="939"/>
      <c r="AE216" s="939"/>
      <c r="AF216" s="940" t="s">
        <v>274</v>
      </c>
      <c r="AG216" s="939"/>
      <c r="AH216" s="939"/>
      <c r="AI216" s="697" t="s">
        <v>65</v>
      </c>
      <c r="AJ216" s="941" t="s">
        <v>275</v>
      </c>
      <c r="AK216" s="939"/>
      <c r="AL216" s="939"/>
      <c r="AM216" s="939"/>
      <c r="AN216" s="939"/>
      <c r="AO216" s="939"/>
      <c r="AP216" s="698">
        <v>1923920000</v>
      </c>
      <c r="AQ216" s="698">
        <v>131000000</v>
      </c>
      <c r="AR216" s="698">
        <v>111400540</v>
      </c>
      <c r="AS216" s="698">
        <v>-323920000</v>
      </c>
      <c r="AT216" s="698">
        <v>45008510</v>
      </c>
      <c r="AU216" s="698">
        <v>85991490</v>
      </c>
      <c r="AV216" s="712">
        <v>176591282</v>
      </c>
      <c r="AW216" s="698">
        <v>-131582772</v>
      </c>
      <c r="AX216" s="695">
        <v>175992416</v>
      </c>
      <c r="AY216" s="698">
        <v>598866</v>
      </c>
      <c r="AZ216" s="698">
        <v>175992416</v>
      </c>
      <c r="BA216" s="699">
        <v>0</v>
      </c>
      <c r="BB216" s="699">
        <v>0</v>
      </c>
    </row>
    <row r="217" spans="1:54" x14ac:dyDescent="0.25">
      <c r="A217" s="918" t="s">
        <v>99</v>
      </c>
      <c r="B217" s="829"/>
      <c r="C217" s="918" t="s">
        <v>322</v>
      </c>
      <c r="D217" s="829"/>
      <c r="E217" s="918" t="s">
        <v>324</v>
      </c>
      <c r="F217" s="829"/>
      <c r="G217" s="918" t="s">
        <v>282</v>
      </c>
      <c r="H217" s="829"/>
      <c r="I217" s="918" t="s">
        <v>280</v>
      </c>
      <c r="J217" s="829"/>
      <c r="K217" s="829"/>
      <c r="L217" s="918"/>
      <c r="M217" s="829"/>
      <c r="N217" s="829"/>
      <c r="O217" s="918"/>
      <c r="P217" s="829"/>
      <c r="Q217" s="918"/>
      <c r="R217" s="829"/>
      <c r="S217" s="917" t="s">
        <v>318</v>
      </c>
      <c r="T217" s="829"/>
      <c r="U217" s="829"/>
      <c r="V217" s="829"/>
      <c r="W217" s="829"/>
      <c r="X217" s="829"/>
      <c r="Y217" s="829"/>
      <c r="Z217" s="829"/>
      <c r="AA217" s="918" t="s">
        <v>273</v>
      </c>
      <c r="AB217" s="829"/>
      <c r="AC217" s="829"/>
      <c r="AD217" s="829"/>
      <c r="AE217" s="829"/>
      <c r="AF217" s="918" t="s">
        <v>274</v>
      </c>
      <c r="AG217" s="829"/>
      <c r="AH217" s="829"/>
      <c r="AI217" s="105" t="s">
        <v>65</v>
      </c>
      <c r="AJ217" s="919" t="s">
        <v>275</v>
      </c>
      <c r="AK217" s="829"/>
      <c r="AL217" s="829"/>
      <c r="AM217" s="829"/>
      <c r="AN217" s="829"/>
      <c r="AO217" s="829"/>
      <c r="AP217" s="106">
        <v>1600000000</v>
      </c>
      <c r="AQ217" s="106">
        <v>131000000</v>
      </c>
      <c r="AR217" s="106">
        <v>111400540</v>
      </c>
      <c r="AS217" s="107">
        <v>0</v>
      </c>
      <c r="AT217" s="106">
        <v>45008510</v>
      </c>
      <c r="AU217" s="106">
        <v>85991490</v>
      </c>
      <c r="AV217" s="710">
        <v>176591282</v>
      </c>
      <c r="AW217" s="106">
        <v>-131582772</v>
      </c>
      <c r="AX217" s="723">
        <v>175992416</v>
      </c>
      <c r="AY217" s="106">
        <v>598866</v>
      </c>
      <c r="AZ217" s="106">
        <v>175992416</v>
      </c>
      <c r="BA217" s="107">
        <v>0</v>
      </c>
      <c r="BB217" s="107">
        <v>0</v>
      </c>
    </row>
    <row r="218" spans="1:54" x14ac:dyDescent="0.25">
      <c r="A218" s="918" t="s">
        <v>99</v>
      </c>
      <c r="B218" s="829"/>
      <c r="C218" s="918" t="s">
        <v>322</v>
      </c>
      <c r="D218" s="829"/>
      <c r="E218" s="918" t="s">
        <v>324</v>
      </c>
      <c r="F218" s="829"/>
      <c r="G218" s="918" t="s">
        <v>282</v>
      </c>
      <c r="H218" s="829"/>
      <c r="I218" s="918" t="s">
        <v>280</v>
      </c>
      <c r="J218" s="829"/>
      <c r="K218" s="829"/>
      <c r="L218" s="918" t="s">
        <v>279</v>
      </c>
      <c r="M218" s="829"/>
      <c r="N218" s="829"/>
      <c r="O218" s="918"/>
      <c r="P218" s="829"/>
      <c r="Q218" s="918"/>
      <c r="R218" s="829"/>
      <c r="S218" s="917" t="s">
        <v>331</v>
      </c>
      <c r="T218" s="829"/>
      <c r="U218" s="829"/>
      <c r="V218" s="829"/>
      <c r="W218" s="829"/>
      <c r="X218" s="829"/>
      <c r="Y218" s="829"/>
      <c r="Z218" s="829"/>
      <c r="AA218" s="918" t="s">
        <v>273</v>
      </c>
      <c r="AB218" s="829"/>
      <c r="AC218" s="829"/>
      <c r="AD218" s="829"/>
      <c r="AE218" s="829"/>
      <c r="AF218" s="918" t="s">
        <v>274</v>
      </c>
      <c r="AG218" s="829"/>
      <c r="AH218" s="829"/>
      <c r="AI218" s="105" t="s">
        <v>65</v>
      </c>
      <c r="AJ218" s="919" t="s">
        <v>275</v>
      </c>
      <c r="AK218" s="829"/>
      <c r="AL218" s="829"/>
      <c r="AM218" s="829"/>
      <c r="AN218" s="829"/>
      <c r="AO218" s="829"/>
      <c r="AP218" s="106">
        <v>374740540</v>
      </c>
      <c r="AQ218" s="106">
        <v>15000000</v>
      </c>
      <c r="AR218" s="106">
        <v>74740540</v>
      </c>
      <c r="AS218" s="107">
        <v>0</v>
      </c>
      <c r="AT218" s="106">
        <v>11406476</v>
      </c>
      <c r="AU218" s="106">
        <v>3593524</v>
      </c>
      <c r="AV218" s="710">
        <v>15937243</v>
      </c>
      <c r="AW218" s="106">
        <v>-4530767</v>
      </c>
      <c r="AX218" s="723">
        <v>15937243</v>
      </c>
      <c r="AY218" s="107">
        <v>0</v>
      </c>
      <c r="AZ218" s="106">
        <v>15937243</v>
      </c>
      <c r="BA218" s="107">
        <v>0</v>
      </c>
      <c r="BB218" s="107">
        <v>0</v>
      </c>
    </row>
    <row r="219" spans="1:54" x14ac:dyDescent="0.25">
      <c r="A219" s="925" t="s">
        <v>99</v>
      </c>
      <c r="B219" s="829"/>
      <c r="C219" s="925" t="s">
        <v>322</v>
      </c>
      <c r="D219" s="829"/>
      <c r="E219" s="925" t="s">
        <v>324</v>
      </c>
      <c r="F219" s="829"/>
      <c r="G219" s="925" t="s">
        <v>282</v>
      </c>
      <c r="H219" s="829"/>
      <c r="I219" s="925" t="s">
        <v>280</v>
      </c>
      <c r="J219" s="829"/>
      <c r="K219" s="829"/>
      <c r="L219" s="925" t="s">
        <v>279</v>
      </c>
      <c r="M219" s="829"/>
      <c r="N219" s="829"/>
      <c r="O219" s="925" t="s">
        <v>279</v>
      </c>
      <c r="P219" s="829"/>
      <c r="Q219" s="925"/>
      <c r="R219" s="829"/>
      <c r="S219" s="924" t="s">
        <v>332</v>
      </c>
      <c r="T219" s="829"/>
      <c r="U219" s="829"/>
      <c r="V219" s="829"/>
      <c r="W219" s="829"/>
      <c r="X219" s="829"/>
      <c r="Y219" s="829"/>
      <c r="Z219" s="829"/>
      <c r="AA219" s="925" t="s">
        <v>273</v>
      </c>
      <c r="AB219" s="829"/>
      <c r="AC219" s="829"/>
      <c r="AD219" s="829"/>
      <c r="AE219" s="829"/>
      <c r="AF219" s="925" t="s">
        <v>274</v>
      </c>
      <c r="AG219" s="829"/>
      <c r="AH219" s="829"/>
      <c r="AI219" s="108" t="s">
        <v>65</v>
      </c>
      <c r="AJ219" s="926" t="s">
        <v>275</v>
      </c>
      <c r="AK219" s="829"/>
      <c r="AL219" s="829"/>
      <c r="AM219" s="829"/>
      <c r="AN219" s="829"/>
      <c r="AO219" s="829"/>
      <c r="AP219" s="109">
        <v>169740540</v>
      </c>
      <c r="AQ219" s="109">
        <v>15000000</v>
      </c>
      <c r="AR219" s="109">
        <v>74740540</v>
      </c>
      <c r="AS219" s="110">
        <v>0</v>
      </c>
      <c r="AT219" s="109">
        <v>11000000</v>
      </c>
      <c r="AU219" s="109">
        <v>4000000</v>
      </c>
      <c r="AV219" s="712">
        <v>15000000</v>
      </c>
      <c r="AW219" s="109">
        <v>-4000000</v>
      </c>
      <c r="AX219" s="695">
        <v>15000000</v>
      </c>
      <c r="AY219" s="110">
        <v>0</v>
      </c>
      <c r="AZ219" s="109">
        <v>15000000</v>
      </c>
      <c r="BA219" s="110">
        <v>0</v>
      </c>
      <c r="BB219" s="110">
        <v>0</v>
      </c>
    </row>
    <row r="220" spans="1:54" x14ac:dyDescent="0.25">
      <c r="A220" s="925" t="s">
        <v>99</v>
      </c>
      <c r="B220" s="829"/>
      <c r="C220" s="925" t="s">
        <v>322</v>
      </c>
      <c r="D220" s="829"/>
      <c r="E220" s="925" t="s">
        <v>324</v>
      </c>
      <c r="F220" s="829"/>
      <c r="G220" s="925" t="s">
        <v>282</v>
      </c>
      <c r="H220" s="829"/>
      <c r="I220" s="925" t="s">
        <v>280</v>
      </c>
      <c r="J220" s="829"/>
      <c r="K220" s="829"/>
      <c r="L220" s="925" t="s">
        <v>279</v>
      </c>
      <c r="M220" s="829"/>
      <c r="N220" s="829"/>
      <c r="O220" s="925" t="s">
        <v>282</v>
      </c>
      <c r="P220" s="829"/>
      <c r="Q220" s="925"/>
      <c r="R220" s="829"/>
      <c r="S220" s="924" t="s">
        <v>327</v>
      </c>
      <c r="T220" s="829"/>
      <c r="U220" s="829"/>
      <c r="V220" s="829"/>
      <c r="W220" s="829"/>
      <c r="X220" s="829"/>
      <c r="Y220" s="829"/>
      <c r="Z220" s="829"/>
      <c r="AA220" s="925" t="s">
        <v>273</v>
      </c>
      <c r="AB220" s="829"/>
      <c r="AC220" s="829"/>
      <c r="AD220" s="829"/>
      <c r="AE220" s="829"/>
      <c r="AF220" s="925" t="s">
        <v>274</v>
      </c>
      <c r="AG220" s="829"/>
      <c r="AH220" s="829"/>
      <c r="AI220" s="108" t="s">
        <v>65</v>
      </c>
      <c r="AJ220" s="926" t="s">
        <v>275</v>
      </c>
      <c r="AK220" s="829"/>
      <c r="AL220" s="829"/>
      <c r="AM220" s="829"/>
      <c r="AN220" s="829"/>
      <c r="AO220" s="829"/>
      <c r="AP220" s="109">
        <v>175000000</v>
      </c>
      <c r="AQ220" s="110">
        <v>0</v>
      </c>
      <c r="AR220" s="110">
        <v>0</v>
      </c>
      <c r="AS220" s="110">
        <v>0</v>
      </c>
      <c r="AT220" s="110">
        <v>0</v>
      </c>
      <c r="AU220" s="110">
        <v>0</v>
      </c>
      <c r="AV220" s="713">
        <v>0</v>
      </c>
      <c r="AW220" s="110">
        <v>0</v>
      </c>
      <c r="AX220" s="696">
        <v>0</v>
      </c>
      <c r="AY220" s="110">
        <v>0</v>
      </c>
      <c r="AZ220" s="110">
        <v>0</v>
      </c>
      <c r="BA220" s="110">
        <v>0</v>
      </c>
      <c r="BB220" s="110">
        <v>0</v>
      </c>
    </row>
    <row r="221" spans="1:54" x14ac:dyDescent="0.25">
      <c r="A221" s="925" t="s">
        <v>99</v>
      </c>
      <c r="B221" s="829"/>
      <c r="C221" s="925" t="s">
        <v>322</v>
      </c>
      <c r="D221" s="829"/>
      <c r="E221" s="925" t="s">
        <v>324</v>
      </c>
      <c r="F221" s="829"/>
      <c r="G221" s="925" t="s">
        <v>282</v>
      </c>
      <c r="H221" s="829"/>
      <c r="I221" s="925" t="s">
        <v>280</v>
      </c>
      <c r="J221" s="829"/>
      <c r="K221" s="829"/>
      <c r="L221" s="925" t="s">
        <v>279</v>
      </c>
      <c r="M221" s="829"/>
      <c r="N221" s="829"/>
      <c r="O221" s="925" t="s">
        <v>289</v>
      </c>
      <c r="P221" s="829"/>
      <c r="Q221" s="925"/>
      <c r="R221" s="829"/>
      <c r="S221" s="924" t="s">
        <v>328</v>
      </c>
      <c r="T221" s="829"/>
      <c r="U221" s="829"/>
      <c r="V221" s="829"/>
      <c r="W221" s="829"/>
      <c r="X221" s="829"/>
      <c r="Y221" s="829"/>
      <c r="Z221" s="829"/>
      <c r="AA221" s="925" t="s">
        <v>273</v>
      </c>
      <c r="AB221" s="829"/>
      <c r="AC221" s="829"/>
      <c r="AD221" s="829"/>
      <c r="AE221" s="829"/>
      <c r="AF221" s="925" t="s">
        <v>274</v>
      </c>
      <c r="AG221" s="829"/>
      <c r="AH221" s="829"/>
      <c r="AI221" s="108" t="s">
        <v>65</v>
      </c>
      <c r="AJ221" s="926" t="s">
        <v>275</v>
      </c>
      <c r="AK221" s="829"/>
      <c r="AL221" s="829"/>
      <c r="AM221" s="829"/>
      <c r="AN221" s="829"/>
      <c r="AO221" s="829"/>
      <c r="AP221" s="109">
        <v>5000000</v>
      </c>
      <c r="AQ221" s="110">
        <v>0</v>
      </c>
      <c r="AR221" s="110">
        <v>0</v>
      </c>
      <c r="AS221" s="110">
        <v>0</v>
      </c>
      <c r="AT221" s="110">
        <v>0</v>
      </c>
      <c r="AU221" s="110">
        <v>0</v>
      </c>
      <c r="AV221" s="712">
        <v>937243</v>
      </c>
      <c r="AW221" s="109">
        <v>-937243</v>
      </c>
      <c r="AX221" s="695">
        <v>937243</v>
      </c>
      <c r="AY221" s="110">
        <v>0</v>
      </c>
      <c r="AZ221" s="109">
        <v>937243</v>
      </c>
      <c r="BA221" s="110">
        <v>0</v>
      </c>
      <c r="BB221" s="110">
        <v>0</v>
      </c>
    </row>
    <row r="222" spans="1:54" x14ac:dyDescent="0.25">
      <c r="A222" s="925" t="s">
        <v>99</v>
      </c>
      <c r="B222" s="829"/>
      <c r="C222" s="925" t="s">
        <v>322</v>
      </c>
      <c r="D222" s="829"/>
      <c r="E222" s="925" t="s">
        <v>324</v>
      </c>
      <c r="F222" s="829"/>
      <c r="G222" s="925" t="s">
        <v>282</v>
      </c>
      <c r="H222" s="829"/>
      <c r="I222" s="925" t="s">
        <v>280</v>
      </c>
      <c r="J222" s="829"/>
      <c r="K222" s="829"/>
      <c r="L222" s="925" t="s">
        <v>279</v>
      </c>
      <c r="M222" s="829"/>
      <c r="N222" s="829"/>
      <c r="O222" s="925" t="s">
        <v>283</v>
      </c>
      <c r="P222" s="829"/>
      <c r="Q222" s="925"/>
      <c r="R222" s="829"/>
      <c r="S222" s="924" t="s">
        <v>84</v>
      </c>
      <c r="T222" s="829"/>
      <c r="U222" s="829"/>
      <c r="V222" s="829"/>
      <c r="W222" s="829"/>
      <c r="X222" s="829"/>
      <c r="Y222" s="829"/>
      <c r="Z222" s="829"/>
      <c r="AA222" s="925" t="s">
        <v>273</v>
      </c>
      <c r="AB222" s="829"/>
      <c r="AC222" s="829"/>
      <c r="AD222" s="829"/>
      <c r="AE222" s="829"/>
      <c r="AF222" s="925" t="s">
        <v>274</v>
      </c>
      <c r="AG222" s="829"/>
      <c r="AH222" s="829"/>
      <c r="AI222" s="108" t="s">
        <v>65</v>
      </c>
      <c r="AJ222" s="926" t="s">
        <v>275</v>
      </c>
      <c r="AK222" s="829"/>
      <c r="AL222" s="829"/>
      <c r="AM222" s="829"/>
      <c r="AN222" s="829"/>
      <c r="AO222" s="829"/>
      <c r="AP222" s="109">
        <v>25000000</v>
      </c>
      <c r="AQ222" s="110">
        <v>0</v>
      </c>
      <c r="AR222" s="110">
        <v>0</v>
      </c>
      <c r="AS222" s="110">
        <v>0</v>
      </c>
      <c r="AT222" s="109">
        <v>406476</v>
      </c>
      <c r="AU222" s="109">
        <v>-406476</v>
      </c>
      <c r="AV222" s="713">
        <v>0</v>
      </c>
      <c r="AW222" s="109">
        <v>406476</v>
      </c>
      <c r="AX222" s="696">
        <v>0</v>
      </c>
      <c r="AY222" s="110">
        <v>0</v>
      </c>
      <c r="AZ222" s="110">
        <v>0</v>
      </c>
      <c r="BA222" s="110">
        <v>0</v>
      </c>
      <c r="BB222" s="110">
        <v>0</v>
      </c>
    </row>
    <row r="223" spans="1:54" x14ac:dyDescent="0.25">
      <c r="A223" s="918" t="s">
        <v>99</v>
      </c>
      <c r="B223" s="829"/>
      <c r="C223" s="918" t="s">
        <v>322</v>
      </c>
      <c r="D223" s="829"/>
      <c r="E223" s="918" t="s">
        <v>324</v>
      </c>
      <c r="F223" s="829"/>
      <c r="G223" s="918" t="s">
        <v>282</v>
      </c>
      <c r="H223" s="829"/>
      <c r="I223" s="918" t="s">
        <v>280</v>
      </c>
      <c r="J223" s="829"/>
      <c r="K223" s="829"/>
      <c r="L223" s="918" t="s">
        <v>282</v>
      </c>
      <c r="M223" s="829"/>
      <c r="N223" s="829"/>
      <c r="O223" s="918"/>
      <c r="P223" s="829"/>
      <c r="Q223" s="918"/>
      <c r="R223" s="829"/>
      <c r="S223" s="917" t="s">
        <v>326</v>
      </c>
      <c r="T223" s="829"/>
      <c r="U223" s="829"/>
      <c r="V223" s="829"/>
      <c r="W223" s="829"/>
      <c r="X223" s="829"/>
      <c r="Y223" s="829"/>
      <c r="Z223" s="829"/>
      <c r="AA223" s="918" t="s">
        <v>273</v>
      </c>
      <c r="AB223" s="829"/>
      <c r="AC223" s="829"/>
      <c r="AD223" s="829"/>
      <c r="AE223" s="829"/>
      <c r="AF223" s="918" t="s">
        <v>274</v>
      </c>
      <c r="AG223" s="829"/>
      <c r="AH223" s="829"/>
      <c r="AI223" s="105" t="s">
        <v>65</v>
      </c>
      <c r="AJ223" s="919" t="s">
        <v>275</v>
      </c>
      <c r="AK223" s="829"/>
      <c r="AL223" s="829"/>
      <c r="AM223" s="829"/>
      <c r="AN223" s="829"/>
      <c r="AO223" s="829"/>
      <c r="AP223" s="106">
        <v>1225259460</v>
      </c>
      <c r="AQ223" s="106">
        <v>116000000</v>
      </c>
      <c r="AR223" s="106">
        <v>36660000</v>
      </c>
      <c r="AS223" s="107">
        <v>0</v>
      </c>
      <c r="AT223" s="106">
        <v>33602034</v>
      </c>
      <c r="AU223" s="106">
        <v>82397966</v>
      </c>
      <c r="AV223" s="710">
        <v>160654039</v>
      </c>
      <c r="AW223" s="106">
        <v>-127052005</v>
      </c>
      <c r="AX223" s="723">
        <v>160055173</v>
      </c>
      <c r="AY223" s="106">
        <v>598866</v>
      </c>
      <c r="AZ223" s="106">
        <v>160055173</v>
      </c>
      <c r="BA223" s="107">
        <v>0</v>
      </c>
      <c r="BB223" s="107">
        <v>0</v>
      </c>
    </row>
    <row r="224" spans="1:54" x14ac:dyDescent="0.25">
      <c r="A224" s="925" t="s">
        <v>99</v>
      </c>
      <c r="B224" s="829"/>
      <c r="C224" s="925" t="s">
        <v>322</v>
      </c>
      <c r="D224" s="829"/>
      <c r="E224" s="925" t="s">
        <v>324</v>
      </c>
      <c r="F224" s="829"/>
      <c r="G224" s="925" t="s">
        <v>282</v>
      </c>
      <c r="H224" s="829"/>
      <c r="I224" s="925" t="s">
        <v>280</v>
      </c>
      <c r="J224" s="829"/>
      <c r="K224" s="829"/>
      <c r="L224" s="925" t="s">
        <v>282</v>
      </c>
      <c r="M224" s="829"/>
      <c r="N224" s="829"/>
      <c r="O224" s="925" t="s">
        <v>279</v>
      </c>
      <c r="P224" s="829"/>
      <c r="Q224" s="925"/>
      <c r="R224" s="829"/>
      <c r="S224" s="924" t="s">
        <v>332</v>
      </c>
      <c r="T224" s="829"/>
      <c r="U224" s="829"/>
      <c r="V224" s="829"/>
      <c r="W224" s="829"/>
      <c r="X224" s="829"/>
      <c r="Y224" s="829"/>
      <c r="Z224" s="829"/>
      <c r="AA224" s="925" t="s">
        <v>273</v>
      </c>
      <c r="AB224" s="829"/>
      <c r="AC224" s="829"/>
      <c r="AD224" s="829"/>
      <c r="AE224" s="829"/>
      <c r="AF224" s="925" t="s">
        <v>274</v>
      </c>
      <c r="AG224" s="829"/>
      <c r="AH224" s="829"/>
      <c r="AI224" s="108" t="s">
        <v>65</v>
      </c>
      <c r="AJ224" s="926" t="s">
        <v>275</v>
      </c>
      <c r="AK224" s="829"/>
      <c r="AL224" s="829"/>
      <c r="AM224" s="829"/>
      <c r="AN224" s="829"/>
      <c r="AO224" s="829"/>
      <c r="AP224" s="109">
        <v>172000000</v>
      </c>
      <c r="AQ224" s="110">
        <v>0</v>
      </c>
      <c r="AR224" s="109">
        <v>36660000</v>
      </c>
      <c r="AS224" s="110">
        <v>0</v>
      </c>
      <c r="AT224" s="110">
        <v>0</v>
      </c>
      <c r="AU224" s="110">
        <v>0</v>
      </c>
      <c r="AV224" s="712">
        <v>17700000</v>
      </c>
      <c r="AW224" s="109">
        <v>-17700000</v>
      </c>
      <c r="AX224" s="695">
        <v>17700000</v>
      </c>
      <c r="AY224" s="110">
        <v>0</v>
      </c>
      <c r="AZ224" s="109">
        <v>17700000</v>
      </c>
      <c r="BA224" s="110">
        <v>0</v>
      </c>
      <c r="BB224" s="110">
        <v>0</v>
      </c>
    </row>
    <row r="225" spans="1:54" x14ac:dyDescent="0.25">
      <c r="A225" s="925" t="s">
        <v>99</v>
      </c>
      <c r="B225" s="829"/>
      <c r="C225" s="925" t="s">
        <v>322</v>
      </c>
      <c r="D225" s="829"/>
      <c r="E225" s="925" t="s">
        <v>324</v>
      </c>
      <c r="F225" s="829"/>
      <c r="G225" s="925" t="s">
        <v>282</v>
      </c>
      <c r="H225" s="829"/>
      <c r="I225" s="925" t="s">
        <v>280</v>
      </c>
      <c r="J225" s="829"/>
      <c r="K225" s="829"/>
      <c r="L225" s="925" t="s">
        <v>282</v>
      </c>
      <c r="M225" s="829"/>
      <c r="N225" s="829"/>
      <c r="O225" s="925" t="s">
        <v>282</v>
      </c>
      <c r="P225" s="829"/>
      <c r="Q225" s="925"/>
      <c r="R225" s="829"/>
      <c r="S225" s="924" t="s">
        <v>327</v>
      </c>
      <c r="T225" s="829"/>
      <c r="U225" s="829"/>
      <c r="V225" s="829"/>
      <c r="W225" s="829"/>
      <c r="X225" s="829"/>
      <c r="Y225" s="829"/>
      <c r="Z225" s="829"/>
      <c r="AA225" s="925" t="s">
        <v>273</v>
      </c>
      <c r="AB225" s="829"/>
      <c r="AC225" s="829"/>
      <c r="AD225" s="829"/>
      <c r="AE225" s="829"/>
      <c r="AF225" s="925" t="s">
        <v>274</v>
      </c>
      <c r="AG225" s="829"/>
      <c r="AH225" s="829"/>
      <c r="AI225" s="108" t="s">
        <v>65</v>
      </c>
      <c r="AJ225" s="926" t="s">
        <v>275</v>
      </c>
      <c r="AK225" s="829"/>
      <c r="AL225" s="829"/>
      <c r="AM225" s="829"/>
      <c r="AN225" s="829"/>
      <c r="AO225" s="829"/>
      <c r="AP225" s="109">
        <v>633400000</v>
      </c>
      <c r="AQ225" s="110">
        <v>0</v>
      </c>
      <c r="AR225" s="110">
        <v>0</v>
      </c>
      <c r="AS225" s="110">
        <v>0</v>
      </c>
      <c r="AT225" s="110">
        <v>0</v>
      </c>
      <c r="AU225" s="110">
        <v>0</v>
      </c>
      <c r="AV225" s="712">
        <v>110179405</v>
      </c>
      <c r="AW225" s="109">
        <v>-110179405</v>
      </c>
      <c r="AX225" s="695">
        <v>110179405</v>
      </c>
      <c r="AY225" s="110">
        <v>0</v>
      </c>
      <c r="AZ225" s="109">
        <v>110179405</v>
      </c>
      <c r="BA225" s="110">
        <v>0</v>
      </c>
      <c r="BB225" s="110">
        <v>0</v>
      </c>
    </row>
    <row r="226" spans="1:54" x14ac:dyDescent="0.25">
      <c r="A226" s="925" t="s">
        <v>99</v>
      </c>
      <c r="B226" s="829"/>
      <c r="C226" s="925" t="s">
        <v>322</v>
      </c>
      <c r="D226" s="829"/>
      <c r="E226" s="925" t="s">
        <v>324</v>
      </c>
      <c r="F226" s="829"/>
      <c r="G226" s="925" t="s">
        <v>282</v>
      </c>
      <c r="H226" s="829"/>
      <c r="I226" s="925" t="s">
        <v>280</v>
      </c>
      <c r="J226" s="829"/>
      <c r="K226" s="829"/>
      <c r="L226" s="925" t="s">
        <v>282</v>
      </c>
      <c r="M226" s="829"/>
      <c r="N226" s="829"/>
      <c r="O226" s="925" t="s">
        <v>289</v>
      </c>
      <c r="P226" s="829"/>
      <c r="Q226" s="925"/>
      <c r="R226" s="829"/>
      <c r="S226" s="924" t="s">
        <v>328</v>
      </c>
      <c r="T226" s="829"/>
      <c r="U226" s="829"/>
      <c r="V226" s="829"/>
      <c r="W226" s="829"/>
      <c r="X226" s="829"/>
      <c r="Y226" s="829"/>
      <c r="Z226" s="829"/>
      <c r="AA226" s="925" t="s">
        <v>273</v>
      </c>
      <c r="AB226" s="829"/>
      <c r="AC226" s="829"/>
      <c r="AD226" s="829"/>
      <c r="AE226" s="829"/>
      <c r="AF226" s="925" t="s">
        <v>274</v>
      </c>
      <c r="AG226" s="829"/>
      <c r="AH226" s="829"/>
      <c r="AI226" s="108" t="s">
        <v>65</v>
      </c>
      <c r="AJ226" s="926" t="s">
        <v>275</v>
      </c>
      <c r="AK226" s="829"/>
      <c r="AL226" s="829"/>
      <c r="AM226" s="829"/>
      <c r="AN226" s="829"/>
      <c r="AO226" s="829"/>
      <c r="AP226" s="109">
        <v>160000000</v>
      </c>
      <c r="AQ226" s="110">
        <v>0</v>
      </c>
      <c r="AR226" s="110">
        <v>0</v>
      </c>
      <c r="AS226" s="110">
        <v>0</v>
      </c>
      <c r="AT226" s="110">
        <v>0</v>
      </c>
      <c r="AU226" s="110">
        <v>0</v>
      </c>
      <c r="AV226" s="712">
        <v>20083502</v>
      </c>
      <c r="AW226" s="109">
        <v>-20083502</v>
      </c>
      <c r="AX226" s="695">
        <v>20083502</v>
      </c>
      <c r="AY226" s="110">
        <v>0</v>
      </c>
      <c r="AZ226" s="109">
        <v>20083502</v>
      </c>
      <c r="BA226" s="110">
        <v>0</v>
      </c>
      <c r="BB226" s="110">
        <v>0</v>
      </c>
    </row>
    <row r="227" spans="1:54" x14ac:dyDescent="0.25">
      <c r="A227" s="925" t="s">
        <v>99</v>
      </c>
      <c r="B227" s="829"/>
      <c r="C227" s="925" t="s">
        <v>322</v>
      </c>
      <c r="D227" s="829"/>
      <c r="E227" s="925" t="s">
        <v>324</v>
      </c>
      <c r="F227" s="829"/>
      <c r="G227" s="925" t="s">
        <v>282</v>
      </c>
      <c r="H227" s="829"/>
      <c r="I227" s="925" t="s">
        <v>280</v>
      </c>
      <c r="J227" s="829"/>
      <c r="K227" s="829"/>
      <c r="L227" s="925" t="s">
        <v>282</v>
      </c>
      <c r="M227" s="829"/>
      <c r="N227" s="829"/>
      <c r="O227" s="925" t="s">
        <v>283</v>
      </c>
      <c r="P227" s="829"/>
      <c r="Q227" s="925"/>
      <c r="R227" s="829"/>
      <c r="S227" s="924" t="s">
        <v>84</v>
      </c>
      <c r="T227" s="829"/>
      <c r="U227" s="829"/>
      <c r="V227" s="829"/>
      <c r="W227" s="829"/>
      <c r="X227" s="829"/>
      <c r="Y227" s="829"/>
      <c r="Z227" s="829"/>
      <c r="AA227" s="925" t="s">
        <v>273</v>
      </c>
      <c r="AB227" s="829"/>
      <c r="AC227" s="829"/>
      <c r="AD227" s="829"/>
      <c r="AE227" s="829"/>
      <c r="AF227" s="925" t="s">
        <v>274</v>
      </c>
      <c r="AG227" s="829"/>
      <c r="AH227" s="829"/>
      <c r="AI227" s="108" t="s">
        <v>65</v>
      </c>
      <c r="AJ227" s="926" t="s">
        <v>275</v>
      </c>
      <c r="AK227" s="829"/>
      <c r="AL227" s="829"/>
      <c r="AM227" s="829"/>
      <c r="AN227" s="829"/>
      <c r="AO227" s="829"/>
      <c r="AP227" s="109">
        <v>140000000</v>
      </c>
      <c r="AQ227" s="110">
        <v>0</v>
      </c>
      <c r="AR227" s="110">
        <v>0</v>
      </c>
      <c r="AS227" s="110">
        <v>0</v>
      </c>
      <c r="AT227" s="109">
        <v>33602034</v>
      </c>
      <c r="AU227" s="109">
        <v>-33602034</v>
      </c>
      <c r="AV227" s="712">
        <v>12691132</v>
      </c>
      <c r="AW227" s="109">
        <v>20910902</v>
      </c>
      <c r="AX227" s="695">
        <v>12092266</v>
      </c>
      <c r="AY227" s="109">
        <v>598866</v>
      </c>
      <c r="AZ227" s="109">
        <v>12092266</v>
      </c>
      <c r="BA227" s="110">
        <v>0</v>
      </c>
      <c r="BB227" s="110">
        <v>0</v>
      </c>
    </row>
    <row r="228" spans="1:54" x14ac:dyDescent="0.25">
      <c r="A228" s="925" t="s">
        <v>99</v>
      </c>
      <c r="B228" s="829"/>
      <c r="C228" s="925" t="s">
        <v>322</v>
      </c>
      <c r="D228" s="829"/>
      <c r="E228" s="925" t="s">
        <v>324</v>
      </c>
      <c r="F228" s="829"/>
      <c r="G228" s="925" t="s">
        <v>282</v>
      </c>
      <c r="H228" s="829"/>
      <c r="I228" s="925" t="s">
        <v>280</v>
      </c>
      <c r="J228" s="829"/>
      <c r="K228" s="829"/>
      <c r="L228" s="925" t="s">
        <v>282</v>
      </c>
      <c r="M228" s="829"/>
      <c r="N228" s="829"/>
      <c r="O228" s="925" t="s">
        <v>292</v>
      </c>
      <c r="P228" s="829"/>
      <c r="Q228" s="925"/>
      <c r="R228" s="829"/>
      <c r="S228" s="924" t="s">
        <v>329</v>
      </c>
      <c r="T228" s="829"/>
      <c r="U228" s="829"/>
      <c r="V228" s="829"/>
      <c r="W228" s="829"/>
      <c r="X228" s="829"/>
      <c r="Y228" s="829"/>
      <c r="Z228" s="829"/>
      <c r="AA228" s="925" t="s">
        <v>273</v>
      </c>
      <c r="AB228" s="829"/>
      <c r="AC228" s="829"/>
      <c r="AD228" s="829"/>
      <c r="AE228" s="829"/>
      <c r="AF228" s="925" t="s">
        <v>274</v>
      </c>
      <c r="AG228" s="829"/>
      <c r="AH228" s="829"/>
      <c r="AI228" s="108" t="s">
        <v>65</v>
      </c>
      <c r="AJ228" s="926" t="s">
        <v>275</v>
      </c>
      <c r="AK228" s="829"/>
      <c r="AL228" s="829"/>
      <c r="AM228" s="829"/>
      <c r="AN228" s="829"/>
      <c r="AO228" s="829"/>
      <c r="AP228" s="109">
        <v>70000000</v>
      </c>
      <c r="AQ228" s="109">
        <v>70000000</v>
      </c>
      <c r="AR228" s="110">
        <v>0</v>
      </c>
      <c r="AS228" s="110">
        <v>0</v>
      </c>
      <c r="AT228" s="110">
        <v>0</v>
      </c>
      <c r="AU228" s="109">
        <v>70000000</v>
      </c>
      <c r="AV228" s="713">
        <v>0</v>
      </c>
      <c r="AW228" s="110">
        <v>0</v>
      </c>
      <c r="AX228" s="696">
        <v>0</v>
      </c>
      <c r="AY228" s="110">
        <v>0</v>
      </c>
      <c r="AZ228" s="110">
        <v>0</v>
      </c>
      <c r="BA228" s="110">
        <v>0</v>
      </c>
      <c r="BB228" s="110">
        <v>0</v>
      </c>
    </row>
    <row r="229" spans="1:54" x14ac:dyDescent="0.25">
      <c r="A229" s="925" t="s">
        <v>99</v>
      </c>
      <c r="B229" s="829"/>
      <c r="C229" s="925" t="s">
        <v>322</v>
      </c>
      <c r="D229" s="829"/>
      <c r="E229" s="925" t="s">
        <v>324</v>
      </c>
      <c r="F229" s="829"/>
      <c r="G229" s="925" t="s">
        <v>282</v>
      </c>
      <c r="H229" s="829"/>
      <c r="I229" s="925" t="s">
        <v>280</v>
      </c>
      <c r="J229" s="829"/>
      <c r="K229" s="829"/>
      <c r="L229" s="925" t="s">
        <v>282</v>
      </c>
      <c r="M229" s="829"/>
      <c r="N229" s="829"/>
      <c r="O229" s="925" t="s">
        <v>80</v>
      </c>
      <c r="P229" s="829"/>
      <c r="Q229" s="925"/>
      <c r="R229" s="829"/>
      <c r="S229" s="924" t="s">
        <v>330</v>
      </c>
      <c r="T229" s="829"/>
      <c r="U229" s="829"/>
      <c r="V229" s="829"/>
      <c r="W229" s="829"/>
      <c r="X229" s="829"/>
      <c r="Y229" s="829"/>
      <c r="Z229" s="829"/>
      <c r="AA229" s="925" t="s">
        <v>273</v>
      </c>
      <c r="AB229" s="829"/>
      <c r="AC229" s="829"/>
      <c r="AD229" s="829"/>
      <c r="AE229" s="829"/>
      <c r="AF229" s="925" t="s">
        <v>274</v>
      </c>
      <c r="AG229" s="829"/>
      <c r="AH229" s="829"/>
      <c r="AI229" s="108" t="s">
        <v>65</v>
      </c>
      <c r="AJ229" s="926" t="s">
        <v>275</v>
      </c>
      <c r="AK229" s="829"/>
      <c r="AL229" s="829"/>
      <c r="AM229" s="829"/>
      <c r="AN229" s="829"/>
      <c r="AO229" s="829"/>
      <c r="AP229" s="109">
        <v>49859460</v>
      </c>
      <c r="AQ229" s="109">
        <v>46000000</v>
      </c>
      <c r="AR229" s="110">
        <v>0</v>
      </c>
      <c r="AS229" s="110">
        <v>0</v>
      </c>
      <c r="AT229" s="110">
        <v>0</v>
      </c>
      <c r="AU229" s="109">
        <v>46000000</v>
      </c>
      <c r="AV229" s="713">
        <v>0</v>
      </c>
      <c r="AW229" s="110">
        <v>0</v>
      </c>
      <c r="AX229" s="696">
        <v>0</v>
      </c>
      <c r="AY229" s="110">
        <v>0</v>
      </c>
      <c r="AZ229" s="110">
        <v>0</v>
      </c>
      <c r="BA229" s="110">
        <v>0</v>
      </c>
      <c r="BB229" s="110">
        <v>0</v>
      </c>
    </row>
    <row r="230" spans="1:54" s="269" customFormat="1" x14ac:dyDescent="0.25">
      <c r="A230" s="940" t="s">
        <v>99</v>
      </c>
      <c r="B230" s="939"/>
      <c r="C230" s="940" t="s">
        <v>322</v>
      </c>
      <c r="D230" s="939"/>
      <c r="E230" s="940" t="s">
        <v>324</v>
      </c>
      <c r="F230" s="939"/>
      <c r="G230" s="940" t="s">
        <v>289</v>
      </c>
      <c r="H230" s="939"/>
      <c r="I230" s="940"/>
      <c r="J230" s="939"/>
      <c r="K230" s="939"/>
      <c r="L230" s="940"/>
      <c r="M230" s="939"/>
      <c r="N230" s="939"/>
      <c r="O230" s="940"/>
      <c r="P230" s="939"/>
      <c r="Q230" s="940"/>
      <c r="R230" s="939"/>
      <c r="S230" s="938" t="s">
        <v>320</v>
      </c>
      <c r="T230" s="939"/>
      <c r="U230" s="939"/>
      <c r="V230" s="939"/>
      <c r="W230" s="939"/>
      <c r="X230" s="939"/>
      <c r="Y230" s="939"/>
      <c r="Z230" s="939"/>
      <c r="AA230" s="940" t="s">
        <v>273</v>
      </c>
      <c r="AB230" s="939"/>
      <c r="AC230" s="939"/>
      <c r="AD230" s="939"/>
      <c r="AE230" s="939"/>
      <c r="AF230" s="940" t="s">
        <v>274</v>
      </c>
      <c r="AG230" s="939"/>
      <c r="AH230" s="939"/>
      <c r="AI230" s="697" t="s">
        <v>65</v>
      </c>
      <c r="AJ230" s="941" t="s">
        <v>275</v>
      </c>
      <c r="AK230" s="939"/>
      <c r="AL230" s="939"/>
      <c r="AM230" s="939"/>
      <c r="AN230" s="939"/>
      <c r="AO230" s="939"/>
      <c r="AP230" s="698">
        <v>3500000000</v>
      </c>
      <c r="AQ230" s="699">
        <v>0</v>
      </c>
      <c r="AR230" s="698">
        <v>339089919</v>
      </c>
      <c r="AS230" s="698">
        <v>-1000000000</v>
      </c>
      <c r="AT230" s="698">
        <v>186610368</v>
      </c>
      <c r="AU230" s="698">
        <v>-186610368</v>
      </c>
      <c r="AV230" s="712">
        <v>254321552</v>
      </c>
      <c r="AW230" s="698">
        <v>-67711184</v>
      </c>
      <c r="AX230" s="695">
        <v>252712888</v>
      </c>
      <c r="AY230" s="698">
        <v>1608664</v>
      </c>
      <c r="AZ230" s="698">
        <v>252712888</v>
      </c>
      <c r="BA230" s="699">
        <v>0</v>
      </c>
      <c r="BB230" s="698">
        <v>900000</v>
      </c>
    </row>
    <row r="231" spans="1:54" x14ac:dyDescent="0.25">
      <c r="A231" s="918" t="s">
        <v>99</v>
      </c>
      <c r="B231" s="829"/>
      <c r="C231" s="918" t="s">
        <v>322</v>
      </c>
      <c r="D231" s="829"/>
      <c r="E231" s="918" t="s">
        <v>324</v>
      </c>
      <c r="F231" s="829"/>
      <c r="G231" s="918" t="s">
        <v>289</v>
      </c>
      <c r="H231" s="829"/>
      <c r="I231" s="918" t="s">
        <v>280</v>
      </c>
      <c r="J231" s="829"/>
      <c r="K231" s="829"/>
      <c r="L231" s="918"/>
      <c r="M231" s="829"/>
      <c r="N231" s="829"/>
      <c r="O231" s="918"/>
      <c r="P231" s="829"/>
      <c r="Q231" s="918"/>
      <c r="R231" s="829"/>
      <c r="S231" s="917" t="s">
        <v>320</v>
      </c>
      <c r="T231" s="829"/>
      <c r="U231" s="829"/>
      <c r="V231" s="829"/>
      <c r="W231" s="829"/>
      <c r="X231" s="829"/>
      <c r="Y231" s="829"/>
      <c r="Z231" s="829"/>
      <c r="AA231" s="918" t="s">
        <v>273</v>
      </c>
      <c r="AB231" s="829"/>
      <c r="AC231" s="829"/>
      <c r="AD231" s="829"/>
      <c r="AE231" s="829"/>
      <c r="AF231" s="918" t="s">
        <v>274</v>
      </c>
      <c r="AG231" s="829"/>
      <c r="AH231" s="829"/>
      <c r="AI231" s="105" t="s">
        <v>65</v>
      </c>
      <c r="AJ231" s="919" t="s">
        <v>275</v>
      </c>
      <c r="AK231" s="829"/>
      <c r="AL231" s="829"/>
      <c r="AM231" s="829"/>
      <c r="AN231" s="829"/>
      <c r="AO231" s="829"/>
      <c r="AP231" s="106">
        <v>2500000000</v>
      </c>
      <c r="AQ231" s="107">
        <v>0</v>
      </c>
      <c r="AR231" s="106">
        <v>339089919</v>
      </c>
      <c r="AS231" s="107">
        <v>0</v>
      </c>
      <c r="AT231" s="106">
        <v>186610368</v>
      </c>
      <c r="AU231" s="106">
        <v>-186610368</v>
      </c>
      <c r="AV231" s="710">
        <v>254321552</v>
      </c>
      <c r="AW231" s="106">
        <v>-67711184</v>
      </c>
      <c r="AX231" s="723">
        <v>252712888</v>
      </c>
      <c r="AY231" s="106">
        <v>1608664</v>
      </c>
      <c r="AZ231" s="106">
        <v>252712888</v>
      </c>
      <c r="BA231" s="107">
        <v>0</v>
      </c>
      <c r="BB231" s="106">
        <v>900000</v>
      </c>
    </row>
    <row r="232" spans="1:54" x14ac:dyDescent="0.25">
      <c r="A232" s="918" t="s">
        <v>99</v>
      </c>
      <c r="B232" s="829"/>
      <c r="C232" s="918" t="s">
        <v>322</v>
      </c>
      <c r="D232" s="829"/>
      <c r="E232" s="918" t="s">
        <v>324</v>
      </c>
      <c r="F232" s="829"/>
      <c r="G232" s="918" t="s">
        <v>289</v>
      </c>
      <c r="H232" s="829"/>
      <c r="I232" s="918" t="s">
        <v>280</v>
      </c>
      <c r="J232" s="829"/>
      <c r="K232" s="829"/>
      <c r="L232" s="918" t="s">
        <v>279</v>
      </c>
      <c r="M232" s="829"/>
      <c r="N232" s="829"/>
      <c r="O232" s="918"/>
      <c r="P232" s="829"/>
      <c r="Q232" s="918"/>
      <c r="R232" s="829"/>
      <c r="S232" s="917" t="s">
        <v>331</v>
      </c>
      <c r="T232" s="829"/>
      <c r="U232" s="829"/>
      <c r="V232" s="829"/>
      <c r="W232" s="829"/>
      <c r="X232" s="829"/>
      <c r="Y232" s="829"/>
      <c r="Z232" s="829"/>
      <c r="AA232" s="918" t="s">
        <v>273</v>
      </c>
      <c r="AB232" s="829"/>
      <c r="AC232" s="829"/>
      <c r="AD232" s="829"/>
      <c r="AE232" s="829"/>
      <c r="AF232" s="918" t="s">
        <v>274</v>
      </c>
      <c r="AG232" s="829"/>
      <c r="AH232" s="829"/>
      <c r="AI232" s="105" t="s">
        <v>65</v>
      </c>
      <c r="AJ232" s="919" t="s">
        <v>275</v>
      </c>
      <c r="AK232" s="829"/>
      <c r="AL232" s="829"/>
      <c r="AM232" s="829"/>
      <c r="AN232" s="829"/>
      <c r="AO232" s="829"/>
      <c r="AP232" s="107">
        <v>0</v>
      </c>
      <c r="AQ232" s="107">
        <v>0</v>
      </c>
      <c r="AR232" s="107">
        <v>0</v>
      </c>
      <c r="AS232" s="107">
        <v>0</v>
      </c>
      <c r="AT232" s="107">
        <v>0</v>
      </c>
      <c r="AU232" s="107">
        <v>0</v>
      </c>
      <c r="AV232" s="711">
        <v>0</v>
      </c>
      <c r="AW232" s="107">
        <v>0</v>
      </c>
      <c r="AX232" s="724">
        <v>0</v>
      </c>
      <c r="AY232" s="107">
        <v>0</v>
      </c>
      <c r="AZ232" s="107">
        <v>0</v>
      </c>
      <c r="BA232" s="107">
        <v>0</v>
      </c>
      <c r="BB232" s="107">
        <v>0</v>
      </c>
    </row>
    <row r="233" spans="1:54" x14ac:dyDescent="0.25">
      <c r="A233" s="925" t="s">
        <v>99</v>
      </c>
      <c r="B233" s="829"/>
      <c r="C233" s="925" t="s">
        <v>322</v>
      </c>
      <c r="D233" s="829"/>
      <c r="E233" s="925" t="s">
        <v>324</v>
      </c>
      <c r="F233" s="829"/>
      <c r="G233" s="925" t="s">
        <v>289</v>
      </c>
      <c r="H233" s="829"/>
      <c r="I233" s="925" t="s">
        <v>280</v>
      </c>
      <c r="J233" s="829"/>
      <c r="K233" s="829"/>
      <c r="L233" s="925" t="s">
        <v>279</v>
      </c>
      <c r="M233" s="829"/>
      <c r="N233" s="829"/>
      <c r="O233" s="925" t="s">
        <v>283</v>
      </c>
      <c r="P233" s="829"/>
      <c r="Q233" s="925"/>
      <c r="R233" s="829"/>
      <c r="S233" s="924" t="s">
        <v>84</v>
      </c>
      <c r="T233" s="829"/>
      <c r="U233" s="829"/>
      <c r="V233" s="829"/>
      <c r="W233" s="829"/>
      <c r="X233" s="829"/>
      <c r="Y233" s="829"/>
      <c r="Z233" s="829"/>
      <c r="AA233" s="925" t="s">
        <v>273</v>
      </c>
      <c r="AB233" s="829"/>
      <c r="AC233" s="829"/>
      <c r="AD233" s="829"/>
      <c r="AE233" s="829"/>
      <c r="AF233" s="925" t="s">
        <v>274</v>
      </c>
      <c r="AG233" s="829"/>
      <c r="AH233" s="829"/>
      <c r="AI233" s="108" t="s">
        <v>65</v>
      </c>
      <c r="AJ233" s="926" t="s">
        <v>275</v>
      </c>
      <c r="AK233" s="829"/>
      <c r="AL233" s="829"/>
      <c r="AM233" s="829"/>
      <c r="AN233" s="829"/>
      <c r="AO233" s="829"/>
      <c r="AP233" s="110">
        <v>0</v>
      </c>
      <c r="AQ233" s="110">
        <v>0</v>
      </c>
      <c r="AR233" s="110">
        <v>0</v>
      </c>
      <c r="AS233" s="110">
        <v>0</v>
      </c>
      <c r="AT233" s="110">
        <v>0</v>
      </c>
      <c r="AU233" s="110">
        <v>0</v>
      </c>
      <c r="AV233" s="713">
        <v>0</v>
      </c>
      <c r="AW233" s="110">
        <v>0</v>
      </c>
      <c r="AX233" s="696">
        <v>0</v>
      </c>
      <c r="AY233" s="110">
        <v>0</v>
      </c>
      <c r="AZ233" s="110">
        <v>0</v>
      </c>
      <c r="BA233" s="110">
        <v>0</v>
      </c>
      <c r="BB233" s="110">
        <v>0</v>
      </c>
    </row>
    <row r="234" spans="1:54" x14ac:dyDescent="0.25">
      <c r="A234" s="918" t="s">
        <v>99</v>
      </c>
      <c r="B234" s="829"/>
      <c r="C234" s="918" t="s">
        <v>322</v>
      </c>
      <c r="D234" s="829"/>
      <c r="E234" s="918" t="s">
        <v>324</v>
      </c>
      <c r="F234" s="829"/>
      <c r="G234" s="918" t="s">
        <v>289</v>
      </c>
      <c r="H234" s="829"/>
      <c r="I234" s="918" t="s">
        <v>280</v>
      </c>
      <c r="J234" s="829"/>
      <c r="K234" s="829"/>
      <c r="L234" s="918" t="s">
        <v>282</v>
      </c>
      <c r="M234" s="829"/>
      <c r="N234" s="829"/>
      <c r="O234" s="918"/>
      <c r="P234" s="829"/>
      <c r="Q234" s="918"/>
      <c r="R234" s="829"/>
      <c r="S234" s="917" t="s">
        <v>326</v>
      </c>
      <c r="T234" s="829"/>
      <c r="U234" s="829"/>
      <c r="V234" s="829"/>
      <c r="W234" s="829"/>
      <c r="X234" s="829"/>
      <c r="Y234" s="829"/>
      <c r="Z234" s="829"/>
      <c r="AA234" s="918" t="s">
        <v>273</v>
      </c>
      <c r="AB234" s="829"/>
      <c r="AC234" s="829"/>
      <c r="AD234" s="829"/>
      <c r="AE234" s="829"/>
      <c r="AF234" s="918" t="s">
        <v>274</v>
      </c>
      <c r="AG234" s="829"/>
      <c r="AH234" s="829"/>
      <c r="AI234" s="105" t="s">
        <v>65</v>
      </c>
      <c r="AJ234" s="919" t="s">
        <v>275</v>
      </c>
      <c r="AK234" s="829"/>
      <c r="AL234" s="829"/>
      <c r="AM234" s="829"/>
      <c r="AN234" s="829"/>
      <c r="AO234" s="829"/>
      <c r="AP234" s="106">
        <v>2500000000</v>
      </c>
      <c r="AQ234" s="107">
        <v>0</v>
      </c>
      <c r="AR234" s="106">
        <v>339089919</v>
      </c>
      <c r="AS234" s="107">
        <v>0</v>
      </c>
      <c r="AT234" s="106">
        <v>186610368</v>
      </c>
      <c r="AU234" s="106">
        <v>-186610368</v>
      </c>
      <c r="AV234" s="710">
        <v>254321552</v>
      </c>
      <c r="AW234" s="106">
        <v>-67711184</v>
      </c>
      <c r="AX234" s="723">
        <v>252712888</v>
      </c>
      <c r="AY234" s="106">
        <v>1608664</v>
      </c>
      <c r="AZ234" s="106">
        <v>252712888</v>
      </c>
      <c r="BA234" s="107">
        <v>0</v>
      </c>
      <c r="BB234" s="106">
        <v>900000</v>
      </c>
    </row>
    <row r="235" spans="1:54" x14ac:dyDescent="0.25">
      <c r="A235" s="925" t="s">
        <v>99</v>
      </c>
      <c r="B235" s="829"/>
      <c r="C235" s="925" t="s">
        <v>322</v>
      </c>
      <c r="D235" s="829"/>
      <c r="E235" s="925" t="s">
        <v>324</v>
      </c>
      <c r="F235" s="829"/>
      <c r="G235" s="925" t="s">
        <v>289</v>
      </c>
      <c r="H235" s="829"/>
      <c r="I235" s="925" t="s">
        <v>280</v>
      </c>
      <c r="J235" s="829"/>
      <c r="K235" s="829"/>
      <c r="L235" s="925" t="s">
        <v>282</v>
      </c>
      <c r="M235" s="829"/>
      <c r="N235" s="829"/>
      <c r="O235" s="925" t="s">
        <v>279</v>
      </c>
      <c r="P235" s="829"/>
      <c r="Q235" s="925"/>
      <c r="R235" s="829"/>
      <c r="S235" s="924" t="s">
        <v>332</v>
      </c>
      <c r="T235" s="829"/>
      <c r="U235" s="829"/>
      <c r="V235" s="829"/>
      <c r="W235" s="829"/>
      <c r="X235" s="829"/>
      <c r="Y235" s="829"/>
      <c r="Z235" s="829"/>
      <c r="AA235" s="925" t="s">
        <v>273</v>
      </c>
      <c r="AB235" s="829"/>
      <c r="AC235" s="829"/>
      <c r="AD235" s="829"/>
      <c r="AE235" s="829"/>
      <c r="AF235" s="925" t="s">
        <v>274</v>
      </c>
      <c r="AG235" s="829"/>
      <c r="AH235" s="829"/>
      <c r="AI235" s="108" t="s">
        <v>65</v>
      </c>
      <c r="AJ235" s="926" t="s">
        <v>275</v>
      </c>
      <c r="AK235" s="829"/>
      <c r="AL235" s="829"/>
      <c r="AM235" s="829"/>
      <c r="AN235" s="829"/>
      <c r="AO235" s="829"/>
      <c r="AP235" s="109">
        <v>1000000000</v>
      </c>
      <c r="AQ235" s="110">
        <v>0</v>
      </c>
      <c r="AR235" s="109">
        <v>109089919</v>
      </c>
      <c r="AS235" s="110">
        <v>0</v>
      </c>
      <c r="AT235" s="109">
        <v>146450000</v>
      </c>
      <c r="AU235" s="109">
        <v>-146450000</v>
      </c>
      <c r="AV235" s="712">
        <v>79269880</v>
      </c>
      <c r="AW235" s="109">
        <v>67180120</v>
      </c>
      <c r="AX235" s="695">
        <v>79269880</v>
      </c>
      <c r="AY235" s="110">
        <v>0</v>
      </c>
      <c r="AZ235" s="109">
        <v>79269880</v>
      </c>
      <c r="BA235" s="110">
        <v>0</v>
      </c>
      <c r="BB235" s="110">
        <v>0</v>
      </c>
    </row>
    <row r="236" spans="1:54" x14ac:dyDescent="0.25">
      <c r="A236" s="925" t="s">
        <v>99</v>
      </c>
      <c r="B236" s="829"/>
      <c r="C236" s="925" t="s">
        <v>322</v>
      </c>
      <c r="D236" s="829"/>
      <c r="E236" s="925" t="s">
        <v>324</v>
      </c>
      <c r="F236" s="829"/>
      <c r="G236" s="925" t="s">
        <v>289</v>
      </c>
      <c r="H236" s="829"/>
      <c r="I236" s="925" t="s">
        <v>280</v>
      </c>
      <c r="J236" s="829"/>
      <c r="K236" s="829"/>
      <c r="L236" s="925" t="s">
        <v>282</v>
      </c>
      <c r="M236" s="829"/>
      <c r="N236" s="829"/>
      <c r="O236" s="925" t="s">
        <v>282</v>
      </c>
      <c r="P236" s="829"/>
      <c r="Q236" s="925"/>
      <c r="R236" s="829"/>
      <c r="S236" s="924" t="s">
        <v>327</v>
      </c>
      <c r="T236" s="829"/>
      <c r="U236" s="829"/>
      <c r="V236" s="829"/>
      <c r="W236" s="829"/>
      <c r="X236" s="829"/>
      <c r="Y236" s="829"/>
      <c r="Z236" s="829"/>
      <c r="AA236" s="925" t="s">
        <v>273</v>
      </c>
      <c r="AB236" s="829"/>
      <c r="AC236" s="829"/>
      <c r="AD236" s="829"/>
      <c r="AE236" s="829"/>
      <c r="AF236" s="925" t="s">
        <v>274</v>
      </c>
      <c r="AG236" s="829"/>
      <c r="AH236" s="829"/>
      <c r="AI236" s="108" t="s">
        <v>65</v>
      </c>
      <c r="AJ236" s="926" t="s">
        <v>275</v>
      </c>
      <c r="AK236" s="829"/>
      <c r="AL236" s="829"/>
      <c r="AM236" s="829"/>
      <c r="AN236" s="829"/>
      <c r="AO236" s="829"/>
      <c r="AP236" s="109">
        <v>420000000</v>
      </c>
      <c r="AQ236" s="110">
        <v>0</v>
      </c>
      <c r="AR236" s="110">
        <v>0</v>
      </c>
      <c r="AS236" s="110">
        <v>0</v>
      </c>
      <c r="AT236" s="110">
        <v>0</v>
      </c>
      <c r="AU236" s="110">
        <v>0</v>
      </c>
      <c r="AV236" s="712">
        <v>58030353</v>
      </c>
      <c r="AW236" s="109">
        <v>-58030353</v>
      </c>
      <c r="AX236" s="695">
        <v>58030353</v>
      </c>
      <c r="AY236" s="110">
        <v>0</v>
      </c>
      <c r="AZ236" s="109">
        <v>58030353</v>
      </c>
      <c r="BA236" s="110">
        <v>0</v>
      </c>
      <c r="BB236" s="110">
        <v>0</v>
      </c>
    </row>
    <row r="237" spans="1:54" x14ac:dyDescent="0.25">
      <c r="A237" s="925" t="s">
        <v>99</v>
      </c>
      <c r="B237" s="829"/>
      <c r="C237" s="925" t="s">
        <v>322</v>
      </c>
      <c r="D237" s="829"/>
      <c r="E237" s="925" t="s">
        <v>324</v>
      </c>
      <c r="F237" s="829"/>
      <c r="G237" s="925" t="s">
        <v>289</v>
      </c>
      <c r="H237" s="829"/>
      <c r="I237" s="925" t="s">
        <v>280</v>
      </c>
      <c r="J237" s="829"/>
      <c r="K237" s="829"/>
      <c r="L237" s="925" t="s">
        <v>282</v>
      </c>
      <c r="M237" s="829"/>
      <c r="N237" s="829"/>
      <c r="O237" s="925" t="s">
        <v>289</v>
      </c>
      <c r="P237" s="829"/>
      <c r="Q237" s="925"/>
      <c r="R237" s="829"/>
      <c r="S237" s="924" t="s">
        <v>328</v>
      </c>
      <c r="T237" s="829"/>
      <c r="U237" s="829"/>
      <c r="V237" s="829"/>
      <c r="W237" s="829"/>
      <c r="X237" s="829"/>
      <c r="Y237" s="829"/>
      <c r="Z237" s="829"/>
      <c r="AA237" s="925" t="s">
        <v>273</v>
      </c>
      <c r="AB237" s="829"/>
      <c r="AC237" s="829"/>
      <c r="AD237" s="829"/>
      <c r="AE237" s="829"/>
      <c r="AF237" s="925" t="s">
        <v>274</v>
      </c>
      <c r="AG237" s="829"/>
      <c r="AH237" s="829"/>
      <c r="AI237" s="108" t="s">
        <v>65</v>
      </c>
      <c r="AJ237" s="926" t="s">
        <v>275</v>
      </c>
      <c r="AK237" s="829"/>
      <c r="AL237" s="829"/>
      <c r="AM237" s="829"/>
      <c r="AN237" s="829"/>
      <c r="AO237" s="829"/>
      <c r="AP237" s="109">
        <v>250000000</v>
      </c>
      <c r="AQ237" s="110">
        <v>0</v>
      </c>
      <c r="AR237" s="110">
        <v>0</v>
      </c>
      <c r="AS237" s="110">
        <v>0</v>
      </c>
      <c r="AT237" s="110">
        <v>0</v>
      </c>
      <c r="AU237" s="110">
        <v>0</v>
      </c>
      <c r="AV237" s="712">
        <v>91926352</v>
      </c>
      <c r="AW237" s="109">
        <v>-91926352</v>
      </c>
      <c r="AX237" s="695">
        <v>91926352</v>
      </c>
      <c r="AY237" s="110">
        <v>0</v>
      </c>
      <c r="AZ237" s="109">
        <v>91926352</v>
      </c>
      <c r="BA237" s="110">
        <v>0</v>
      </c>
      <c r="BB237" s="110">
        <v>0</v>
      </c>
    </row>
    <row r="238" spans="1:54" x14ac:dyDescent="0.25">
      <c r="A238" s="925" t="s">
        <v>99</v>
      </c>
      <c r="B238" s="829"/>
      <c r="C238" s="925" t="s">
        <v>322</v>
      </c>
      <c r="D238" s="829"/>
      <c r="E238" s="925" t="s">
        <v>324</v>
      </c>
      <c r="F238" s="829"/>
      <c r="G238" s="925" t="s">
        <v>289</v>
      </c>
      <c r="H238" s="829"/>
      <c r="I238" s="925" t="s">
        <v>280</v>
      </c>
      <c r="J238" s="829"/>
      <c r="K238" s="829"/>
      <c r="L238" s="925" t="s">
        <v>282</v>
      </c>
      <c r="M238" s="829"/>
      <c r="N238" s="829"/>
      <c r="O238" s="925" t="s">
        <v>283</v>
      </c>
      <c r="P238" s="829"/>
      <c r="Q238" s="925"/>
      <c r="R238" s="829"/>
      <c r="S238" s="924" t="s">
        <v>84</v>
      </c>
      <c r="T238" s="829"/>
      <c r="U238" s="829"/>
      <c r="V238" s="829"/>
      <c r="W238" s="829"/>
      <c r="X238" s="829"/>
      <c r="Y238" s="829"/>
      <c r="Z238" s="829"/>
      <c r="AA238" s="925" t="s">
        <v>273</v>
      </c>
      <c r="AB238" s="829"/>
      <c r="AC238" s="829"/>
      <c r="AD238" s="829"/>
      <c r="AE238" s="829"/>
      <c r="AF238" s="925" t="s">
        <v>274</v>
      </c>
      <c r="AG238" s="829"/>
      <c r="AH238" s="829"/>
      <c r="AI238" s="108" t="s">
        <v>65</v>
      </c>
      <c r="AJ238" s="926" t="s">
        <v>275</v>
      </c>
      <c r="AK238" s="829"/>
      <c r="AL238" s="829"/>
      <c r="AM238" s="829"/>
      <c r="AN238" s="829"/>
      <c r="AO238" s="829"/>
      <c r="AP238" s="109">
        <v>400000000</v>
      </c>
      <c r="AQ238" s="110">
        <v>0</v>
      </c>
      <c r="AR238" s="110">
        <v>0</v>
      </c>
      <c r="AS238" s="110">
        <v>0</v>
      </c>
      <c r="AT238" s="109">
        <v>40160368</v>
      </c>
      <c r="AU238" s="109">
        <v>-40160368</v>
      </c>
      <c r="AV238" s="712">
        <v>25094967</v>
      </c>
      <c r="AW238" s="109">
        <v>15065401</v>
      </c>
      <c r="AX238" s="695">
        <v>23486303</v>
      </c>
      <c r="AY238" s="109">
        <v>1608664</v>
      </c>
      <c r="AZ238" s="109">
        <v>23486303</v>
      </c>
      <c r="BA238" s="110">
        <v>0</v>
      </c>
      <c r="BB238" s="109">
        <v>900000</v>
      </c>
    </row>
    <row r="239" spans="1:54" x14ac:dyDescent="0.25">
      <c r="A239" s="925" t="s">
        <v>99</v>
      </c>
      <c r="B239" s="829"/>
      <c r="C239" s="925" t="s">
        <v>322</v>
      </c>
      <c r="D239" s="829"/>
      <c r="E239" s="925" t="s">
        <v>324</v>
      </c>
      <c r="F239" s="829"/>
      <c r="G239" s="925" t="s">
        <v>289</v>
      </c>
      <c r="H239" s="829"/>
      <c r="I239" s="925" t="s">
        <v>280</v>
      </c>
      <c r="J239" s="829"/>
      <c r="K239" s="829"/>
      <c r="L239" s="925" t="s">
        <v>282</v>
      </c>
      <c r="M239" s="829"/>
      <c r="N239" s="829"/>
      <c r="O239" s="925" t="s">
        <v>292</v>
      </c>
      <c r="P239" s="829"/>
      <c r="Q239" s="925"/>
      <c r="R239" s="829"/>
      <c r="S239" s="924" t="s">
        <v>329</v>
      </c>
      <c r="T239" s="829"/>
      <c r="U239" s="829"/>
      <c r="V239" s="829"/>
      <c r="W239" s="829"/>
      <c r="X239" s="829"/>
      <c r="Y239" s="829"/>
      <c r="Z239" s="829"/>
      <c r="AA239" s="925" t="s">
        <v>273</v>
      </c>
      <c r="AB239" s="829"/>
      <c r="AC239" s="829"/>
      <c r="AD239" s="829"/>
      <c r="AE239" s="829"/>
      <c r="AF239" s="925" t="s">
        <v>274</v>
      </c>
      <c r="AG239" s="829"/>
      <c r="AH239" s="829"/>
      <c r="AI239" s="108" t="s">
        <v>65</v>
      </c>
      <c r="AJ239" s="926" t="s">
        <v>275</v>
      </c>
      <c r="AK239" s="829"/>
      <c r="AL239" s="829"/>
      <c r="AM239" s="829"/>
      <c r="AN239" s="829"/>
      <c r="AO239" s="829"/>
      <c r="AP239" s="109">
        <v>200000000</v>
      </c>
      <c r="AQ239" s="110">
        <v>0</v>
      </c>
      <c r="AR239" s="110">
        <v>0</v>
      </c>
      <c r="AS239" s="110">
        <v>0</v>
      </c>
      <c r="AT239" s="110">
        <v>0</v>
      </c>
      <c r="AU239" s="110">
        <v>0</v>
      </c>
      <c r="AV239" s="713">
        <v>0</v>
      </c>
      <c r="AW239" s="110">
        <v>0</v>
      </c>
      <c r="AX239" s="696">
        <v>0</v>
      </c>
      <c r="AY239" s="110">
        <v>0</v>
      </c>
      <c r="AZ239" s="110">
        <v>0</v>
      </c>
      <c r="BA239" s="110">
        <v>0</v>
      </c>
      <c r="BB239" s="110">
        <v>0</v>
      </c>
    </row>
    <row r="240" spans="1:54" x14ac:dyDescent="0.25">
      <c r="A240" s="925" t="s">
        <v>99</v>
      </c>
      <c r="B240" s="829"/>
      <c r="C240" s="925" t="s">
        <v>322</v>
      </c>
      <c r="D240" s="829"/>
      <c r="E240" s="925" t="s">
        <v>324</v>
      </c>
      <c r="F240" s="829"/>
      <c r="G240" s="925" t="s">
        <v>289</v>
      </c>
      <c r="H240" s="829"/>
      <c r="I240" s="925" t="s">
        <v>280</v>
      </c>
      <c r="J240" s="829"/>
      <c r="K240" s="829"/>
      <c r="L240" s="925" t="s">
        <v>282</v>
      </c>
      <c r="M240" s="829"/>
      <c r="N240" s="829"/>
      <c r="O240" s="925" t="s">
        <v>80</v>
      </c>
      <c r="P240" s="829"/>
      <c r="Q240" s="925"/>
      <c r="R240" s="829"/>
      <c r="S240" s="924" t="s">
        <v>330</v>
      </c>
      <c r="T240" s="829"/>
      <c r="U240" s="829"/>
      <c r="V240" s="829"/>
      <c r="W240" s="829"/>
      <c r="X240" s="829"/>
      <c r="Y240" s="829"/>
      <c r="Z240" s="829"/>
      <c r="AA240" s="925" t="s">
        <v>273</v>
      </c>
      <c r="AB240" s="829"/>
      <c r="AC240" s="829"/>
      <c r="AD240" s="829"/>
      <c r="AE240" s="829"/>
      <c r="AF240" s="925" t="s">
        <v>274</v>
      </c>
      <c r="AG240" s="829"/>
      <c r="AH240" s="829"/>
      <c r="AI240" s="108" t="s">
        <v>65</v>
      </c>
      <c r="AJ240" s="926" t="s">
        <v>275</v>
      </c>
      <c r="AK240" s="829"/>
      <c r="AL240" s="829"/>
      <c r="AM240" s="829"/>
      <c r="AN240" s="829"/>
      <c r="AO240" s="829"/>
      <c r="AP240" s="109">
        <v>230000000</v>
      </c>
      <c r="AQ240" s="110">
        <v>0</v>
      </c>
      <c r="AR240" s="109">
        <v>230000000</v>
      </c>
      <c r="AS240" s="110">
        <v>0</v>
      </c>
      <c r="AT240" s="110">
        <v>0</v>
      </c>
      <c r="AU240" s="110">
        <v>0</v>
      </c>
      <c r="AV240" s="713">
        <v>0</v>
      </c>
      <c r="AW240" s="110">
        <v>0</v>
      </c>
      <c r="AX240" s="696">
        <v>0</v>
      </c>
      <c r="AY240" s="110">
        <v>0</v>
      </c>
      <c r="AZ240" s="110">
        <v>0</v>
      </c>
      <c r="BA240" s="110">
        <v>0</v>
      </c>
      <c r="BB240" s="110">
        <v>0</v>
      </c>
    </row>
    <row r="241" spans="1:54" s="269" customFormat="1" x14ac:dyDescent="0.25">
      <c r="A241" s="940" t="s">
        <v>99</v>
      </c>
      <c r="B241" s="939"/>
      <c r="C241" s="940" t="s">
        <v>322</v>
      </c>
      <c r="D241" s="939"/>
      <c r="E241" s="940" t="s">
        <v>324</v>
      </c>
      <c r="F241" s="939"/>
      <c r="G241" s="940" t="s">
        <v>283</v>
      </c>
      <c r="H241" s="939"/>
      <c r="I241" s="940"/>
      <c r="J241" s="939"/>
      <c r="K241" s="939"/>
      <c r="L241" s="940"/>
      <c r="M241" s="939"/>
      <c r="N241" s="939"/>
      <c r="O241" s="940"/>
      <c r="P241" s="939"/>
      <c r="Q241" s="940"/>
      <c r="R241" s="939"/>
      <c r="S241" s="938" t="s">
        <v>319</v>
      </c>
      <c r="T241" s="939"/>
      <c r="U241" s="939"/>
      <c r="V241" s="939"/>
      <c r="W241" s="939"/>
      <c r="X241" s="939"/>
      <c r="Y241" s="939"/>
      <c r="Z241" s="939"/>
      <c r="AA241" s="940" t="s">
        <v>273</v>
      </c>
      <c r="AB241" s="939"/>
      <c r="AC241" s="939"/>
      <c r="AD241" s="939"/>
      <c r="AE241" s="939"/>
      <c r="AF241" s="940" t="s">
        <v>274</v>
      </c>
      <c r="AG241" s="939"/>
      <c r="AH241" s="939"/>
      <c r="AI241" s="697" t="s">
        <v>65</v>
      </c>
      <c r="AJ241" s="941" t="s">
        <v>275</v>
      </c>
      <c r="AK241" s="939"/>
      <c r="AL241" s="939"/>
      <c r="AM241" s="939"/>
      <c r="AN241" s="939"/>
      <c r="AO241" s="939"/>
      <c r="AP241" s="698">
        <v>900000000</v>
      </c>
      <c r="AQ241" s="698">
        <v>16000000</v>
      </c>
      <c r="AR241" s="699">
        <v>0</v>
      </c>
      <c r="AS241" s="698">
        <v>-300000000</v>
      </c>
      <c r="AT241" s="698">
        <v>26640627</v>
      </c>
      <c r="AU241" s="698">
        <v>-10640627</v>
      </c>
      <c r="AV241" s="712">
        <v>61676273</v>
      </c>
      <c r="AW241" s="698">
        <v>-35035646</v>
      </c>
      <c r="AX241" s="695">
        <v>60528718</v>
      </c>
      <c r="AY241" s="698">
        <v>1147555</v>
      </c>
      <c r="AZ241" s="698">
        <v>60528718</v>
      </c>
      <c r="BA241" s="699">
        <v>0</v>
      </c>
      <c r="BB241" s="699">
        <v>0</v>
      </c>
    </row>
    <row r="242" spans="1:54" x14ac:dyDescent="0.25">
      <c r="A242" s="918" t="s">
        <v>99</v>
      </c>
      <c r="B242" s="829"/>
      <c r="C242" s="918" t="s">
        <v>322</v>
      </c>
      <c r="D242" s="829"/>
      <c r="E242" s="918" t="s">
        <v>324</v>
      </c>
      <c r="F242" s="829"/>
      <c r="G242" s="918" t="s">
        <v>283</v>
      </c>
      <c r="H242" s="829"/>
      <c r="I242" s="918" t="s">
        <v>280</v>
      </c>
      <c r="J242" s="829"/>
      <c r="K242" s="829"/>
      <c r="L242" s="918"/>
      <c r="M242" s="829"/>
      <c r="N242" s="829"/>
      <c r="O242" s="918"/>
      <c r="P242" s="829"/>
      <c r="Q242" s="918"/>
      <c r="R242" s="829"/>
      <c r="S242" s="917" t="s">
        <v>319</v>
      </c>
      <c r="T242" s="829"/>
      <c r="U242" s="829"/>
      <c r="V242" s="829"/>
      <c r="W242" s="829"/>
      <c r="X242" s="829"/>
      <c r="Y242" s="829"/>
      <c r="Z242" s="829"/>
      <c r="AA242" s="918" t="s">
        <v>273</v>
      </c>
      <c r="AB242" s="829"/>
      <c r="AC242" s="829"/>
      <c r="AD242" s="829"/>
      <c r="AE242" s="829"/>
      <c r="AF242" s="918" t="s">
        <v>274</v>
      </c>
      <c r="AG242" s="829"/>
      <c r="AH242" s="829"/>
      <c r="AI242" s="105" t="s">
        <v>65</v>
      </c>
      <c r="AJ242" s="919" t="s">
        <v>275</v>
      </c>
      <c r="AK242" s="829"/>
      <c r="AL242" s="829"/>
      <c r="AM242" s="829"/>
      <c r="AN242" s="829"/>
      <c r="AO242" s="829"/>
      <c r="AP242" s="106">
        <v>600000000</v>
      </c>
      <c r="AQ242" s="106">
        <v>16000000</v>
      </c>
      <c r="AR242" s="107">
        <v>0</v>
      </c>
      <c r="AS242" s="107">
        <v>0</v>
      </c>
      <c r="AT242" s="106">
        <v>26640627</v>
      </c>
      <c r="AU242" s="106">
        <v>-10640627</v>
      </c>
      <c r="AV242" s="710">
        <v>61676273</v>
      </c>
      <c r="AW242" s="106">
        <v>-35035646</v>
      </c>
      <c r="AX242" s="723">
        <v>60528718</v>
      </c>
      <c r="AY242" s="106">
        <v>1147555</v>
      </c>
      <c r="AZ242" s="106">
        <v>60528718</v>
      </c>
      <c r="BA242" s="107">
        <v>0</v>
      </c>
      <c r="BB242" s="107">
        <v>0</v>
      </c>
    </row>
    <row r="243" spans="1:54" x14ac:dyDescent="0.25">
      <c r="A243" s="918" t="s">
        <v>99</v>
      </c>
      <c r="B243" s="829"/>
      <c r="C243" s="918" t="s">
        <v>322</v>
      </c>
      <c r="D243" s="829"/>
      <c r="E243" s="918" t="s">
        <v>324</v>
      </c>
      <c r="F243" s="829"/>
      <c r="G243" s="918" t="s">
        <v>283</v>
      </c>
      <c r="H243" s="829"/>
      <c r="I243" s="918" t="s">
        <v>280</v>
      </c>
      <c r="J243" s="829"/>
      <c r="K243" s="829"/>
      <c r="L243" s="918" t="s">
        <v>282</v>
      </c>
      <c r="M243" s="829"/>
      <c r="N243" s="829"/>
      <c r="O243" s="918"/>
      <c r="P243" s="829"/>
      <c r="Q243" s="918"/>
      <c r="R243" s="829"/>
      <c r="S243" s="917" t="s">
        <v>326</v>
      </c>
      <c r="T243" s="829"/>
      <c r="U243" s="829"/>
      <c r="V243" s="829"/>
      <c r="W243" s="829"/>
      <c r="X243" s="829"/>
      <c r="Y243" s="829"/>
      <c r="Z243" s="829"/>
      <c r="AA243" s="918" t="s">
        <v>273</v>
      </c>
      <c r="AB243" s="829"/>
      <c r="AC243" s="829"/>
      <c r="AD243" s="829"/>
      <c r="AE243" s="829"/>
      <c r="AF243" s="918" t="s">
        <v>274</v>
      </c>
      <c r="AG243" s="829"/>
      <c r="AH243" s="829"/>
      <c r="AI243" s="105" t="s">
        <v>65</v>
      </c>
      <c r="AJ243" s="919" t="s">
        <v>275</v>
      </c>
      <c r="AK243" s="829"/>
      <c r="AL243" s="829"/>
      <c r="AM243" s="829"/>
      <c r="AN243" s="829"/>
      <c r="AO243" s="829"/>
      <c r="AP243" s="106">
        <v>600000000</v>
      </c>
      <c r="AQ243" s="106">
        <v>16000000</v>
      </c>
      <c r="AR243" s="107">
        <v>0</v>
      </c>
      <c r="AS243" s="107">
        <v>0</v>
      </c>
      <c r="AT243" s="106">
        <v>26640627</v>
      </c>
      <c r="AU243" s="106">
        <v>-10640627</v>
      </c>
      <c r="AV243" s="710">
        <v>61676273</v>
      </c>
      <c r="AW243" s="106">
        <v>-35035646</v>
      </c>
      <c r="AX243" s="723">
        <v>60528718</v>
      </c>
      <c r="AY243" s="106">
        <v>1147555</v>
      </c>
      <c r="AZ243" s="106">
        <v>60528718</v>
      </c>
      <c r="BA243" s="107">
        <v>0</v>
      </c>
      <c r="BB243" s="107">
        <v>0</v>
      </c>
    </row>
    <row r="244" spans="1:54" x14ac:dyDescent="0.25">
      <c r="A244" s="925" t="s">
        <v>99</v>
      </c>
      <c r="B244" s="829"/>
      <c r="C244" s="925" t="s">
        <v>322</v>
      </c>
      <c r="D244" s="829"/>
      <c r="E244" s="925" t="s">
        <v>324</v>
      </c>
      <c r="F244" s="829"/>
      <c r="G244" s="925" t="s">
        <v>283</v>
      </c>
      <c r="H244" s="829"/>
      <c r="I244" s="925" t="s">
        <v>280</v>
      </c>
      <c r="J244" s="829"/>
      <c r="K244" s="829"/>
      <c r="L244" s="925" t="s">
        <v>282</v>
      </c>
      <c r="M244" s="829"/>
      <c r="N244" s="829"/>
      <c r="O244" s="925" t="s">
        <v>279</v>
      </c>
      <c r="P244" s="829"/>
      <c r="Q244" s="925"/>
      <c r="R244" s="829"/>
      <c r="S244" s="924" t="s">
        <v>332</v>
      </c>
      <c r="T244" s="829"/>
      <c r="U244" s="829"/>
      <c r="V244" s="829"/>
      <c r="W244" s="829"/>
      <c r="X244" s="829"/>
      <c r="Y244" s="829"/>
      <c r="Z244" s="829"/>
      <c r="AA244" s="925" t="s">
        <v>273</v>
      </c>
      <c r="AB244" s="829"/>
      <c r="AC244" s="829"/>
      <c r="AD244" s="829"/>
      <c r="AE244" s="829"/>
      <c r="AF244" s="925" t="s">
        <v>274</v>
      </c>
      <c r="AG244" s="829"/>
      <c r="AH244" s="829"/>
      <c r="AI244" s="108" t="s">
        <v>65</v>
      </c>
      <c r="AJ244" s="926" t="s">
        <v>275</v>
      </c>
      <c r="AK244" s="829"/>
      <c r="AL244" s="829"/>
      <c r="AM244" s="829"/>
      <c r="AN244" s="829"/>
      <c r="AO244" s="829"/>
      <c r="AP244" s="109">
        <v>289194899</v>
      </c>
      <c r="AQ244" s="109">
        <v>16000000</v>
      </c>
      <c r="AR244" s="110">
        <v>0</v>
      </c>
      <c r="AS244" s="110">
        <v>0</v>
      </c>
      <c r="AT244" s="109">
        <v>13852300</v>
      </c>
      <c r="AU244" s="109">
        <v>2147700</v>
      </c>
      <c r="AV244" s="712">
        <v>25059370</v>
      </c>
      <c r="AW244" s="109">
        <v>-11207070</v>
      </c>
      <c r="AX244" s="695">
        <v>25059370</v>
      </c>
      <c r="AY244" s="110">
        <v>0</v>
      </c>
      <c r="AZ244" s="109">
        <v>25059370</v>
      </c>
      <c r="BA244" s="110">
        <v>0</v>
      </c>
      <c r="BB244" s="110">
        <v>0</v>
      </c>
    </row>
    <row r="245" spans="1:54" x14ac:dyDescent="0.25">
      <c r="A245" s="925" t="s">
        <v>99</v>
      </c>
      <c r="B245" s="829"/>
      <c r="C245" s="925" t="s">
        <v>322</v>
      </c>
      <c r="D245" s="829"/>
      <c r="E245" s="925" t="s">
        <v>324</v>
      </c>
      <c r="F245" s="829"/>
      <c r="G245" s="925" t="s">
        <v>283</v>
      </c>
      <c r="H245" s="829"/>
      <c r="I245" s="925" t="s">
        <v>280</v>
      </c>
      <c r="J245" s="829"/>
      <c r="K245" s="829"/>
      <c r="L245" s="925" t="s">
        <v>282</v>
      </c>
      <c r="M245" s="829"/>
      <c r="N245" s="829"/>
      <c r="O245" s="925" t="s">
        <v>282</v>
      </c>
      <c r="P245" s="829"/>
      <c r="Q245" s="925"/>
      <c r="R245" s="829"/>
      <c r="S245" s="924" t="s">
        <v>327</v>
      </c>
      <c r="T245" s="829"/>
      <c r="U245" s="829"/>
      <c r="V245" s="829"/>
      <c r="W245" s="829"/>
      <c r="X245" s="829"/>
      <c r="Y245" s="829"/>
      <c r="Z245" s="829"/>
      <c r="AA245" s="925" t="s">
        <v>273</v>
      </c>
      <c r="AB245" s="829"/>
      <c r="AC245" s="829"/>
      <c r="AD245" s="829"/>
      <c r="AE245" s="829"/>
      <c r="AF245" s="925" t="s">
        <v>274</v>
      </c>
      <c r="AG245" s="829"/>
      <c r="AH245" s="829"/>
      <c r="AI245" s="108" t="s">
        <v>65</v>
      </c>
      <c r="AJ245" s="926" t="s">
        <v>275</v>
      </c>
      <c r="AK245" s="829"/>
      <c r="AL245" s="829"/>
      <c r="AM245" s="829"/>
      <c r="AN245" s="829"/>
      <c r="AO245" s="829"/>
      <c r="AP245" s="109">
        <v>99544101</v>
      </c>
      <c r="AQ245" s="110">
        <v>0</v>
      </c>
      <c r="AR245" s="110">
        <v>0</v>
      </c>
      <c r="AS245" s="110">
        <v>0</v>
      </c>
      <c r="AT245" s="110">
        <v>0</v>
      </c>
      <c r="AU245" s="110">
        <v>0</v>
      </c>
      <c r="AV245" s="713">
        <v>0</v>
      </c>
      <c r="AW245" s="110">
        <v>0</v>
      </c>
      <c r="AX245" s="696">
        <v>0</v>
      </c>
      <c r="AY245" s="110">
        <v>0</v>
      </c>
      <c r="AZ245" s="110">
        <v>0</v>
      </c>
      <c r="BA245" s="110">
        <v>0</v>
      </c>
      <c r="BB245" s="110">
        <v>0</v>
      </c>
    </row>
    <row r="246" spans="1:54" x14ac:dyDescent="0.25">
      <c r="A246" s="925" t="s">
        <v>99</v>
      </c>
      <c r="B246" s="829"/>
      <c r="C246" s="925" t="s">
        <v>322</v>
      </c>
      <c r="D246" s="829"/>
      <c r="E246" s="925" t="s">
        <v>324</v>
      </c>
      <c r="F246" s="829"/>
      <c r="G246" s="925" t="s">
        <v>283</v>
      </c>
      <c r="H246" s="829"/>
      <c r="I246" s="925" t="s">
        <v>280</v>
      </c>
      <c r="J246" s="829"/>
      <c r="K246" s="829"/>
      <c r="L246" s="925" t="s">
        <v>282</v>
      </c>
      <c r="M246" s="829"/>
      <c r="N246" s="829"/>
      <c r="O246" s="925" t="s">
        <v>289</v>
      </c>
      <c r="P246" s="829"/>
      <c r="Q246" s="925"/>
      <c r="R246" s="829"/>
      <c r="S246" s="924" t="s">
        <v>328</v>
      </c>
      <c r="T246" s="829"/>
      <c r="U246" s="829"/>
      <c r="V246" s="829"/>
      <c r="W246" s="829"/>
      <c r="X246" s="829"/>
      <c r="Y246" s="829"/>
      <c r="Z246" s="829"/>
      <c r="AA246" s="925" t="s">
        <v>273</v>
      </c>
      <c r="AB246" s="829"/>
      <c r="AC246" s="829"/>
      <c r="AD246" s="829"/>
      <c r="AE246" s="829"/>
      <c r="AF246" s="925" t="s">
        <v>274</v>
      </c>
      <c r="AG246" s="829"/>
      <c r="AH246" s="829"/>
      <c r="AI246" s="108" t="s">
        <v>65</v>
      </c>
      <c r="AJ246" s="926" t="s">
        <v>275</v>
      </c>
      <c r="AK246" s="829"/>
      <c r="AL246" s="829"/>
      <c r="AM246" s="829"/>
      <c r="AN246" s="829"/>
      <c r="AO246" s="829"/>
      <c r="AP246" s="109">
        <v>56540000</v>
      </c>
      <c r="AQ246" s="110">
        <v>0</v>
      </c>
      <c r="AR246" s="110">
        <v>0</v>
      </c>
      <c r="AS246" s="110">
        <v>0</v>
      </c>
      <c r="AT246" s="110">
        <v>0</v>
      </c>
      <c r="AU246" s="110">
        <v>0</v>
      </c>
      <c r="AV246" s="712">
        <v>24232860</v>
      </c>
      <c r="AW246" s="109">
        <v>-24232860</v>
      </c>
      <c r="AX246" s="695">
        <v>24232860</v>
      </c>
      <c r="AY246" s="110">
        <v>0</v>
      </c>
      <c r="AZ246" s="109">
        <v>24232860</v>
      </c>
      <c r="BA246" s="110">
        <v>0</v>
      </c>
      <c r="BB246" s="110">
        <v>0</v>
      </c>
    </row>
    <row r="247" spans="1:54" x14ac:dyDescent="0.25">
      <c r="A247" s="925" t="s">
        <v>99</v>
      </c>
      <c r="B247" s="829"/>
      <c r="C247" s="925" t="s">
        <v>322</v>
      </c>
      <c r="D247" s="829"/>
      <c r="E247" s="925" t="s">
        <v>324</v>
      </c>
      <c r="F247" s="829"/>
      <c r="G247" s="925" t="s">
        <v>283</v>
      </c>
      <c r="H247" s="829"/>
      <c r="I247" s="925" t="s">
        <v>280</v>
      </c>
      <c r="J247" s="829"/>
      <c r="K247" s="829"/>
      <c r="L247" s="925" t="s">
        <v>282</v>
      </c>
      <c r="M247" s="829"/>
      <c r="N247" s="829"/>
      <c r="O247" s="925" t="s">
        <v>283</v>
      </c>
      <c r="P247" s="829"/>
      <c r="Q247" s="925"/>
      <c r="R247" s="829"/>
      <c r="S247" s="924" t="s">
        <v>84</v>
      </c>
      <c r="T247" s="829"/>
      <c r="U247" s="829"/>
      <c r="V247" s="829"/>
      <c r="W247" s="829"/>
      <c r="X247" s="829"/>
      <c r="Y247" s="829"/>
      <c r="Z247" s="829"/>
      <c r="AA247" s="925" t="s">
        <v>273</v>
      </c>
      <c r="AB247" s="829"/>
      <c r="AC247" s="829"/>
      <c r="AD247" s="829"/>
      <c r="AE247" s="829"/>
      <c r="AF247" s="925" t="s">
        <v>274</v>
      </c>
      <c r="AG247" s="829"/>
      <c r="AH247" s="829"/>
      <c r="AI247" s="108" t="s">
        <v>65</v>
      </c>
      <c r="AJ247" s="926" t="s">
        <v>275</v>
      </c>
      <c r="AK247" s="829"/>
      <c r="AL247" s="829"/>
      <c r="AM247" s="829"/>
      <c r="AN247" s="829"/>
      <c r="AO247" s="829"/>
      <c r="AP247" s="109">
        <v>134721000</v>
      </c>
      <c r="AQ247" s="110">
        <v>0</v>
      </c>
      <c r="AR247" s="110">
        <v>0</v>
      </c>
      <c r="AS247" s="110">
        <v>0</v>
      </c>
      <c r="AT247" s="109">
        <v>12788327</v>
      </c>
      <c r="AU247" s="109">
        <v>-12788327</v>
      </c>
      <c r="AV247" s="712">
        <v>12384043</v>
      </c>
      <c r="AW247" s="109">
        <v>404284</v>
      </c>
      <c r="AX247" s="695">
        <v>11236488</v>
      </c>
      <c r="AY247" s="109">
        <v>1147555</v>
      </c>
      <c r="AZ247" s="109">
        <v>11236488</v>
      </c>
      <c r="BA247" s="110">
        <v>0</v>
      </c>
      <c r="BB247" s="110">
        <v>0</v>
      </c>
    </row>
    <row r="248" spans="1:54" x14ac:dyDescent="0.25">
      <c r="A248" s="925" t="s">
        <v>99</v>
      </c>
      <c r="B248" s="829"/>
      <c r="C248" s="925" t="s">
        <v>322</v>
      </c>
      <c r="D248" s="829"/>
      <c r="E248" s="925" t="s">
        <v>324</v>
      </c>
      <c r="F248" s="829"/>
      <c r="G248" s="925" t="s">
        <v>283</v>
      </c>
      <c r="H248" s="829"/>
      <c r="I248" s="925" t="s">
        <v>280</v>
      </c>
      <c r="J248" s="829"/>
      <c r="K248" s="829"/>
      <c r="L248" s="925" t="s">
        <v>282</v>
      </c>
      <c r="M248" s="829"/>
      <c r="N248" s="829"/>
      <c r="O248" s="925" t="s">
        <v>292</v>
      </c>
      <c r="P248" s="829"/>
      <c r="Q248" s="925"/>
      <c r="R248" s="829"/>
      <c r="S248" s="924" t="s">
        <v>329</v>
      </c>
      <c r="T248" s="829"/>
      <c r="U248" s="829"/>
      <c r="V248" s="829"/>
      <c r="W248" s="829"/>
      <c r="X248" s="829"/>
      <c r="Y248" s="829"/>
      <c r="Z248" s="829"/>
      <c r="AA248" s="925" t="s">
        <v>273</v>
      </c>
      <c r="AB248" s="829"/>
      <c r="AC248" s="829"/>
      <c r="AD248" s="829"/>
      <c r="AE248" s="829"/>
      <c r="AF248" s="925" t="s">
        <v>274</v>
      </c>
      <c r="AG248" s="829"/>
      <c r="AH248" s="829"/>
      <c r="AI248" s="108" t="s">
        <v>65</v>
      </c>
      <c r="AJ248" s="926" t="s">
        <v>275</v>
      </c>
      <c r="AK248" s="829"/>
      <c r="AL248" s="829"/>
      <c r="AM248" s="829"/>
      <c r="AN248" s="829"/>
      <c r="AO248" s="829"/>
      <c r="AP248" s="109">
        <v>20000000</v>
      </c>
      <c r="AQ248" s="110">
        <v>0</v>
      </c>
      <c r="AR248" s="110">
        <v>0</v>
      </c>
      <c r="AS248" s="110">
        <v>0</v>
      </c>
      <c r="AT248" s="110">
        <v>0</v>
      </c>
      <c r="AU248" s="110">
        <v>0</v>
      </c>
      <c r="AV248" s="713">
        <v>0</v>
      </c>
      <c r="AW248" s="110">
        <v>0</v>
      </c>
      <c r="AX248" s="696">
        <v>0</v>
      </c>
      <c r="AY248" s="110">
        <v>0</v>
      </c>
      <c r="AZ248" s="110">
        <v>0</v>
      </c>
      <c r="BA248" s="110">
        <v>0</v>
      </c>
      <c r="BB248" s="110">
        <v>0</v>
      </c>
    </row>
    <row r="249" spans="1:54" x14ac:dyDescent="0.25">
      <c r="A249" s="925" t="s">
        <v>99</v>
      </c>
      <c r="B249" s="829"/>
      <c r="C249" s="925" t="s">
        <v>322</v>
      </c>
      <c r="D249" s="829"/>
      <c r="E249" s="925" t="s">
        <v>324</v>
      </c>
      <c r="F249" s="829"/>
      <c r="G249" s="925" t="s">
        <v>283</v>
      </c>
      <c r="H249" s="829"/>
      <c r="I249" s="925" t="s">
        <v>280</v>
      </c>
      <c r="J249" s="829"/>
      <c r="K249" s="829"/>
      <c r="L249" s="925" t="s">
        <v>282</v>
      </c>
      <c r="M249" s="829"/>
      <c r="N249" s="829"/>
      <c r="O249" s="925" t="s">
        <v>80</v>
      </c>
      <c r="P249" s="829"/>
      <c r="Q249" s="925"/>
      <c r="R249" s="829"/>
      <c r="S249" s="924" t="s">
        <v>330</v>
      </c>
      <c r="T249" s="829"/>
      <c r="U249" s="829"/>
      <c r="V249" s="829"/>
      <c r="W249" s="829"/>
      <c r="X249" s="829"/>
      <c r="Y249" s="829"/>
      <c r="Z249" s="829"/>
      <c r="AA249" s="925" t="s">
        <v>273</v>
      </c>
      <c r="AB249" s="829"/>
      <c r="AC249" s="829"/>
      <c r="AD249" s="829"/>
      <c r="AE249" s="829"/>
      <c r="AF249" s="925" t="s">
        <v>274</v>
      </c>
      <c r="AG249" s="829"/>
      <c r="AH249" s="829"/>
      <c r="AI249" s="108" t="s">
        <v>65</v>
      </c>
      <c r="AJ249" s="926" t="s">
        <v>275</v>
      </c>
      <c r="AK249" s="829"/>
      <c r="AL249" s="829"/>
      <c r="AM249" s="829"/>
      <c r="AN249" s="829"/>
      <c r="AO249" s="829"/>
      <c r="AP249" s="110">
        <v>0</v>
      </c>
      <c r="AQ249" s="110">
        <v>0</v>
      </c>
      <c r="AR249" s="110">
        <v>0</v>
      </c>
      <c r="AS249" s="110">
        <v>0</v>
      </c>
      <c r="AT249" s="110">
        <v>0</v>
      </c>
      <c r="AU249" s="110">
        <v>0</v>
      </c>
      <c r="AV249" s="713">
        <v>0</v>
      </c>
      <c r="AW249" s="110">
        <v>0</v>
      </c>
      <c r="AX249" s="696">
        <v>0</v>
      </c>
      <c r="AY249" s="110">
        <v>0</v>
      </c>
      <c r="AZ249" s="110">
        <v>0</v>
      </c>
      <c r="BA249" s="110">
        <v>0</v>
      </c>
      <c r="BB249" s="110">
        <v>0</v>
      </c>
    </row>
    <row r="250" spans="1:54" s="269" customFormat="1" x14ac:dyDescent="0.25">
      <c r="A250" s="940" t="s">
        <v>99</v>
      </c>
      <c r="B250" s="939"/>
      <c r="C250" s="940" t="s">
        <v>322</v>
      </c>
      <c r="D250" s="939"/>
      <c r="E250" s="940" t="s">
        <v>324</v>
      </c>
      <c r="F250" s="939"/>
      <c r="G250" s="940" t="s">
        <v>284</v>
      </c>
      <c r="H250" s="939"/>
      <c r="I250" s="940"/>
      <c r="J250" s="939"/>
      <c r="K250" s="939"/>
      <c r="L250" s="940"/>
      <c r="M250" s="939"/>
      <c r="N250" s="939"/>
      <c r="O250" s="940"/>
      <c r="P250" s="939"/>
      <c r="Q250" s="940"/>
      <c r="R250" s="939"/>
      <c r="S250" s="938" t="s">
        <v>333</v>
      </c>
      <c r="T250" s="939"/>
      <c r="U250" s="939"/>
      <c r="V250" s="939"/>
      <c r="W250" s="939"/>
      <c r="X250" s="939"/>
      <c r="Y250" s="939"/>
      <c r="Z250" s="939"/>
      <c r="AA250" s="940" t="s">
        <v>273</v>
      </c>
      <c r="AB250" s="939"/>
      <c r="AC250" s="939"/>
      <c r="AD250" s="939"/>
      <c r="AE250" s="939"/>
      <c r="AF250" s="940" t="s">
        <v>274</v>
      </c>
      <c r="AG250" s="939"/>
      <c r="AH250" s="939"/>
      <c r="AI250" s="697" t="s">
        <v>65</v>
      </c>
      <c r="AJ250" s="941" t="s">
        <v>275</v>
      </c>
      <c r="AK250" s="939"/>
      <c r="AL250" s="939"/>
      <c r="AM250" s="939"/>
      <c r="AN250" s="939"/>
      <c r="AO250" s="939"/>
      <c r="AP250" s="698">
        <v>1200000000</v>
      </c>
      <c r="AQ250" s="699">
        <v>0</v>
      </c>
      <c r="AR250" s="699">
        <v>0</v>
      </c>
      <c r="AS250" s="698">
        <v>-300000000</v>
      </c>
      <c r="AT250" s="698">
        <v>46848106</v>
      </c>
      <c r="AU250" s="698">
        <v>-46848106</v>
      </c>
      <c r="AV250" s="712">
        <v>127054087</v>
      </c>
      <c r="AW250" s="698">
        <v>-80205981</v>
      </c>
      <c r="AX250" s="695">
        <v>124233752</v>
      </c>
      <c r="AY250" s="698">
        <v>2820335</v>
      </c>
      <c r="AZ250" s="698">
        <v>124233752</v>
      </c>
      <c r="BA250" s="699">
        <v>0</v>
      </c>
      <c r="BB250" s="699">
        <v>0</v>
      </c>
    </row>
    <row r="251" spans="1:54" x14ac:dyDescent="0.25">
      <c r="A251" s="918" t="s">
        <v>99</v>
      </c>
      <c r="B251" s="829"/>
      <c r="C251" s="918" t="s">
        <v>322</v>
      </c>
      <c r="D251" s="829"/>
      <c r="E251" s="918" t="s">
        <v>324</v>
      </c>
      <c r="F251" s="829"/>
      <c r="G251" s="918" t="s">
        <v>284</v>
      </c>
      <c r="H251" s="829"/>
      <c r="I251" s="918" t="s">
        <v>280</v>
      </c>
      <c r="J251" s="829"/>
      <c r="K251" s="829"/>
      <c r="L251" s="918"/>
      <c r="M251" s="829"/>
      <c r="N251" s="829"/>
      <c r="O251" s="918"/>
      <c r="P251" s="829"/>
      <c r="Q251" s="918"/>
      <c r="R251" s="829"/>
      <c r="S251" s="917" t="s">
        <v>333</v>
      </c>
      <c r="T251" s="829"/>
      <c r="U251" s="829"/>
      <c r="V251" s="829"/>
      <c r="W251" s="829"/>
      <c r="X251" s="829"/>
      <c r="Y251" s="829"/>
      <c r="Z251" s="829"/>
      <c r="AA251" s="918" t="s">
        <v>273</v>
      </c>
      <c r="AB251" s="829"/>
      <c r="AC251" s="829"/>
      <c r="AD251" s="829"/>
      <c r="AE251" s="829"/>
      <c r="AF251" s="918" t="s">
        <v>274</v>
      </c>
      <c r="AG251" s="829"/>
      <c r="AH251" s="829"/>
      <c r="AI251" s="105" t="s">
        <v>65</v>
      </c>
      <c r="AJ251" s="919" t="s">
        <v>275</v>
      </c>
      <c r="AK251" s="829"/>
      <c r="AL251" s="829"/>
      <c r="AM251" s="829"/>
      <c r="AN251" s="829"/>
      <c r="AO251" s="829"/>
      <c r="AP251" s="106">
        <v>900000000</v>
      </c>
      <c r="AQ251" s="107">
        <v>0</v>
      </c>
      <c r="AR251" s="107">
        <v>0</v>
      </c>
      <c r="AS251" s="107">
        <v>0</v>
      </c>
      <c r="AT251" s="106">
        <v>46848106</v>
      </c>
      <c r="AU251" s="106">
        <v>-46848106</v>
      </c>
      <c r="AV251" s="710">
        <v>127054087</v>
      </c>
      <c r="AW251" s="106">
        <v>-80205981</v>
      </c>
      <c r="AX251" s="723">
        <v>124233752</v>
      </c>
      <c r="AY251" s="106">
        <v>2820335</v>
      </c>
      <c r="AZ251" s="106">
        <v>124233752</v>
      </c>
      <c r="BA251" s="107">
        <v>0</v>
      </c>
      <c r="BB251" s="107">
        <v>0</v>
      </c>
    </row>
    <row r="252" spans="1:54" x14ac:dyDescent="0.25">
      <c r="A252" s="918" t="s">
        <v>99</v>
      </c>
      <c r="B252" s="829"/>
      <c r="C252" s="918" t="s">
        <v>322</v>
      </c>
      <c r="D252" s="829"/>
      <c r="E252" s="918" t="s">
        <v>324</v>
      </c>
      <c r="F252" s="829"/>
      <c r="G252" s="918" t="s">
        <v>284</v>
      </c>
      <c r="H252" s="829"/>
      <c r="I252" s="918" t="s">
        <v>280</v>
      </c>
      <c r="J252" s="829"/>
      <c r="K252" s="829"/>
      <c r="L252" s="918" t="s">
        <v>282</v>
      </c>
      <c r="M252" s="829"/>
      <c r="N252" s="829"/>
      <c r="O252" s="918"/>
      <c r="P252" s="829"/>
      <c r="Q252" s="918"/>
      <c r="R252" s="829"/>
      <c r="S252" s="917" t="s">
        <v>326</v>
      </c>
      <c r="T252" s="829"/>
      <c r="U252" s="829"/>
      <c r="V252" s="829"/>
      <c r="W252" s="829"/>
      <c r="X252" s="829"/>
      <c r="Y252" s="829"/>
      <c r="Z252" s="829"/>
      <c r="AA252" s="918" t="s">
        <v>273</v>
      </c>
      <c r="AB252" s="829"/>
      <c r="AC252" s="829"/>
      <c r="AD252" s="829"/>
      <c r="AE252" s="829"/>
      <c r="AF252" s="918" t="s">
        <v>274</v>
      </c>
      <c r="AG252" s="829"/>
      <c r="AH252" s="829"/>
      <c r="AI252" s="105" t="s">
        <v>65</v>
      </c>
      <c r="AJ252" s="919" t="s">
        <v>275</v>
      </c>
      <c r="AK252" s="829"/>
      <c r="AL252" s="829"/>
      <c r="AM252" s="829"/>
      <c r="AN252" s="829"/>
      <c r="AO252" s="829"/>
      <c r="AP252" s="106">
        <v>900000000</v>
      </c>
      <c r="AQ252" s="107">
        <v>0</v>
      </c>
      <c r="AR252" s="107">
        <v>0</v>
      </c>
      <c r="AS252" s="107">
        <v>0</v>
      </c>
      <c r="AT252" s="106">
        <v>46848106</v>
      </c>
      <c r="AU252" s="106">
        <v>-46848106</v>
      </c>
      <c r="AV252" s="710">
        <v>127054087</v>
      </c>
      <c r="AW252" s="106">
        <v>-80205981</v>
      </c>
      <c r="AX252" s="723">
        <v>124233752</v>
      </c>
      <c r="AY252" s="106">
        <v>2820335</v>
      </c>
      <c r="AZ252" s="106">
        <v>124233752</v>
      </c>
      <c r="BA252" s="107">
        <v>0</v>
      </c>
      <c r="BB252" s="107">
        <v>0</v>
      </c>
    </row>
    <row r="253" spans="1:54" x14ac:dyDescent="0.25">
      <c r="A253" s="925" t="s">
        <v>99</v>
      </c>
      <c r="B253" s="829"/>
      <c r="C253" s="925" t="s">
        <v>322</v>
      </c>
      <c r="D253" s="829"/>
      <c r="E253" s="925" t="s">
        <v>324</v>
      </c>
      <c r="F253" s="829"/>
      <c r="G253" s="925" t="s">
        <v>284</v>
      </c>
      <c r="H253" s="829"/>
      <c r="I253" s="925" t="s">
        <v>280</v>
      </c>
      <c r="J253" s="829"/>
      <c r="K253" s="829"/>
      <c r="L253" s="925" t="s">
        <v>282</v>
      </c>
      <c r="M253" s="829"/>
      <c r="N253" s="829"/>
      <c r="O253" s="925" t="s">
        <v>279</v>
      </c>
      <c r="P253" s="829"/>
      <c r="Q253" s="925"/>
      <c r="R253" s="829"/>
      <c r="S253" s="924" t="s">
        <v>332</v>
      </c>
      <c r="T253" s="829"/>
      <c r="U253" s="829"/>
      <c r="V253" s="829"/>
      <c r="W253" s="829"/>
      <c r="X253" s="829"/>
      <c r="Y253" s="829"/>
      <c r="Z253" s="829"/>
      <c r="AA253" s="925" t="s">
        <v>273</v>
      </c>
      <c r="AB253" s="829"/>
      <c r="AC253" s="829"/>
      <c r="AD253" s="829"/>
      <c r="AE253" s="829"/>
      <c r="AF253" s="925" t="s">
        <v>274</v>
      </c>
      <c r="AG253" s="829"/>
      <c r="AH253" s="829"/>
      <c r="AI253" s="108" t="s">
        <v>65</v>
      </c>
      <c r="AJ253" s="926" t="s">
        <v>275</v>
      </c>
      <c r="AK253" s="829"/>
      <c r="AL253" s="829"/>
      <c r="AM253" s="829"/>
      <c r="AN253" s="829"/>
      <c r="AO253" s="829"/>
      <c r="AP253" s="109">
        <v>435700000</v>
      </c>
      <c r="AQ253" s="110">
        <v>0</v>
      </c>
      <c r="AR253" s="110">
        <v>0</v>
      </c>
      <c r="AS253" s="110">
        <v>0</v>
      </c>
      <c r="AT253" s="110">
        <v>0</v>
      </c>
      <c r="AU253" s="110">
        <v>0</v>
      </c>
      <c r="AV253" s="712">
        <v>42400000</v>
      </c>
      <c r="AW253" s="109">
        <v>-42400000</v>
      </c>
      <c r="AX253" s="695">
        <v>42400000</v>
      </c>
      <c r="AY253" s="110">
        <v>0</v>
      </c>
      <c r="AZ253" s="109">
        <v>42400000</v>
      </c>
      <c r="BA253" s="110">
        <v>0</v>
      </c>
      <c r="BB253" s="110">
        <v>0</v>
      </c>
    </row>
    <row r="254" spans="1:54" x14ac:dyDescent="0.25">
      <c r="A254" s="925" t="s">
        <v>99</v>
      </c>
      <c r="B254" s="829"/>
      <c r="C254" s="925" t="s">
        <v>322</v>
      </c>
      <c r="D254" s="829"/>
      <c r="E254" s="925" t="s">
        <v>324</v>
      </c>
      <c r="F254" s="829"/>
      <c r="G254" s="925" t="s">
        <v>284</v>
      </c>
      <c r="H254" s="829"/>
      <c r="I254" s="925" t="s">
        <v>280</v>
      </c>
      <c r="J254" s="829"/>
      <c r="K254" s="829"/>
      <c r="L254" s="925" t="s">
        <v>282</v>
      </c>
      <c r="M254" s="829"/>
      <c r="N254" s="829"/>
      <c r="O254" s="925" t="s">
        <v>282</v>
      </c>
      <c r="P254" s="829"/>
      <c r="Q254" s="925"/>
      <c r="R254" s="829"/>
      <c r="S254" s="924" t="s">
        <v>327</v>
      </c>
      <c r="T254" s="829"/>
      <c r="U254" s="829"/>
      <c r="V254" s="829"/>
      <c r="W254" s="829"/>
      <c r="X254" s="829"/>
      <c r="Y254" s="829"/>
      <c r="Z254" s="829"/>
      <c r="AA254" s="925" t="s">
        <v>273</v>
      </c>
      <c r="AB254" s="829"/>
      <c r="AC254" s="829"/>
      <c r="AD254" s="829"/>
      <c r="AE254" s="829"/>
      <c r="AF254" s="925" t="s">
        <v>274</v>
      </c>
      <c r="AG254" s="829"/>
      <c r="AH254" s="829"/>
      <c r="AI254" s="108" t="s">
        <v>65</v>
      </c>
      <c r="AJ254" s="926" t="s">
        <v>275</v>
      </c>
      <c r="AK254" s="829"/>
      <c r="AL254" s="829"/>
      <c r="AM254" s="829"/>
      <c r="AN254" s="829"/>
      <c r="AO254" s="829"/>
      <c r="AP254" s="109">
        <v>154000000</v>
      </c>
      <c r="AQ254" s="110">
        <v>0</v>
      </c>
      <c r="AR254" s="110">
        <v>0</v>
      </c>
      <c r="AS254" s="110">
        <v>0</v>
      </c>
      <c r="AT254" s="110">
        <v>0</v>
      </c>
      <c r="AU254" s="110">
        <v>0</v>
      </c>
      <c r="AV254" s="712">
        <v>34091264</v>
      </c>
      <c r="AW254" s="109">
        <v>-34091264</v>
      </c>
      <c r="AX254" s="695">
        <v>34091264</v>
      </c>
      <c r="AY254" s="110">
        <v>0</v>
      </c>
      <c r="AZ254" s="109">
        <v>34091264</v>
      </c>
      <c r="BA254" s="110">
        <v>0</v>
      </c>
      <c r="BB254" s="110">
        <v>0</v>
      </c>
    </row>
    <row r="255" spans="1:54" x14ac:dyDescent="0.25">
      <c r="A255" s="925" t="s">
        <v>99</v>
      </c>
      <c r="B255" s="829"/>
      <c r="C255" s="925" t="s">
        <v>322</v>
      </c>
      <c r="D255" s="829"/>
      <c r="E255" s="925" t="s">
        <v>324</v>
      </c>
      <c r="F255" s="829"/>
      <c r="G255" s="925" t="s">
        <v>284</v>
      </c>
      <c r="H255" s="829"/>
      <c r="I255" s="925" t="s">
        <v>280</v>
      </c>
      <c r="J255" s="829"/>
      <c r="K255" s="829"/>
      <c r="L255" s="925" t="s">
        <v>282</v>
      </c>
      <c r="M255" s="829"/>
      <c r="N255" s="829"/>
      <c r="O255" s="925" t="s">
        <v>289</v>
      </c>
      <c r="P255" s="829"/>
      <c r="Q255" s="925"/>
      <c r="R255" s="829"/>
      <c r="S255" s="924" t="s">
        <v>328</v>
      </c>
      <c r="T255" s="829"/>
      <c r="U255" s="829"/>
      <c r="V255" s="829"/>
      <c r="W255" s="829"/>
      <c r="X255" s="829"/>
      <c r="Y255" s="829"/>
      <c r="Z255" s="829"/>
      <c r="AA255" s="925" t="s">
        <v>273</v>
      </c>
      <c r="AB255" s="829"/>
      <c r="AC255" s="829"/>
      <c r="AD255" s="829"/>
      <c r="AE255" s="829"/>
      <c r="AF255" s="925" t="s">
        <v>274</v>
      </c>
      <c r="AG255" s="829"/>
      <c r="AH255" s="829"/>
      <c r="AI255" s="108" t="s">
        <v>65</v>
      </c>
      <c r="AJ255" s="926" t="s">
        <v>275</v>
      </c>
      <c r="AK255" s="829"/>
      <c r="AL255" s="829"/>
      <c r="AM255" s="829"/>
      <c r="AN255" s="829"/>
      <c r="AO255" s="829"/>
      <c r="AP255" s="109">
        <v>65000000</v>
      </c>
      <c r="AQ255" s="110">
        <v>0</v>
      </c>
      <c r="AR255" s="110">
        <v>0</v>
      </c>
      <c r="AS255" s="110">
        <v>0</v>
      </c>
      <c r="AT255" s="110">
        <v>0</v>
      </c>
      <c r="AU255" s="110">
        <v>0</v>
      </c>
      <c r="AV255" s="712">
        <v>23575357</v>
      </c>
      <c r="AW255" s="109">
        <v>-23575357</v>
      </c>
      <c r="AX255" s="695">
        <v>23575357</v>
      </c>
      <c r="AY255" s="110">
        <v>0</v>
      </c>
      <c r="AZ255" s="109">
        <v>23575357</v>
      </c>
      <c r="BA255" s="110">
        <v>0</v>
      </c>
      <c r="BB255" s="110">
        <v>0</v>
      </c>
    </row>
    <row r="256" spans="1:54" x14ac:dyDescent="0.25">
      <c r="A256" s="925" t="s">
        <v>99</v>
      </c>
      <c r="B256" s="829"/>
      <c r="C256" s="925" t="s">
        <v>322</v>
      </c>
      <c r="D256" s="829"/>
      <c r="E256" s="925" t="s">
        <v>324</v>
      </c>
      <c r="F256" s="829"/>
      <c r="G256" s="925" t="s">
        <v>284</v>
      </c>
      <c r="H256" s="829"/>
      <c r="I256" s="925" t="s">
        <v>280</v>
      </c>
      <c r="J256" s="829"/>
      <c r="K256" s="829"/>
      <c r="L256" s="925" t="s">
        <v>282</v>
      </c>
      <c r="M256" s="829"/>
      <c r="N256" s="829"/>
      <c r="O256" s="925" t="s">
        <v>283</v>
      </c>
      <c r="P256" s="829"/>
      <c r="Q256" s="925"/>
      <c r="R256" s="829"/>
      <c r="S256" s="924" t="s">
        <v>84</v>
      </c>
      <c r="T256" s="829"/>
      <c r="U256" s="829"/>
      <c r="V256" s="829"/>
      <c r="W256" s="829"/>
      <c r="X256" s="829"/>
      <c r="Y256" s="829"/>
      <c r="Z256" s="829"/>
      <c r="AA256" s="925" t="s">
        <v>273</v>
      </c>
      <c r="AB256" s="829"/>
      <c r="AC256" s="829"/>
      <c r="AD256" s="829"/>
      <c r="AE256" s="829"/>
      <c r="AF256" s="925" t="s">
        <v>274</v>
      </c>
      <c r="AG256" s="829"/>
      <c r="AH256" s="829"/>
      <c r="AI256" s="108" t="s">
        <v>65</v>
      </c>
      <c r="AJ256" s="926" t="s">
        <v>275</v>
      </c>
      <c r="AK256" s="829"/>
      <c r="AL256" s="829"/>
      <c r="AM256" s="829"/>
      <c r="AN256" s="829"/>
      <c r="AO256" s="829"/>
      <c r="AP256" s="109">
        <v>245300000</v>
      </c>
      <c r="AQ256" s="110">
        <v>0</v>
      </c>
      <c r="AR256" s="110">
        <v>0</v>
      </c>
      <c r="AS256" s="110">
        <v>0</v>
      </c>
      <c r="AT256" s="109">
        <v>46848106</v>
      </c>
      <c r="AU256" s="109">
        <v>-46848106</v>
      </c>
      <c r="AV256" s="712">
        <v>26987466</v>
      </c>
      <c r="AW256" s="109">
        <v>19860640</v>
      </c>
      <c r="AX256" s="695">
        <v>24167131</v>
      </c>
      <c r="AY256" s="109">
        <v>2820335</v>
      </c>
      <c r="AZ256" s="109">
        <v>24167131</v>
      </c>
      <c r="BA256" s="110">
        <v>0</v>
      </c>
      <c r="BB256" s="110">
        <v>0</v>
      </c>
    </row>
    <row r="257" spans="1:54" x14ac:dyDescent="0.25">
      <c r="A257" s="925" t="s">
        <v>99</v>
      </c>
      <c r="B257" s="829"/>
      <c r="C257" s="925" t="s">
        <v>322</v>
      </c>
      <c r="D257" s="829"/>
      <c r="E257" s="925" t="s">
        <v>324</v>
      </c>
      <c r="F257" s="829"/>
      <c r="G257" s="925" t="s">
        <v>284</v>
      </c>
      <c r="H257" s="829"/>
      <c r="I257" s="925" t="s">
        <v>280</v>
      </c>
      <c r="J257" s="829"/>
      <c r="K257" s="829"/>
      <c r="L257" s="925" t="s">
        <v>282</v>
      </c>
      <c r="M257" s="829"/>
      <c r="N257" s="829"/>
      <c r="O257" s="925" t="s">
        <v>292</v>
      </c>
      <c r="P257" s="829"/>
      <c r="Q257" s="925"/>
      <c r="R257" s="829"/>
      <c r="S257" s="924" t="s">
        <v>329</v>
      </c>
      <c r="T257" s="829"/>
      <c r="U257" s="829"/>
      <c r="V257" s="829"/>
      <c r="W257" s="829"/>
      <c r="X257" s="829"/>
      <c r="Y257" s="829"/>
      <c r="Z257" s="829"/>
      <c r="AA257" s="925" t="s">
        <v>273</v>
      </c>
      <c r="AB257" s="829"/>
      <c r="AC257" s="829"/>
      <c r="AD257" s="829"/>
      <c r="AE257" s="829"/>
      <c r="AF257" s="925" t="s">
        <v>274</v>
      </c>
      <c r="AG257" s="829"/>
      <c r="AH257" s="829"/>
      <c r="AI257" s="108" t="s">
        <v>65</v>
      </c>
      <c r="AJ257" s="926" t="s">
        <v>275</v>
      </c>
      <c r="AK257" s="829"/>
      <c r="AL257" s="829"/>
      <c r="AM257" s="829"/>
      <c r="AN257" s="829"/>
      <c r="AO257" s="829"/>
      <c r="AP257" s="110">
        <v>0</v>
      </c>
      <c r="AQ257" s="110">
        <v>0</v>
      </c>
      <c r="AR257" s="110">
        <v>0</v>
      </c>
      <c r="AS257" s="110">
        <v>0</v>
      </c>
      <c r="AT257" s="110">
        <v>0</v>
      </c>
      <c r="AU257" s="110">
        <v>0</v>
      </c>
      <c r="AV257" s="713">
        <v>0</v>
      </c>
      <c r="AW257" s="110">
        <v>0</v>
      </c>
      <c r="AX257" s="696">
        <v>0</v>
      </c>
      <c r="AY257" s="110">
        <v>0</v>
      </c>
      <c r="AZ257" s="110">
        <v>0</v>
      </c>
      <c r="BA257" s="110">
        <v>0</v>
      </c>
      <c r="BB257" s="110">
        <v>0</v>
      </c>
    </row>
    <row r="258" spans="1:54" x14ac:dyDescent="0.25">
      <c r="A258" s="925" t="s">
        <v>99</v>
      </c>
      <c r="B258" s="829"/>
      <c r="C258" s="925" t="s">
        <v>322</v>
      </c>
      <c r="D258" s="829"/>
      <c r="E258" s="925" t="s">
        <v>324</v>
      </c>
      <c r="F258" s="829"/>
      <c r="G258" s="925" t="s">
        <v>284</v>
      </c>
      <c r="H258" s="829"/>
      <c r="I258" s="925" t="s">
        <v>280</v>
      </c>
      <c r="J258" s="829"/>
      <c r="K258" s="829"/>
      <c r="L258" s="925" t="s">
        <v>282</v>
      </c>
      <c r="M258" s="829"/>
      <c r="N258" s="829"/>
      <c r="O258" s="925" t="s">
        <v>80</v>
      </c>
      <c r="P258" s="829"/>
      <c r="Q258" s="925"/>
      <c r="R258" s="829"/>
      <c r="S258" s="924" t="s">
        <v>330</v>
      </c>
      <c r="T258" s="829"/>
      <c r="U258" s="829"/>
      <c r="V258" s="829"/>
      <c r="W258" s="829"/>
      <c r="X258" s="829"/>
      <c r="Y258" s="829"/>
      <c r="Z258" s="829"/>
      <c r="AA258" s="925" t="s">
        <v>273</v>
      </c>
      <c r="AB258" s="829"/>
      <c r="AC258" s="829"/>
      <c r="AD258" s="829"/>
      <c r="AE258" s="829"/>
      <c r="AF258" s="925" t="s">
        <v>274</v>
      </c>
      <c r="AG258" s="829"/>
      <c r="AH258" s="829"/>
      <c r="AI258" s="108" t="s">
        <v>65</v>
      </c>
      <c r="AJ258" s="926" t="s">
        <v>275</v>
      </c>
      <c r="AK258" s="829"/>
      <c r="AL258" s="829"/>
      <c r="AM258" s="829"/>
      <c r="AN258" s="829"/>
      <c r="AO258" s="829"/>
      <c r="AP258" s="110">
        <v>0</v>
      </c>
      <c r="AQ258" s="110">
        <v>0</v>
      </c>
      <c r="AR258" s="110">
        <v>0</v>
      </c>
      <c r="AS258" s="110">
        <v>0</v>
      </c>
      <c r="AT258" s="110">
        <v>0</v>
      </c>
      <c r="AU258" s="110">
        <v>0</v>
      </c>
      <c r="AV258" s="713">
        <v>0</v>
      </c>
      <c r="AW258" s="110">
        <v>0</v>
      </c>
      <c r="AX258" s="696">
        <v>0</v>
      </c>
      <c r="AY258" s="110">
        <v>0</v>
      </c>
      <c r="AZ258" s="110">
        <v>0</v>
      </c>
      <c r="BA258" s="110">
        <v>0</v>
      </c>
      <c r="BB258" s="110">
        <v>0</v>
      </c>
    </row>
    <row r="259" spans="1:54" s="269" customFormat="1" x14ac:dyDescent="0.25">
      <c r="A259" s="940" t="s">
        <v>99</v>
      </c>
      <c r="B259" s="939"/>
      <c r="C259" s="940" t="s">
        <v>322</v>
      </c>
      <c r="D259" s="939"/>
      <c r="E259" s="940" t="s">
        <v>324</v>
      </c>
      <c r="F259" s="939"/>
      <c r="G259" s="940" t="s">
        <v>292</v>
      </c>
      <c r="H259" s="939"/>
      <c r="I259" s="940"/>
      <c r="J259" s="939"/>
      <c r="K259" s="939"/>
      <c r="L259" s="940"/>
      <c r="M259" s="939"/>
      <c r="N259" s="939"/>
      <c r="O259" s="940"/>
      <c r="P259" s="939"/>
      <c r="Q259" s="940"/>
      <c r="R259" s="939"/>
      <c r="S259" s="938" t="s">
        <v>334</v>
      </c>
      <c r="T259" s="939"/>
      <c r="U259" s="939"/>
      <c r="V259" s="939"/>
      <c r="W259" s="939"/>
      <c r="X259" s="939"/>
      <c r="Y259" s="939"/>
      <c r="Z259" s="939"/>
      <c r="AA259" s="940" t="s">
        <v>273</v>
      </c>
      <c r="AB259" s="939"/>
      <c r="AC259" s="939"/>
      <c r="AD259" s="939"/>
      <c r="AE259" s="939"/>
      <c r="AF259" s="940" t="s">
        <v>274</v>
      </c>
      <c r="AG259" s="939"/>
      <c r="AH259" s="939"/>
      <c r="AI259" s="697" t="s">
        <v>65</v>
      </c>
      <c r="AJ259" s="941" t="s">
        <v>275</v>
      </c>
      <c r="AK259" s="939"/>
      <c r="AL259" s="939"/>
      <c r="AM259" s="939"/>
      <c r="AN259" s="939"/>
      <c r="AO259" s="939"/>
      <c r="AP259" s="698">
        <v>4000000000</v>
      </c>
      <c r="AQ259" s="698">
        <v>330000000</v>
      </c>
      <c r="AR259" s="698">
        <v>69759725</v>
      </c>
      <c r="AS259" s="699">
        <v>0</v>
      </c>
      <c r="AT259" s="698">
        <v>209352948</v>
      </c>
      <c r="AU259" s="698">
        <v>120647052</v>
      </c>
      <c r="AV259" s="712">
        <v>202735307</v>
      </c>
      <c r="AW259" s="698">
        <v>6617641</v>
      </c>
      <c r="AX259" s="695">
        <v>188998661</v>
      </c>
      <c r="AY259" s="698">
        <v>13736646</v>
      </c>
      <c r="AZ259" s="698">
        <v>188998661</v>
      </c>
      <c r="BA259" s="699">
        <v>0</v>
      </c>
      <c r="BB259" s="698">
        <v>20000</v>
      </c>
    </row>
    <row r="260" spans="1:54" x14ac:dyDescent="0.25">
      <c r="A260" s="918" t="s">
        <v>99</v>
      </c>
      <c r="B260" s="829"/>
      <c r="C260" s="918" t="s">
        <v>322</v>
      </c>
      <c r="D260" s="829"/>
      <c r="E260" s="918" t="s">
        <v>324</v>
      </c>
      <c r="F260" s="829"/>
      <c r="G260" s="918" t="s">
        <v>292</v>
      </c>
      <c r="H260" s="829"/>
      <c r="I260" s="918" t="s">
        <v>280</v>
      </c>
      <c r="J260" s="829"/>
      <c r="K260" s="829"/>
      <c r="L260" s="918"/>
      <c r="M260" s="829"/>
      <c r="N260" s="829"/>
      <c r="O260" s="918"/>
      <c r="P260" s="829"/>
      <c r="Q260" s="918"/>
      <c r="R260" s="829"/>
      <c r="S260" s="917" t="s">
        <v>334</v>
      </c>
      <c r="T260" s="829"/>
      <c r="U260" s="829"/>
      <c r="V260" s="829"/>
      <c r="W260" s="829"/>
      <c r="X260" s="829"/>
      <c r="Y260" s="829"/>
      <c r="Z260" s="829"/>
      <c r="AA260" s="918" t="s">
        <v>273</v>
      </c>
      <c r="AB260" s="829"/>
      <c r="AC260" s="829"/>
      <c r="AD260" s="829"/>
      <c r="AE260" s="829"/>
      <c r="AF260" s="918" t="s">
        <v>274</v>
      </c>
      <c r="AG260" s="829"/>
      <c r="AH260" s="829"/>
      <c r="AI260" s="105" t="s">
        <v>65</v>
      </c>
      <c r="AJ260" s="919" t="s">
        <v>275</v>
      </c>
      <c r="AK260" s="829"/>
      <c r="AL260" s="829"/>
      <c r="AM260" s="829"/>
      <c r="AN260" s="829"/>
      <c r="AO260" s="829"/>
      <c r="AP260" s="106">
        <v>4000000000</v>
      </c>
      <c r="AQ260" s="106">
        <v>330000000</v>
      </c>
      <c r="AR260" s="106">
        <v>69759725</v>
      </c>
      <c r="AS260" s="107">
        <v>0</v>
      </c>
      <c r="AT260" s="106">
        <v>209352948</v>
      </c>
      <c r="AU260" s="106">
        <v>120647052</v>
      </c>
      <c r="AV260" s="710">
        <v>202735307</v>
      </c>
      <c r="AW260" s="106">
        <v>6617641</v>
      </c>
      <c r="AX260" s="723">
        <v>188998661</v>
      </c>
      <c r="AY260" s="106">
        <v>13736646</v>
      </c>
      <c r="AZ260" s="106">
        <v>188998661</v>
      </c>
      <c r="BA260" s="107">
        <v>0</v>
      </c>
      <c r="BB260" s="106">
        <v>20000</v>
      </c>
    </row>
    <row r="261" spans="1:54" x14ac:dyDescent="0.25">
      <c r="A261" s="918" t="s">
        <v>99</v>
      </c>
      <c r="B261" s="829"/>
      <c r="C261" s="918" t="s">
        <v>322</v>
      </c>
      <c r="D261" s="829"/>
      <c r="E261" s="918" t="s">
        <v>324</v>
      </c>
      <c r="F261" s="829"/>
      <c r="G261" s="918" t="s">
        <v>292</v>
      </c>
      <c r="H261" s="829"/>
      <c r="I261" s="918" t="s">
        <v>280</v>
      </c>
      <c r="J261" s="829"/>
      <c r="K261" s="829"/>
      <c r="L261" s="918" t="s">
        <v>279</v>
      </c>
      <c r="M261" s="829"/>
      <c r="N261" s="829"/>
      <c r="O261" s="918"/>
      <c r="P261" s="829"/>
      <c r="Q261" s="918"/>
      <c r="R261" s="829"/>
      <c r="S261" s="917" t="s">
        <v>331</v>
      </c>
      <c r="T261" s="829"/>
      <c r="U261" s="829"/>
      <c r="V261" s="829"/>
      <c r="W261" s="829"/>
      <c r="X261" s="829"/>
      <c r="Y261" s="829"/>
      <c r="Z261" s="829"/>
      <c r="AA261" s="918" t="s">
        <v>273</v>
      </c>
      <c r="AB261" s="829"/>
      <c r="AC261" s="829"/>
      <c r="AD261" s="829"/>
      <c r="AE261" s="829"/>
      <c r="AF261" s="918" t="s">
        <v>274</v>
      </c>
      <c r="AG261" s="829"/>
      <c r="AH261" s="829"/>
      <c r="AI261" s="105" t="s">
        <v>65</v>
      </c>
      <c r="AJ261" s="919" t="s">
        <v>275</v>
      </c>
      <c r="AK261" s="829"/>
      <c r="AL261" s="829"/>
      <c r="AM261" s="829"/>
      <c r="AN261" s="829"/>
      <c r="AO261" s="829"/>
      <c r="AP261" s="106">
        <v>4000000000</v>
      </c>
      <c r="AQ261" s="106">
        <v>330000000</v>
      </c>
      <c r="AR261" s="106">
        <v>69759725</v>
      </c>
      <c r="AS261" s="107">
        <v>0</v>
      </c>
      <c r="AT261" s="106">
        <v>209352948</v>
      </c>
      <c r="AU261" s="106">
        <v>120647052</v>
      </c>
      <c r="AV261" s="710">
        <v>202735307</v>
      </c>
      <c r="AW261" s="106">
        <v>6617641</v>
      </c>
      <c r="AX261" s="723">
        <v>188998661</v>
      </c>
      <c r="AY261" s="106">
        <v>13736646</v>
      </c>
      <c r="AZ261" s="106">
        <v>188998661</v>
      </c>
      <c r="BA261" s="107">
        <v>0</v>
      </c>
      <c r="BB261" s="106">
        <v>20000</v>
      </c>
    </row>
    <row r="262" spans="1:54" x14ac:dyDescent="0.25">
      <c r="A262" s="925" t="s">
        <v>99</v>
      </c>
      <c r="B262" s="829"/>
      <c r="C262" s="925" t="s">
        <v>322</v>
      </c>
      <c r="D262" s="829"/>
      <c r="E262" s="925" t="s">
        <v>324</v>
      </c>
      <c r="F262" s="829"/>
      <c r="G262" s="925" t="s">
        <v>292</v>
      </c>
      <c r="H262" s="829"/>
      <c r="I262" s="925" t="s">
        <v>280</v>
      </c>
      <c r="J262" s="829"/>
      <c r="K262" s="829"/>
      <c r="L262" s="925" t="s">
        <v>279</v>
      </c>
      <c r="M262" s="829"/>
      <c r="N262" s="829"/>
      <c r="O262" s="925" t="s">
        <v>279</v>
      </c>
      <c r="P262" s="829"/>
      <c r="Q262" s="925"/>
      <c r="R262" s="829"/>
      <c r="S262" s="924" t="s">
        <v>332</v>
      </c>
      <c r="T262" s="829"/>
      <c r="U262" s="829"/>
      <c r="V262" s="829"/>
      <c r="W262" s="829"/>
      <c r="X262" s="829"/>
      <c r="Y262" s="829"/>
      <c r="Z262" s="829"/>
      <c r="AA262" s="925" t="s">
        <v>273</v>
      </c>
      <c r="AB262" s="829"/>
      <c r="AC262" s="829"/>
      <c r="AD262" s="829"/>
      <c r="AE262" s="829"/>
      <c r="AF262" s="925" t="s">
        <v>274</v>
      </c>
      <c r="AG262" s="829"/>
      <c r="AH262" s="829"/>
      <c r="AI262" s="108" t="s">
        <v>65</v>
      </c>
      <c r="AJ262" s="926" t="s">
        <v>275</v>
      </c>
      <c r="AK262" s="829"/>
      <c r="AL262" s="829"/>
      <c r="AM262" s="829"/>
      <c r="AN262" s="829"/>
      <c r="AO262" s="829"/>
      <c r="AP262" s="109">
        <v>1103992633</v>
      </c>
      <c r="AQ262" s="110">
        <v>0</v>
      </c>
      <c r="AR262" s="110">
        <v>0</v>
      </c>
      <c r="AS262" s="110">
        <v>0</v>
      </c>
      <c r="AT262" s="109">
        <v>61400000</v>
      </c>
      <c r="AU262" s="109">
        <v>-61400000</v>
      </c>
      <c r="AV262" s="712">
        <v>75795000</v>
      </c>
      <c r="AW262" s="109">
        <v>-14395000</v>
      </c>
      <c r="AX262" s="695">
        <v>75795000</v>
      </c>
      <c r="AY262" s="110">
        <v>0</v>
      </c>
      <c r="AZ262" s="109">
        <v>75795000</v>
      </c>
      <c r="BA262" s="110">
        <v>0</v>
      </c>
      <c r="BB262" s="110">
        <v>0</v>
      </c>
    </row>
    <row r="263" spans="1:54" x14ac:dyDescent="0.25">
      <c r="A263" s="925" t="s">
        <v>99</v>
      </c>
      <c r="B263" s="829"/>
      <c r="C263" s="925" t="s">
        <v>322</v>
      </c>
      <c r="D263" s="829"/>
      <c r="E263" s="925" t="s">
        <v>324</v>
      </c>
      <c r="F263" s="829"/>
      <c r="G263" s="925" t="s">
        <v>292</v>
      </c>
      <c r="H263" s="829"/>
      <c r="I263" s="925" t="s">
        <v>280</v>
      </c>
      <c r="J263" s="829"/>
      <c r="K263" s="829"/>
      <c r="L263" s="925" t="s">
        <v>279</v>
      </c>
      <c r="M263" s="829"/>
      <c r="N263" s="829"/>
      <c r="O263" s="925" t="s">
        <v>282</v>
      </c>
      <c r="P263" s="829"/>
      <c r="Q263" s="925"/>
      <c r="R263" s="829"/>
      <c r="S263" s="924" t="s">
        <v>327</v>
      </c>
      <c r="T263" s="829"/>
      <c r="U263" s="829"/>
      <c r="V263" s="829"/>
      <c r="W263" s="829"/>
      <c r="X263" s="829"/>
      <c r="Y263" s="829"/>
      <c r="Z263" s="829"/>
      <c r="AA263" s="925" t="s">
        <v>273</v>
      </c>
      <c r="AB263" s="829"/>
      <c r="AC263" s="829"/>
      <c r="AD263" s="829"/>
      <c r="AE263" s="829"/>
      <c r="AF263" s="925" t="s">
        <v>274</v>
      </c>
      <c r="AG263" s="829"/>
      <c r="AH263" s="829"/>
      <c r="AI263" s="108" t="s">
        <v>65</v>
      </c>
      <c r="AJ263" s="926" t="s">
        <v>275</v>
      </c>
      <c r="AK263" s="829"/>
      <c r="AL263" s="829"/>
      <c r="AM263" s="829"/>
      <c r="AN263" s="829"/>
      <c r="AO263" s="829"/>
      <c r="AP263" s="109">
        <v>534700000</v>
      </c>
      <c r="AQ263" s="110">
        <v>0</v>
      </c>
      <c r="AR263" s="110">
        <v>0</v>
      </c>
      <c r="AS263" s="110">
        <v>0</v>
      </c>
      <c r="AT263" s="110">
        <v>0</v>
      </c>
      <c r="AU263" s="110">
        <v>0</v>
      </c>
      <c r="AV263" s="712">
        <v>7421877</v>
      </c>
      <c r="AW263" s="109">
        <v>-7421877</v>
      </c>
      <c r="AX263" s="695">
        <v>7421877</v>
      </c>
      <c r="AY263" s="110">
        <v>0</v>
      </c>
      <c r="AZ263" s="109">
        <v>7421877</v>
      </c>
      <c r="BA263" s="110">
        <v>0</v>
      </c>
      <c r="BB263" s="110">
        <v>0</v>
      </c>
    </row>
    <row r="264" spans="1:54" x14ac:dyDescent="0.25">
      <c r="A264" s="925" t="s">
        <v>99</v>
      </c>
      <c r="B264" s="829"/>
      <c r="C264" s="925" t="s">
        <v>322</v>
      </c>
      <c r="D264" s="829"/>
      <c r="E264" s="925" t="s">
        <v>324</v>
      </c>
      <c r="F264" s="829"/>
      <c r="G264" s="925" t="s">
        <v>292</v>
      </c>
      <c r="H264" s="829"/>
      <c r="I264" s="925" t="s">
        <v>280</v>
      </c>
      <c r="J264" s="829"/>
      <c r="K264" s="829"/>
      <c r="L264" s="925" t="s">
        <v>279</v>
      </c>
      <c r="M264" s="829"/>
      <c r="N264" s="829"/>
      <c r="O264" s="925" t="s">
        <v>289</v>
      </c>
      <c r="P264" s="829"/>
      <c r="Q264" s="925"/>
      <c r="R264" s="829"/>
      <c r="S264" s="924" t="s">
        <v>328</v>
      </c>
      <c r="T264" s="829"/>
      <c r="U264" s="829"/>
      <c r="V264" s="829"/>
      <c r="W264" s="829"/>
      <c r="X264" s="829"/>
      <c r="Y264" s="829"/>
      <c r="Z264" s="829"/>
      <c r="AA264" s="925" t="s">
        <v>273</v>
      </c>
      <c r="AB264" s="829"/>
      <c r="AC264" s="829"/>
      <c r="AD264" s="829"/>
      <c r="AE264" s="829"/>
      <c r="AF264" s="925" t="s">
        <v>274</v>
      </c>
      <c r="AG264" s="829"/>
      <c r="AH264" s="829"/>
      <c r="AI264" s="108" t="s">
        <v>65</v>
      </c>
      <c r="AJ264" s="926" t="s">
        <v>275</v>
      </c>
      <c r="AK264" s="829"/>
      <c r="AL264" s="829"/>
      <c r="AM264" s="829"/>
      <c r="AN264" s="829"/>
      <c r="AO264" s="829"/>
      <c r="AP264" s="109">
        <v>390000000</v>
      </c>
      <c r="AQ264" s="110">
        <v>0</v>
      </c>
      <c r="AR264" s="110">
        <v>0</v>
      </c>
      <c r="AS264" s="110">
        <v>0</v>
      </c>
      <c r="AT264" s="110">
        <v>0</v>
      </c>
      <c r="AU264" s="110">
        <v>0</v>
      </c>
      <c r="AV264" s="712">
        <v>27318176</v>
      </c>
      <c r="AW264" s="109">
        <v>-27318176</v>
      </c>
      <c r="AX264" s="695">
        <v>27318176</v>
      </c>
      <c r="AY264" s="110">
        <v>0</v>
      </c>
      <c r="AZ264" s="109">
        <v>27318176</v>
      </c>
      <c r="BA264" s="110">
        <v>0</v>
      </c>
      <c r="BB264" s="110">
        <v>0</v>
      </c>
    </row>
    <row r="265" spans="1:54" x14ac:dyDescent="0.25">
      <c r="A265" s="925" t="s">
        <v>99</v>
      </c>
      <c r="B265" s="829"/>
      <c r="C265" s="925" t="s">
        <v>322</v>
      </c>
      <c r="D265" s="829"/>
      <c r="E265" s="925" t="s">
        <v>324</v>
      </c>
      <c r="F265" s="829"/>
      <c r="G265" s="925" t="s">
        <v>292</v>
      </c>
      <c r="H265" s="829"/>
      <c r="I265" s="925" t="s">
        <v>280</v>
      </c>
      <c r="J265" s="829"/>
      <c r="K265" s="829"/>
      <c r="L265" s="925" t="s">
        <v>279</v>
      </c>
      <c r="M265" s="829"/>
      <c r="N265" s="829"/>
      <c r="O265" s="925" t="s">
        <v>283</v>
      </c>
      <c r="P265" s="829"/>
      <c r="Q265" s="925"/>
      <c r="R265" s="829"/>
      <c r="S265" s="924" t="s">
        <v>84</v>
      </c>
      <c r="T265" s="829"/>
      <c r="U265" s="829"/>
      <c r="V265" s="829"/>
      <c r="W265" s="829"/>
      <c r="X265" s="829"/>
      <c r="Y265" s="829"/>
      <c r="Z265" s="829"/>
      <c r="AA265" s="925" t="s">
        <v>273</v>
      </c>
      <c r="AB265" s="829"/>
      <c r="AC265" s="829"/>
      <c r="AD265" s="829"/>
      <c r="AE265" s="829"/>
      <c r="AF265" s="925" t="s">
        <v>274</v>
      </c>
      <c r="AG265" s="829"/>
      <c r="AH265" s="829"/>
      <c r="AI265" s="108" t="s">
        <v>65</v>
      </c>
      <c r="AJ265" s="926" t="s">
        <v>275</v>
      </c>
      <c r="AK265" s="829"/>
      <c r="AL265" s="829"/>
      <c r="AM265" s="829"/>
      <c r="AN265" s="829"/>
      <c r="AO265" s="829"/>
      <c r="AP265" s="109">
        <v>1634547642</v>
      </c>
      <c r="AQ265" s="110">
        <v>0</v>
      </c>
      <c r="AR265" s="109">
        <v>63000000</v>
      </c>
      <c r="AS265" s="110">
        <v>0</v>
      </c>
      <c r="AT265" s="109">
        <v>147952948</v>
      </c>
      <c r="AU265" s="109">
        <v>-147952948</v>
      </c>
      <c r="AV265" s="712">
        <v>92200254</v>
      </c>
      <c r="AW265" s="109">
        <v>55752694</v>
      </c>
      <c r="AX265" s="695">
        <v>78463608</v>
      </c>
      <c r="AY265" s="109">
        <v>13736646</v>
      </c>
      <c r="AZ265" s="109">
        <v>78463608</v>
      </c>
      <c r="BA265" s="110">
        <v>0</v>
      </c>
      <c r="BB265" s="109">
        <v>20000</v>
      </c>
    </row>
    <row r="266" spans="1:54" x14ac:dyDescent="0.25">
      <c r="A266" s="925" t="s">
        <v>99</v>
      </c>
      <c r="B266" s="829"/>
      <c r="C266" s="925" t="s">
        <v>322</v>
      </c>
      <c r="D266" s="829"/>
      <c r="E266" s="925" t="s">
        <v>324</v>
      </c>
      <c r="F266" s="829"/>
      <c r="G266" s="925" t="s">
        <v>292</v>
      </c>
      <c r="H266" s="829"/>
      <c r="I266" s="925" t="s">
        <v>280</v>
      </c>
      <c r="J266" s="829"/>
      <c r="K266" s="829"/>
      <c r="L266" s="925" t="s">
        <v>279</v>
      </c>
      <c r="M266" s="829"/>
      <c r="N266" s="829"/>
      <c r="O266" s="925" t="s">
        <v>293</v>
      </c>
      <c r="P266" s="829"/>
      <c r="Q266" s="925"/>
      <c r="R266" s="829"/>
      <c r="S266" s="924" t="s">
        <v>335</v>
      </c>
      <c r="T266" s="829"/>
      <c r="U266" s="829"/>
      <c r="V266" s="829"/>
      <c r="W266" s="829"/>
      <c r="X266" s="829"/>
      <c r="Y266" s="829"/>
      <c r="Z266" s="829"/>
      <c r="AA266" s="925" t="s">
        <v>273</v>
      </c>
      <c r="AB266" s="829"/>
      <c r="AC266" s="829"/>
      <c r="AD266" s="829"/>
      <c r="AE266" s="829"/>
      <c r="AF266" s="925" t="s">
        <v>274</v>
      </c>
      <c r="AG266" s="829"/>
      <c r="AH266" s="829"/>
      <c r="AI266" s="108" t="s">
        <v>65</v>
      </c>
      <c r="AJ266" s="926" t="s">
        <v>275</v>
      </c>
      <c r="AK266" s="829"/>
      <c r="AL266" s="829"/>
      <c r="AM266" s="829"/>
      <c r="AN266" s="829"/>
      <c r="AO266" s="829"/>
      <c r="AP266" s="109">
        <v>196759725</v>
      </c>
      <c r="AQ266" s="109">
        <v>190000000</v>
      </c>
      <c r="AR266" s="109">
        <v>6759725</v>
      </c>
      <c r="AS266" s="110">
        <v>0</v>
      </c>
      <c r="AT266" s="110">
        <v>0</v>
      </c>
      <c r="AU266" s="109">
        <v>190000000</v>
      </c>
      <c r="AV266" s="713">
        <v>0</v>
      </c>
      <c r="AW266" s="110">
        <v>0</v>
      </c>
      <c r="AX266" s="696">
        <v>0</v>
      </c>
      <c r="AY266" s="110">
        <v>0</v>
      </c>
      <c r="AZ266" s="110">
        <v>0</v>
      </c>
      <c r="BA266" s="110">
        <v>0</v>
      </c>
      <c r="BB266" s="110">
        <v>0</v>
      </c>
    </row>
    <row r="267" spans="1:54" x14ac:dyDescent="0.25">
      <c r="A267" s="925" t="s">
        <v>99</v>
      </c>
      <c r="B267" s="829"/>
      <c r="C267" s="925" t="s">
        <v>322</v>
      </c>
      <c r="D267" s="829"/>
      <c r="E267" s="925" t="s">
        <v>324</v>
      </c>
      <c r="F267" s="829"/>
      <c r="G267" s="925" t="s">
        <v>292</v>
      </c>
      <c r="H267" s="829"/>
      <c r="I267" s="925" t="s">
        <v>280</v>
      </c>
      <c r="J267" s="829"/>
      <c r="K267" s="829"/>
      <c r="L267" s="925" t="s">
        <v>279</v>
      </c>
      <c r="M267" s="829"/>
      <c r="N267" s="829"/>
      <c r="O267" s="925" t="s">
        <v>290</v>
      </c>
      <c r="P267" s="829"/>
      <c r="Q267" s="925" t="s">
        <v>236</v>
      </c>
      <c r="R267" s="829"/>
      <c r="S267" s="924" t="s">
        <v>863</v>
      </c>
      <c r="T267" s="829"/>
      <c r="U267" s="829"/>
      <c r="V267" s="829"/>
      <c r="W267" s="829"/>
      <c r="X267" s="829"/>
      <c r="Y267" s="829"/>
      <c r="Z267" s="829"/>
      <c r="AA267" s="925" t="s">
        <v>273</v>
      </c>
      <c r="AB267" s="829"/>
      <c r="AC267" s="829"/>
      <c r="AD267" s="829"/>
      <c r="AE267" s="829"/>
      <c r="AF267" s="925" t="s">
        <v>274</v>
      </c>
      <c r="AG267" s="829"/>
      <c r="AH267" s="829"/>
      <c r="AI267" s="108" t="s">
        <v>65</v>
      </c>
      <c r="AJ267" s="926" t="s">
        <v>275</v>
      </c>
      <c r="AK267" s="829"/>
      <c r="AL267" s="829"/>
      <c r="AM267" s="829"/>
      <c r="AN267" s="829"/>
      <c r="AO267" s="829"/>
      <c r="AP267" s="109">
        <v>140000000</v>
      </c>
      <c r="AQ267" s="109">
        <v>140000000</v>
      </c>
      <c r="AR267" s="110">
        <v>0</v>
      </c>
      <c r="AS267" s="110">
        <v>0</v>
      </c>
      <c r="AT267" s="110">
        <v>0</v>
      </c>
      <c r="AU267" s="109">
        <v>140000000</v>
      </c>
      <c r="AV267" s="713">
        <v>0</v>
      </c>
      <c r="AW267" s="110">
        <v>0</v>
      </c>
      <c r="AX267" s="696">
        <v>0</v>
      </c>
      <c r="AY267" s="110">
        <v>0</v>
      </c>
      <c r="AZ267" s="110">
        <v>0</v>
      </c>
      <c r="BA267" s="110">
        <v>0</v>
      </c>
      <c r="BB267" s="110">
        <v>0</v>
      </c>
    </row>
    <row r="268" spans="1:54" s="269" customFormat="1" x14ac:dyDescent="0.25">
      <c r="A268" s="940" t="s">
        <v>99</v>
      </c>
      <c r="B268" s="939"/>
      <c r="C268" s="940" t="s">
        <v>322</v>
      </c>
      <c r="D268" s="939"/>
      <c r="E268" s="940" t="s">
        <v>324</v>
      </c>
      <c r="F268" s="939"/>
      <c r="G268" s="940" t="s">
        <v>293</v>
      </c>
      <c r="H268" s="939"/>
      <c r="I268" s="940"/>
      <c r="J268" s="939"/>
      <c r="K268" s="939"/>
      <c r="L268" s="940"/>
      <c r="M268" s="939"/>
      <c r="N268" s="939"/>
      <c r="O268" s="940"/>
      <c r="P268" s="939"/>
      <c r="Q268" s="940"/>
      <c r="R268" s="939"/>
      <c r="S268" s="938" t="s">
        <v>336</v>
      </c>
      <c r="T268" s="939"/>
      <c r="U268" s="939"/>
      <c r="V268" s="939"/>
      <c r="W268" s="939"/>
      <c r="X268" s="939"/>
      <c r="Y268" s="939"/>
      <c r="Z268" s="939"/>
      <c r="AA268" s="940" t="s">
        <v>273</v>
      </c>
      <c r="AB268" s="939"/>
      <c r="AC268" s="939"/>
      <c r="AD268" s="939"/>
      <c r="AE268" s="939"/>
      <c r="AF268" s="940" t="s">
        <v>274</v>
      </c>
      <c r="AG268" s="939"/>
      <c r="AH268" s="939"/>
      <c r="AI268" s="697" t="s">
        <v>65</v>
      </c>
      <c r="AJ268" s="941" t="s">
        <v>275</v>
      </c>
      <c r="AK268" s="939"/>
      <c r="AL268" s="939"/>
      <c r="AM268" s="939"/>
      <c r="AN268" s="939"/>
      <c r="AO268" s="939"/>
      <c r="AP268" s="698">
        <v>5000000000</v>
      </c>
      <c r="AQ268" s="699">
        <v>0</v>
      </c>
      <c r="AR268" s="698">
        <v>610487668</v>
      </c>
      <c r="AS268" s="698">
        <v>-300000000</v>
      </c>
      <c r="AT268" s="698">
        <v>98606995</v>
      </c>
      <c r="AU268" s="698">
        <v>-98606995</v>
      </c>
      <c r="AV268" s="712">
        <v>311448956</v>
      </c>
      <c r="AW268" s="698">
        <v>-212841961</v>
      </c>
      <c r="AX268" s="695">
        <v>310545956</v>
      </c>
      <c r="AY268" s="698">
        <v>903000</v>
      </c>
      <c r="AZ268" s="698">
        <v>310545956</v>
      </c>
      <c r="BA268" s="699">
        <v>0</v>
      </c>
      <c r="BB268" s="699">
        <v>0</v>
      </c>
    </row>
    <row r="269" spans="1:54" x14ac:dyDescent="0.25">
      <c r="A269" s="918" t="s">
        <v>99</v>
      </c>
      <c r="B269" s="829"/>
      <c r="C269" s="918" t="s">
        <v>322</v>
      </c>
      <c r="D269" s="829"/>
      <c r="E269" s="918" t="s">
        <v>324</v>
      </c>
      <c r="F269" s="829"/>
      <c r="G269" s="918" t="s">
        <v>293</v>
      </c>
      <c r="H269" s="829"/>
      <c r="I269" s="918" t="s">
        <v>280</v>
      </c>
      <c r="J269" s="829"/>
      <c r="K269" s="829"/>
      <c r="L269" s="918"/>
      <c r="M269" s="829"/>
      <c r="N269" s="829"/>
      <c r="O269" s="918"/>
      <c r="P269" s="829"/>
      <c r="Q269" s="918"/>
      <c r="R269" s="829"/>
      <c r="S269" s="917" t="s">
        <v>336</v>
      </c>
      <c r="T269" s="829"/>
      <c r="U269" s="829"/>
      <c r="V269" s="829"/>
      <c r="W269" s="829"/>
      <c r="X269" s="829"/>
      <c r="Y269" s="829"/>
      <c r="Z269" s="829"/>
      <c r="AA269" s="918" t="s">
        <v>273</v>
      </c>
      <c r="AB269" s="829"/>
      <c r="AC269" s="829"/>
      <c r="AD269" s="829"/>
      <c r="AE269" s="829"/>
      <c r="AF269" s="918" t="s">
        <v>274</v>
      </c>
      <c r="AG269" s="829"/>
      <c r="AH269" s="829"/>
      <c r="AI269" s="105" t="s">
        <v>65</v>
      </c>
      <c r="AJ269" s="919" t="s">
        <v>275</v>
      </c>
      <c r="AK269" s="829"/>
      <c r="AL269" s="829"/>
      <c r="AM269" s="829"/>
      <c r="AN269" s="829"/>
      <c r="AO269" s="829"/>
      <c r="AP269" s="106">
        <v>4700000000</v>
      </c>
      <c r="AQ269" s="107">
        <v>0</v>
      </c>
      <c r="AR269" s="106">
        <v>610487668</v>
      </c>
      <c r="AS269" s="107">
        <v>0</v>
      </c>
      <c r="AT269" s="106">
        <v>98606995</v>
      </c>
      <c r="AU269" s="106">
        <v>-98606995</v>
      </c>
      <c r="AV269" s="710">
        <v>311448956</v>
      </c>
      <c r="AW269" s="106">
        <v>-212841961</v>
      </c>
      <c r="AX269" s="723">
        <v>310545956</v>
      </c>
      <c r="AY269" s="106">
        <v>903000</v>
      </c>
      <c r="AZ269" s="106">
        <v>310545956</v>
      </c>
      <c r="BA269" s="107">
        <v>0</v>
      </c>
      <c r="BB269" s="107">
        <v>0</v>
      </c>
    </row>
    <row r="270" spans="1:54" x14ac:dyDescent="0.25">
      <c r="A270" s="918" t="s">
        <v>99</v>
      </c>
      <c r="B270" s="829"/>
      <c r="C270" s="918" t="s">
        <v>322</v>
      </c>
      <c r="D270" s="829"/>
      <c r="E270" s="918" t="s">
        <v>324</v>
      </c>
      <c r="F270" s="829"/>
      <c r="G270" s="918" t="s">
        <v>293</v>
      </c>
      <c r="H270" s="829"/>
      <c r="I270" s="918" t="s">
        <v>280</v>
      </c>
      <c r="J270" s="829"/>
      <c r="K270" s="829"/>
      <c r="L270" s="918" t="s">
        <v>282</v>
      </c>
      <c r="M270" s="829"/>
      <c r="N270" s="829"/>
      <c r="O270" s="918"/>
      <c r="P270" s="829"/>
      <c r="Q270" s="918"/>
      <c r="R270" s="829"/>
      <c r="S270" s="917" t="s">
        <v>326</v>
      </c>
      <c r="T270" s="829"/>
      <c r="U270" s="829"/>
      <c r="V270" s="829"/>
      <c r="W270" s="829"/>
      <c r="X270" s="829"/>
      <c r="Y270" s="829"/>
      <c r="Z270" s="829"/>
      <c r="AA270" s="918" t="s">
        <v>273</v>
      </c>
      <c r="AB270" s="829"/>
      <c r="AC270" s="829"/>
      <c r="AD270" s="829"/>
      <c r="AE270" s="829"/>
      <c r="AF270" s="918" t="s">
        <v>274</v>
      </c>
      <c r="AG270" s="829"/>
      <c r="AH270" s="829"/>
      <c r="AI270" s="105" t="s">
        <v>65</v>
      </c>
      <c r="AJ270" s="919" t="s">
        <v>275</v>
      </c>
      <c r="AK270" s="829"/>
      <c r="AL270" s="829"/>
      <c r="AM270" s="829"/>
      <c r="AN270" s="829"/>
      <c r="AO270" s="829"/>
      <c r="AP270" s="106">
        <v>4700000000</v>
      </c>
      <c r="AQ270" s="107">
        <v>0</v>
      </c>
      <c r="AR270" s="106">
        <v>610487668</v>
      </c>
      <c r="AS270" s="107">
        <v>0</v>
      </c>
      <c r="AT270" s="106">
        <v>98606995</v>
      </c>
      <c r="AU270" s="106">
        <v>-98606995</v>
      </c>
      <c r="AV270" s="710">
        <v>311448956</v>
      </c>
      <c r="AW270" s="106">
        <v>-212841961</v>
      </c>
      <c r="AX270" s="723">
        <v>310545956</v>
      </c>
      <c r="AY270" s="106">
        <v>903000</v>
      </c>
      <c r="AZ270" s="106">
        <v>310545956</v>
      </c>
      <c r="BA270" s="107">
        <v>0</v>
      </c>
      <c r="BB270" s="107">
        <v>0</v>
      </c>
    </row>
    <row r="271" spans="1:54" x14ac:dyDescent="0.25">
      <c r="A271" s="925" t="s">
        <v>99</v>
      </c>
      <c r="B271" s="829"/>
      <c r="C271" s="925" t="s">
        <v>322</v>
      </c>
      <c r="D271" s="829"/>
      <c r="E271" s="925" t="s">
        <v>324</v>
      </c>
      <c r="F271" s="829"/>
      <c r="G271" s="925" t="s">
        <v>293</v>
      </c>
      <c r="H271" s="829"/>
      <c r="I271" s="925" t="s">
        <v>280</v>
      </c>
      <c r="J271" s="829"/>
      <c r="K271" s="829"/>
      <c r="L271" s="925" t="s">
        <v>282</v>
      </c>
      <c r="M271" s="829"/>
      <c r="N271" s="829"/>
      <c r="O271" s="925" t="s">
        <v>279</v>
      </c>
      <c r="P271" s="829"/>
      <c r="Q271" s="925"/>
      <c r="R271" s="829"/>
      <c r="S271" s="924" t="s">
        <v>332</v>
      </c>
      <c r="T271" s="829"/>
      <c r="U271" s="829"/>
      <c r="V271" s="829"/>
      <c r="W271" s="829"/>
      <c r="X271" s="829"/>
      <c r="Y271" s="829"/>
      <c r="Z271" s="829"/>
      <c r="AA271" s="925" t="s">
        <v>273</v>
      </c>
      <c r="AB271" s="829"/>
      <c r="AC271" s="829"/>
      <c r="AD271" s="829"/>
      <c r="AE271" s="829"/>
      <c r="AF271" s="925" t="s">
        <v>274</v>
      </c>
      <c r="AG271" s="829"/>
      <c r="AH271" s="829"/>
      <c r="AI271" s="108" t="s">
        <v>65</v>
      </c>
      <c r="AJ271" s="926" t="s">
        <v>275</v>
      </c>
      <c r="AK271" s="829"/>
      <c r="AL271" s="829"/>
      <c r="AM271" s="829"/>
      <c r="AN271" s="829"/>
      <c r="AO271" s="829"/>
      <c r="AP271" s="109">
        <v>2393000000</v>
      </c>
      <c r="AQ271" s="110">
        <v>0</v>
      </c>
      <c r="AR271" s="109">
        <v>245487668</v>
      </c>
      <c r="AS271" s="110">
        <v>0</v>
      </c>
      <c r="AT271" s="109">
        <v>37950000</v>
      </c>
      <c r="AU271" s="109">
        <v>-37950000</v>
      </c>
      <c r="AV271" s="712">
        <v>244892000</v>
      </c>
      <c r="AW271" s="109">
        <v>-206942000</v>
      </c>
      <c r="AX271" s="695">
        <v>244892000</v>
      </c>
      <c r="AY271" s="110">
        <v>0</v>
      </c>
      <c r="AZ271" s="109">
        <v>244892000</v>
      </c>
      <c r="BA271" s="110">
        <v>0</v>
      </c>
      <c r="BB271" s="110">
        <v>0</v>
      </c>
    </row>
    <row r="272" spans="1:54" x14ac:dyDescent="0.25">
      <c r="A272" s="925" t="s">
        <v>99</v>
      </c>
      <c r="B272" s="829"/>
      <c r="C272" s="925" t="s">
        <v>322</v>
      </c>
      <c r="D272" s="829"/>
      <c r="E272" s="925" t="s">
        <v>324</v>
      </c>
      <c r="F272" s="829"/>
      <c r="G272" s="925" t="s">
        <v>293</v>
      </c>
      <c r="H272" s="829"/>
      <c r="I272" s="925" t="s">
        <v>280</v>
      </c>
      <c r="J272" s="829"/>
      <c r="K272" s="829"/>
      <c r="L272" s="925" t="s">
        <v>282</v>
      </c>
      <c r="M272" s="829"/>
      <c r="N272" s="829"/>
      <c r="O272" s="925" t="s">
        <v>282</v>
      </c>
      <c r="P272" s="829"/>
      <c r="Q272" s="925"/>
      <c r="R272" s="829"/>
      <c r="S272" s="924" t="s">
        <v>327</v>
      </c>
      <c r="T272" s="829"/>
      <c r="U272" s="829"/>
      <c r="V272" s="829"/>
      <c r="W272" s="829"/>
      <c r="X272" s="829"/>
      <c r="Y272" s="829"/>
      <c r="Z272" s="829"/>
      <c r="AA272" s="925" t="s">
        <v>273</v>
      </c>
      <c r="AB272" s="829"/>
      <c r="AC272" s="829"/>
      <c r="AD272" s="829"/>
      <c r="AE272" s="829"/>
      <c r="AF272" s="925" t="s">
        <v>274</v>
      </c>
      <c r="AG272" s="829"/>
      <c r="AH272" s="829"/>
      <c r="AI272" s="108" t="s">
        <v>65</v>
      </c>
      <c r="AJ272" s="926" t="s">
        <v>275</v>
      </c>
      <c r="AK272" s="829"/>
      <c r="AL272" s="829"/>
      <c r="AM272" s="829"/>
      <c r="AN272" s="829"/>
      <c r="AO272" s="829"/>
      <c r="AP272" s="109">
        <v>841000000</v>
      </c>
      <c r="AQ272" s="110">
        <v>0</v>
      </c>
      <c r="AR272" s="110">
        <v>0</v>
      </c>
      <c r="AS272" s="110">
        <v>0</v>
      </c>
      <c r="AT272" s="110">
        <v>0</v>
      </c>
      <c r="AU272" s="110">
        <v>0</v>
      </c>
      <c r="AV272" s="712">
        <v>4275227</v>
      </c>
      <c r="AW272" s="109">
        <v>-4275227</v>
      </c>
      <c r="AX272" s="695">
        <v>4275227</v>
      </c>
      <c r="AY272" s="110">
        <v>0</v>
      </c>
      <c r="AZ272" s="109">
        <v>4275227</v>
      </c>
      <c r="BA272" s="110">
        <v>0</v>
      </c>
      <c r="BB272" s="110">
        <v>0</v>
      </c>
    </row>
    <row r="273" spans="1:54" x14ac:dyDescent="0.25">
      <c r="A273" s="925" t="s">
        <v>99</v>
      </c>
      <c r="B273" s="829"/>
      <c r="C273" s="925" t="s">
        <v>322</v>
      </c>
      <c r="D273" s="829"/>
      <c r="E273" s="925" t="s">
        <v>324</v>
      </c>
      <c r="F273" s="829"/>
      <c r="G273" s="925" t="s">
        <v>293</v>
      </c>
      <c r="H273" s="829"/>
      <c r="I273" s="925" t="s">
        <v>280</v>
      </c>
      <c r="J273" s="829"/>
      <c r="K273" s="829"/>
      <c r="L273" s="925" t="s">
        <v>282</v>
      </c>
      <c r="M273" s="829"/>
      <c r="N273" s="829"/>
      <c r="O273" s="925" t="s">
        <v>289</v>
      </c>
      <c r="P273" s="829"/>
      <c r="Q273" s="925"/>
      <c r="R273" s="829"/>
      <c r="S273" s="924" t="s">
        <v>328</v>
      </c>
      <c r="T273" s="829"/>
      <c r="U273" s="829"/>
      <c r="V273" s="829"/>
      <c r="W273" s="829"/>
      <c r="X273" s="829"/>
      <c r="Y273" s="829"/>
      <c r="Z273" s="829"/>
      <c r="AA273" s="925" t="s">
        <v>273</v>
      </c>
      <c r="AB273" s="829"/>
      <c r="AC273" s="829"/>
      <c r="AD273" s="829"/>
      <c r="AE273" s="829"/>
      <c r="AF273" s="925" t="s">
        <v>274</v>
      </c>
      <c r="AG273" s="829"/>
      <c r="AH273" s="829"/>
      <c r="AI273" s="108" t="s">
        <v>65</v>
      </c>
      <c r="AJ273" s="926" t="s">
        <v>275</v>
      </c>
      <c r="AK273" s="829"/>
      <c r="AL273" s="829"/>
      <c r="AM273" s="829"/>
      <c r="AN273" s="829"/>
      <c r="AO273" s="829"/>
      <c r="AP273" s="109">
        <v>408000000</v>
      </c>
      <c r="AQ273" s="110">
        <v>0</v>
      </c>
      <c r="AR273" s="110">
        <v>0</v>
      </c>
      <c r="AS273" s="110">
        <v>0</v>
      </c>
      <c r="AT273" s="110">
        <v>0</v>
      </c>
      <c r="AU273" s="110">
        <v>0</v>
      </c>
      <c r="AV273" s="712">
        <v>22804354</v>
      </c>
      <c r="AW273" s="109">
        <v>-22804354</v>
      </c>
      <c r="AX273" s="695">
        <v>22804354</v>
      </c>
      <c r="AY273" s="110">
        <v>0</v>
      </c>
      <c r="AZ273" s="109">
        <v>22804354</v>
      </c>
      <c r="BA273" s="110">
        <v>0</v>
      </c>
      <c r="BB273" s="110">
        <v>0</v>
      </c>
    </row>
    <row r="274" spans="1:54" x14ac:dyDescent="0.25">
      <c r="A274" s="925" t="s">
        <v>99</v>
      </c>
      <c r="B274" s="829"/>
      <c r="C274" s="925" t="s">
        <v>322</v>
      </c>
      <c r="D274" s="829"/>
      <c r="E274" s="925" t="s">
        <v>324</v>
      </c>
      <c r="F274" s="829"/>
      <c r="G274" s="925" t="s">
        <v>293</v>
      </c>
      <c r="H274" s="829"/>
      <c r="I274" s="925" t="s">
        <v>280</v>
      </c>
      <c r="J274" s="829"/>
      <c r="K274" s="829"/>
      <c r="L274" s="925" t="s">
        <v>282</v>
      </c>
      <c r="M274" s="829"/>
      <c r="N274" s="829"/>
      <c r="O274" s="925" t="s">
        <v>283</v>
      </c>
      <c r="P274" s="829"/>
      <c r="Q274" s="925"/>
      <c r="R274" s="829"/>
      <c r="S274" s="924" t="s">
        <v>84</v>
      </c>
      <c r="T274" s="829"/>
      <c r="U274" s="829"/>
      <c r="V274" s="829"/>
      <c r="W274" s="829"/>
      <c r="X274" s="829"/>
      <c r="Y274" s="829"/>
      <c r="Z274" s="829"/>
      <c r="AA274" s="925" t="s">
        <v>273</v>
      </c>
      <c r="AB274" s="829"/>
      <c r="AC274" s="829"/>
      <c r="AD274" s="829"/>
      <c r="AE274" s="829"/>
      <c r="AF274" s="925" t="s">
        <v>274</v>
      </c>
      <c r="AG274" s="829"/>
      <c r="AH274" s="829"/>
      <c r="AI274" s="108" t="s">
        <v>65</v>
      </c>
      <c r="AJ274" s="926" t="s">
        <v>275</v>
      </c>
      <c r="AK274" s="829"/>
      <c r="AL274" s="829"/>
      <c r="AM274" s="829"/>
      <c r="AN274" s="829"/>
      <c r="AO274" s="829"/>
      <c r="AP274" s="109">
        <v>693000000</v>
      </c>
      <c r="AQ274" s="110">
        <v>0</v>
      </c>
      <c r="AR274" s="110">
        <v>0</v>
      </c>
      <c r="AS274" s="110">
        <v>0</v>
      </c>
      <c r="AT274" s="109">
        <v>60656995</v>
      </c>
      <c r="AU274" s="109">
        <v>-60656995</v>
      </c>
      <c r="AV274" s="712">
        <v>39477375</v>
      </c>
      <c r="AW274" s="109">
        <v>21179620</v>
      </c>
      <c r="AX274" s="695">
        <v>38574375</v>
      </c>
      <c r="AY274" s="109">
        <v>903000</v>
      </c>
      <c r="AZ274" s="109">
        <v>38574375</v>
      </c>
      <c r="BA274" s="110">
        <v>0</v>
      </c>
      <c r="BB274" s="110">
        <v>0</v>
      </c>
    </row>
    <row r="275" spans="1:54" x14ac:dyDescent="0.25">
      <c r="A275" s="925" t="s">
        <v>99</v>
      </c>
      <c r="B275" s="829"/>
      <c r="C275" s="925" t="s">
        <v>322</v>
      </c>
      <c r="D275" s="829"/>
      <c r="E275" s="925" t="s">
        <v>324</v>
      </c>
      <c r="F275" s="829"/>
      <c r="G275" s="925" t="s">
        <v>293</v>
      </c>
      <c r="H275" s="829"/>
      <c r="I275" s="925" t="s">
        <v>280</v>
      </c>
      <c r="J275" s="829"/>
      <c r="K275" s="829"/>
      <c r="L275" s="925" t="s">
        <v>282</v>
      </c>
      <c r="M275" s="829"/>
      <c r="N275" s="829"/>
      <c r="O275" s="925" t="s">
        <v>292</v>
      </c>
      <c r="P275" s="829"/>
      <c r="Q275" s="925"/>
      <c r="R275" s="829"/>
      <c r="S275" s="924" t="s">
        <v>329</v>
      </c>
      <c r="T275" s="829"/>
      <c r="U275" s="829"/>
      <c r="V275" s="829"/>
      <c r="W275" s="829"/>
      <c r="X275" s="829"/>
      <c r="Y275" s="829"/>
      <c r="Z275" s="829"/>
      <c r="AA275" s="925" t="s">
        <v>273</v>
      </c>
      <c r="AB275" s="829"/>
      <c r="AC275" s="829"/>
      <c r="AD275" s="829"/>
      <c r="AE275" s="829"/>
      <c r="AF275" s="925" t="s">
        <v>274</v>
      </c>
      <c r="AG275" s="829"/>
      <c r="AH275" s="829"/>
      <c r="AI275" s="108" t="s">
        <v>65</v>
      </c>
      <c r="AJ275" s="926" t="s">
        <v>275</v>
      </c>
      <c r="AK275" s="829"/>
      <c r="AL275" s="829"/>
      <c r="AM275" s="829"/>
      <c r="AN275" s="829"/>
      <c r="AO275" s="829"/>
      <c r="AP275" s="109">
        <v>75000000</v>
      </c>
      <c r="AQ275" s="110">
        <v>0</v>
      </c>
      <c r="AR275" s="109">
        <v>75000000</v>
      </c>
      <c r="AS275" s="110">
        <v>0</v>
      </c>
      <c r="AT275" s="110">
        <v>0</v>
      </c>
      <c r="AU275" s="110">
        <v>0</v>
      </c>
      <c r="AV275" s="713">
        <v>0</v>
      </c>
      <c r="AW275" s="110">
        <v>0</v>
      </c>
      <c r="AX275" s="696">
        <v>0</v>
      </c>
      <c r="AY275" s="110">
        <v>0</v>
      </c>
      <c r="AZ275" s="110">
        <v>0</v>
      </c>
      <c r="BA275" s="110">
        <v>0</v>
      </c>
      <c r="BB275" s="110">
        <v>0</v>
      </c>
    </row>
    <row r="276" spans="1:54" x14ac:dyDescent="0.25">
      <c r="A276" s="925" t="s">
        <v>99</v>
      </c>
      <c r="B276" s="829"/>
      <c r="C276" s="925" t="s">
        <v>322</v>
      </c>
      <c r="D276" s="829"/>
      <c r="E276" s="925" t="s">
        <v>324</v>
      </c>
      <c r="F276" s="829"/>
      <c r="G276" s="925" t="s">
        <v>293</v>
      </c>
      <c r="H276" s="829"/>
      <c r="I276" s="925" t="s">
        <v>280</v>
      </c>
      <c r="J276" s="829"/>
      <c r="K276" s="829"/>
      <c r="L276" s="925" t="s">
        <v>282</v>
      </c>
      <c r="M276" s="829"/>
      <c r="N276" s="829"/>
      <c r="O276" s="925" t="s">
        <v>80</v>
      </c>
      <c r="P276" s="829"/>
      <c r="Q276" s="925"/>
      <c r="R276" s="829"/>
      <c r="S276" s="924" t="s">
        <v>330</v>
      </c>
      <c r="T276" s="829"/>
      <c r="U276" s="829"/>
      <c r="V276" s="829"/>
      <c r="W276" s="829"/>
      <c r="X276" s="829"/>
      <c r="Y276" s="829"/>
      <c r="Z276" s="829"/>
      <c r="AA276" s="925" t="s">
        <v>273</v>
      </c>
      <c r="AB276" s="829"/>
      <c r="AC276" s="829"/>
      <c r="AD276" s="829"/>
      <c r="AE276" s="829"/>
      <c r="AF276" s="925" t="s">
        <v>274</v>
      </c>
      <c r="AG276" s="829"/>
      <c r="AH276" s="829"/>
      <c r="AI276" s="108" t="s">
        <v>65</v>
      </c>
      <c r="AJ276" s="926" t="s">
        <v>275</v>
      </c>
      <c r="AK276" s="829"/>
      <c r="AL276" s="829"/>
      <c r="AM276" s="829"/>
      <c r="AN276" s="829"/>
      <c r="AO276" s="829"/>
      <c r="AP276" s="109">
        <v>290000000</v>
      </c>
      <c r="AQ276" s="110">
        <v>0</v>
      </c>
      <c r="AR276" s="109">
        <v>290000000</v>
      </c>
      <c r="AS276" s="110">
        <v>0</v>
      </c>
      <c r="AT276" s="110">
        <v>0</v>
      </c>
      <c r="AU276" s="110">
        <v>0</v>
      </c>
      <c r="AV276" s="713">
        <v>0</v>
      </c>
      <c r="AW276" s="110">
        <v>0</v>
      </c>
      <c r="AX276" s="696">
        <v>0</v>
      </c>
      <c r="AY276" s="110">
        <v>0</v>
      </c>
      <c r="AZ276" s="110">
        <v>0</v>
      </c>
      <c r="BA276" s="110">
        <v>0</v>
      </c>
      <c r="BB276" s="110">
        <v>0</v>
      </c>
    </row>
    <row r="277" spans="1:54" s="269" customFormat="1" x14ac:dyDescent="0.25">
      <c r="A277" s="943" t="s">
        <v>99</v>
      </c>
      <c r="B277" s="939"/>
      <c r="C277" s="943" t="s">
        <v>322</v>
      </c>
      <c r="D277" s="939"/>
      <c r="E277" s="943" t="s">
        <v>324</v>
      </c>
      <c r="F277" s="939"/>
      <c r="G277" s="943" t="s">
        <v>294</v>
      </c>
      <c r="H277" s="939"/>
      <c r="I277" s="943" t="s">
        <v>236</v>
      </c>
      <c r="J277" s="939"/>
      <c r="K277" s="939"/>
      <c r="L277" s="943" t="s">
        <v>236</v>
      </c>
      <c r="M277" s="939"/>
      <c r="N277" s="939"/>
      <c r="O277" s="943" t="s">
        <v>236</v>
      </c>
      <c r="P277" s="939"/>
      <c r="Q277" s="943" t="s">
        <v>236</v>
      </c>
      <c r="R277" s="939"/>
      <c r="S277" s="942" t="s">
        <v>884</v>
      </c>
      <c r="T277" s="939"/>
      <c r="U277" s="939"/>
      <c r="V277" s="939"/>
      <c r="W277" s="939"/>
      <c r="X277" s="939"/>
      <c r="Y277" s="939"/>
      <c r="Z277" s="939"/>
      <c r="AA277" s="943" t="s">
        <v>273</v>
      </c>
      <c r="AB277" s="939"/>
      <c r="AC277" s="939"/>
      <c r="AD277" s="939"/>
      <c r="AE277" s="939"/>
      <c r="AF277" s="943" t="s">
        <v>274</v>
      </c>
      <c r="AG277" s="939"/>
      <c r="AH277" s="939"/>
      <c r="AI277" s="700" t="s">
        <v>65</v>
      </c>
      <c r="AJ277" s="944" t="s">
        <v>275</v>
      </c>
      <c r="AK277" s="939"/>
      <c r="AL277" s="939"/>
      <c r="AM277" s="939"/>
      <c r="AN277" s="939"/>
      <c r="AO277" s="939"/>
      <c r="AP277" s="701">
        <v>400000000</v>
      </c>
      <c r="AQ277" s="701">
        <v>398697451</v>
      </c>
      <c r="AR277" s="701">
        <v>1302549</v>
      </c>
      <c r="AS277" s="702">
        <v>0</v>
      </c>
      <c r="AT277" s="702">
        <v>0</v>
      </c>
      <c r="AU277" s="701">
        <v>398697451</v>
      </c>
      <c r="AV277" s="711">
        <v>0</v>
      </c>
      <c r="AW277" s="702">
        <v>0</v>
      </c>
      <c r="AX277" s="724">
        <v>0</v>
      </c>
      <c r="AY277" s="702">
        <v>0</v>
      </c>
      <c r="AZ277" s="702">
        <v>0</v>
      </c>
      <c r="BA277" s="702">
        <v>0</v>
      </c>
      <c r="BB277" s="702">
        <v>0</v>
      </c>
    </row>
    <row r="278" spans="1:54" x14ac:dyDescent="0.25">
      <c r="A278" s="918" t="s">
        <v>99</v>
      </c>
      <c r="B278" s="829"/>
      <c r="C278" s="918" t="s">
        <v>322</v>
      </c>
      <c r="D278" s="829"/>
      <c r="E278" s="918" t="s">
        <v>324</v>
      </c>
      <c r="F278" s="829"/>
      <c r="G278" s="918" t="s">
        <v>294</v>
      </c>
      <c r="H278" s="829"/>
      <c r="I278" s="918" t="s">
        <v>280</v>
      </c>
      <c r="J278" s="829"/>
      <c r="K278" s="829"/>
      <c r="L278" s="918" t="s">
        <v>236</v>
      </c>
      <c r="M278" s="829"/>
      <c r="N278" s="829"/>
      <c r="O278" s="918" t="s">
        <v>236</v>
      </c>
      <c r="P278" s="829"/>
      <c r="Q278" s="918" t="s">
        <v>236</v>
      </c>
      <c r="R278" s="829"/>
      <c r="S278" s="917" t="s">
        <v>884</v>
      </c>
      <c r="T278" s="829"/>
      <c r="U278" s="829"/>
      <c r="V278" s="829"/>
      <c r="W278" s="829"/>
      <c r="X278" s="829"/>
      <c r="Y278" s="829"/>
      <c r="Z278" s="829"/>
      <c r="AA278" s="918" t="s">
        <v>273</v>
      </c>
      <c r="AB278" s="829"/>
      <c r="AC278" s="829"/>
      <c r="AD278" s="829"/>
      <c r="AE278" s="829"/>
      <c r="AF278" s="918" t="s">
        <v>274</v>
      </c>
      <c r="AG278" s="829"/>
      <c r="AH278" s="829"/>
      <c r="AI278" s="105" t="s">
        <v>65</v>
      </c>
      <c r="AJ278" s="919" t="s">
        <v>275</v>
      </c>
      <c r="AK278" s="829"/>
      <c r="AL278" s="829"/>
      <c r="AM278" s="829"/>
      <c r="AN278" s="829"/>
      <c r="AO278" s="829"/>
      <c r="AP278" s="106">
        <v>400000000</v>
      </c>
      <c r="AQ278" s="106">
        <v>398697451</v>
      </c>
      <c r="AR278" s="106">
        <v>1302549</v>
      </c>
      <c r="AS278" s="107">
        <v>0</v>
      </c>
      <c r="AT278" s="107">
        <v>0</v>
      </c>
      <c r="AU278" s="106">
        <v>398697451</v>
      </c>
      <c r="AV278" s="711">
        <v>0</v>
      </c>
      <c r="AW278" s="107">
        <v>0</v>
      </c>
      <c r="AX278" s="724">
        <v>0</v>
      </c>
      <c r="AY278" s="107">
        <v>0</v>
      </c>
      <c r="AZ278" s="107">
        <v>0</v>
      </c>
      <c r="BA278" s="107">
        <v>0</v>
      </c>
      <c r="BB278" s="107">
        <v>0</v>
      </c>
    </row>
    <row r="279" spans="1:54" x14ac:dyDescent="0.25">
      <c r="A279" s="918" t="s">
        <v>99</v>
      </c>
      <c r="B279" s="829"/>
      <c r="C279" s="918" t="s">
        <v>322</v>
      </c>
      <c r="D279" s="829"/>
      <c r="E279" s="918" t="s">
        <v>324</v>
      </c>
      <c r="F279" s="829"/>
      <c r="G279" s="918" t="s">
        <v>294</v>
      </c>
      <c r="H279" s="829"/>
      <c r="I279" s="918" t="s">
        <v>280</v>
      </c>
      <c r="J279" s="829"/>
      <c r="K279" s="829"/>
      <c r="L279" s="918" t="s">
        <v>282</v>
      </c>
      <c r="M279" s="829"/>
      <c r="N279" s="829"/>
      <c r="O279" s="918" t="s">
        <v>236</v>
      </c>
      <c r="P279" s="829"/>
      <c r="Q279" s="918" t="s">
        <v>236</v>
      </c>
      <c r="R279" s="829"/>
      <c r="S279" s="917" t="s">
        <v>326</v>
      </c>
      <c r="T279" s="829"/>
      <c r="U279" s="829"/>
      <c r="V279" s="829"/>
      <c r="W279" s="829"/>
      <c r="X279" s="829"/>
      <c r="Y279" s="829"/>
      <c r="Z279" s="829"/>
      <c r="AA279" s="918" t="s">
        <v>273</v>
      </c>
      <c r="AB279" s="829"/>
      <c r="AC279" s="829"/>
      <c r="AD279" s="829"/>
      <c r="AE279" s="829"/>
      <c r="AF279" s="918" t="s">
        <v>274</v>
      </c>
      <c r="AG279" s="829"/>
      <c r="AH279" s="829"/>
      <c r="AI279" s="105" t="s">
        <v>65</v>
      </c>
      <c r="AJ279" s="919" t="s">
        <v>275</v>
      </c>
      <c r="AK279" s="829"/>
      <c r="AL279" s="829"/>
      <c r="AM279" s="829"/>
      <c r="AN279" s="829"/>
      <c r="AO279" s="829"/>
      <c r="AP279" s="106">
        <v>400000000</v>
      </c>
      <c r="AQ279" s="106">
        <v>398697451</v>
      </c>
      <c r="AR279" s="106">
        <v>1302549</v>
      </c>
      <c r="AS279" s="107">
        <v>0</v>
      </c>
      <c r="AT279" s="107">
        <v>0</v>
      </c>
      <c r="AU279" s="106">
        <v>398697451</v>
      </c>
      <c r="AV279" s="711">
        <v>0</v>
      </c>
      <c r="AW279" s="107">
        <v>0</v>
      </c>
      <c r="AX279" s="724">
        <v>0</v>
      </c>
      <c r="AY279" s="107">
        <v>0</v>
      </c>
      <c r="AZ279" s="107">
        <v>0</v>
      </c>
      <c r="BA279" s="107">
        <v>0</v>
      </c>
      <c r="BB279" s="107">
        <v>0</v>
      </c>
    </row>
    <row r="280" spans="1:54" x14ac:dyDescent="0.25">
      <c r="A280" s="925" t="s">
        <v>99</v>
      </c>
      <c r="B280" s="829"/>
      <c r="C280" s="925" t="s">
        <v>322</v>
      </c>
      <c r="D280" s="829"/>
      <c r="E280" s="925" t="s">
        <v>324</v>
      </c>
      <c r="F280" s="829"/>
      <c r="G280" s="925" t="s">
        <v>294</v>
      </c>
      <c r="H280" s="829"/>
      <c r="I280" s="925" t="s">
        <v>280</v>
      </c>
      <c r="J280" s="829"/>
      <c r="K280" s="829"/>
      <c r="L280" s="925" t="s">
        <v>282</v>
      </c>
      <c r="M280" s="829"/>
      <c r="N280" s="829"/>
      <c r="O280" s="925" t="s">
        <v>65</v>
      </c>
      <c r="P280" s="829"/>
      <c r="Q280" s="925" t="s">
        <v>236</v>
      </c>
      <c r="R280" s="829"/>
      <c r="S280" s="924" t="s">
        <v>886</v>
      </c>
      <c r="T280" s="829"/>
      <c r="U280" s="829"/>
      <c r="V280" s="829"/>
      <c r="W280" s="829"/>
      <c r="X280" s="829"/>
      <c r="Y280" s="829"/>
      <c r="Z280" s="829"/>
      <c r="AA280" s="925" t="s">
        <v>273</v>
      </c>
      <c r="AB280" s="829"/>
      <c r="AC280" s="829"/>
      <c r="AD280" s="829"/>
      <c r="AE280" s="829"/>
      <c r="AF280" s="925" t="s">
        <v>274</v>
      </c>
      <c r="AG280" s="829"/>
      <c r="AH280" s="829"/>
      <c r="AI280" s="108" t="s">
        <v>65</v>
      </c>
      <c r="AJ280" s="926" t="s">
        <v>275</v>
      </c>
      <c r="AK280" s="829"/>
      <c r="AL280" s="829"/>
      <c r="AM280" s="829"/>
      <c r="AN280" s="829"/>
      <c r="AO280" s="829"/>
      <c r="AP280" s="109">
        <v>361979000</v>
      </c>
      <c r="AQ280" s="109">
        <v>360676951</v>
      </c>
      <c r="AR280" s="109">
        <v>1302049</v>
      </c>
      <c r="AS280" s="110">
        <v>0</v>
      </c>
      <c r="AT280" s="110">
        <v>0</v>
      </c>
      <c r="AU280" s="109">
        <v>360676951</v>
      </c>
      <c r="AV280" s="713">
        <v>0</v>
      </c>
      <c r="AW280" s="110">
        <v>0</v>
      </c>
      <c r="AX280" s="696">
        <v>0</v>
      </c>
      <c r="AY280" s="110">
        <v>0</v>
      </c>
      <c r="AZ280" s="110">
        <v>0</v>
      </c>
      <c r="BA280" s="110">
        <v>0</v>
      </c>
      <c r="BB280" s="110">
        <v>0</v>
      </c>
    </row>
    <row r="281" spans="1:54" x14ac:dyDescent="0.25">
      <c r="A281" s="925" t="s">
        <v>99</v>
      </c>
      <c r="B281" s="829"/>
      <c r="C281" s="925" t="s">
        <v>322</v>
      </c>
      <c r="D281" s="829"/>
      <c r="E281" s="925" t="s">
        <v>324</v>
      </c>
      <c r="F281" s="829"/>
      <c r="G281" s="925" t="s">
        <v>294</v>
      </c>
      <c r="H281" s="829"/>
      <c r="I281" s="925" t="s">
        <v>280</v>
      </c>
      <c r="J281" s="829"/>
      <c r="K281" s="829"/>
      <c r="L281" s="925" t="s">
        <v>282</v>
      </c>
      <c r="M281" s="829"/>
      <c r="N281" s="829"/>
      <c r="O281" s="925" t="s">
        <v>80</v>
      </c>
      <c r="P281" s="829"/>
      <c r="Q281" s="925" t="s">
        <v>236</v>
      </c>
      <c r="R281" s="829"/>
      <c r="S281" s="924" t="s">
        <v>330</v>
      </c>
      <c r="T281" s="829"/>
      <c r="U281" s="829"/>
      <c r="V281" s="829"/>
      <c r="W281" s="829"/>
      <c r="X281" s="829"/>
      <c r="Y281" s="829"/>
      <c r="Z281" s="829"/>
      <c r="AA281" s="925" t="s">
        <v>273</v>
      </c>
      <c r="AB281" s="829"/>
      <c r="AC281" s="829"/>
      <c r="AD281" s="829"/>
      <c r="AE281" s="829"/>
      <c r="AF281" s="925" t="s">
        <v>274</v>
      </c>
      <c r="AG281" s="829"/>
      <c r="AH281" s="829"/>
      <c r="AI281" s="108" t="s">
        <v>65</v>
      </c>
      <c r="AJ281" s="926" t="s">
        <v>275</v>
      </c>
      <c r="AK281" s="829"/>
      <c r="AL281" s="829"/>
      <c r="AM281" s="829"/>
      <c r="AN281" s="829"/>
      <c r="AO281" s="829"/>
      <c r="AP281" s="109">
        <v>38021000</v>
      </c>
      <c r="AQ281" s="109">
        <v>38020500</v>
      </c>
      <c r="AR281" s="110">
        <v>500</v>
      </c>
      <c r="AS281" s="110">
        <v>0</v>
      </c>
      <c r="AT281" s="110">
        <v>0</v>
      </c>
      <c r="AU281" s="109">
        <v>38020500</v>
      </c>
      <c r="AV281" s="713">
        <v>0</v>
      </c>
      <c r="AW281" s="110">
        <v>0</v>
      </c>
      <c r="AX281" s="696">
        <v>0</v>
      </c>
      <c r="AY281" s="110">
        <v>0</v>
      </c>
      <c r="AZ281" s="110">
        <v>0</v>
      </c>
      <c r="BA281" s="110">
        <v>0</v>
      </c>
      <c r="BB281" s="110">
        <v>0</v>
      </c>
    </row>
    <row r="282" spans="1:54" x14ac:dyDescent="0.25">
      <c r="A282" s="918" t="s">
        <v>99</v>
      </c>
      <c r="B282" s="829"/>
      <c r="C282" s="918" t="s">
        <v>322</v>
      </c>
      <c r="D282" s="829"/>
      <c r="E282" s="918" t="s">
        <v>324</v>
      </c>
      <c r="F282" s="829"/>
      <c r="G282" s="918" t="s">
        <v>294</v>
      </c>
      <c r="H282" s="829"/>
      <c r="I282" s="918" t="s">
        <v>280</v>
      </c>
      <c r="J282" s="829"/>
      <c r="K282" s="829"/>
      <c r="L282" s="918" t="s">
        <v>289</v>
      </c>
      <c r="M282" s="829"/>
      <c r="N282" s="829"/>
      <c r="O282" s="918" t="s">
        <v>236</v>
      </c>
      <c r="P282" s="829"/>
      <c r="Q282" s="918" t="s">
        <v>236</v>
      </c>
      <c r="R282" s="829"/>
      <c r="S282" s="917" t="s">
        <v>885</v>
      </c>
      <c r="T282" s="829"/>
      <c r="U282" s="829"/>
      <c r="V282" s="829"/>
      <c r="W282" s="829"/>
      <c r="X282" s="829"/>
      <c r="Y282" s="829"/>
      <c r="Z282" s="829"/>
      <c r="AA282" s="918" t="s">
        <v>273</v>
      </c>
      <c r="AB282" s="829"/>
      <c r="AC282" s="829"/>
      <c r="AD282" s="829"/>
      <c r="AE282" s="829"/>
      <c r="AF282" s="918" t="s">
        <v>274</v>
      </c>
      <c r="AG282" s="829"/>
      <c r="AH282" s="829"/>
      <c r="AI282" s="105" t="s">
        <v>65</v>
      </c>
      <c r="AJ282" s="919" t="s">
        <v>275</v>
      </c>
      <c r="AK282" s="829"/>
      <c r="AL282" s="829"/>
      <c r="AM282" s="829"/>
      <c r="AN282" s="829"/>
      <c r="AO282" s="829"/>
      <c r="AP282" s="107">
        <v>0</v>
      </c>
      <c r="AQ282" s="107">
        <v>0</v>
      </c>
      <c r="AR282" s="107">
        <v>0</v>
      </c>
      <c r="AS282" s="107">
        <v>0</v>
      </c>
      <c r="AT282" s="107">
        <v>0</v>
      </c>
      <c r="AU282" s="107">
        <v>0</v>
      </c>
      <c r="AV282" s="711">
        <v>0</v>
      </c>
      <c r="AW282" s="107">
        <v>0</v>
      </c>
      <c r="AX282" s="724">
        <v>0</v>
      </c>
      <c r="AY282" s="107">
        <v>0</v>
      </c>
      <c r="AZ282" s="107">
        <v>0</v>
      </c>
      <c r="BA282" s="107">
        <v>0</v>
      </c>
      <c r="BB282" s="107">
        <v>0</v>
      </c>
    </row>
    <row r="283" spans="1:54" x14ac:dyDescent="0.25">
      <c r="A283" s="925" t="s">
        <v>99</v>
      </c>
      <c r="B283" s="829"/>
      <c r="C283" s="925" t="s">
        <v>322</v>
      </c>
      <c r="D283" s="829"/>
      <c r="E283" s="925" t="s">
        <v>324</v>
      </c>
      <c r="F283" s="829"/>
      <c r="G283" s="925" t="s">
        <v>294</v>
      </c>
      <c r="H283" s="829"/>
      <c r="I283" s="925" t="s">
        <v>280</v>
      </c>
      <c r="J283" s="829"/>
      <c r="K283" s="829"/>
      <c r="L283" s="925" t="s">
        <v>289</v>
      </c>
      <c r="M283" s="829"/>
      <c r="N283" s="829"/>
      <c r="O283" s="925" t="s">
        <v>65</v>
      </c>
      <c r="P283" s="829"/>
      <c r="Q283" s="925" t="s">
        <v>236</v>
      </c>
      <c r="R283" s="829"/>
      <c r="S283" s="924" t="s">
        <v>886</v>
      </c>
      <c r="T283" s="829"/>
      <c r="U283" s="829"/>
      <c r="V283" s="829"/>
      <c r="W283" s="829"/>
      <c r="X283" s="829"/>
      <c r="Y283" s="829"/>
      <c r="Z283" s="829"/>
      <c r="AA283" s="925" t="s">
        <v>273</v>
      </c>
      <c r="AB283" s="829"/>
      <c r="AC283" s="829"/>
      <c r="AD283" s="829"/>
      <c r="AE283" s="829"/>
      <c r="AF283" s="925" t="s">
        <v>274</v>
      </c>
      <c r="AG283" s="829"/>
      <c r="AH283" s="829"/>
      <c r="AI283" s="108" t="s">
        <v>65</v>
      </c>
      <c r="AJ283" s="926" t="s">
        <v>275</v>
      </c>
      <c r="AK283" s="829"/>
      <c r="AL283" s="829"/>
      <c r="AM283" s="829"/>
      <c r="AN283" s="829"/>
      <c r="AO283" s="829"/>
      <c r="AP283" s="110">
        <v>0</v>
      </c>
      <c r="AQ283" s="110">
        <v>0</v>
      </c>
      <c r="AR283" s="110">
        <v>0</v>
      </c>
      <c r="AS283" s="110">
        <v>0</v>
      </c>
      <c r="AT283" s="110">
        <v>0</v>
      </c>
      <c r="AU283" s="110">
        <v>0</v>
      </c>
      <c r="AV283" s="713">
        <v>0</v>
      </c>
      <c r="AW283" s="110">
        <v>0</v>
      </c>
      <c r="AX283" s="696">
        <v>0</v>
      </c>
      <c r="AY283" s="110">
        <v>0</v>
      </c>
      <c r="AZ283" s="110">
        <v>0</v>
      </c>
      <c r="BA283" s="110">
        <v>0</v>
      </c>
      <c r="BB283" s="110">
        <v>0</v>
      </c>
    </row>
    <row r="284" spans="1:54" x14ac:dyDescent="0.25">
      <c r="A284" s="925" t="s">
        <v>99</v>
      </c>
      <c r="B284" s="829"/>
      <c r="C284" s="925" t="s">
        <v>322</v>
      </c>
      <c r="D284" s="829"/>
      <c r="E284" s="925" t="s">
        <v>324</v>
      </c>
      <c r="F284" s="829"/>
      <c r="G284" s="925" t="s">
        <v>294</v>
      </c>
      <c r="H284" s="829"/>
      <c r="I284" s="925" t="s">
        <v>280</v>
      </c>
      <c r="J284" s="829"/>
      <c r="K284" s="829"/>
      <c r="L284" s="925" t="s">
        <v>289</v>
      </c>
      <c r="M284" s="829"/>
      <c r="N284" s="829"/>
      <c r="O284" s="925" t="s">
        <v>80</v>
      </c>
      <c r="P284" s="829"/>
      <c r="Q284" s="925" t="s">
        <v>236</v>
      </c>
      <c r="R284" s="829"/>
      <c r="S284" s="924" t="s">
        <v>330</v>
      </c>
      <c r="T284" s="829"/>
      <c r="U284" s="829"/>
      <c r="V284" s="829"/>
      <c r="W284" s="829"/>
      <c r="X284" s="829"/>
      <c r="Y284" s="829"/>
      <c r="Z284" s="829"/>
      <c r="AA284" s="925" t="s">
        <v>273</v>
      </c>
      <c r="AB284" s="829"/>
      <c r="AC284" s="829"/>
      <c r="AD284" s="829"/>
      <c r="AE284" s="829"/>
      <c r="AF284" s="925" t="s">
        <v>274</v>
      </c>
      <c r="AG284" s="829"/>
      <c r="AH284" s="829"/>
      <c r="AI284" s="108" t="s">
        <v>65</v>
      </c>
      <c r="AJ284" s="926" t="s">
        <v>275</v>
      </c>
      <c r="AK284" s="829"/>
      <c r="AL284" s="829"/>
      <c r="AM284" s="829"/>
      <c r="AN284" s="829"/>
      <c r="AO284" s="829"/>
      <c r="AP284" s="110">
        <v>0</v>
      </c>
      <c r="AQ284" s="110">
        <v>0</v>
      </c>
      <c r="AR284" s="110">
        <v>0</v>
      </c>
      <c r="AS284" s="110">
        <v>0</v>
      </c>
      <c r="AT284" s="110">
        <v>0</v>
      </c>
      <c r="AU284" s="110">
        <v>0</v>
      </c>
      <c r="AV284" s="713">
        <v>0</v>
      </c>
      <c r="AW284" s="110">
        <v>0</v>
      </c>
      <c r="AX284" s="696">
        <v>0</v>
      </c>
      <c r="AY284" s="110">
        <v>0</v>
      </c>
      <c r="AZ284" s="110">
        <v>0</v>
      </c>
      <c r="BA284" s="110">
        <v>0</v>
      </c>
      <c r="BB284" s="110">
        <v>0</v>
      </c>
    </row>
    <row r="285" spans="1:54" x14ac:dyDescent="0.25">
      <c r="A285" s="918" t="s">
        <v>99</v>
      </c>
      <c r="B285" s="829"/>
      <c r="C285" s="918" t="s">
        <v>322</v>
      </c>
      <c r="D285" s="829"/>
      <c r="E285" s="918" t="s">
        <v>324</v>
      </c>
      <c r="F285" s="829"/>
      <c r="G285" s="918" t="s">
        <v>288</v>
      </c>
      <c r="H285" s="829"/>
      <c r="I285" s="918" t="s">
        <v>280</v>
      </c>
      <c r="J285" s="829"/>
      <c r="K285" s="829"/>
      <c r="L285" s="918"/>
      <c r="M285" s="829"/>
      <c r="N285" s="829"/>
      <c r="O285" s="918"/>
      <c r="P285" s="829"/>
      <c r="Q285" s="918"/>
      <c r="R285" s="829"/>
      <c r="S285" s="917" t="s">
        <v>927</v>
      </c>
      <c r="T285" s="829"/>
      <c r="U285" s="829"/>
      <c r="V285" s="829"/>
      <c r="W285" s="829"/>
      <c r="X285" s="829"/>
      <c r="Y285" s="829"/>
      <c r="Z285" s="829"/>
      <c r="AA285" s="918" t="s">
        <v>273</v>
      </c>
      <c r="AB285" s="829"/>
      <c r="AC285" s="829"/>
      <c r="AD285" s="829"/>
      <c r="AE285" s="829"/>
      <c r="AF285" s="918" t="s">
        <v>274</v>
      </c>
      <c r="AG285" s="829"/>
      <c r="AH285" s="829"/>
      <c r="AI285" s="105" t="s">
        <v>65</v>
      </c>
      <c r="AJ285" s="919" t="s">
        <v>275</v>
      </c>
      <c r="AK285" s="829"/>
      <c r="AL285" s="829"/>
      <c r="AM285" s="829"/>
      <c r="AN285" s="829"/>
      <c r="AO285" s="829"/>
      <c r="AP285" s="106">
        <v>300000000</v>
      </c>
      <c r="AQ285" s="106">
        <v>211200000</v>
      </c>
      <c r="AR285" s="106">
        <v>88800000</v>
      </c>
      <c r="AS285" s="107">
        <v>0</v>
      </c>
      <c r="AT285" s="106">
        <v>2690000</v>
      </c>
      <c r="AU285" s="106">
        <v>208510000</v>
      </c>
      <c r="AV285" s="711">
        <v>0</v>
      </c>
      <c r="AW285" s="106">
        <v>2690000</v>
      </c>
      <c r="AX285" s="724">
        <v>0</v>
      </c>
      <c r="AY285" s="107">
        <v>0</v>
      </c>
      <c r="AZ285" s="107">
        <v>0</v>
      </c>
      <c r="BA285" s="107">
        <v>0</v>
      </c>
      <c r="BB285" s="107">
        <v>0</v>
      </c>
    </row>
    <row r="286" spans="1:54" s="269" customFormat="1" x14ac:dyDescent="0.25">
      <c r="A286" s="943" t="s">
        <v>99</v>
      </c>
      <c r="B286" s="939"/>
      <c r="C286" s="943" t="s">
        <v>322</v>
      </c>
      <c r="D286" s="939"/>
      <c r="E286" s="943" t="s">
        <v>324</v>
      </c>
      <c r="F286" s="939"/>
      <c r="G286" s="943" t="s">
        <v>288</v>
      </c>
      <c r="H286" s="939"/>
      <c r="I286" s="943" t="s">
        <v>236</v>
      </c>
      <c r="J286" s="939"/>
      <c r="K286" s="939"/>
      <c r="L286" s="943" t="s">
        <v>236</v>
      </c>
      <c r="M286" s="939"/>
      <c r="N286" s="939"/>
      <c r="O286" s="943" t="s">
        <v>236</v>
      </c>
      <c r="P286" s="939"/>
      <c r="Q286" s="943" t="s">
        <v>236</v>
      </c>
      <c r="R286" s="939"/>
      <c r="S286" s="942" t="s">
        <v>927</v>
      </c>
      <c r="T286" s="939"/>
      <c r="U286" s="939"/>
      <c r="V286" s="939"/>
      <c r="W286" s="939"/>
      <c r="X286" s="939"/>
      <c r="Y286" s="939"/>
      <c r="Z286" s="939"/>
      <c r="AA286" s="943" t="s">
        <v>273</v>
      </c>
      <c r="AB286" s="939"/>
      <c r="AC286" s="939"/>
      <c r="AD286" s="939"/>
      <c r="AE286" s="939"/>
      <c r="AF286" s="943" t="s">
        <v>274</v>
      </c>
      <c r="AG286" s="939"/>
      <c r="AH286" s="939"/>
      <c r="AI286" s="700" t="s">
        <v>65</v>
      </c>
      <c r="AJ286" s="944" t="s">
        <v>275</v>
      </c>
      <c r="AK286" s="939"/>
      <c r="AL286" s="939"/>
      <c r="AM286" s="939"/>
      <c r="AN286" s="939"/>
      <c r="AO286" s="939"/>
      <c r="AP286" s="701">
        <v>300000000</v>
      </c>
      <c r="AQ286" s="701">
        <v>211200000</v>
      </c>
      <c r="AR286" s="701">
        <v>88800000</v>
      </c>
      <c r="AS286" s="702">
        <v>0</v>
      </c>
      <c r="AT286" s="701">
        <v>2690000</v>
      </c>
      <c r="AU286" s="701">
        <v>208510000</v>
      </c>
      <c r="AV286" s="711">
        <v>0</v>
      </c>
      <c r="AW286" s="701">
        <v>2690000</v>
      </c>
      <c r="AX286" s="724">
        <v>0</v>
      </c>
      <c r="AY286" s="702">
        <v>0</v>
      </c>
      <c r="AZ286" s="702">
        <v>0</v>
      </c>
      <c r="BA286" s="702">
        <v>0</v>
      </c>
      <c r="BB286" s="702">
        <v>0</v>
      </c>
    </row>
    <row r="287" spans="1:54" x14ac:dyDescent="0.25">
      <c r="A287" s="918" t="s">
        <v>99</v>
      </c>
      <c r="B287" s="829"/>
      <c r="C287" s="918" t="s">
        <v>322</v>
      </c>
      <c r="D287" s="829"/>
      <c r="E287" s="918" t="s">
        <v>324</v>
      </c>
      <c r="F287" s="829"/>
      <c r="G287" s="918" t="s">
        <v>288</v>
      </c>
      <c r="H287" s="829"/>
      <c r="I287" s="918" t="s">
        <v>280</v>
      </c>
      <c r="J287" s="829"/>
      <c r="K287" s="829"/>
      <c r="L287" s="918" t="s">
        <v>282</v>
      </c>
      <c r="M287" s="829"/>
      <c r="N287" s="829"/>
      <c r="O287" s="918"/>
      <c r="P287" s="829"/>
      <c r="Q287" s="918"/>
      <c r="R287" s="829"/>
      <c r="S287" s="917" t="s">
        <v>326</v>
      </c>
      <c r="T287" s="829"/>
      <c r="U287" s="829"/>
      <c r="V287" s="829"/>
      <c r="W287" s="829"/>
      <c r="X287" s="829"/>
      <c r="Y287" s="829"/>
      <c r="Z287" s="829"/>
      <c r="AA287" s="918" t="s">
        <v>273</v>
      </c>
      <c r="AB287" s="829"/>
      <c r="AC287" s="829"/>
      <c r="AD287" s="829"/>
      <c r="AE287" s="829"/>
      <c r="AF287" s="918" t="s">
        <v>274</v>
      </c>
      <c r="AG287" s="829"/>
      <c r="AH287" s="829"/>
      <c r="AI287" s="105" t="s">
        <v>65</v>
      </c>
      <c r="AJ287" s="919" t="s">
        <v>275</v>
      </c>
      <c r="AK287" s="829"/>
      <c r="AL287" s="829"/>
      <c r="AM287" s="829"/>
      <c r="AN287" s="829"/>
      <c r="AO287" s="829"/>
      <c r="AP287" s="106">
        <v>300000000</v>
      </c>
      <c r="AQ287" s="106">
        <v>211200000</v>
      </c>
      <c r="AR287" s="106">
        <v>88800000</v>
      </c>
      <c r="AS287" s="107">
        <v>0</v>
      </c>
      <c r="AT287" s="106">
        <v>2690000</v>
      </c>
      <c r="AU287" s="106">
        <v>208510000</v>
      </c>
      <c r="AV287" s="711">
        <v>0</v>
      </c>
      <c r="AW287" s="106">
        <v>2690000</v>
      </c>
      <c r="AX287" s="724">
        <v>0</v>
      </c>
      <c r="AY287" s="107">
        <v>0</v>
      </c>
      <c r="AZ287" s="107">
        <v>0</v>
      </c>
      <c r="BA287" s="107">
        <v>0</v>
      </c>
      <c r="BB287" s="107">
        <v>0</v>
      </c>
    </row>
    <row r="288" spans="1:54" x14ac:dyDescent="0.25">
      <c r="A288" s="925" t="s">
        <v>99</v>
      </c>
      <c r="B288" s="829"/>
      <c r="C288" s="925" t="s">
        <v>322</v>
      </c>
      <c r="D288" s="829"/>
      <c r="E288" s="925" t="s">
        <v>324</v>
      </c>
      <c r="F288" s="829"/>
      <c r="G288" s="925" t="s">
        <v>288</v>
      </c>
      <c r="H288" s="829"/>
      <c r="I288" s="925" t="s">
        <v>280</v>
      </c>
      <c r="J288" s="829"/>
      <c r="K288" s="829"/>
      <c r="L288" s="925" t="s">
        <v>282</v>
      </c>
      <c r="M288" s="829"/>
      <c r="N288" s="829"/>
      <c r="O288" s="925" t="s">
        <v>279</v>
      </c>
      <c r="P288" s="829"/>
      <c r="Q288" s="925"/>
      <c r="R288" s="829"/>
      <c r="S288" s="924" t="s">
        <v>332</v>
      </c>
      <c r="T288" s="829"/>
      <c r="U288" s="829"/>
      <c r="V288" s="829"/>
      <c r="W288" s="829"/>
      <c r="X288" s="829"/>
      <c r="Y288" s="829"/>
      <c r="Z288" s="829"/>
      <c r="AA288" s="925" t="s">
        <v>273</v>
      </c>
      <c r="AB288" s="829"/>
      <c r="AC288" s="829"/>
      <c r="AD288" s="829"/>
      <c r="AE288" s="829"/>
      <c r="AF288" s="925" t="s">
        <v>274</v>
      </c>
      <c r="AG288" s="829"/>
      <c r="AH288" s="829"/>
      <c r="AI288" s="108" t="s">
        <v>65</v>
      </c>
      <c r="AJ288" s="926" t="s">
        <v>275</v>
      </c>
      <c r="AK288" s="829"/>
      <c r="AL288" s="829"/>
      <c r="AM288" s="829"/>
      <c r="AN288" s="829"/>
      <c r="AO288" s="829"/>
      <c r="AP288" s="109">
        <v>46500000</v>
      </c>
      <c r="AQ288" s="110">
        <v>0</v>
      </c>
      <c r="AR288" s="109">
        <v>46500000</v>
      </c>
      <c r="AS288" s="110">
        <v>0</v>
      </c>
      <c r="AT288" s="110">
        <v>0</v>
      </c>
      <c r="AU288" s="110">
        <v>0</v>
      </c>
      <c r="AV288" s="713">
        <v>0</v>
      </c>
      <c r="AW288" s="110">
        <v>0</v>
      </c>
      <c r="AX288" s="696">
        <v>0</v>
      </c>
      <c r="AY288" s="110">
        <v>0</v>
      </c>
      <c r="AZ288" s="110">
        <v>0</v>
      </c>
      <c r="BA288" s="110">
        <v>0</v>
      </c>
      <c r="BB288" s="110">
        <v>0</v>
      </c>
    </row>
    <row r="289" spans="1:54" x14ac:dyDescent="0.25">
      <c r="A289" s="925" t="s">
        <v>99</v>
      </c>
      <c r="B289" s="829"/>
      <c r="C289" s="925" t="s">
        <v>322</v>
      </c>
      <c r="D289" s="829"/>
      <c r="E289" s="925" t="s">
        <v>324</v>
      </c>
      <c r="F289" s="829"/>
      <c r="G289" s="925" t="s">
        <v>288</v>
      </c>
      <c r="H289" s="829"/>
      <c r="I289" s="925" t="s">
        <v>280</v>
      </c>
      <c r="J289" s="829"/>
      <c r="K289" s="829"/>
      <c r="L289" s="925" t="s">
        <v>282</v>
      </c>
      <c r="M289" s="829"/>
      <c r="N289" s="829"/>
      <c r="O289" s="925" t="s">
        <v>282</v>
      </c>
      <c r="P289" s="829"/>
      <c r="Q289" s="925"/>
      <c r="R289" s="829"/>
      <c r="S289" s="924" t="s">
        <v>327</v>
      </c>
      <c r="T289" s="829"/>
      <c r="U289" s="829"/>
      <c r="V289" s="829"/>
      <c r="W289" s="829"/>
      <c r="X289" s="829"/>
      <c r="Y289" s="829"/>
      <c r="Z289" s="829"/>
      <c r="AA289" s="925" t="s">
        <v>273</v>
      </c>
      <c r="AB289" s="829"/>
      <c r="AC289" s="829"/>
      <c r="AD289" s="829"/>
      <c r="AE289" s="829"/>
      <c r="AF289" s="925" t="s">
        <v>274</v>
      </c>
      <c r="AG289" s="829"/>
      <c r="AH289" s="829"/>
      <c r="AI289" s="108" t="s">
        <v>65</v>
      </c>
      <c r="AJ289" s="926" t="s">
        <v>275</v>
      </c>
      <c r="AK289" s="829"/>
      <c r="AL289" s="829"/>
      <c r="AM289" s="829"/>
      <c r="AN289" s="829"/>
      <c r="AO289" s="829"/>
      <c r="AP289" s="109">
        <v>86000000</v>
      </c>
      <c r="AQ289" s="109">
        <v>86000000</v>
      </c>
      <c r="AR289" s="110">
        <v>0</v>
      </c>
      <c r="AS289" s="110">
        <v>0</v>
      </c>
      <c r="AT289" s="110">
        <v>0</v>
      </c>
      <c r="AU289" s="109">
        <v>86000000</v>
      </c>
      <c r="AV289" s="713">
        <v>0</v>
      </c>
      <c r="AW289" s="110">
        <v>0</v>
      </c>
      <c r="AX289" s="696">
        <v>0</v>
      </c>
      <c r="AY289" s="110">
        <v>0</v>
      </c>
      <c r="AZ289" s="110">
        <v>0</v>
      </c>
      <c r="BA289" s="110">
        <v>0</v>
      </c>
      <c r="BB289" s="110">
        <v>0</v>
      </c>
    </row>
    <row r="290" spans="1:54" x14ac:dyDescent="0.25">
      <c r="A290" s="925" t="s">
        <v>99</v>
      </c>
      <c r="B290" s="829"/>
      <c r="C290" s="925" t="s">
        <v>322</v>
      </c>
      <c r="D290" s="829"/>
      <c r="E290" s="925" t="s">
        <v>324</v>
      </c>
      <c r="F290" s="829"/>
      <c r="G290" s="925" t="s">
        <v>288</v>
      </c>
      <c r="H290" s="829"/>
      <c r="I290" s="925" t="s">
        <v>280</v>
      </c>
      <c r="J290" s="829"/>
      <c r="K290" s="829"/>
      <c r="L290" s="925" t="s">
        <v>282</v>
      </c>
      <c r="M290" s="829"/>
      <c r="N290" s="829"/>
      <c r="O290" s="925" t="s">
        <v>289</v>
      </c>
      <c r="P290" s="829"/>
      <c r="Q290" s="925"/>
      <c r="R290" s="829"/>
      <c r="S290" s="924" t="s">
        <v>328</v>
      </c>
      <c r="T290" s="829"/>
      <c r="U290" s="829"/>
      <c r="V290" s="829"/>
      <c r="W290" s="829"/>
      <c r="X290" s="829"/>
      <c r="Y290" s="829"/>
      <c r="Z290" s="829"/>
      <c r="AA290" s="925" t="s">
        <v>273</v>
      </c>
      <c r="AB290" s="829"/>
      <c r="AC290" s="829"/>
      <c r="AD290" s="829"/>
      <c r="AE290" s="829"/>
      <c r="AF290" s="925" t="s">
        <v>274</v>
      </c>
      <c r="AG290" s="829"/>
      <c r="AH290" s="829"/>
      <c r="AI290" s="108" t="s">
        <v>65</v>
      </c>
      <c r="AJ290" s="926" t="s">
        <v>275</v>
      </c>
      <c r="AK290" s="829"/>
      <c r="AL290" s="829"/>
      <c r="AM290" s="829"/>
      <c r="AN290" s="829"/>
      <c r="AO290" s="829"/>
      <c r="AP290" s="109">
        <v>68860000</v>
      </c>
      <c r="AQ290" s="109">
        <v>68860000</v>
      </c>
      <c r="AR290" s="110">
        <v>0</v>
      </c>
      <c r="AS290" s="110">
        <v>0</v>
      </c>
      <c r="AT290" s="110">
        <v>0</v>
      </c>
      <c r="AU290" s="109">
        <v>68860000</v>
      </c>
      <c r="AV290" s="713">
        <v>0</v>
      </c>
      <c r="AW290" s="110">
        <v>0</v>
      </c>
      <c r="AX290" s="696">
        <v>0</v>
      </c>
      <c r="AY290" s="110">
        <v>0</v>
      </c>
      <c r="AZ290" s="110">
        <v>0</v>
      </c>
      <c r="BA290" s="110">
        <v>0</v>
      </c>
      <c r="BB290" s="110">
        <v>0</v>
      </c>
    </row>
    <row r="291" spans="1:54" x14ac:dyDescent="0.25">
      <c r="A291" s="925" t="s">
        <v>99</v>
      </c>
      <c r="B291" s="829"/>
      <c r="C291" s="925" t="s">
        <v>322</v>
      </c>
      <c r="D291" s="829"/>
      <c r="E291" s="925" t="s">
        <v>324</v>
      </c>
      <c r="F291" s="829"/>
      <c r="G291" s="925" t="s">
        <v>288</v>
      </c>
      <c r="H291" s="829"/>
      <c r="I291" s="925" t="s">
        <v>280</v>
      </c>
      <c r="J291" s="829"/>
      <c r="K291" s="829"/>
      <c r="L291" s="925" t="s">
        <v>282</v>
      </c>
      <c r="M291" s="829"/>
      <c r="N291" s="829"/>
      <c r="O291" s="925" t="s">
        <v>283</v>
      </c>
      <c r="P291" s="829"/>
      <c r="Q291" s="925"/>
      <c r="R291" s="829"/>
      <c r="S291" s="924" t="s">
        <v>84</v>
      </c>
      <c r="T291" s="829"/>
      <c r="U291" s="829"/>
      <c r="V291" s="829"/>
      <c r="W291" s="829"/>
      <c r="X291" s="829"/>
      <c r="Y291" s="829"/>
      <c r="Z291" s="829"/>
      <c r="AA291" s="925" t="s">
        <v>273</v>
      </c>
      <c r="AB291" s="829"/>
      <c r="AC291" s="829"/>
      <c r="AD291" s="829"/>
      <c r="AE291" s="829"/>
      <c r="AF291" s="925" t="s">
        <v>274</v>
      </c>
      <c r="AG291" s="829"/>
      <c r="AH291" s="829"/>
      <c r="AI291" s="108" t="s">
        <v>65</v>
      </c>
      <c r="AJ291" s="926" t="s">
        <v>275</v>
      </c>
      <c r="AK291" s="829"/>
      <c r="AL291" s="829"/>
      <c r="AM291" s="829"/>
      <c r="AN291" s="829"/>
      <c r="AO291" s="829"/>
      <c r="AP291" s="109">
        <v>56340000</v>
      </c>
      <c r="AQ291" s="109">
        <v>56340000</v>
      </c>
      <c r="AR291" s="110">
        <v>0</v>
      </c>
      <c r="AS291" s="110">
        <v>0</v>
      </c>
      <c r="AT291" s="109">
        <v>2690000</v>
      </c>
      <c r="AU291" s="109">
        <v>53650000</v>
      </c>
      <c r="AV291" s="713">
        <v>0</v>
      </c>
      <c r="AW291" s="109">
        <v>2690000</v>
      </c>
      <c r="AX291" s="696">
        <v>0</v>
      </c>
      <c r="AY291" s="110">
        <v>0</v>
      </c>
      <c r="AZ291" s="110">
        <v>0</v>
      </c>
      <c r="BA291" s="110">
        <v>0</v>
      </c>
      <c r="BB291" s="110">
        <v>0</v>
      </c>
    </row>
    <row r="292" spans="1:54" x14ac:dyDescent="0.25">
      <c r="A292" s="925" t="s">
        <v>99</v>
      </c>
      <c r="B292" s="829"/>
      <c r="C292" s="925" t="s">
        <v>322</v>
      </c>
      <c r="D292" s="829"/>
      <c r="E292" s="925" t="s">
        <v>324</v>
      </c>
      <c r="F292" s="829"/>
      <c r="G292" s="925" t="s">
        <v>288</v>
      </c>
      <c r="H292" s="829"/>
      <c r="I292" s="925" t="s">
        <v>280</v>
      </c>
      <c r="J292" s="829"/>
      <c r="K292" s="829"/>
      <c r="L292" s="925" t="s">
        <v>282</v>
      </c>
      <c r="M292" s="829"/>
      <c r="N292" s="829"/>
      <c r="O292" s="925" t="s">
        <v>292</v>
      </c>
      <c r="P292" s="829"/>
      <c r="Q292" s="925"/>
      <c r="R292" s="829"/>
      <c r="S292" s="924" t="s">
        <v>329</v>
      </c>
      <c r="T292" s="829"/>
      <c r="U292" s="829"/>
      <c r="V292" s="829"/>
      <c r="W292" s="829"/>
      <c r="X292" s="829"/>
      <c r="Y292" s="829"/>
      <c r="Z292" s="829"/>
      <c r="AA292" s="925" t="s">
        <v>273</v>
      </c>
      <c r="AB292" s="829"/>
      <c r="AC292" s="829"/>
      <c r="AD292" s="829"/>
      <c r="AE292" s="829"/>
      <c r="AF292" s="925" t="s">
        <v>274</v>
      </c>
      <c r="AG292" s="829"/>
      <c r="AH292" s="829"/>
      <c r="AI292" s="108" t="s">
        <v>65</v>
      </c>
      <c r="AJ292" s="926" t="s">
        <v>275</v>
      </c>
      <c r="AK292" s="829"/>
      <c r="AL292" s="829"/>
      <c r="AM292" s="829"/>
      <c r="AN292" s="829"/>
      <c r="AO292" s="829"/>
      <c r="AP292" s="109">
        <v>42300000</v>
      </c>
      <c r="AQ292" s="110">
        <v>0</v>
      </c>
      <c r="AR292" s="109">
        <v>42300000</v>
      </c>
      <c r="AS292" s="110">
        <v>0</v>
      </c>
      <c r="AT292" s="110">
        <v>0</v>
      </c>
      <c r="AU292" s="110">
        <v>0</v>
      </c>
      <c r="AV292" s="713">
        <v>0</v>
      </c>
      <c r="AW292" s="110">
        <v>0</v>
      </c>
      <c r="AX292" s="696">
        <v>0</v>
      </c>
      <c r="AY292" s="110">
        <v>0</v>
      </c>
      <c r="AZ292" s="110">
        <v>0</v>
      </c>
      <c r="BA292" s="110">
        <v>0</v>
      </c>
      <c r="BB292" s="110">
        <v>0</v>
      </c>
    </row>
    <row r="293" spans="1:54" x14ac:dyDescent="0.25">
      <c r="A293" s="918" t="s">
        <v>99</v>
      </c>
      <c r="B293" s="829"/>
      <c r="C293" s="918" t="s">
        <v>322</v>
      </c>
      <c r="D293" s="829"/>
      <c r="E293" s="918" t="s">
        <v>324</v>
      </c>
      <c r="F293" s="829"/>
      <c r="G293" s="918" t="s">
        <v>290</v>
      </c>
      <c r="H293" s="829"/>
      <c r="I293" s="918" t="s">
        <v>280</v>
      </c>
      <c r="J293" s="829"/>
      <c r="K293" s="829"/>
      <c r="L293" s="918"/>
      <c r="M293" s="829"/>
      <c r="N293" s="829"/>
      <c r="O293" s="918"/>
      <c r="P293" s="829"/>
      <c r="Q293" s="918"/>
      <c r="R293" s="829"/>
      <c r="S293" s="917" t="s">
        <v>887</v>
      </c>
      <c r="T293" s="829"/>
      <c r="U293" s="829"/>
      <c r="V293" s="829"/>
      <c r="W293" s="829"/>
      <c r="X293" s="829"/>
      <c r="Y293" s="829"/>
      <c r="Z293" s="829"/>
      <c r="AA293" s="918" t="s">
        <v>273</v>
      </c>
      <c r="AB293" s="829"/>
      <c r="AC293" s="829"/>
      <c r="AD293" s="829"/>
      <c r="AE293" s="829"/>
      <c r="AF293" s="918" t="s">
        <v>274</v>
      </c>
      <c r="AG293" s="829"/>
      <c r="AH293" s="829"/>
      <c r="AI293" s="105" t="s">
        <v>65</v>
      </c>
      <c r="AJ293" s="919" t="s">
        <v>275</v>
      </c>
      <c r="AK293" s="829"/>
      <c r="AL293" s="829"/>
      <c r="AM293" s="829"/>
      <c r="AN293" s="829"/>
      <c r="AO293" s="829"/>
      <c r="AP293" s="106">
        <v>300000000</v>
      </c>
      <c r="AQ293" s="106">
        <v>10000000</v>
      </c>
      <c r="AR293" s="107">
        <v>0</v>
      </c>
      <c r="AS293" s="107">
        <v>0</v>
      </c>
      <c r="AT293" s="106">
        <v>28279697</v>
      </c>
      <c r="AU293" s="106">
        <v>-18279697</v>
      </c>
      <c r="AV293" s="710">
        <v>20480304</v>
      </c>
      <c r="AW293" s="106">
        <v>7799393</v>
      </c>
      <c r="AX293" s="723">
        <v>18689051</v>
      </c>
      <c r="AY293" s="106">
        <v>1791253</v>
      </c>
      <c r="AZ293" s="106">
        <v>18689051</v>
      </c>
      <c r="BA293" s="107">
        <v>0</v>
      </c>
      <c r="BB293" s="107">
        <v>0</v>
      </c>
    </row>
    <row r="294" spans="1:54" s="269" customFormat="1" x14ac:dyDescent="0.25">
      <c r="A294" s="943" t="s">
        <v>99</v>
      </c>
      <c r="B294" s="939"/>
      <c r="C294" s="943" t="s">
        <v>322</v>
      </c>
      <c r="D294" s="939"/>
      <c r="E294" s="943" t="s">
        <v>324</v>
      </c>
      <c r="F294" s="939"/>
      <c r="G294" s="943" t="s">
        <v>290</v>
      </c>
      <c r="H294" s="939"/>
      <c r="I294" s="943" t="s">
        <v>236</v>
      </c>
      <c r="J294" s="939"/>
      <c r="K294" s="939"/>
      <c r="L294" s="943" t="s">
        <v>236</v>
      </c>
      <c r="M294" s="939"/>
      <c r="N294" s="939"/>
      <c r="O294" s="943" t="s">
        <v>236</v>
      </c>
      <c r="P294" s="939"/>
      <c r="Q294" s="943" t="s">
        <v>236</v>
      </c>
      <c r="R294" s="939"/>
      <c r="S294" s="942" t="s">
        <v>887</v>
      </c>
      <c r="T294" s="939"/>
      <c r="U294" s="939"/>
      <c r="V294" s="939"/>
      <c r="W294" s="939"/>
      <c r="X294" s="939"/>
      <c r="Y294" s="939"/>
      <c r="Z294" s="939"/>
      <c r="AA294" s="943" t="s">
        <v>273</v>
      </c>
      <c r="AB294" s="939"/>
      <c r="AC294" s="939"/>
      <c r="AD294" s="939"/>
      <c r="AE294" s="939"/>
      <c r="AF294" s="943" t="s">
        <v>274</v>
      </c>
      <c r="AG294" s="939"/>
      <c r="AH294" s="939"/>
      <c r="AI294" s="700" t="s">
        <v>65</v>
      </c>
      <c r="AJ294" s="944" t="s">
        <v>275</v>
      </c>
      <c r="AK294" s="939"/>
      <c r="AL294" s="939"/>
      <c r="AM294" s="939"/>
      <c r="AN294" s="939"/>
      <c r="AO294" s="939"/>
      <c r="AP294" s="701">
        <v>300000000</v>
      </c>
      <c r="AQ294" s="701">
        <v>10000000</v>
      </c>
      <c r="AR294" s="702">
        <v>0</v>
      </c>
      <c r="AS294" s="702">
        <v>0</v>
      </c>
      <c r="AT294" s="701">
        <v>28279697</v>
      </c>
      <c r="AU294" s="701">
        <v>-18279697</v>
      </c>
      <c r="AV294" s="710">
        <v>20480304</v>
      </c>
      <c r="AW294" s="701">
        <v>7799393</v>
      </c>
      <c r="AX294" s="723">
        <v>18689051</v>
      </c>
      <c r="AY294" s="701">
        <v>1791253</v>
      </c>
      <c r="AZ294" s="701">
        <v>18689051</v>
      </c>
      <c r="BA294" s="702">
        <v>0</v>
      </c>
      <c r="BB294" s="702">
        <v>0</v>
      </c>
    </row>
    <row r="295" spans="1:54" x14ac:dyDescent="0.25">
      <c r="A295" s="918" t="s">
        <v>99</v>
      </c>
      <c r="B295" s="829"/>
      <c r="C295" s="918" t="s">
        <v>322</v>
      </c>
      <c r="D295" s="829"/>
      <c r="E295" s="918" t="s">
        <v>324</v>
      </c>
      <c r="F295" s="829"/>
      <c r="G295" s="918" t="s">
        <v>290</v>
      </c>
      <c r="H295" s="829"/>
      <c r="I295" s="918" t="s">
        <v>280</v>
      </c>
      <c r="J295" s="829"/>
      <c r="K295" s="829"/>
      <c r="L295" s="918" t="s">
        <v>282</v>
      </c>
      <c r="M295" s="829"/>
      <c r="N295" s="829"/>
      <c r="O295" s="918"/>
      <c r="P295" s="829"/>
      <c r="Q295" s="918"/>
      <c r="R295" s="829"/>
      <c r="S295" s="917" t="s">
        <v>326</v>
      </c>
      <c r="T295" s="829"/>
      <c r="U295" s="829"/>
      <c r="V295" s="829"/>
      <c r="W295" s="829"/>
      <c r="X295" s="829"/>
      <c r="Y295" s="829"/>
      <c r="Z295" s="829"/>
      <c r="AA295" s="918" t="s">
        <v>273</v>
      </c>
      <c r="AB295" s="829"/>
      <c r="AC295" s="829"/>
      <c r="AD295" s="829"/>
      <c r="AE295" s="829"/>
      <c r="AF295" s="918" t="s">
        <v>274</v>
      </c>
      <c r="AG295" s="829"/>
      <c r="AH295" s="829"/>
      <c r="AI295" s="105" t="s">
        <v>65</v>
      </c>
      <c r="AJ295" s="919" t="s">
        <v>275</v>
      </c>
      <c r="AK295" s="829"/>
      <c r="AL295" s="829"/>
      <c r="AM295" s="829"/>
      <c r="AN295" s="829"/>
      <c r="AO295" s="829"/>
      <c r="AP295" s="106">
        <v>300000000</v>
      </c>
      <c r="AQ295" s="106">
        <v>10000000</v>
      </c>
      <c r="AR295" s="107">
        <v>0</v>
      </c>
      <c r="AS295" s="107">
        <v>0</v>
      </c>
      <c r="AT295" s="106">
        <v>28279697</v>
      </c>
      <c r="AU295" s="106">
        <v>-18279697</v>
      </c>
      <c r="AV295" s="710">
        <v>20480304</v>
      </c>
      <c r="AW295" s="106">
        <v>7799393</v>
      </c>
      <c r="AX295" s="723">
        <v>18689051</v>
      </c>
      <c r="AY295" s="106">
        <v>1791253</v>
      </c>
      <c r="AZ295" s="106">
        <v>18689051</v>
      </c>
      <c r="BA295" s="107">
        <v>0</v>
      </c>
      <c r="BB295" s="107">
        <v>0</v>
      </c>
    </row>
    <row r="296" spans="1:54" x14ac:dyDescent="0.25">
      <c r="A296" s="925" t="s">
        <v>99</v>
      </c>
      <c r="B296" s="829"/>
      <c r="C296" s="925" t="s">
        <v>322</v>
      </c>
      <c r="D296" s="829"/>
      <c r="E296" s="925" t="s">
        <v>324</v>
      </c>
      <c r="F296" s="829"/>
      <c r="G296" s="925" t="s">
        <v>290</v>
      </c>
      <c r="H296" s="829"/>
      <c r="I296" s="925" t="s">
        <v>280</v>
      </c>
      <c r="J296" s="829"/>
      <c r="K296" s="829"/>
      <c r="L296" s="925" t="s">
        <v>282</v>
      </c>
      <c r="M296" s="829"/>
      <c r="N296" s="829"/>
      <c r="O296" s="925" t="s">
        <v>279</v>
      </c>
      <c r="P296" s="829"/>
      <c r="Q296" s="925"/>
      <c r="R296" s="829"/>
      <c r="S296" s="924" t="s">
        <v>332</v>
      </c>
      <c r="T296" s="829"/>
      <c r="U296" s="829"/>
      <c r="V296" s="829"/>
      <c r="W296" s="829"/>
      <c r="X296" s="829"/>
      <c r="Y296" s="829"/>
      <c r="Z296" s="829"/>
      <c r="AA296" s="925" t="s">
        <v>273</v>
      </c>
      <c r="AB296" s="829"/>
      <c r="AC296" s="829"/>
      <c r="AD296" s="829"/>
      <c r="AE296" s="829"/>
      <c r="AF296" s="925" t="s">
        <v>274</v>
      </c>
      <c r="AG296" s="829"/>
      <c r="AH296" s="829"/>
      <c r="AI296" s="108" t="s">
        <v>65</v>
      </c>
      <c r="AJ296" s="926" t="s">
        <v>275</v>
      </c>
      <c r="AK296" s="829"/>
      <c r="AL296" s="829"/>
      <c r="AM296" s="829"/>
      <c r="AN296" s="829"/>
      <c r="AO296" s="829"/>
      <c r="AP296" s="109">
        <v>45000000</v>
      </c>
      <c r="AQ296" s="110">
        <v>0</v>
      </c>
      <c r="AR296" s="110">
        <v>0</v>
      </c>
      <c r="AS296" s="110">
        <v>0</v>
      </c>
      <c r="AT296" s="110">
        <v>0</v>
      </c>
      <c r="AU296" s="110">
        <v>0</v>
      </c>
      <c r="AV296" s="713">
        <v>0</v>
      </c>
      <c r="AW296" s="110">
        <v>0</v>
      </c>
      <c r="AX296" s="696">
        <v>0</v>
      </c>
      <c r="AY296" s="110">
        <v>0</v>
      </c>
      <c r="AZ296" s="110">
        <v>0</v>
      </c>
      <c r="BA296" s="110">
        <v>0</v>
      </c>
      <c r="BB296" s="110">
        <v>0</v>
      </c>
    </row>
    <row r="297" spans="1:54" x14ac:dyDescent="0.25">
      <c r="A297" s="925" t="s">
        <v>99</v>
      </c>
      <c r="B297" s="829"/>
      <c r="C297" s="925" t="s">
        <v>322</v>
      </c>
      <c r="D297" s="829"/>
      <c r="E297" s="925" t="s">
        <v>324</v>
      </c>
      <c r="F297" s="829"/>
      <c r="G297" s="925" t="s">
        <v>290</v>
      </c>
      <c r="H297" s="829"/>
      <c r="I297" s="925" t="s">
        <v>280</v>
      </c>
      <c r="J297" s="829"/>
      <c r="K297" s="829"/>
      <c r="L297" s="925" t="s">
        <v>282</v>
      </c>
      <c r="M297" s="829"/>
      <c r="N297" s="829"/>
      <c r="O297" s="925" t="s">
        <v>282</v>
      </c>
      <c r="P297" s="829"/>
      <c r="Q297" s="925"/>
      <c r="R297" s="829"/>
      <c r="S297" s="924" t="s">
        <v>327</v>
      </c>
      <c r="T297" s="829"/>
      <c r="U297" s="829"/>
      <c r="V297" s="829"/>
      <c r="W297" s="829"/>
      <c r="X297" s="829"/>
      <c r="Y297" s="829"/>
      <c r="Z297" s="829"/>
      <c r="AA297" s="925" t="s">
        <v>273</v>
      </c>
      <c r="AB297" s="829"/>
      <c r="AC297" s="829"/>
      <c r="AD297" s="829"/>
      <c r="AE297" s="829"/>
      <c r="AF297" s="925" t="s">
        <v>274</v>
      </c>
      <c r="AG297" s="829"/>
      <c r="AH297" s="829"/>
      <c r="AI297" s="108" t="s">
        <v>65</v>
      </c>
      <c r="AJ297" s="926" t="s">
        <v>275</v>
      </c>
      <c r="AK297" s="829"/>
      <c r="AL297" s="829"/>
      <c r="AM297" s="829"/>
      <c r="AN297" s="829"/>
      <c r="AO297" s="829"/>
      <c r="AP297" s="109">
        <v>101000000</v>
      </c>
      <c r="AQ297" s="110">
        <v>0</v>
      </c>
      <c r="AR297" s="110">
        <v>0</v>
      </c>
      <c r="AS297" s="110">
        <v>0</v>
      </c>
      <c r="AT297" s="110">
        <v>0</v>
      </c>
      <c r="AU297" s="110">
        <v>0</v>
      </c>
      <c r="AV297" s="713">
        <v>0</v>
      </c>
      <c r="AW297" s="110">
        <v>0</v>
      </c>
      <c r="AX297" s="696">
        <v>0</v>
      </c>
      <c r="AY297" s="110">
        <v>0</v>
      </c>
      <c r="AZ297" s="110">
        <v>0</v>
      </c>
      <c r="BA297" s="110">
        <v>0</v>
      </c>
      <c r="BB297" s="110">
        <v>0</v>
      </c>
    </row>
    <row r="298" spans="1:54" x14ac:dyDescent="0.25">
      <c r="A298" s="925" t="s">
        <v>99</v>
      </c>
      <c r="B298" s="829"/>
      <c r="C298" s="925" t="s">
        <v>322</v>
      </c>
      <c r="D298" s="829"/>
      <c r="E298" s="925" t="s">
        <v>324</v>
      </c>
      <c r="F298" s="829"/>
      <c r="G298" s="925" t="s">
        <v>290</v>
      </c>
      <c r="H298" s="829"/>
      <c r="I298" s="925" t="s">
        <v>280</v>
      </c>
      <c r="J298" s="829"/>
      <c r="K298" s="829"/>
      <c r="L298" s="925" t="s">
        <v>282</v>
      </c>
      <c r="M298" s="829"/>
      <c r="N298" s="829"/>
      <c r="O298" s="925" t="s">
        <v>289</v>
      </c>
      <c r="P298" s="829"/>
      <c r="Q298" s="925"/>
      <c r="R298" s="829"/>
      <c r="S298" s="924" t="s">
        <v>328</v>
      </c>
      <c r="T298" s="829"/>
      <c r="U298" s="829"/>
      <c r="V298" s="829"/>
      <c r="W298" s="829"/>
      <c r="X298" s="829"/>
      <c r="Y298" s="829"/>
      <c r="Z298" s="829"/>
      <c r="AA298" s="925" t="s">
        <v>273</v>
      </c>
      <c r="AB298" s="829"/>
      <c r="AC298" s="829"/>
      <c r="AD298" s="829"/>
      <c r="AE298" s="829"/>
      <c r="AF298" s="925" t="s">
        <v>274</v>
      </c>
      <c r="AG298" s="829"/>
      <c r="AH298" s="829"/>
      <c r="AI298" s="108" t="s">
        <v>65</v>
      </c>
      <c r="AJ298" s="926" t="s">
        <v>275</v>
      </c>
      <c r="AK298" s="829"/>
      <c r="AL298" s="829"/>
      <c r="AM298" s="829"/>
      <c r="AN298" s="829"/>
      <c r="AO298" s="829"/>
      <c r="AP298" s="109">
        <v>49000000</v>
      </c>
      <c r="AQ298" s="110">
        <v>0</v>
      </c>
      <c r="AR298" s="110">
        <v>0</v>
      </c>
      <c r="AS298" s="110">
        <v>0</v>
      </c>
      <c r="AT298" s="110">
        <v>0</v>
      </c>
      <c r="AU298" s="110">
        <v>0</v>
      </c>
      <c r="AV298" s="713">
        <v>0</v>
      </c>
      <c r="AW298" s="110">
        <v>0</v>
      </c>
      <c r="AX298" s="696">
        <v>0</v>
      </c>
      <c r="AY298" s="110">
        <v>0</v>
      </c>
      <c r="AZ298" s="110">
        <v>0</v>
      </c>
      <c r="BA298" s="110">
        <v>0</v>
      </c>
      <c r="BB298" s="110">
        <v>0</v>
      </c>
    </row>
    <row r="299" spans="1:54" x14ac:dyDescent="0.25">
      <c r="A299" s="925" t="s">
        <v>99</v>
      </c>
      <c r="B299" s="829"/>
      <c r="C299" s="925" t="s">
        <v>322</v>
      </c>
      <c r="D299" s="829"/>
      <c r="E299" s="925" t="s">
        <v>324</v>
      </c>
      <c r="F299" s="829"/>
      <c r="G299" s="925" t="s">
        <v>290</v>
      </c>
      <c r="H299" s="829"/>
      <c r="I299" s="925" t="s">
        <v>280</v>
      </c>
      <c r="J299" s="829"/>
      <c r="K299" s="829"/>
      <c r="L299" s="925" t="s">
        <v>282</v>
      </c>
      <c r="M299" s="829"/>
      <c r="N299" s="829"/>
      <c r="O299" s="925" t="s">
        <v>283</v>
      </c>
      <c r="P299" s="829"/>
      <c r="Q299" s="925"/>
      <c r="R299" s="829"/>
      <c r="S299" s="924" t="s">
        <v>84</v>
      </c>
      <c r="T299" s="829"/>
      <c r="U299" s="829"/>
      <c r="V299" s="829"/>
      <c r="W299" s="829"/>
      <c r="X299" s="829"/>
      <c r="Y299" s="829"/>
      <c r="Z299" s="829"/>
      <c r="AA299" s="925" t="s">
        <v>273</v>
      </c>
      <c r="AB299" s="829"/>
      <c r="AC299" s="829"/>
      <c r="AD299" s="829"/>
      <c r="AE299" s="829"/>
      <c r="AF299" s="925" t="s">
        <v>274</v>
      </c>
      <c r="AG299" s="829"/>
      <c r="AH299" s="829"/>
      <c r="AI299" s="108" t="s">
        <v>65</v>
      </c>
      <c r="AJ299" s="926" t="s">
        <v>275</v>
      </c>
      <c r="AK299" s="829"/>
      <c r="AL299" s="829"/>
      <c r="AM299" s="829"/>
      <c r="AN299" s="829"/>
      <c r="AO299" s="829"/>
      <c r="AP299" s="109">
        <v>95000000</v>
      </c>
      <c r="AQ299" s="110">
        <v>0</v>
      </c>
      <c r="AR299" s="110">
        <v>0</v>
      </c>
      <c r="AS299" s="110">
        <v>0</v>
      </c>
      <c r="AT299" s="109">
        <v>28279697</v>
      </c>
      <c r="AU299" s="109">
        <v>-28279697</v>
      </c>
      <c r="AV299" s="712">
        <v>20480304</v>
      </c>
      <c r="AW299" s="109">
        <v>7799393</v>
      </c>
      <c r="AX299" s="695">
        <v>18689051</v>
      </c>
      <c r="AY299" s="109">
        <v>1791253</v>
      </c>
      <c r="AZ299" s="109">
        <v>18689051</v>
      </c>
      <c r="BA299" s="110">
        <v>0</v>
      </c>
      <c r="BB299" s="110">
        <v>0</v>
      </c>
    </row>
    <row r="300" spans="1:54" x14ac:dyDescent="0.25">
      <c r="A300" s="925" t="s">
        <v>99</v>
      </c>
      <c r="B300" s="829"/>
      <c r="C300" s="925" t="s">
        <v>322</v>
      </c>
      <c r="D300" s="829"/>
      <c r="E300" s="925" t="s">
        <v>324</v>
      </c>
      <c r="F300" s="829"/>
      <c r="G300" s="925" t="s">
        <v>290</v>
      </c>
      <c r="H300" s="829"/>
      <c r="I300" s="925" t="s">
        <v>280</v>
      </c>
      <c r="J300" s="829"/>
      <c r="K300" s="829"/>
      <c r="L300" s="925" t="s">
        <v>282</v>
      </c>
      <c r="M300" s="829"/>
      <c r="N300" s="829"/>
      <c r="O300" s="925" t="s">
        <v>292</v>
      </c>
      <c r="P300" s="829"/>
      <c r="Q300" s="925"/>
      <c r="R300" s="829"/>
      <c r="S300" s="924" t="s">
        <v>329</v>
      </c>
      <c r="T300" s="829"/>
      <c r="U300" s="829"/>
      <c r="V300" s="829"/>
      <c r="W300" s="829"/>
      <c r="X300" s="829"/>
      <c r="Y300" s="829"/>
      <c r="Z300" s="829"/>
      <c r="AA300" s="925" t="s">
        <v>273</v>
      </c>
      <c r="AB300" s="829"/>
      <c r="AC300" s="829"/>
      <c r="AD300" s="829"/>
      <c r="AE300" s="829"/>
      <c r="AF300" s="925" t="s">
        <v>274</v>
      </c>
      <c r="AG300" s="829"/>
      <c r="AH300" s="829"/>
      <c r="AI300" s="108" t="s">
        <v>65</v>
      </c>
      <c r="AJ300" s="926" t="s">
        <v>275</v>
      </c>
      <c r="AK300" s="829"/>
      <c r="AL300" s="829"/>
      <c r="AM300" s="829"/>
      <c r="AN300" s="829"/>
      <c r="AO300" s="829"/>
      <c r="AP300" s="109">
        <v>10000000</v>
      </c>
      <c r="AQ300" s="109">
        <v>10000000</v>
      </c>
      <c r="AR300" s="110">
        <v>0</v>
      </c>
      <c r="AS300" s="110">
        <v>0</v>
      </c>
      <c r="AT300" s="110">
        <v>0</v>
      </c>
      <c r="AU300" s="109">
        <v>10000000</v>
      </c>
      <c r="AV300" s="713">
        <v>0</v>
      </c>
      <c r="AW300" s="110">
        <v>0</v>
      </c>
      <c r="AX300" s="696">
        <v>0</v>
      </c>
      <c r="AY300" s="110">
        <v>0</v>
      </c>
      <c r="AZ300" s="110">
        <v>0</v>
      </c>
      <c r="BA300" s="110">
        <v>0</v>
      </c>
      <c r="BB300" s="110">
        <v>0</v>
      </c>
    </row>
    <row r="301" spans="1:54" x14ac:dyDescent="0.25">
      <c r="A301" s="918" t="s">
        <v>99</v>
      </c>
      <c r="B301" s="829"/>
      <c r="C301" s="918" t="s">
        <v>322</v>
      </c>
      <c r="D301" s="829"/>
      <c r="E301" s="918" t="s">
        <v>324</v>
      </c>
      <c r="F301" s="829"/>
      <c r="G301" s="918" t="s">
        <v>285</v>
      </c>
      <c r="H301" s="829"/>
      <c r="I301" s="918" t="s">
        <v>280</v>
      </c>
      <c r="J301" s="829"/>
      <c r="K301" s="829"/>
      <c r="L301" s="918"/>
      <c r="M301" s="829"/>
      <c r="N301" s="829"/>
      <c r="O301" s="918"/>
      <c r="P301" s="829"/>
      <c r="Q301" s="918"/>
      <c r="R301" s="829"/>
      <c r="S301" s="917" t="s">
        <v>928</v>
      </c>
      <c r="T301" s="829"/>
      <c r="U301" s="829"/>
      <c r="V301" s="829"/>
      <c r="W301" s="829"/>
      <c r="X301" s="829"/>
      <c r="Y301" s="829"/>
      <c r="Z301" s="829"/>
      <c r="AA301" s="918" t="s">
        <v>273</v>
      </c>
      <c r="AB301" s="829"/>
      <c r="AC301" s="829"/>
      <c r="AD301" s="829"/>
      <c r="AE301" s="829"/>
      <c r="AF301" s="918" t="s">
        <v>274</v>
      </c>
      <c r="AG301" s="829"/>
      <c r="AH301" s="829"/>
      <c r="AI301" s="105" t="s">
        <v>65</v>
      </c>
      <c r="AJ301" s="919" t="s">
        <v>275</v>
      </c>
      <c r="AK301" s="829"/>
      <c r="AL301" s="829"/>
      <c r="AM301" s="829"/>
      <c r="AN301" s="829"/>
      <c r="AO301" s="829"/>
      <c r="AP301" s="106">
        <v>350000000</v>
      </c>
      <c r="AQ301" s="106">
        <v>3000000</v>
      </c>
      <c r="AR301" s="106">
        <v>347000000</v>
      </c>
      <c r="AS301" s="107">
        <v>0</v>
      </c>
      <c r="AT301" s="107">
        <v>0</v>
      </c>
      <c r="AU301" s="106">
        <v>3000000</v>
      </c>
      <c r="AV301" s="711">
        <v>0</v>
      </c>
      <c r="AW301" s="107">
        <v>0</v>
      </c>
      <c r="AX301" s="724">
        <v>0</v>
      </c>
      <c r="AY301" s="107">
        <v>0</v>
      </c>
      <c r="AZ301" s="107">
        <v>0</v>
      </c>
      <c r="BA301" s="107">
        <v>0</v>
      </c>
      <c r="BB301" s="107">
        <v>0</v>
      </c>
    </row>
    <row r="302" spans="1:54" s="269" customFormat="1" x14ac:dyDescent="0.25">
      <c r="A302" s="943" t="s">
        <v>99</v>
      </c>
      <c r="B302" s="939"/>
      <c r="C302" s="943" t="s">
        <v>322</v>
      </c>
      <c r="D302" s="939"/>
      <c r="E302" s="943" t="s">
        <v>324</v>
      </c>
      <c r="F302" s="939"/>
      <c r="G302" s="943" t="s">
        <v>285</v>
      </c>
      <c r="H302" s="939"/>
      <c r="I302" s="943" t="s">
        <v>236</v>
      </c>
      <c r="J302" s="939"/>
      <c r="K302" s="939"/>
      <c r="L302" s="943" t="s">
        <v>236</v>
      </c>
      <c r="M302" s="939"/>
      <c r="N302" s="939"/>
      <c r="O302" s="943" t="s">
        <v>236</v>
      </c>
      <c r="P302" s="939"/>
      <c r="Q302" s="943" t="s">
        <v>236</v>
      </c>
      <c r="R302" s="939"/>
      <c r="S302" s="942" t="s">
        <v>928</v>
      </c>
      <c r="T302" s="939"/>
      <c r="U302" s="939"/>
      <c r="V302" s="939"/>
      <c r="W302" s="939"/>
      <c r="X302" s="939"/>
      <c r="Y302" s="939"/>
      <c r="Z302" s="939"/>
      <c r="AA302" s="943" t="s">
        <v>273</v>
      </c>
      <c r="AB302" s="939"/>
      <c r="AC302" s="939"/>
      <c r="AD302" s="939"/>
      <c r="AE302" s="939"/>
      <c r="AF302" s="943" t="s">
        <v>274</v>
      </c>
      <c r="AG302" s="939"/>
      <c r="AH302" s="939"/>
      <c r="AI302" s="700" t="s">
        <v>65</v>
      </c>
      <c r="AJ302" s="944" t="s">
        <v>275</v>
      </c>
      <c r="AK302" s="939"/>
      <c r="AL302" s="939"/>
      <c r="AM302" s="939"/>
      <c r="AN302" s="939"/>
      <c r="AO302" s="939"/>
      <c r="AP302" s="701">
        <v>350000000</v>
      </c>
      <c r="AQ302" s="701">
        <v>3000000</v>
      </c>
      <c r="AR302" s="701">
        <v>347000000</v>
      </c>
      <c r="AS302" s="702">
        <v>0</v>
      </c>
      <c r="AT302" s="702">
        <v>0</v>
      </c>
      <c r="AU302" s="701">
        <v>3000000</v>
      </c>
      <c r="AV302" s="711">
        <v>0</v>
      </c>
      <c r="AW302" s="702">
        <v>0</v>
      </c>
      <c r="AX302" s="724">
        <v>0</v>
      </c>
      <c r="AY302" s="702">
        <v>0</v>
      </c>
      <c r="AZ302" s="702">
        <v>0</v>
      </c>
      <c r="BA302" s="702">
        <v>0</v>
      </c>
      <c r="BB302" s="702">
        <v>0</v>
      </c>
    </row>
    <row r="303" spans="1:54" x14ac:dyDescent="0.25">
      <c r="A303" s="918" t="s">
        <v>99</v>
      </c>
      <c r="B303" s="829"/>
      <c r="C303" s="918" t="s">
        <v>322</v>
      </c>
      <c r="D303" s="829"/>
      <c r="E303" s="918" t="s">
        <v>324</v>
      </c>
      <c r="F303" s="829"/>
      <c r="G303" s="918" t="s">
        <v>285</v>
      </c>
      <c r="H303" s="829"/>
      <c r="I303" s="918" t="s">
        <v>280</v>
      </c>
      <c r="J303" s="829"/>
      <c r="K303" s="829"/>
      <c r="L303" s="918" t="s">
        <v>282</v>
      </c>
      <c r="M303" s="829"/>
      <c r="N303" s="829"/>
      <c r="O303" s="918"/>
      <c r="P303" s="829"/>
      <c r="Q303" s="918"/>
      <c r="R303" s="829"/>
      <c r="S303" s="917" t="s">
        <v>326</v>
      </c>
      <c r="T303" s="829"/>
      <c r="U303" s="829"/>
      <c r="V303" s="829"/>
      <c r="W303" s="829"/>
      <c r="X303" s="829"/>
      <c r="Y303" s="829"/>
      <c r="Z303" s="829"/>
      <c r="AA303" s="918" t="s">
        <v>273</v>
      </c>
      <c r="AB303" s="829"/>
      <c r="AC303" s="829"/>
      <c r="AD303" s="829"/>
      <c r="AE303" s="829"/>
      <c r="AF303" s="918" t="s">
        <v>274</v>
      </c>
      <c r="AG303" s="829"/>
      <c r="AH303" s="829"/>
      <c r="AI303" s="105" t="s">
        <v>65</v>
      </c>
      <c r="AJ303" s="919" t="s">
        <v>275</v>
      </c>
      <c r="AK303" s="829"/>
      <c r="AL303" s="829"/>
      <c r="AM303" s="829"/>
      <c r="AN303" s="829"/>
      <c r="AO303" s="829"/>
      <c r="AP303" s="106">
        <v>350000000</v>
      </c>
      <c r="AQ303" s="106">
        <v>3000000</v>
      </c>
      <c r="AR303" s="106">
        <v>347000000</v>
      </c>
      <c r="AS303" s="107">
        <v>0</v>
      </c>
      <c r="AT303" s="107">
        <v>0</v>
      </c>
      <c r="AU303" s="106">
        <v>3000000</v>
      </c>
      <c r="AV303" s="711">
        <v>0</v>
      </c>
      <c r="AW303" s="107">
        <v>0</v>
      </c>
      <c r="AX303" s="724">
        <v>0</v>
      </c>
      <c r="AY303" s="107">
        <v>0</v>
      </c>
      <c r="AZ303" s="107">
        <v>0</v>
      </c>
      <c r="BA303" s="107">
        <v>0</v>
      </c>
      <c r="BB303" s="107">
        <v>0</v>
      </c>
    </row>
    <row r="304" spans="1:54" x14ac:dyDescent="0.25">
      <c r="A304" s="925" t="s">
        <v>99</v>
      </c>
      <c r="B304" s="829"/>
      <c r="C304" s="925" t="s">
        <v>322</v>
      </c>
      <c r="D304" s="829"/>
      <c r="E304" s="925" t="s">
        <v>324</v>
      </c>
      <c r="F304" s="829"/>
      <c r="G304" s="925" t="s">
        <v>285</v>
      </c>
      <c r="H304" s="829"/>
      <c r="I304" s="925" t="s">
        <v>280</v>
      </c>
      <c r="J304" s="829"/>
      <c r="K304" s="829"/>
      <c r="L304" s="925" t="s">
        <v>282</v>
      </c>
      <c r="M304" s="829"/>
      <c r="N304" s="829"/>
      <c r="O304" s="925" t="s">
        <v>279</v>
      </c>
      <c r="P304" s="829"/>
      <c r="Q304" s="925"/>
      <c r="R304" s="829"/>
      <c r="S304" s="924" t="s">
        <v>332</v>
      </c>
      <c r="T304" s="829"/>
      <c r="U304" s="829"/>
      <c r="V304" s="829"/>
      <c r="W304" s="829"/>
      <c r="X304" s="829"/>
      <c r="Y304" s="829"/>
      <c r="Z304" s="829"/>
      <c r="AA304" s="925" t="s">
        <v>273</v>
      </c>
      <c r="AB304" s="829"/>
      <c r="AC304" s="829"/>
      <c r="AD304" s="829"/>
      <c r="AE304" s="829"/>
      <c r="AF304" s="925" t="s">
        <v>274</v>
      </c>
      <c r="AG304" s="829"/>
      <c r="AH304" s="829"/>
      <c r="AI304" s="108" t="s">
        <v>65</v>
      </c>
      <c r="AJ304" s="926" t="s">
        <v>275</v>
      </c>
      <c r="AK304" s="829"/>
      <c r="AL304" s="829"/>
      <c r="AM304" s="829"/>
      <c r="AN304" s="829"/>
      <c r="AO304" s="829"/>
      <c r="AP304" s="109">
        <v>341000000</v>
      </c>
      <c r="AQ304" s="109">
        <v>3000000</v>
      </c>
      <c r="AR304" s="109">
        <v>338000000</v>
      </c>
      <c r="AS304" s="110">
        <v>0</v>
      </c>
      <c r="AT304" s="110">
        <v>0</v>
      </c>
      <c r="AU304" s="109">
        <v>3000000</v>
      </c>
      <c r="AV304" s="713">
        <v>0</v>
      </c>
      <c r="AW304" s="110">
        <v>0</v>
      </c>
      <c r="AX304" s="696">
        <v>0</v>
      </c>
      <c r="AY304" s="110">
        <v>0</v>
      </c>
      <c r="AZ304" s="110">
        <v>0</v>
      </c>
      <c r="BA304" s="110">
        <v>0</v>
      </c>
      <c r="BB304" s="110">
        <v>0</v>
      </c>
    </row>
    <row r="305" spans="1:54" x14ac:dyDescent="0.25">
      <c r="A305" s="925" t="s">
        <v>99</v>
      </c>
      <c r="B305" s="829"/>
      <c r="C305" s="925" t="s">
        <v>322</v>
      </c>
      <c r="D305" s="829"/>
      <c r="E305" s="925" t="s">
        <v>324</v>
      </c>
      <c r="F305" s="829"/>
      <c r="G305" s="925" t="s">
        <v>285</v>
      </c>
      <c r="H305" s="829"/>
      <c r="I305" s="925" t="s">
        <v>280</v>
      </c>
      <c r="J305" s="829"/>
      <c r="K305" s="829"/>
      <c r="L305" s="925" t="s">
        <v>282</v>
      </c>
      <c r="M305" s="829"/>
      <c r="N305" s="829"/>
      <c r="O305" s="925" t="s">
        <v>282</v>
      </c>
      <c r="P305" s="829"/>
      <c r="Q305" s="925"/>
      <c r="R305" s="829"/>
      <c r="S305" s="924" t="s">
        <v>327</v>
      </c>
      <c r="T305" s="829"/>
      <c r="U305" s="829"/>
      <c r="V305" s="829"/>
      <c r="W305" s="829"/>
      <c r="X305" s="829"/>
      <c r="Y305" s="829"/>
      <c r="Z305" s="829"/>
      <c r="AA305" s="925" t="s">
        <v>273</v>
      </c>
      <c r="AB305" s="829"/>
      <c r="AC305" s="829"/>
      <c r="AD305" s="829"/>
      <c r="AE305" s="829"/>
      <c r="AF305" s="925" t="s">
        <v>274</v>
      </c>
      <c r="AG305" s="829"/>
      <c r="AH305" s="829"/>
      <c r="AI305" s="108" t="s">
        <v>65</v>
      </c>
      <c r="AJ305" s="926" t="s">
        <v>275</v>
      </c>
      <c r="AK305" s="829"/>
      <c r="AL305" s="829"/>
      <c r="AM305" s="829"/>
      <c r="AN305" s="829"/>
      <c r="AO305" s="829"/>
      <c r="AP305" s="109">
        <v>9000000</v>
      </c>
      <c r="AQ305" s="110">
        <v>0</v>
      </c>
      <c r="AR305" s="109">
        <v>9000000</v>
      </c>
      <c r="AS305" s="110">
        <v>0</v>
      </c>
      <c r="AT305" s="110">
        <v>0</v>
      </c>
      <c r="AU305" s="110">
        <v>0</v>
      </c>
      <c r="AV305" s="713">
        <v>0</v>
      </c>
      <c r="AW305" s="110">
        <v>0</v>
      </c>
      <c r="AX305" s="696">
        <v>0</v>
      </c>
      <c r="AY305" s="110">
        <v>0</v>
      </c>
      <c r="AZ305" s="110">
        <v>0</v>
      </c>
      <c r="BA305" s="110">
        <v>0</v>
      </c>
      <c r="BB305" s="110">
        <v>0</v>
      </c>
    </row>
    <row r="306" spans="1:54" x14ac:dyDescent="0.25">
      <c r="A306" s="918" t="s">
        <v>99</v>
      </c>
      <c r="B306" s="829"/>
      <c r="C306" s="918" t="s">
        <v>337</v>
      </c>
      <c r="D306" s="829"/>
      <c r="E306" s="918"/>
      <c r="F306" s="829"/>
      <c r="G306" s="918"/>
      <c r="H306" s="829"/>
      <c r="I306" s="918"/>
      <c r="J306" s="829"/>
      <c r="K306" s="829"/>
      <c r="L306" s="918"/>
      <c r="M306" s="829"/>
      <c r="N306" s="829"/>
      <c r="O306" s="918"/>
      <c r="P306" s="829"/>
      <c r="Q306" s="918"/>
      <c r="R306" s="829"/>
      <c r="S306" s="917" t="s">
        <v>338</v>
      </c>
      <c r="T306" s="829"/>
      <c r="U306" s="829"/>
      <c r="V306" s="829"/>
      <c r="W306" s="829"/>
      <c r="X306" s="829"/>
      <c r="Y306" s="829"/>
      <c r="Z306" s="829"/>
      <c r="AA306" s="918" t="s">
        <v>273</v>
      </c>
      <c r="AB306" s="829"/>
      <c r="AC306" s="829"/>
      <c r="AD306" s="829"/>
      <c r="AE306" s="829"/>
      <c r="AF306" s="918" t="s">
        <v>274</v>
      </c>
      <c r="AG306" s="829"/>
      <c r="AH306" s="829"/>
      <c r="AI306" s="105" t="s">
        <v>65</v>
      </c>
      <c r="AJ306" s="919" t="s">
        <v>275</v>
      </c>
      <c r="AK306" s="829"/>
      <c r="AL306" s="829"/>
      <c r="AM306" s="829"/>
      <c r="AN306" s="829"/>
      <c r="AO306" s="829"/>
      <c r="AP306" s="106">
        <v>20545834179</v>
      </c>
      <c r="AQ306" s="106">
        <v>6255861258</v>
      </c>
      <c r="AR306" s="106">
        <v>2921226742</v>
      </c>
      <c r="AS306" s="106">
        <v>-10875414179</v>
      </c>
      <c r="AT306" s="106">
        <v>5776355</v>
      </c>
      <c r="AU306" s="106">
        <v>6250084903</v>
      </c>
      <c r="AV306" s="710">
        <v>14774219</v>
      </c>
      <c r="AW306" s="106">
        <v>-8997864</v>
      </c>
      <c r="AX306" s="723">
        <v>15772329</v>
      </c>
      <c r="AY306" s="106">
        <v>-998110</v>
      </c>
      <c r="AZ306" s="106">
        <v>15772329</v>
      </c>
      <c r="BA306" s="107">
        <v>0</v>
      </c>
      <c r="BB306" s="107">
        <v>0</v>
      </c>
    </row>
    <row r="307" spans="1:54" x14ac:dyDescent="0.25">
      <c r="A307" s="918" t="s">
        <v>99</v>
      </c>
      <c r="B307" s="829"/>
      <c r="C307" s="918" t="s">
        <v>337</v>
      </c>
      <c r="D307" s="829"/>
      <c r="E307" s="918"/>
      <c r="F307" s="829"/>
      <c r="G307" s="918"/>
      <c r="H307" s="829"/>
      <c r="I307" s="918"/>
      <c r="J307" s="829"/>
      <c r="K307" s="829"/>
      <c r="L307" s="918"/>
      <c r="M307" s="829"/>
      <c r="N307" s="829"/>
      <c r="O307" s="918"/>
      <c r="P307" s="829"/>
      <c r="Q307" s="918"/>
      <c r="R307" s="829"/>
      <c r="S307" s="917" t="s">
        <v>338</v>
      </c>
      <c r="T307" s="829"/>
      <c r="U307" s="829"/>
      <c r="V307" s="829"/>
      <c r="W307" s="829"/>
      <c r="X307" s="829"/>
      <c r="Y307" s="829"/>
      <c r="Z307" s="829"/>
      <c r="AA307" s="918" t="s">
        <v>273</v>
      </c>
      <c r="AB307" s="829"/>
      <c r="AC307" s="829"/>
      <c r="AD307" s="829"/>
      <c r="AE307" s="829"/>
      <c r="AF307" s="918" t="s">
        <v>274</v>
      </c>
      <c r="AG307" s="829"/>
      <c r="AH307" s="829"/>
      <c r="AI307" s="105" t="s">
        <v>303</v>
      </c>
      <c r="AJ307" s="919" t="s">
        <v>321</v>
      </c>
      <c r="AK307" s="829"/>
      <c r="AL307" s="829"/>
      <c r="AM307" s="829"/>
      <c r="AN307" s="829"/>
      <c r="AO307" s="829"/>
      <c r="AP307" s="106">
        <v>9021085821</v>
      </c>
      <c r="AQ307" s="107">
        <v>0</v>
      </c>
      <c r="AR307" s="107">
        <v>0</v>
      </c>
      <c r="AS307" s="106">
        <v>-4021085821</v>
      </c>
      <c r="AT307" s="107">
        <v>0</v>
      </c>
      <c r="AU307" s="107">
        <v>0</v>
      </c>
      <c r="AV307" s="710">
        <v>215738409.41</v>
      </c>
      <c r="AW307" s="106">
        <v>-215738409.41</v>
      </c>
      <c r="AX307" s="723">
        <v>215738409.41</v>
      </c>
      <c r="AY307" s="107">
        <v>0</v>
      </c>
      <c r="AZ307" s="106">
        <v>215738409.41</v>
      </c>
      <c r="BA307" s="107">
        <v>0</v>
      </c>
      <c r="BB307" s="107">
        <v>0</v>
      </c>
    </row>
    <row r="308" spans="1:54" x14ac:dyDescent="0.25">
      <c r="A308" s="918" t="s">
        <v>99</v>
      </c>
      <c r="B308" s="829"/>
      <c r="C308" s="918" t="s">
        <v>337</v>
      </c>
      <c r="D308" s="829"/>
      <c r="E308" s="918" t="s">
        <v>324</v>
      </c>
      <c r="F308" s="829"/>
      <c r="G308" s="918"/>
      <c r="H308" s="829"/>
      <c r="I308" s="918"/>
      <c r="J308" s="829"/>
      <c r="K308" s="829"/>
      <c r="L308" s="918"/>
      <c r="M308" s="829"/>
      <c r="N308" s="829"/>
      <c r="O308" s="918"/>
      <c r="P308" s="829"/>
      <c r="Q308" s="918"/>
      <c r="R308" s="829"/>
      <c r="S308" s="917" t="s">
        <v>325</v>
      </c>
      <c r="T308" s="829"/>
      <c r="U308" s="829"/>
      <c r="V308" s="829"/>
      <c r="W308" s="829"/>
      <c r="X308" s="829"/>
      <c r="Y308" s="829"/>
      <c r="Z308" s="829"/>
      <c r="AA308" s="918" t="s">
        <v>273</v>
      </c>
      <c r="AB308" s="829"/>
      <c r="AC308" s="829"/>
      <c r="AD308" s="829"/>
      <c r="AE308" s="829"/>
      <c r="AF308" s="918" t="s">
        <v>274</v>
      </c>
      <c r="AG308" s="829"/>
      <c r="AH308" s="829"/>
      <c r="AI308" s="105" t="s">
        <v>65</v>
      </c>
      <c r="AJ308" s="919" t="s">
        <v>275</v>
      </c>
      <c r="AK308" s="829"/>
      <c r="AL308" s="829"/>
      <c r="AM308" s="829"/>
      <c r="AN308" s="829"/>
      <c r="AO308" s="829"/>
      <c r="AP308" s="106">
        <v>20545834179</v>
      </c>
      <c r="AQ308" s="106">
        <v>6255861258</v>
      </c>
      <c r="AR308" s="106">
        <v>2921226742</v>
      </c>
      <c r="AS308" s="106">
        <v>-10875414179</v>
      </c>
      <c r="AT308" s="106">
        <v>5776355</v>
      </c>
      <c r="AU308" s="106">
        <v>6250084903</v>
      </c>
      <c r="AV308" s="710">
        <v>14774219</v>
      </c>
      <c r="AW308" s="106">
        <v>-8997864</v>
      </c>
      <c r="AX308" s="723">
        <v>15772329</v>
      </c>
      <c r="AY308" s="106">
        <v>-998110</v>
      </c>
      <c r="AZ308" s="106">
        <v>15772329</v>
      </c>
      <c r="BA308" s="107">
        <v>0</v>
      </c>
      <c r="BB308" s="107">
        <v>0</v>
      </c>
    </row>
    <row r="309" spans="1:54" x14ac:dyDescent="0.25">
      <c r="A309" s="918" t="s">
        <v>99</v>
      </c>
      <c r="B309" s="829"/>
      <c r="C309" s="918" t="s">
        <v>337</v>
      </c>
      <c r="D309" s="829"/>
      <c r="E309" s="918" t="s">
        <v>324</v>
      </c>
      <c r="F309" s="829"/>
      <c r="G309" s="918"/>
      <c r="H309" s="829"/>
      <c r="I309" s="918"/>
      <c r="J309" s="829"/>
      <c r="K309" s="829"/>
      <c r="L309" s="918"/>
      <c r="M309" s="829"/>
      <c r="N309" s="829"/>
      <c r="O309" s="918"/>
      <c r="P309" s="829"/>
      <c r="Q309" s="918"/>
      <c r="R309" s="829"/>
      <c r="S309" s="917" t="s">
        <v>325</v>
      </c>
      <c r="T309" s="829"/>
      <c r="U309" s="829"/>
      <c r="V309" s="829"/>
      <c r="W309" s="829"/>
      <c r="X309" s="829"/>
      <c r="Y309" s="829"/>
      <c r="Z309" s="829"/>
      <c r="AA309" s="918" t="s">
        <v>273</v>
      </c>
      <c r="AB309" s="829"/>
      <c r="AC309" s="829"/>
      <c r="AD309" s="829"/>
      <c r="AE309" s="829"/>
      <c r="AF309" s="918" t="s">
        <v>274</v>
      </c>
      <c r="AG309" s="829"/>
      <c r="AH309" s="829"/>
      <c r="AI309" s="105" t="s">
        <v>303</v>
      </c>
      <c r="AJ309" s="919" t="s">
        <v>321</v>
      </c>
      <c r="AK309" s="829"/>
      <c r="AL309" s="829"/>
      <c r="AM309" s="829"/>
      <c r="AN309" s="829"/>
      <c r="AO309" s="829"/>
      <c r="AP309" s="106">
        <v>9021085821</v>
      </c>
      <c r="AQ309" s="107">
        <v>0</v>
      </c>
      <c r="AR309" s="107">
        <v>0</v>
      </c>
      <c r="AS309" s="106">
        <v>-4021085821</v>
      </c>
      <c r="AT309" s="107">
        <v>0</v>
      </c>
      <c r="AU309" s="107">
        <v>0</v>
      </c>
      <c r="AV309" s="710">
        <v>215738409.41</v>
      </c>
      <c r="AW309" s="106">
        <v>-215738409.41</v>
      </c>
      <c r="AX309" s="723">
        <v>215738409.41</v>
      </c>
      <c r="AY309" s="107">
        <v>0</v>
      </c>
      <c r="AZ309" s="106">
        <v>215738409.41</v>
      </c>
      <c r="BA309" s="107">
        <v>0</v>
      </c>
      <c r="BB309" s="107">
        <v>0</v>
      </c>
    </row>
    <row r="310" spans="1:54" s="269" customFormat="1" x14ac:dyDescent="0.25">
      <c r="A310" s="940" t="s">
        <v>99</v>
      </c>
      <c r="B310" s="939"/>
      <c r="C310" s="940" t="s">
        <v>337</v>
      </c>
      <c r="D310" s="939"/>
      <c r="E310" s="940" t="s">
        <v>324</v>
      </c>
      <c r="F310" s="939"/>
      <c r="G310" s="940" t="s">
        <v>279</v>
      </c>
      <c r="H310" s="939"/>
      <c r="I310" s="940"/>
      <c r="J310" s="939"/>
      <c r="K310" s="939"/>
      <c r="L310" s="940"/>
      <c r="M310" s="939"/>
      <c r="N310" s="939"/>
      <c r="O310" s="940"/>
      <c r="P310" s="939"/>
      <c r="Q310" s="940"/>
      <c r="R310" s="939"/>
      <c r="S310" s="938" t="s">
        <v>184</v>
      </c>
      <c r="T310" s="939"/>
      <c r="U310" s="939"/>
      <c r="V310" s="939"/>
      <c r="W310" s="939"/>
      <c r="X310" s="939"/>
      <c r="Y310" s="939"/>
      <c r="Z310" s="939"/>
      <c r="AA310" s="940" t="s">
        <v>273</v>
      </c>
      <c r="AB310" s="939"/>
      <c r="AC310" s="939"/>
      <c r="AD310" s="939"/>
      <c r="AE310" s="939"/>
      <c r="AF310" s="940" t="s">
        <v>274</v>
      </c>
      <c r="AG310" s="939"/>
      <c r="AH310" s="939"/>
      <c r="AI310" s="697" t="s">
        <v>65</v>
      </c>
      <c r="AJ310" s="941" t="s">
        <v>275</v>
      </c>
      <c r="AK310" s="939"/>
      <c r="AL310" s="939"/>
      <c r="AM310" s="939"/>
      <c r="AN310" s="939"/>
      <c r="AO310" s="939"/>
      <c r="AP310" s="698">
        <v>10875414179</v>
      </c>
      <c r="AQ310" s="699">
        <v>0</v>
      </c>
      <c r="AR310" s="699">
        <v>0</v>
      </c>
      <c r="AS310" s="698">
        <v>-10875414179</v>
      </c>
      <c r="AT310" s="699">
        <v>0</v>
      </c>
      <c r="AU310" s="699">
        <v>0</v>
      </c>
      <c r="AV310" s="713">
        <v>0</v>
      </c>
      <c r="AW310" s="699">
        <v>0</v>
      </c>
      <c r="AX310" s="696">
        <v>0</v>
      </c>
      <c r="AY310" s="699">
        <v>0</v>
      </c>
      <c r="AZ310" s="699">
        <v>0</v>
      </c>
      <c r="BA310" s="699">
        <v>0</v>
      </c>
      <c r="BB310" s="699">
        <v>0</v>
      </c>
    </row>
    <row r="311" spans="1:54" s="269" customFormat="1" x14ac:dyDescent="0.25">
      <c r="A311" s="940" t="s">
        <v>99</v>
      </c>
      <c r="B311" s="939"/>
      <c r="C311" s="940" t="s">
        <v>337</v>
      </c>
      <c r="D311" s="939"/>
      <c r="E311" s="940" t="s">
        <v>324</v>
      </c>
      <c r="F311" s="939"/>
      <c r="G311" s="940" t="s">
        <v>279</v>
      </c>
      <c r="H311" s="939"/>
      <c r="I311" s="940"/>
      <c r="J311" s="939"/>
      <c r="K311" s="939"/>
      <c r="L311" s="940"/>
      <c r="M311" s="939"/>
      <c r="N311" s="939"/>
      <c r="O311" s="940"/>
      <c r="P311" s="939"/>
      <c r="Q311" s="940"/>
      <c r="R311" s="939"/>
      <c r="S311" s="938" t="s">
        <v>184</v>
      </c>
      <c r="T311" s="939"/>
      <c r="U311" s="939"/>
      <c r="V311" s="939"/>
      <c r="W311" s="939"/>
      <c r="X311" s="939"/>
      <c r="Y311" s="939"/>
      <c r="Z311" s="939"/>
      <c r="AA311" s="940" t="s">
        <v>273</v>
      </c>
      <c r="AB311" s="939"/>
      <c r="AC311" s="939"/>
      <c r="AD311" s="939"/>
      <c r="AE311" s="939"/>
      <c r="AF311" s="940" t="s">
        <v>274</v>
      </c>
      <c r="AG311" s="939"/>
      <c r="AH311" s="939"/>
      <c r="AI311" s="697" t="s">
        <v>303</v>
      </c>
      <c r="AJ311" s="941" t="s">
        <v>321</v>
      </c>
      <c r="AK311" s="939"/>
      <c r="AL311" s="939"/>
      <c r="AM311" s="939"/>
      <c r="AN311" s="939"/>
      <c r="AO311" s="939"/>
      <c r="AP311" s="698">
        <v>9021085821</v>
      </c>
      <c r="AQ311" s="699">
        <v>0</v>
      </c>
      <c r="AR311" s="699">
        <v>0</v>
      </c>
      <c r="AS311" s="698">
        <v>-4021085821</v>
      </c>
      <c r="AT311" s="699">
        <v>0</v>
      </c>
      <c r="AU311" s="699">
        <v>0</v>
      </c>
      <c r="AV311" s="712">
        <v>215738409.41</v>
      </c>
      <c r="AW311" s="698">
        <v>-215738409.41</v>
      </c>
      <c r="AX311" s="695">
        <v>215738409.41</v>
      </c>
      <c r="AY311" s="699">
        <v>0</v>
      </c>
      <c r="AZ311" s="698">
        <v>215738409.41</v>
      </c>
      <c r="BA311" s="699">
        <v>0</v>
      </c>
      <c r="BB311" s="699">
        <v>0</v>
      </c>
    </row>
    <row r="312" spans="1:54" x14ac:dyDescent="0.25">
      <c r="A312" s="918" t="s">
        <v>99</v>
      </c>
      <c r="B312" s="829"/>
      <c r="C312" s="918" t="s">
        <v>337</v>
      </c>
      <c r="D312" s="829"/>
      <c r="E312" s="918" t="s">
        <v>324</v>
      </c>
      <c r="F312" s="829"/>
      <c r="G312" s="918" t="s">
        <v>282</v>
      </c>
      <c r="H312" s="829"/>
      <c r="I312" s="918" t="s">
        <v>280</v>
      </c>
      <c r="J312" s="829"/>
      <c r="K312" s="829"/>
      <c r="L312" s="918" t="s">
        <v>236</v>
      </c>
      <c r="M312" s="829"/>
      <c r="N312" s="829"/>
      <c r="O312" s="918" t="s">
        <v>236</v>
      </c>
      <c r="P312" s="829"/>
      <c r="Q312" s="918" t="s">
        <v>236</v>
      </c>
      <c r="R312" s="829"/>
      <c r="S312" s="917" t="s">
        <v>647</v>
      </c>
      <c r="T312" s="829"/>
      <c r="U312" s="829"/>
      <c r="V312" s="829"/>
      <c r="W312" s="829"/>
      <c r="X312" s="829"/>
      <c r="Y312" s="829"/>
      <c r="Z312" s="829"/>
      <c r="AA312" s="918" t="s">
        <v>273</v>
      </c>
      <c r="AB312" s="829"/>
      <c r="AC312" s="829"/>
      <c r="AD312" s="829"/>
      <c r="AE312" s="829"/>
      <c r="AF312" s="918" t="s">
        <v>274</v>
      </c>
      <c r="AG312" s="829"/>
      <c r="AH312" s="829"/>
      <c r="AI312" s="105" t="s">
        <v>65</v>
      </c>
      <c r="AJ312" s="919" t="s">
        <v>275</v>
      </c>
      <c r="AK312" s="829"/>
      <c r="AL312" s="829"/>
      <c r="AM312" s="829"/>
      <c r="AN312" s="829"/>
      <c r="AO312" s="829"/>
      <c r="AP312" s="106">
        <v>7720420000</v>
      </c>
      <c r="AQ312" s="106">
        <v>4909361258</v>
      </c>
      <c r="AR312" s="106">
        <v>2811058742</v>
      </c>
      <c r="AS312" s="107">
        <v>0</v>
      </c>
      <c r="AT312" s="107">
        <v>0</v>
      </c>
      <c r="AU312" s="106">
        <v>4909361258</v>
      </c>
      <c r="AV312" s="711">
        <v>0</v>
      </c>
      <c r="AW312" s="107">
        <v>0</v>
      </c>
      <c r="AX312" s="724">
        <v>0</v>
      </c>
      <c r="AY312" s="107">
        <v>0</v>
      </c>
      <c r="AZ312" s="107">
        <v>0</v>
      </c>
      <c r="BA312" s="107">
        <v>0</v>
      </c>
      <c r="BB312" s="107">
        <v>0</v>
      </c>
    </row>
    <row r="313" spans="1:54" s="269" customFormat="1" x14ac:dyDescent="0.25">
      <c r="A313" s="940" t="s">
        <v>99</v>
      </c>
      <c r="B313" s="939"/>
      <c r="C313" s="940" t="s">
        <v>337</v>
      </c>
      <c r="D313" s="939"/>
      <c r="E313" s="940" t="s">
        <v>324</v>
      </c>
      <c r="F313" s="939"/>
      <c r="G313" s="940" t="s">
        <v>282</v>
      </c>
      <c r="H313" s="939"/>
      <c r="I313" s="940" t="s">
        <v>236</v>
      </c>
      <c r="J313" s="939"/>
      <c r="K313" s="939"/>
      <c r="L313" s="940" t="s">
        <v>236</v>
      </c>
      <c r="M313" s="939"/>
      <c r="N313" s="939"/>
      <c r="O313" s="940" t="s">
        <v>236</v>
      </c>
      <c r="P313" s="939"/>
      <c r="Q313" s="940" t="s">
        <v>236</v>
      </c>
      <c r="R313" s="939"/>
      <c r="S313" s="938" t="s">
        <v>647</v>
      </c>
      <c r="T313" s="939"/>
      <c r="U313" s="939"/>
      <c r="V313" s="939"/>
      <c r="W313" s="939"/>
      <c r="X313" s="939"/>
      <c r="Y313" s="939"/>
      <c r="Z313" s="939"/>
      <c r="AA313" s="940" t="s">
        <v>273</v>
      </c>
      <c r="AB313" s="939"/>
      <c r="AC313" s="939"/>
      <c r="AD313" s="939"/>
      <c r="AE313" s="939"/>
      <c r="AF313" s="940" t="s">
        <v>274</v>
      </c>
      <c r="AG313" s="939"/>
      <c r="AH313" s="939"/>
      <c r="AI313" s="697" t="s">
        <v>65</v>
      </c>
      <c r="AJ313" s="941" t="s">
        <v>275</v>
      </c>
      <c r="AK313" s="939"/>
      <c r="AL313" s="939"/>
      <c r="AM313" s="939"/>
      <c r="AN313" s="939"/>
      <c r="AO313" s="939"/>
      <c r="AP313" s="698">
        <v>7720420000</v>
      </c>
      <c r="AQ313" s="698">
        <v>4909361258</v>
      </c>
      <c r="AR313" s="698">
        <v>2811058742</v>
      </c>
      <c r="AS313" s="699">
        <v>0</v>
      </c>
      <c r="AT313" s="699">
        <v>0</v>
      </c>
      <c r="AU313" s="698">
        <v>4909361258</v>
      </c>
      <c r="AV313" s="713">
        <v>0</v>
      </c>
      <c r="AW313" s="699">
        <v>0</v>
      </c>
      <c r="AX313" s="696">
        <v>0</v>
      </c>
      <c r="AY313" s="699">
        <v>0</v>
      </c>
      <c r="AZ313" s="699">
        <v>0</v>
      </c>
      <c r="BA313" s="699">
        <v>0</v>
      </c>
      <c r="BB313" s="699">
        <v>0</v>
      </c>
    </row>
    <row r="314" spans="1:54" x14ac:dyDescent="0.25">
      <c r="A314" s="918" t="s">
        <v>99</v>
      </c>
      <c r="B314" s="829"/>
      <c r="C314" s="918" t="s">
        <v>337</v>
      </c>
      <c r="D314" s="829"/>
      <c r="E314" s="918" t="s">
        <v>324</v>
      </c>
      <c r="F314" s="829"/>
      <c r="G314" s="918" t="s">
        <v>282</v>
      </c>
      <c r="H314" s="829"/>
      <c r="I314" s="918" t="s">
        <v>280</v>
      </c>
      <c r="J314" s="829"/>
      <c r="K314" s="829"/>
      <c r="L314" s="918" t="s">
        <v>282</v>
      </c>
      <c r="M314" s="829"/>
      <c r="N314" s="829"/>
      <c r="O314" s="918" t="s">
        <v>236</v>
      </c>
      <c r="P314" s="829"/>
      <c r="Q314" s="918" t="s">
        <v>236</v>
      </c>
      <c r="R314" s="829"/>
      <c r="S314" s="917" t="s">
        <v>401</v>
      </c>
      <c r="T314" s="829"/>
      <c r="U314" s="829"/>
      <c r="V314" s="829"/>
      <c r="W314" s="829"/>
      <c r="X314" s="829"/>
      <c r="Y314" s="829"/>
      <c r="Z314" s="829"/>
      <c r="AA314" s="918" t="s">
        <v>273</v>
      </c>
      <c r="AB314" s="829"/>
      <c r="AC314" s="829"/>
      <c r="AD314" s="829"/>
      <c r="AE314" s="829"/>
      <c r="AF314" s="918" t="s">
        <v>274</v>
      </c>
      <c r="AG314" s="829"/>
      <c r="AH314" s="829"/>
      <c r="AI314" s="105" t="s">
        <v>65</v>
      </c>
      <c r="AJ314" s="919" t="s">
        <v>275</v>
      </c>
      <c r="AK314" s="829"/>
      <c r="AL314" s="829"/>
      <c r="AM314" s="829"/>
      <c r="AN314" s="829"/>
      <c r="AO314" s="829"/>
      <c r="AP314" s="106">
        <v>323920000</v>
      </c>
      <c r="AQ314" s="106">
        <v>323920000</v>
      </c>
      <c r="AR314" s="107">
        <v>0</v>
      </c>
      <c r="AS314" s="107">
        <v>0</v>
      </c>
      <c r="AT314" s="107">
        <v>0</v>
      </c>
      <c r="AU314" s="106">
        <v>323920000</v>
      </c>
      <c r="AV314" s="711">
        <v>0</v>
      </c>
      <c r="AW314" s="107">
        <v>0</v>
      </c>
      <c r="AX314" s="724">
        <v>0</v>
      </c>
      <c r="AY314" s="107">
        <v>0</v>
      </c>
      <c r="AZ314" s="107">
        <v>0</v>
      </c>
      <c r="BA314" s="107">
        <v>0</v>
      </c>
      <c r="BB314" s="107">
        <v>0</v>
      </c>
    </row>
    <row r="315" spans="1:54" x14ac:dyDescent="0.25">
      <c r="A315" s="925" t="s">
        <v>99</v>
      </c>
      <c r="B315" s="829"/>
      <c r="C315" s="925" t="s">
        <v>337</v>
      </c>
      <c r="D315" s="829"/>
      <c r="E315" s="925" t="s">
        <v>324</v>
      </c>
      <c r="F315" s="829"/>
      <c r="G315" s="925" t="s">
        <v>282</v>
      </c>
      <c r="H315" s="829"/>
      <c r="I315" s="925" t="s">
        <v>280</v>
      </c>
      <c r="J315" s="829"/>
      <c r="K315" s="829"/>
      <c r="L315" s="925" t="s">
        <v>282</v>
      </c>
      <c r="M315" s="829"/>
      <c r="N315" s="829"/>
      <c r="O315" s="925" t="s">
        <v>303</v>
      </c>
      <c r="P315" s="829"/>
      <c r="Q315" s="925" t="s">
        <v>236</v>
      </c>
      <c r="R315" s="829"/>
      <c r="S315" s="924" t="s">
        <v>888</v>
      </c>
      <c r="T315" s="829"/>
      <c r="U315" s="829"/>
      <c r="V315" s="829"/>
      <c r="W315" s="829"/>
      <c r="X315" s="829"/>
      <c r="Y315" s="829"/>
      <c r="Z315" s="829"/>
      <c r="AA315" s="925" t="s">
        <v>273</v>
      </c>
      <c r="AB315" s="829"/>
      <c r="AC315" s="829"/>
      <c r="AD315" s="829"/>
      <c r="AE315" s="829"/>
      <c r="AF315" s="925" t="s">
        <v>274</v>
      </c>
      <c r="AG315" s="829"/>
      <c r="AH315" s="829"/>
      <c r="AI315" s="108" t="s">
        <v>65</v>
      </c>
      <c r="AJ315" s="926" t="s">
        <v>275</v>
      </c>
      <c r="AK315" s="829"/>
      <c r="AL315" s="829"/>
      <c r="AM315" s="829"/>
      <c r="AN315" s="829"/>
      <c r="AO315" s="829"/>
      <c r="AP315" s="109">
        <v>323920000</v>
      </c>
      <c r="AQ315" s="109">
        <v>323920000</v>
      </c>
      <c r="AR315" s="110">
        <v>0</v>
      </c>
      <c r="AS315" s="110">
        <v>0</v>
      </c>
      <c r="AT315" s="110">
        <v>0</v>
      </c>
      <c r="AU315" s="109">
        <v>323920000</v>
      </c>
      <c r="AV315" s="713">
        <v>0</v>
      </c>
      <c r="AW315" s="110">
        <v>0</v>
      </c>
      <c r="AX315" s="696">
        <v>0</v>
      </c>
      <c r="AY315" s="110">
        <v>0</v>
      </c>
      <c r="AZ315" s="110">
        <v>0</v>
      </c>
      <c r="BA315" s="110">
        <v>0</v>
      </c>
      <c r="BB315" s="110">
        <v>0</v>
      </c>
    </row>
    <row r="316" spans="1:54" x14ac:dyDescent="0.25">
      <c r="A316" s="918" t="s">
        <v>99</v>
      </c>
      <c r="B316" s="829"/>
      <c r="C316" s="918" t="s">
        <v>337</v>
      </c>
      <c r="D316" s="829"/>
      <c r="E316" s="918" t="s">
        <v>324</v>
      </c>
      <c r="F316" s="829"/>
      <c r="G316" s="918" t="s">
        <v>282</v>
      </c>
      <c r="H316" s="829"/>
      <c r="I316" s="918" t="s">
        <v>280</v>
      </c>
      <c r="J316" s="829"/>
      <c r="K316" s="829"/>
      <c r="L316" s="918" t="s">
        <v>289</v>
      </c>
      <c r="M316" s="829"/>
      <c r="N316" s="829"/>
      <c r="O316" s="918" t="s">
        <v>236</v>
      </c>
      <c r="P316" s="829"/>
      <c r="Q316" s="918" t="s">
        <v>236</v>
      </c>
      <c r="R316" s="829"/>
      <c r="S316" s="917" t="s">
        <v>885</v>
      </c>
      <c r="T316" s="829"/>
      <c r="U316" s="829"/>
      <c r="V316" s="829"/>
      <c r="W316" s="829"/>
      <c r="X316" s="829"/>
      <c r="Y316" s="829"/>
      <c r="Z316" s="829"/>
      <c r="AA316" s="918" t="s">
        <v>273</v>
      </c>
      <c r="AB316" s="829"/>
      <c r="AC316" s="829"/>
      <c r="AD316" s="829"/>
      <c r="AE316" s="829"/>
      <c r="AF316" s="918" t="s">
        <v>274</v>
      </c>
      <c r="AG316" s="829"/>
      <c r="AH316" s="829"/>
      <c r="AI316" s="105" t="s">
        <v>65</v>
      </c>
      <c r="AJ316" s="919" t="s">
        <v>275</v>
      </c>
      <c r="AK316" s="829"/>
      <c r="AL316" s="829"/>
      <c r="AM316" s="829"/>
      <c r="AN316" s="829"/>
      <c r="AO316" s="829"/>
      <c r="AP316" s="106">
        <v>7396500000</v>
      </c>
      <c r="AQ316" s="106">
        <v>4585441258</v>
      </c>
      <c r="AR316" s="106">
        <v>2811058742</v>
      </c>
      <c r="AS316" s="107">
        <v>0</v>
      </c>
      <c r="AT316" s="107">
        <v>0</v>
      </c>
      <c r="AU316" s="106">
        <v>4585441258</v>
      </c>
      <c r="AV316" s="711">
        <v>0</v>
      </c>
      <c r="AW316" s="107">
        <v>0</v>
      </c>
      <c r="AX316" s="724">
        <v>0</v>
      </c>
      <c r="AY316" s="107">
        <v>0</v>
      </c>
      <c r="AZ316" s="107">
        <v>0</v>
      </c>
      <c r="BA316" s="107">
        <v>0</v>
      </c>
      <c r="BB316" s="107">
        <v>0</v>
      </c>
    </row>
    <row r="317" spans="1:54" x14ac:dyDescent="0.25">
      <c r="A317" s="925" t="s">
        <v>99</v>
      </c>
      <c r="B317" s="829"/>
      <c r="C317" s="925" t="s">
        <v>337</v>
      </c>
      <c r="D317" s="829"/>
      <c r="E317" s="925" t="s">
        <v>324</v>
      </c>
      <c r="F317" s="829"/>
      <c r="G317" s="925" t="s">
        <v>282</v>
      </c>
      <c r="H317" s="829"/>
      <c r="I317" s="925" t="s">
        <v>280</v>
      </c>
      <c r="J317" s="829"/>
      <c r="K317" s="829"/>
      <c r="L317" s="925" t="s">
        <v>289</v>
      </c>
      <c r="M317" s="829"/>
      <c r="N317" s="829"/>
      <c r="O317" s="925" t="s">
        <v>80</v>
      </c>
      <c r="P317" s="829"/>
      <c r="Q317" s="925" t="s">
        <v>236</v>
      </c>
      <c r="R317" s="829"/>
      <c r="S317" s="924" t="s">
        <v>330</v>
      </c>
      <c r="T317" s="829"/>
      <c r="U317" s="829"/>
      <c r="V317" s="829"/>
      <c r="W317" s="829"/>
      <c r="X317" s="829"/>
      <c r="Y317" s="829"/>
      <c r="Z317" s="829"/>
      <c r="AA317" s="925" t="s">
        <v>273</v>
      </c>
      <c r="AB317" s="829"/>
      <c r="AC317" s="829"/>
      <c r="AD317" s="829"/>
      <c r="AE317" s="829"/>
      <c r="AF317" s="925" t="s">
        <v>274</v>
      </c>
      <c r="AG317" s="829"/>
      <c r="AH317" s="829"/>
      <c r="AI317" s="108" t="s">
        <v>65</v>
      </c>
      <c r="AJ317" s="926" t="s">
        <v>275</v>
      </c>
      <c r="AK317" s="829"/>
      <c r="AL317" s="829"/>
      <c r="AM317" s="829"/>
      <c r="AN317" s="829"/>
      <c r="AO317" s="829"/>
      <c r="AP317" s="109">
        <v>4885992000</v>
      </c>
      <c r="AQ317" s="109">
        <v>3700391258</v>
      </c>
      <c r="AR317" s="109">
        <v>1185600742</v>
      </c>
      <c r="AS317" s="110">
        <v>0</v>
      </c>
      <c r="AT317" s="110">
        <v>0</v>
      </c>
      <c r="AU317" s="109">
        <v>3700391258</v>
      </c>
      <c r="AV317" s="713">
        <v>0</v>
      </c>
      <c r="AW317" s="110">
        <v>0</v>
      </c>
      <c r="AX317" s="696">
        <v>0</v>
      </c>
      <c r="AY317" s="110">
        <v>0</v>
      </c>
      <c r="AZ317" s="110">
        <v>0</v>
      </c>
      <c r="BA317" s="110">
        <v>0</v>
      </c>
      <c r="BB317" s="110">
        <v>0</v>
      </c>
    </row>
    <row r="318" spans="1:54" x14ac:dyDescent="0.25">
      <c r="A318" s="925" t="s">
        <v>99</v>
      </c>
      <c r="B318" s="829"/>
      <c r="C318" s="925" t="s">
        <v>337</v>
      </c>
      <c r="D318" s="829"/>
      <c r="E318" s="925" t="s">
        <v>324</v>
      </c>
      <c r="F318" s="829"/>
      <c r="G318" s="925" t="s">
        <v>282</v>
      </c>
      <c r="H318" s="829"/>
      <c r="I318" s="925" t="s">
        <v>280</v>
      </c>
      <c r="J318" s="829"/>
      <c r="K318" s="829"/>
      <c r="L318" s="925" t="s">
        <v>289</v>
      </c>
      <c r="M318" s="829"/>
      <c r="N318" s="829"/>
      <c r="O318" s="925" t="s">
        <v>303</v>
      </c>
      <c r="P318" s="829"/>
      <c r="Q318" s="925" t="s">
        <v>236</v>
      </c>
      <c r="R318" s="829"/>
      <c r="S318" s="924" t="s">
        <v>888</v>
      </c>
      <c r="T318" s="829"/>
      <c r="U318" s="829"/>
      <c r="V318" s="829"/>
      <c r="W318" s="829"/>
      <c r="X318" s="829"/>
      <c r="Y318" s="829"/>
      <c r="Z318" s="829"/>
      <c r="AA318" s="925" t="s">
        <v>273</v>
      </c>
      <c r="AB318" s="829"/>
      <c r="AC318" s="829"/>
      <c r="AD318" s="829"/>
      <c r="AE318" s="829"/>
      <c r="AF318" s="925" t="s">
        <v>274</v>
      </c>
      <c r="AG318" s="829"/>
      <c r="AH318" s="829"/>
      <c r="AI318" s="108" t="s">
        <v>65</v>
      </c>
      <c r="AJ318" s="926" t="s">
        <v>275</v>
      </c>
      <c r="AK318" s="829"/>
      <c r="AL318" s="829"/>
      <c r="AM318" s="829"/>
      <c r="AN318" s="829"/>
      <c r="AO318" s="829"/>
      <c r="AP318" s="109">
        <v>2510508000</v>
      </c>
      <c r="AQ318" s="109">
        <v>885050000</v>
      </c>
      <c r="AR318" s="109">
        <v>1625458000</v>
      </c>
      <c r="AS318" s="110">
        <v>0</v>
      </c>
      <c r="AT318" s="110">
        <v>0</v>
      </c>
      <c r="AU318" s="109">
        <v>885050000</v>
      </c>
      <c r="AV318" s="713">
        <v>0</v>
      </c>
      <c r="AW318" s="110">
        <v>0</v>
      </c>
      <c r="AX318" s="696">
        <v>0</v>
      </c>
      <c r="AY318" s="110">
        <v>0</v>
      </c>
      <c r="AZ318" s="110">
        <v>0</v>
      </c>
      <c r="BA318" s="110">
        <v>0</v>
      </c>
      <c r="BB318" s="110">
        <v>0</v>
      </c>
    </row>
    <row r="319" spans="1:54" s="269" customFormat="1" x14ac:dyDescent="0.25">
      <c r="A319" s="943" t="s">
        <v>99</v>
      </c>
      <c r="B319" s="939"/>
      <c r="C319" s="943" t="s">
        <v>337</v>
      </c>
      <c r="D319" s="939"/>
      <c r="E319" s="943" t="s">
        <v>324</v>
      </c>
      <c r="F319" s="939"/>
      <c r="G319" s="943" t="s">
        <v>289</v>
      </c>
      <c r="H319" s="939"/>
      <c r="I319" s="943" t="s">
        <v>236</v>
      </c>
      <c r="J319" s="939"/>
      <c r="K319" s="939"/>
      <c r="L319" s="943" t="s">
        <v>236</v>
      </c>
      <c r="M319" s="939"/>
      <c r="N319" s="939"/>
      <c r="O319" s="943" t="s">
        <v>236</v>
      </c>
      <c r="P319" s="939"/>
      <c r="Q319" s="943" t="s">
        <v>236</v>
      </c>
      <c r="R319" s="939"/>
      <c r="S319" s="942" t="s">
        <v>889</v>
      </c>
      <c r="T319" s="939"/>
      <c r="U319" s="939"/>
      <c r="V319" s="939"/>
      <c r="W319" s="939"/>
      <c r="X319" s="939"/>
      <c r="Y319" s="939"/>
      <c r="Z319" s="939"/>
      <c r="AA319" s="943" t="s">
        <v>273</v>
      </c>
      <c r="AB319" s="939"/>
      <c r="AC319" s="939"/>
      <c r="AD319" s="939"/>
      <c r="AE319" s="939"/>
      <c r="AF319" s="943" t="s">
        <v>274</v>
      </c>
      <c r="AG319" s="939"/>
      <c r="AH319" s="939"/>
      <c r="AI319" s="700" t="s">
        <v>65</v>
      </c>
      <c r="AJ319" s="944" t="s">
        <v>275</v>
      </c>
      <c r="AK319" s="939"/>
      <c r="AL319" s="939"/>
      <c r="AM319" s="939"/>
      <c r="AN319" s="939"/>
      <c r="AO319" s="939"/>
      <c r="AP319" s="701">
        <v>500000000</v>
      </c>
      <c r="AQ319" s="701">
        <v>500000000</v>
      </c>
      <c r="AR319" s="702">
        <v>0</v>
      </c>
      <c r="AS319" s="702">
        <v>0</v>
      </c>
      <c r="AT319" s="702">
        <v>0</v>
      </c>
      <c r="AU319" s="701">
        <v>500000000</v>
      </c>
      <c r="AV319" s="711">
        <v>0</v>
      </c>
      <c r="AW319" s="702">
        <v>0</v>
      </c>
      <c r="AX319" s="724">
        <v>0</v>
      </c>
      <c r="AY319" s="702">
        <v>0</v>
      </c>
      <c r="AZ319" s="702">
        <v>0</v>
      </c>
      <c r="BA319" s="702">
        <v>0</v>
      </c>
      <c r="BB319" s="702">
        <v>0</v>
      </c>
    </row>
    <row r="320" spans="1:54" x14ac:dyDescent="0.25">
      <c r="A320" s="918" t="s">
        <v>99</v>
      </c>
      <c r="B320" s="829"/>
      <c r="C320" s="918" t="s">
        <v>337</v>
      </c>
      <c r="D320" s="829"/>
      <c r="E320" s="918" t="s">
        <v>324</v>
      </c>
      <c r="F320" s="829"/>
      <c r="G320" s="918" t="s">
        <v>289</v>
      </c>
      <c r="H320" s="829"/>
      <c r="I320" s="918" t="s">
        <v>280</v>
      </c>
      <c r="J320" s="829"/>
      <c r="K320" s="829"/>
      <c r="L320" s="918" t="s">
        <v>236</v>
      </c>
      <c r="M320" s="829"/>
      <c r="N320" s="829"/>
      <c r="O320" s="918" t="s">
        <v>236</v>
      </c>
      <c r="P320" s="829"/>
      <c r="Q320" s="918" t="s">
        <v>236</v>
      </c>
      <c r="R320" s="829"/>
      <c r="S320" s="917" t="s">
        <v>889</v>
      </c>
      <c r="T320" s="829"/>
      <c r="U320" s="829"/>
      <c r="V320" s="829"/>
      <c r="W320" s="829"/>
      <c r="X320" s="829"/>
      <c r="Y320" s="829"/>
      <c r="Z320" s="829"/>
      <c r="AA320" s="918" t="s">
        <v>273</v>
      </c>
      <c r="AB320" s="829"/>
      <c r="AC320" s="829"/>
      <c r="AD320" s="829"/>
      <c r="AE320" s="829"/>
      <c r="AF320" s="918" t="s">
        <v>274</v>
      </c>
      <c r="AG320" s="829"/>
      <c r="AH320" s="829"/>
      <c r="AI320" s="105" t="s">
        <v>65</v>
      </c>
      <c r="AJ320" s="919" t="s">
        <v>275</v>
      </c>
      <c r="AK320" s="829"/>
      <c r="AL320" s="829"/>
      <c r="AM320" s="829"/>
      <c r="AN320" s="829"/>
      <c r="AO320" s="829"/>
      <c r="AP320" s="106">
        <v>500000000</v>
      </c>
      <c r="AQ320" s="106">
        <v>500000000</v>
      </c>
      <c r="AR320" s="107">
        <v>0</v>
      </c>
      <c r="AS320" s="107">
        <v>0</v>
      </c>
      <c r="AT320" s="107">
        <v>0</v>
      </c>
      <c r="AU320" s="106">
        <v>500000000</v>
      </c>
      <c r="AV320" s="711">
        <v>0</v>
      </c>
      <c r="AW320" s="107">
        <v>0</v>
      </c>
      <c r="AX320" s="724">
        <v>0</v>
      </c>
      <c r="AY320" s="107">
        <v>0</v>
      </c>
      <c r="AZ320" s="107">
        <v>0</v>
      </c>
      <c r="BA320" s="107">
        <v>0</v>
      </c>
      <c r="BB320" s="107">
        <v>0</v>
      </c>
    </row>
    <row r="321" spans="1:54" x14ac:dyDescent="0.25">
      <c r="A321" s="918" t="s">
        <v>99</v>
      </c>
      <c r="B321" s="829"/>
      <c r="C321" s="918" t="s">
        <v>337</v>
      </c>
      <c r="D321" s="829"/>
      <c r="E321" s="918" t="s">
        <v>324</v>
      </c>
      <c r="F321" s="829"/>
      <c r="G321" s="918" t="s">
        <v>289</v>
      </c>
      <c r="H321" s="829"/>
      <c r="I321" s="918" t="s">
        <v>280</v>
      </c>
      <c r="J321" s="829"/>
      <c r="K321" s="829"/>
      <c r="L321" s="918" t="s">
        <v>289</v>
      </c>
      <c r="M321" s="829"/>
      <c r="N321" s="829"/>
      <c r="O321" s="918" t="s">
        <v>236</v>
      </c>
      <c r="P321" s="829"/>
      <c r="Q321" s="918" t="s">
        <v>236</v>
      </c>
      <c r="R321" s="829"/>
      <c r="S321" s="917" t="s">
        <v>885</v>
      </c>
      <c r="T321" s="829"/>
      <c r="U321" s="829"/>
      <c r="V321" s="829"/>
      <c r="W321" s="829"/>
      <c r="X321" s="829"/>
      <c r="Y321" s="829"/>
      <c r="Z321" s="829"/>
      <c r="AA321" s="918" t="s">
        <v>273</v>
      </c>
      <c r="AB321" s="829"/>
      <c r="AC321" s="829"/>
      <c r="AD321" s="829"/>
      <c r="AE321" s="829"/>
      <c r="AF321" s="918" t="s">
        <v>274</v>
      </c>
      <c r="AG321" s="829"/>
      <c r="AH321" s="829"/>
      <c r="AI321" s="105" t="s">
        <v>65</v>
      </c>
      <c r="AJ321" s="919" t="s">
        <v>275</v>
      </c>
      <c r="AK321" s="829"/>
      <c r="AL321" s="829"/>
      <c r="AM321" s="829"/>
      <c r="AN321" s="829"/>
      <c r="AO321" s="829"/>
      <c r="AP321" s="106">
        <v>500000000</v>
      </c>
      <c r="AQ321" s="106">
        <v>500000000</v>
      </c>
      <c r="AR321" s="107">
        <v>0</v>
      </c>
      <c r="AS321" s="107">
        <v>0</v>
      </c>
      <c r="AT321" s="107">
        <v>0</v>
      </c>
      <c r="AU321" s="106">
        <v>500000000</v>
      </c>
      <c r="AV321" s="711">
        <v>0</v>
      </c>
      <c r="AW321" s="107">
        <v>0</v>
      </c>
      <c r="AX321" s="724">
        <v>0</v>
      </c>
      <c r="AY321" s="107">
        <v>0</v>
      </c>
      <c r="AZ321" s="107">
        <v>0</v>
      </c>
      <c r="BA321" s="107">
        <v>0</v>
      </c>
      <c r="BB321" s="107">
        <v>0</v>
      </c>
    </row>
    <row r="322" spans="1:54" x14ac:dyDescent="0.25">
      <c r="A322" s="925" t="s">
        <v>99</v>
      </c>
      <c r="B322" s="829"/>
      <c r="C322" s="925" t="s">
        <v>337</v>
      </c>
      <c r="D322" s="829"/>
      <c r="E322" s="925" t="s">
        <v>324</v>
      </c>
      <c r="F322" s="829"/>
      <c r="G322" s="925" t="s">
        <v>289</v>
      </c>
      <c r="H322" s="829"/>
      <c r="I322" s="925" t="s">
        <v>280</v>
      </c>
      <c r="J322" s="829"/>
      <c r="K322" s="829"/>
      <c r="L322" s="925" t="s">
        <v>289</v>
      </c>
      <c r="M322" s="829"/>
      <c r="N322" s="829"/>
      <c r="O322" s="925" t="s">
        <v>80</v>
      </c>
      <c r="P322" s="829"/>
      <c r="Q322" s="925" t="s">
        <v>236</v>
      </c>
      <c r="R322" s="829"/>
      <c r="S322" s="924" t="s">
        <v>890</v>
      </c>
      <c r="T322" s="829"/>
      <c r="U322" s="829"/>
      <c r="V322" s="829"/>
      <c r="W322" s="829"/>
      <c r="X322" s="829"/>
      <c r="Y322" s="829"/>
      <c r="Z322" s="829"/>
      <c r="AA322" s="925" t="s">
        <v>273</v>
      </c>
      <c r="AB322" s="829"/>
      <c r="AC322" s="829"/>
      <c r="AD322" s="829"/>
      <c r="AE322" s="829"/>
      <c r="AF322" s="925" t="s">
        <v>274</v>
      </c>
      <c r="AG322" s="829"/>
      <c r="AH322" s="829"/>
      <c r="AI322" s="108" t="s">
        <v>65</v>
      </c>
      <c r="AJ322" s="926" t="s">
        <v>275</v>
      </c>
      <c r="AK322" s="829"/>
      <c r="AL322" s="829"/>
      <c r="AM322" s="829"/>
      <c r="AN322" s="829"/>
      <c r="AO322" s="829"/>
      <c r="AP322" s="109">
        <v>500000000</v>
      </c>
      <c r="AQ322" s="109">
        <v>500000000</v>
      </c>
      <c r="AR322" s="110">
        <v>0</v>
      </c>
      <c r="AS322" s="110">
        <v>0</v>
      </c>
      <c r="AT322" s="110">
        <v>0</v>
      </c>
      <c r="AU322" s="109">
        <v>500000000</v>
      </c>
      <c r="AV322" s="713">
        <v>0</v>
      </c>
      <c r="AW322" s="110">
        <v>0</v>
      </c>
      <c r="AX322" s="696">
        <v>0</v>
      </c>
      <c r="AY322" s="110">
        <v>0</v>
      </c>
      <c r="AZ322" s="110">
        <v>0</v>
      </c>
      <c r="BA322" s="110">
        <v>0</v>
      </c>
      <c r="BB322" s="110">
        <v>0</v>
      </c>
    </row>
    <row r="323" spans="1:54" x14ac:dyDescent="0.25">
      <c r="A323" s="918" t="s">
        <v>99</v>
      </c>
      <c r="B323" s="829"/>
      <c r="C323" s="918" t="s">
        <v>337</v>
      </c>
      <c r="D323" s="829"/>
      <c r="E323" s="918" t="s">
        <v>324</v>
      </c>
      <c r="F323" s="829"/>
      <c r="G323" s="918" t="s">
        <v>283</v>
      </c>
      <c r="H323" s="829"/>
      <c r="I323" s="918" t="s">
        <v>280</v>
      </c>
      <c r="J323" s="829"/>
      <c r="K323" s="829"/>
      <c r="L323" s="918"/>
      <c r="M323" s="829"/>
      <c r="N323" s="829"/>
      <c r="O323" s="918"/>
      <c r="P323" s="829"/>
      <c r="Q323" s="918"/>
      <c r="R323" s="829"/>
      <c r="S323" s="917" t="s">
        <v>648</v>
      </c>
      <c r="T323" s="829"/>
      <c r="U323" s="829"/>
      <c r="V323" s="829"/>
      <c r="W323" s="829"/>
      <c r="X323" s="829"/>
      <c r="Y323" s="829"/>
      <c r="Z323" s="829"/>
      <c r="AA323" s="918" t="s">
        <v>273</v>
      </c>
      <c r="AB323" s="829"/>
      <c r="AC323" s="829"/>
      <c r="AD323" s="829"/>
      <c r="AE323" s="829"/>
      <c r="AF323" s="918" t="s">
        <v>274</v>
      </c>
      <c r="AG323" s="829"/>
      <c r="AH323" s="829"/>
      <c r="AI323" s="105" t="s">
        <v>65</v>
      </c>
      <c r="AJ323" s="919" t="s">
        <v>275</v>
      </c>
      <c r="AK323" s="829"/>
      <c r="AL323" s="829"/>
      <c r="AM323" s="829"/>
      <c r="AN323" s="829"/>
      <c r="AO323" s="829"/>
      <c r="AP323" s="106">
        <v>850000000</v>
      </c>
      <c r="AQ323" s="106">
        <v>500000000</v>
      </c>
      <c r="AR323" s="106">
        <v>100000000</v>
      </c>
      <c r="AS323" s="107">
        <v>0</v>
      </c>
      <c r="AT323" s="107">
        <v>0</v>
      </c>
      <c r="AU323" s="106">
        <v>500000000</v>
      </c>
      <c r="AV323" s="710">
        <v>10280000</v>
      </c>
      <c r="AW323" s="106">
        <v>-10280000</v>
      </c>
      <c r="AX323" s="723">
        <v>10280000</v>
      </c>
      <c r="AY323" s="107">
        <v>0</v>
      </c>
      <c r="AZ323" s="106">
        <v>10280000</v>
      </c>
      <c r="BA323" s="107">
        <v>0</v>
      </c>
      <c r="BB323" s="107">
        <v>0</v>
      </c>
    </row>
    <row r="324" spans="1:54" s="269" customFormat="1" x14ac:dyDescent="0.25">
      <c r="A324" s="943" t="s">
        <v>99</v>
      </c>
      <c r="B324" s="939"/>
      <c r="C324" s="943" t="s">
        <v>337</v>
      </c>
      <c r="D324" s="939"/>
      <c r="E324" s="943" t="s">
        <v>324</v>
      </c>
      <c r="F324" s="939"/>
      <c r="G324" s="943" t="s">
        <v>283</v>
      </c>
      <c r="H324" s="939"/>
      <c r="I324" s="943" t="s">
        <v>236</v>
      </c>
      <c r="J324" s="939"/>
      <c r="K324" s="939"/>
      <c r="L324" s="943" t="s">
        <v>236</v>
      </c>
      <c r="M324" s="939"/>
      <c r="N324" s="939"/>
      <c r="O324" s="943" t="s">
        <v>236</v>
      </c>
      <c r="P324" s="939"/>
      <c r="Q324" s="943" t="s">
        <v>236</v>
      </c>
      <c r="R324" s="939"/>
      <c r="S324" s="942" t="s">
        <v>648</v>
      </c>
      <c r="T324" s="939"/>
      <c r="U324" s="939"/>
      <c r="V324" s="939"/>
      <c r="W324" s="939"/>
      <c r="X324" s="939"/>
      <c r="Y324" s="939"/>
      <c r="Z324" s="939"/>
      <c r="AA324" s="943" t="s">
        <v>273</v>
      </c>
      <c r="AB324" s="939"/>
      <c r="AC324" s="939"/>
      <c r="AD324" s="939"/>
      <c r="AE324" s="939"/>
      <c r="AF324" s="943" t="s">
        <v>274</v>
      </c>
      <c r="AG324" s="939"/>
      <c r="AH324" s="939"/>
      <c r="AI324" s="700" t="s">
        <v>65</v>
      </c>
      <c r="AJ324" s="944" t="s">
        <v>275</v>
      </c>
      <c r="AK324" s="939"/>
      <c r="AL324" s="939"/>
      <c r="AM324" s="939"/>
      <c r="AN324" s="939"/>
      <c r="AO324" s="939"/>
      <c r="AP324" s="701">
        <v>850000000</v>
      </c>
      <c r="AQ324" s="701">
        <v>500000000</v>
      </c>
      <c r="AR324" s="701">
        <v>100000000</v>
      </c>
      <c r="AS324" s="702">
        <v>0</v>
      </c>
      <c r="AT324" s="702">
        <v>0</v>
      </c>
      <c r="AU324" s="701">
        <v>500000000</v>
      </c>
      <c r="AV324" s="710">
        <v>10280000</v>
      </c>
      <c r="AW324" s="701">
        <v>-10280000</v>
      </c>
      <c r="AX324" s="723">
        <v>10280000</v>
      </c>
      <c r="AY324" s="702">
        <v>0</v>
      </c>
      <c r="AZ324" s="701">
        <v>10280000</v>
      </c>
      <c r="BA324" s="702">
        <v>0</v>
      </c>
      <c r="BB324" s="702">
        <v>0</v>
      </c>
    </row>
    <row r="325" spans="1:54" x14ac:dyDescent="0.25">
      <c r="A325" s="918" t="s">
        <v>99</v>
      </c>
      <c r="B325" s="829"/>
      <c r="C325" s="918" t="s">
        <v>337</v>
      </c>
      <c r="D325" s="829"/>
      <c r="E325" s="918" t="s">
        <v>324</v>
      </c>
      <c r="F325" s="829"/>
      <c r="G325" s="918" t="s">
        <v>283</v>
      </c>
      <c r="H325" s="829"/>
      <c r="I325" s="918" t="s">
        <v>280</v>
      </c>
      <c r="J325" s="829"/>
      <c r="K325" s="829"/>
      <c r="L325" s="918" t="s">
        <v>282</v>
      </c>
      <c r="M325" s="829"/>
      <c r="N325" s="829"/>
      <c r="O325" s="918"/>
      <c r="P325" s="829"/>
      <c r="Q325" s="918"/>
      <c r="R325" s="829"/>
      <c r="S325" s="917" t="s">
        <v>326</v>
      </c>
      <c r="T325" s="829"/>
      <c r="U325" s="829"/>
      <c r="V325" s="829"/>
      <c r="W325" s="829"/>
      <c r="X325" s="829"/>
      <c r="Y325" s="829"/>
      <c r="Z325" s="829"/>
      <c r="AA325" s="918" t="s">
        <v>273</v>
      </c>
      <c r="AB325" s="829"/>
      <c r="AC325" s="829"/>
      <c r="AD325" s="829"/>
      <c r="AE325" s="829"/>
      <c r="AF325" s="918" t="s">
        <v>274</v>
      </c>
      <c r="AG325" s="829"/>
      <c r="AH325" s="829"/>
      <c r="AI325" s="105" t="s">
        <v>65</v>
      </c>
      <c r="AJ325" s="919" t="s">
        <v>275</v>
      </c>
      <c r="AK325" s="829"/>
      <c r="AL325" s="829"/>
      <c r="AM325" s="829"/>
      <c r="AN325" s="829"/>
      <c r="AO325" s="829"/>
      <c r="AP325" s="106">
        <v>350000000</v>
      </c>
      <c r="AQ325" s="107">
        <v>0</v>
      </c>
      <c r="AR325" s="106">
        <v>100000000</v>
      </c>
      <c r="AS325" s="107">
        <v>0</v>
      </c>
      <c r="AT325" s="107">
        <v>0</v>
      </c>
      <c r="AU325" s="107">
        <v>0</v>
      </c>
      <c r="AV325" s="710">
        <v>10280000</v>
      </c>
      <c r="AW325" s="106">
        <v>-10280000</v>
      </c>
      <c r="AX325" s="723">
        <v>10280000</v>
      </c>
      <c r="AY325" s="107">
        <v>0</v>
      </c>
      <c r="AZ325" s="106">
        <v>10280000</v>
      </c>
      <c r="BA325" s="107">
        <v>0</v>
      </c>
      <c r="BB325" s="107">
        <v>0</v>
      </c>
    </row>
    <row r="326" spans="1:54" x14ac:dyDescent="0.25">
      <c r="A326" s="925" t="s">
        <v>99</v>
      </c>
      <c r="B326" s="829"/>
      <c r="C326" s="925" t="s">
        <v>337</v>
      </c>
      <c r="D326" s="829"/>
      <c r="E326" s="925" t="s">
        <v>324</v>
      </c>
      <c r="F326" s="829"/>
      <c r="G326" s="925" t="s">
        <v>283</v>
      </c>
      <c r="H326" s="829"/>
      <c r="I326" s="925" t="s">
        <v>280</v>
      </c>
      <c r="J326" s="829"/>
      <c r="K326" s="829"/>
      <c r="L326" s="925" t="s">
        <v>282</v>
      </c>
      <c r="M326" s="829"/>
      <c r="N326" s="829"/>
      <c r="O326" s="925" t="s">
        <v>279</v>
      </c>
      <c r="P326" s="829"/>
      <c r="Q326" s="925"/>
      <c r="R326" s="829"/>
      <c r="S326" s="924" t="s">
        <v>332</v>
      </c>
      <c r="T326" s="829"/>
      <c r="U326" s="829"/>
      <c r="V326" s="829"/>
      <c r="W326" s="829"/>
      <c r="X326" s="829"/>
      <c r="Y326" s="829"/>
      <c r="Z326" s="829"/>
      <c r="AA326" s="925" t="s">
        <v>273</v>
      </c>
      <c r="AB326" s="829"/>
      <c r="AC326" s="829"/>
      <c r="AD326" s="829"/>
      <c r="AE326" s="829"/>
      <c r="AF326" s="925" t="s">
        <v>274</v>
      </c>
      <c r="AG326" s="829"/>
      <c r="AH326" s="829"/>
      <c r="AI326" s="108" t="s">
        <v>65</v>
      </c>
      <c r="AJ326" s="926" t="s">
        <v>275</v>
      </c>
      <c r="AK326" s="829"/>
      <c r="AL326" s="829"/>
      <c r="AM326" s="829"/>
      <c r="AN326" s="829"/>
      <c r="AO326" s="829"/>
      <c r="AP326" s="109">
        <v>120000000</v>
      </c>
      <c r="AQ326" s="110">
        <v>0</v>
      </c>
      <c r="AR326" s="110">
        <v>0</v>
      </c>
      <c r="AS326" s="110">
        <v>0</v>
      </c>
      <c r="AT326" s="110">
        <v>0</v>
      </c>
      <c r="AU326" s="110">
        <v>0</v>
      </c>
      <c r="AV326" s="712">
        <v>10280000</v>
      </c>
      <c r="AW326" s="109">
        <v>-10280000</v>
      </c>
      <c r="AX326" s="695">
        <v>10280000</v>
      </c>
      <c r="AY326" s="110">
        <v>0</v>
      </c>
      <c r="AZ326" s="109">
        <v>10280000</v>
      </c>
      <c r="BA326" s="110">
        <v>0</v>
      </c>
      <c r="BB326" s="110">
        <v>0</v>
      </c>
    </row>
    <row r="327" spans="1:54" x14ac:dyDescent="0.25">
      <c r="A327" s="925" t="s">
        <v>99</v>
      </c>
      <c r="B327" s="829"/>
      <c r="C327" s="925" t="s">
        <v>337</v>
      </c>
      <c r="D327" s="829"/>
      <c r="E327" s="925" t="s">
        <v>324</v>
      </c>
      <c r="F327" s="829"/>
      <c r="G327" s="925" t="s">
        <v>283</v>
      </c>
      <c r="H327" s="829"/>
      <c r="I327" s="925" t="s">
        <v>280</v>
      </c>
      <c r="J327" s="829"/>
      <c r="K327" s="829"/>
      <c r="L327" s="925" t="s">
        <v>282</v>
      </c>
      <c r="M327" s="829"/>
      <c r="N327" s="829"/>
      <c r="O327" s="925" t="s">
        <v>289</v>
      </c>
      <c r="P327" s="829"/>
      <c r="Q327" s="925"/>
      <c r="R327" s="829"/>
      <c r="S327" s="924" t="s">
        <v>328</v>
      </c>
      <c r="T327" s="829"/>
      <c r="U327" s="829"/>
      <c r="V327" s="829"/>
      <c r="W327" s="829"/>
      <c r="X327" s="829"/>
      <c r="Y327" s="829"/>
      <c r="Z327" s="829"/>
      <c r="AA327" s="925" t="s">
        <v>273</v>
      </c>
      <c r="AB327" s="829"/>
      <c r="AC327" s="829"/>
      <c r="AD327" s="829"/>
      <c r="AE327" s="829"/>
      <c r="AF327" s="925" t="s">
        <v>274</v>
      </c>
      <c r="AG327" s="829"/>
      <c r="AH327" s="829"/>
      <c r="AI327" s="108" t="s">
        <v>65</v>
      </c>
      <c r="AJ327" s="926" t="s">
        <v>275</v>
      </c>
      <c r="AK327" s="829"/>
      <c r="AL327" s="829"/>
      <c r="AM327" s="829"/>
      <c r="AN327" s="829"/>
      <c r="AO327" s="829"/>
      <c r="AP327" s="109">
        <v>45000000</v>
      </c>
      <c r="AQ327" s="110">
        <v>0</v>
      </c>
      <c r="AR327" s="109">
        <v>45000000</v>
      </c>
      <c r="AS327" s="110">
        <v>0</v>
      </c>
      <c r="AT327" s="110">
        <v>0</v>
      </c>
      <c r="AU327" s="110">
        <v>0</v>
      </c>
      <c r="AV327" s="713">
        <v>0</v>
      </c>
      <c r="AW327" s="110">
        <v>0</v>
      </c>
      <c r="AX327" s="696">
        <v>0</v>
      </c>
      <c r="AY327" s="110">
        <v>0</v>
      </c>
      <c r="AZ327" s="110">
        <v>0</v>
      </c>
      <c r="BA327" s="110">
        <v>0</v>
      </c>
      <c r="BB327" s="110">
        <v>0</v>
      </c>
    </row>
    <row r="328" spans="1:54" x14ac:dyDescent="0.25">
      <c r="A328" s="925" t="s">
        <v>99</v>
      </c>
      <c r="B328" s="829"/>
      <c r="C328" s="925" t="s">
        <v>337</v>
      </c>
      <c r="D328" s="829"/>
      <c r="E328" s="925" t="s">
        <v>324</v>
      </c>
      <c r="F328" s="829"/>
      <c r="G328" s="925" t="s">
        <v>283</v>
      </c>
      <c r="H328" s="829"/>
      <c r="I328" s="925" t="s">
        <v>280</v>
      </c>
      <c r="J328" s="829"/>
      <c r="K328" s="829"/>
      <c r="L328" s="925" t="s">
        <v>282</v>
      </c>
      <c r="M328" s="829"/>
      <c r="N328" s="829"/>
      <c r="O328" s="925" t="s">
        <v>283</v>
      </c>
      <c r="P328" s="829"/>
      <c r="Q328" s="925"/>
      <c r="R328" s="829"/>
      <c r="S328" s="924" t="s">
        <v>84</v>
      </c>
      <c r="T328" s="829"/>
      <c r="U328" s="829"/>
      <c r="V328" s="829"/>
      <c r="W328" s="829"/>
      <c r="X328" s="829"/>
      <c r="Y328" s="829"/>
      <c r="Z328" s="829"/>
      <c r="AA328" s="925" t="s">
        <v>273</v>
      </c>
      <c r="AB328" s="829"/>
      <c r="AC328" s="829"/>
      <c r="AD328" s="829"/>
      <c r="AE328" s="829"/>
      <c r="AF328" s="925" t="s">
        <v>274</v>
      </c>
      <c r="AG328" s="829"/>
      <c r="AH328" s="829"/>
      <c r="AI328" s="108" t="s">
        <v>65</v>
      </c>
      <c r="AJ328" s="926" t="s">
        <v>275</v>
      </c>
      <c r="AK328" s="829"/>
      <c r="AL328" s="829"/>
      <c r="AM328" s="829"/>
      <c r="AN328" s="829"/>
      <c r="AO328" s="829"/>
      <c r="AP328" s="109">
        <v>55000000</v>
      </c>
      <c r="AQ328" s="110">
        <v>0</v>
      </c>
      <c r="AR328" s="109">
        <v>55000000</v>
      </c>
      <c r="AS328" s="110">
        <v>0</v>
      </c>
      <c r="AT328" s="110">
        <v>0</v>
      </c>
      <c r="AU328" s="110">
        <v>0</v>
      </c>
      <c r="AV328" s="713">
        <v>0</v>
      </c>
      <c r="AW328" s="110">
        <v>0</v>
      </c>
      <c r="AX328" s="696">
        <v>0</v>
      </c>
      <c r="AY328" s="110">
        <v>0</v>
      </c>
      <c r="AZ328" s="110">
        <v>0</v>
      </c>
      <c r="BA328" s="110">
        <v>0</v>
      </c>
      <c r="BB328" s="110">
        <v>0</v>
      </c>
    </row>
    <row r="329" spans="1:54" x14ac:dyDescent="0.25">
      <c r="A329" s="925" t="s">
        <v>99</v>
      </c>
      <c r="B329" s="829"/>
      <c r="C329" s="925" t="s">
        <v>337</v>
      </c>
      <c r="D329" s="829"/>
      <c r="E329" s="925" t="s">
        <v>324</v>
      </c>
      <c r="F329" s="829"/>
      <c r="G329" s="925" t="s">
        <v>283</v>
      </c>
      <c r="H329" s="829"/>
      <c r="I329" s="925" t="s">
        <v>280</v>
      </c>
      <c r="J329" s="829"/>
      <c r="K329" s="829"/>
      <c r="L329" s="925" t="s">
        <v>282</v>
      </c>
      <c r="M329" s="829"/>
      <c r="N329" s="829"/>
      <c r="O329" s="925" t="s">
        <v>293</v>
      </c>
      <c r="P329" s="829"/>
      <c r="Q329" s="925"/>
      <c r="R329" s="829"/>
      <c r="S329" s="924" t="s">
        <v>335</v>
      </c>
      <c r="T329" s="829"/>
      <c r="U329" s="829"/>
      <c r="V329" s="829"/>
      <c r="W329" s="829"/>
      <c r="X329" s="829"/>
      <c r="Y329" s="829"/>
      <c r="Z329" s="829"/>
      <c r="AA329" s="925" t="s">
        <v>273</v>
      </c>
      <c r="AB329" s="829"/>
      <c r="AC329" s="829"/>
      <c r="AD329" s="829"/>
      <c r="AE329" s="829"/>
      <c r="AF329" s="925" t="s">
        <v>274</v>
      </c>
      <c r="AG329" s="829"/>
      <c r="AH329" s="829"/>
      <c r="AI329" s="108" t="s">
        <v>65</v>
      </c>
      <c r="AJ329" s="926" t="s">
        <v>275</v>
      </c>
      <c r="AK329" s="829"/>
      <c r="AL329" s="829"/>
      <c r="AM329" s="829"/>
      <c r="AN329" s="829"/>
      <c r="AO329" s="829"/>
      <c r="AP329" s="109">
        <v>130000000</v>
      </c>
      <c r="AQ329" s="110">
        <v>0</v>
      </c>
      <c r="AR329" s="110">
        <v>0</v>
      </c>
      <c r="AS329" s="110">
        <v>0</v>
      </c>
      <c r="AT329" s="110">
        <v>0</v>
      </c>
      <c r="AU329" s="110">
        <v>0</v>
      </c>
      <c r="AV329" s="713">
        <v>0</v>
      </c>
      <c r="AW329" s="110">
        <v>0</v>
      </c>
      <c r="AX329" s="696">
        <v>0</v>
      </c>
      <c r="AY329" s="110">
        <v>0</v>
      </c>
      <c r="AZ329" s="110">
        <v>0</v>
      </c>
      <c r="BA329" s="110">
        <v>0</v>
      </c>
      <c r="BB329" s="110">
        <v>0</v>
      </c>
    </row>
    <row r="330" spans="1:54" x14ac:dyDescent="0.25">
      <c r="A330" s="918" t="s">
        <v>99</v>
      </c>
      <c r="B330" s="829"/>
      <c r="C330" s="918" t="s">
        <v>337</v>
      </c>
      <c r="D330" s="829"/>
      <c r="E330" s="918" t="s">
        <v>324</v>
      </c>
      <c r="F330" s="829"/>
      <c r="G330" s="918" t="s">
        <v>283</v>
      </c>
      <c r="H330" s="829"/>
      <c r="I330" s="918" t="s">
        <v>280</v>
      </c>
      <c r="J330" s="829"/>
      <c r="K330" s="829"/>
      <c r="L330" s="918" t="s">
        <v>289</v>
      </c>
      <c r="M330" s="829"/>
      <c r="N330" s="829"/>
      <c r="O330" s="918"/>
      <c r="P330" s="829"/>
      <c r="Q330" s="918"/>
      <c r="R330" s="829"/>
      <c r="S330" s="917" t="s">
        <v>422</v>
      </c>
      <c r="T330" s="829"/>
      <c r="U330" s="829"/>
      <c r="V330" s="829"/>
      <c r="W330" s="829"/>
      <c r="X330" s="829"/>
      <c r="Y330" s="829"/>
      <c r="Z330" s="829"/>
      <c r="AA330" s="918" t="s">
        <v>273</v>
      </c>
      <c r="AB330" s="829"/>
      <c r="AC330" s="829"/>
      <c r="AD330" s="829"/>
      <c r="AE330" s="829"/>
      <c r="AF330" s="918" t="s">
        <v>274</v>
      </c>
      <c r="AG330" s="829"/>
      <c r="AH330" s="829"/>
      <c r="AI330" s="105" t="s">
        <v>65</v>
      </c>
      <c r="AJ330" s="919" t="s">
        <v>275</v>
      </c>
      <c r="AK330" s="829"/>
      <c r="AL330" s="829"/>
      <c r="AM330" s="829"/>
      <c r="AN330" s="829"/>
      <c r="AO330" s="829"/>
      <c r="AP330" s="106">
        <v>500000000</v>
      </c>
      <c r="AQ330" s="106">
        <v>500000000</v>
      </c>
      <c r="AR330" s="107">
        <v>0</v>
      </c>
      <c r="AS330" s="107">
        <v>0</v>
      </c>
      <c r="AT330" s="107">
        <v>0</v>
      </c>
      <c r="AU330" s="106">
        <v>500000000</v>
      </c>
      <c r="AV330" s="711">
        <v>0</v>
      </c>
      <c r="AW330" s="107">
        <v>0</v>
      </c>
      <c r="AX330" s="724">
        <v>0</v>
      </c>
      <c r="AY330" s="107">
        <v>0</v>
      </c>
      <c r="AZ330" s="107">
        <v>0</v>
      </c>
      <c r="BA330" s="107">
        <v>0</v>
      </c>
      <c r="BB330" s="107">
        <v>0</v>
      </c>
    </row>
    <row r="331" spans="1:54" x14ac:dyDescent="0.25">
      <c r="A331" s="925" t="s">
        <v>99</v>
      </c>
      <c r="B331" s="829"/>
      <c r="C331" s="925" t="s">
        <v>337</v>
      </c>
      <c r="D331" s="829"/>
      <c r="E331" s="925" t="s">
        <v>324</v>
      </c>
      <c r="F331" s="829"/>
      <c r="G331" s="925" t="s">
        <v>283</v>
      </c>
      <c r="H331" s="829"/>
      <c r="I331" s="925" t="s">
        <v>280</v>
      </c>
      <c r="J331" s="829"/>
      <c r="K331" s="829"/>
      <c r="L331" s="925" t="s">
        <v>289</v>
      </c>
      <c r="M331" s="829"/>
      <c r="N331" s="829"/>
      <c r="O331" s="925" t="s">
        <v>293</v>
      </c>
      <c r="P331" s="829"/>
      <c r="Q331" s="925"/>
      <c r="R331" s="829"/>
      <c r="S331" s="924" t="s">
        <v>335</v>
      </c>
      <c r="T331" s="829"/>
      <c r="U331" s="829"/>
      <c r="V331" s="829"/>
      <c r="W331" s="829"/>
      <c r="X331" s="829"/>
      <c r="Y331" s="829"/>
      <c r="Z331" s="829"/>
      <c r="AA331" s="925" t="s">
        <v>273</v>
      </c>
      <c r="AB331" s="829"/>
      <c r="AC331" s="829"/>
      <c r="AD331" s="829"/>
      <c r="AE331" s="829"/>
      <c r="AF331" s="925" t="s">
        <v>274</v>
      </c>
      <c r="AG331" s="829"/>
      <c r="AH331" s="829"/>
      <c r="AI331" s="108" t="s">
        <v>65</v>
      </c>
      <c r="AJ331" s="926" t="s">
        <v>275</v>
      </c>
      <c r="AK331" s="829"/>
      <c r="AL331" s="829"/>
      <c r="AM331" s="829"/>
      <c r="AN331" s="829"/>
      <c r="AO331" s="829"/>
      <c r="AP331" s="109">
        <v>500000000</v>
      </c>
      <c r="AQ331" s="109">
        <v>500000000</v>
      </c>
      <c r="AR331" s="110">
        <v>0</v>
      </c>
      <c r="AS331" s="110">
        <v>0</v>
      </c>
      <c r="AT331" s="110">
        <v>0</v>
      </c>
      <c r="AU331" s="109">
        <v>500000000</v>
      </c>
      <c r="AV331" s="713">
        <v>0</v>
      </c>
      <c r="AW331" s="110">
        <v>0</v>
      </c>
      <c r="AX331" s="696">
        <v>0</v>
      </c>
      <c r="AY331" s="110">
        <v>0</v>
      </c>
      <c r="AZ331" s="110">
        <v>0</v>
      </c>
      <c r="BA331" s="110">
        <v>0</v>
      </c>
      <c r="BB331" s="110">
        <v>0</v>
      </c>
    </row>
    <row r="332" spans="1:54" x14ac:dyDescent="0.25">
      <c r="A332" s="918" t="s">
        <v>99</v>
      </c>
      <c r="B332" s="829"/>
      <c r="C332" s="918" t="s">
        <v>337</v>
      </c>
      <c r="D332" s="829"/>
      <c r="E332" s="918" t="s">
        <v>324</v>
      </c>
      <c r="F332" s="829"/>
      <c r="G332" s="918" t="s">
        <v>284</v>
      </c>
      <c r="H332" s="829"/>
      <c r="I332" s="918" t="s">
        <v>280</v>
      </c>
      <c r="J332" s="829"/>
      <c r="K332" s="829"/>
      <c r="L332" s="918"/>
      <c r="M332" s="829"/>
      <c r="N332" s="829"/>
      <c r="O332" s="918"/>
      <c r="P332" s="829"/>
      <c r="Q332" s="918"/>
      <c r="R332" s="829"/>
      <c r="S332" s="917" t="s">
        <v>649</v>
      </c>
      <c r="T332" s="829"/>
      <c r="U332" s="829"/>
      <c r="V332" s="829"/>
      <c r="W332" s="829"/>
      <c r="X332" s="829"/>
      <c r="Y332" s="829"/>
      <c r="Z332" s="829"/>
      <c r="AA332" s="918" t="s">
        <v>273</v>
      </c>
      <c r="AB332" s="829"/>
      <c r="AC332" s="829"/>
      <c r="AD332" s="829"/>
      <c r="AE332" s="829"/>
      <c r="AF332" s="918" t="s">
        <v>274</v>
      </c>
      <c r="AG332" s="829"/>
      <c r="AH332" s="829"/>
      <c r="AI332" s="105" t="s">
        <v>65</v>
      </c>
      <c r="AJ332" s="919" t="s">
        <v>275</v>
      </c>
      <c r="AK332" s="829"/>
      <c r="AL332" s="829"/>
      <c r="AM332" s="829"/>
      <c r="AN332" s="829"/>
      <c r="AO332" s="829"/>
      <c r="AP332" s="106">
        <v>300000000</v>
      </c>
      <c r="AQ332" s="106">
        <v>300000000</v>
      </c>
      <c r="AR332" s="107">
        <v>0</v>
      </c>
      <c r="AS332" s="107">
        <v>0</v>
      </c>
      <c r="AT332" s="107">
        <v>0</v>
      </c>
      <c r="AU332" s="106">
        <v>300000000</v>
      </c>
      <c r="AV332" s="711">
        <v>0</v>
      </c>
      <c r="AW332" s="107">
        <v>0</v>
      </c>
      <c r="AX332" s="724">
        <v>0</v>
      </c>
      <c r="AY332" s="107">
        <v>0</v>
      </c>
      <c r="AZ332" s="107">
        <v>0</v>
      </c>
      <c r="BA332" s="107">
        <v>0</v>
      </c>
      <c r="BB332" s="107">
        <v>0</v>
      </c>
    </row>
    <row r="333" spans="1:54" s="269" customFormat="1" x14ac:dyDescent="0.25">
      <c r="A333" s="943" t="s">
        <v>99</v>
      </c>
      <c r="B333" s="939"/>
      <c r="C333" s="943" t="s">
        <v>337</v>
      </c>
      <c r="D333" s="939"/>
      <c r="E333" s="943" t="s">
        <v>324</v>
      </c>
      <c r="F333" s="939"/>
      <c r="G333" s="943" t="s">
        <v>284</v>
      </c>
      <c r="H333" s="939"/>
      <c r="I333" s="943" t="s">
        <v>236</v>
      </c>
      <c r="J333" s="939"/>
      <c r="K333" s="939"/>
      <c r="L333" s="943" t="s">
        <v>236</v>
      </c>
      <c r="M333" s="939"/>
      <c r="N333" s="939"/>
      <c r="O333" s="943" t="s">
        <v>236</v>
      </c>
      <c r="P333" s="939"/>
      <c r="Q333" s="943" t="s">
        <v>236</v>
      </c>
      <c r="R333" s="939"/>
      <c r="S333" s="942" t="s">
        <v>649</v>
      </c>
      <c r="T333" s="939"/>
      <c r="U333" s="939"/>
      <c r="V333" s="939"/>
      <c r="W333" s="939"/>
      <c r="X333" s="939"/>
      <c r="Y333" s="939"/>
      <c r="Z333" s="939"/>
      <c r="AA333" s="943" t="s">
        <v>273</v>
      </c>
      <c r="AB333" s="939"/>
      <c r="AC333" s="939"/>
      <c r="AD333" s="939"/>
      <c r="AE333" s="939"/>
      <c r="AF333" s="943" t="s">
        <v>274</v>
      </c>
      <c r="AG333" s="939"/>
      <c r="AH333" s="939"/>
      <c r="AI333" s="700" t="s">
        <v>65</v>
      </c>
      <c r="AJ333" s="944" t="s">
        <v>275</v>
      </c>
      <c r="AK333" s="939"/>
      <c r="AL333" s="939"/>
      <c r="AM333" s="939"/>
      <c r="AN333" s="939"/>
      <c r="AO333" s="939"/>
      <c r="AP333" s="701">
        <v>300000000</v>
      </c>
      <c r="AQ333" s="701">
        <v>300000000</v>
      </c>
      <c r="AR333" s="702">
        <v>0</v>
      </c>
      <c r="AS333" s="702">
        <v>0</v>
      </c>
      <c r="AT333" s="702">
        <v>0</v>
      </c>
      <c r="AU333" s="701">
        <v>300000000</v>
      </c>
      <c r="AV333" s="711">
        <v>0</v>
      </c>
      <c r="AW333" s="702">
        <v>0</v>
      </c>
      <c r="AX333" s="724">
        <v>0</v>
      </c>
      <c r="AY333" s="702">
        <v>0</v>
      </c>
      <c r="AZ333" s="702">
        <v>0</v>
      </c>
      <c r="BA333" s="702">
        <v>0</v>
      </c>
      <c r="BB333" s="702">
        <v>0</v>
      </c>
    </row>
    <row r="334" spans="1:54" x14ac:dyDescent="0.25">
      <c r="A334" s="918" t="s">
        <v>99</v>
      </c>
      <c r="B334" s="829"/>
      <c r="C334" s="918" t="s">
        <v>337</v>
      </c>
      <c r="D334" s="829"/>
      <c r="E334" s="918" t="s">
        <v>324</v>
      </c>
      <c r="F334" s="829"/>
      <c r="G334" s="918" t="s">
        <v>284</v>
      </c>
      <c r="H334" s="829"/>
      <c r="I334" s="918" t="s">
        <v>280</v>
      </c>
      <c r="J334" s="829"/>
      <c r="K334" s="829"/>
      <c r="L334" s="918" t="s">
        <v>282</v>
      </c>
      <c r="M334" s="829"/>
      <c r="N334" s="829"/>
      <c r="O334" s="918"/>
      <c r="P334" s="829"/>
      <c r="Q334" s="918"/>
      <c r="R334" s="829"/>
      <c r="S334" s="917" t="s">
        <v>326</v>
      </c>
      <c r="T334" s="829"/>
      <c r="U334" s="829"/>
      <c r="V334" s="829"/>
      <c r="W334" s="829"/>
      <c r="X334" s="829"/>
      <c r="Y334" s="829"/>
      <c r="Z334" s="829"/>
      <c r="AA334" s="918" t="s">
        <v>273</v>
      </c>
      <c r="AB334" s="829"/>
      <c r="AC334" s="829"/>
      <c r="AD334" s="829"/>
      <c r="AE334" s="829"/>
      <c r="AF334" s="918" t="s">
        <v>274</v>
      </c>
      <c r="AG334" s="829"/>
      <c r="AH334" s="829"/>
      <c r="AI334" s="105" t="s">
        <v>65</v>
      </c>
      <c r="AJ334" s="919" t="s">
        <v>275</v>
      </c>
      <c r="AK334" s="829"/>
      <c r="AL334" s="829"/>
      <c r="AM334" s="829"/>
      <c r="AN334" s="829"/>
      <c r="AO334" s="829"/>
      <c r="AP334" s="106">
        <v>300000000</v>
      </c>
      <c r="AQ334" s="106">
        <v>300000000</v>
      </c>
      <c r="AR334" s="107">
        <v>0</v>
      </c>
      <c r="AS334" s="107">
        <v>0</v>
      </c>
      <c r="AT334" s="107">
        <v>0</v>
      </c>
      <c r="AU334" s="106">
        <v>300000000</v>
      </c>
      <c r="AV334" s="711">
        <v>0</v>
      </c>
      <c r="AW334" s="107">
        <v>0</v>
      </c>
      <c r="AX334" s="724">
        <v>0</v>
      </c>
      <c r="AY334" s="107">
        <v>0</v>
      </c>
      <c r="AZ334" s="107">
        <v>0</v>
      </c>
      <c r="BA334" s="107">
        <v>0</v>
      </c>
      <c r="BB334" s="107">
        <v>0</v>
      </c>
    </row>
    <row r="335" spans="1:54" x14ac:dyDescent="0.25">
      <c r="A335" s="925" t="s">
        <v>99</v>
      </c>
      <c r="B335" s="829"/>
      <c r="C335" s="925" t="s">
        <v>337</v>
      </c>
      <c r="D335" s="829"/>
      <c r="E335" s="925" t="s">
        <v>324</v>
      </c>
      <c r="F335" s="829"/>
      <c r="G335" s="925" t="s">
        <v>284</v>
      </c>
      <c r="H335" s="829"/>
      <c r="I335" s="925" t="s">
        <v>280</v>
      </c>
      <c r="J335" s="829"/>
      <c r="K335" s="829"/>
      <c r="L335" s="925" t="s">
        <v>282</v>
      </c>
      <c r="M335" s="829"/>
      <c r="N335" s="829"/>
      <c r="O335" s="925" t="s">
        <v>279</v>
      </c>
      <c r="P335" s="829"/>
      <c r="Q335" s="925"/>
      <c r="R335" s="829"/>
      <c r="S335" s="924" t="s">
        <v>332</v>
      </c>
      <c r="T335" s="829"/>
      <c r="U335" s="829"/>
      <c r="V335" s="829"/>
      <c r="W335" s="829"/>
      <c r="X335" s="829"/>
      <c r="Y335" s="829"/>
      <c r="Z335" s="829"/>
      <c r="AA335" s="925" t="s">
        <v>273</v>
      </c>
      <c r="AB335" s="829"/>
      <c r="AC335" s="829"/>
      <c r="AD335" s="829"/>
      <c r="AE335" s="829"/>
      <c r="AF335" s="925" t="s">
        <v>274</v>
      </c>
      <c r="AG335" s="829"/>
      <c r="AH335" s="829"/>
      <c r="AI335" s="108" t="s">
        <v>65</v>
      </c>
      <c r="AJ335" s="926" t="s">
        <v>275</v>
      </c>
      <c r="AK335" s="829"/>
      <c r="AL335" s="829"/>
      <c r="AM335" s="829"/>
      <c r="AN335" s="829"/>
      <c r="AO335" s="829"/>
      <c r="AP335" s="109">
        <v>300000000</v>
      </c>
      <c r="AQ335" s="109">
        <v>300000000</v>
      </c>
      <c r="AR335" s="110">
        <v>0</v>
      </c>
      <c r="AS335" s="110">
        <v>0</v>
      </c>
      <c r="AT335" s="110">
        <v>0</v>
      </c>
      <c r="AU335" s="109">
        <v>300000000</v>
      </c>
      <c r="AV335" s="713">
        <v>0</v>
      </c>
      <c r="AW335" s="110">
        <v>0</v>
      </c>
      <c r="AX335" s="696">
        <v>0</v>
      </c>
      <c r="AY335" s="110">
        <v>0</v>
      </c>
      <c r="AZ335" s="110">
        <v>0</v>
      </c>
      <c r="BA335" s="110">
        <v>0</v>
      </c>
      <c r="BB335" s="110">
        <v>0</v>
      </c>
    </row>
    <row r="336" spans="1:54" x14ac:dyDescent="0.25">
      <c r="A336" s="918" t="s">
        <v>99</v>
      </c>
      <c r="B336" s="829"/>
      <c r="C336" s="918" t="s">
        <v>337</v>
      </c>
      <c r="D336" s="829"/>
      <c r="E336" s="918" t="s">
        <v>324</v>
      </c>
      <c r="F336" s="829"/>
      <c r="G336" s="918" t="s">
        <v>292</v>
      </c>
      <c r="H336" s="829"/>
      <c r="I336" s="918" t="s">
        <v>280</v>
      </c>
      <c r="J336" s="829"/>
      <c r="K336" s="829"/>
      <c r="L336" s="918"/>
      <c r="M336" s="829"/>
      <c r="N336" s="829"/>
      <c r="O336" s="918"/>
      <c r="P336" s="829"/>
      <c r="Q336" s="918"/>
      <c r="R336" s="829"/>
      <c r="S336" s="917" t="s">
        <v>666</v>
      </c>
      <c r="T336" s="829"/>
      <c r="U336" s="829"/>
      <c r="V336" s="829"/>
      <c r="W336" s="829"/>
      <c r="X336" s="829"/>
      <c r="Y336" s="829"/>
      <c r="Z336" s="829"/>
      <c r="AA336" s="918" t="s">
        <v>273</v>
      </c>
      <c r="AB336" s="829"/>
      <c r="AC336" s="829"/>
      <c r="AD336" s="829"/>
      <c r="AE336" s="829"/>
      <c r="AF336" s="918" t="s">
        <v>274</v>
      </c>
      <c r="AG336" s="829"/>
      <c r="AH336" s="829"/>
      <c r="AI336" s="105" t="s">
        <v>65</v>
      </c>
      <c r="AJ336" s="919" t="s">
        <v>275</v>
      </c>
      <c r="AK336" s="829"/>
      <c r="AL336" s="829"/>
      <c r="AM336" s="829"/>
      <c r="AN336" s="829"/>
      <c r="AO336" s="829"/>
      <c r="AP336" s="106">
        <v>300000000</v>
      </c>
      <c r="AQ336" s="106">
        <v>46500000</v>
      </c>
      <c r="AR336" s="106">
        <v>10168000</v>
      </c>
      <c r="AS336" s="107">
        <v>0</v>
      </c>
      <c r="AT336" s="106">
        <v>5776355</v>
      </c>
      <c r="AU336" s="106">
        <v>40723645</v>
      </c>
      <c r="AV336" s="710">
        <v>4494219</v>
      </c>
      <c r="AW336" s="106">
        <v>1282136</v>
      </c>
      <c r="AX336" s="723">
        <v>5492329</v>
      </c>
      <c r="AY336" s="106">
        <v>-998110</v>
      </c>
      <c r="AZ336" s="106">
        <v>5492329</v>
      </c>
      <c r="BA336" s="107">
        <v>0</v>
      </c>
      <c r="BB336" s="107">
        <v>0</v>
      </c>
    </row>
    <row r="337" spans="1:54" s="269" customFormat="1" x14ac:dyDescent="0.25">
      <c r="A337" s="943" t="s">
        <v>99</v>
      </c>
      <c r="B337" s="939"/>
      <c r="C337" s="943" t="s">
        <v>337</v>
      </c>
      <c r="D337" s="939"/>
      <c r="E337" s="943" t="s">
        <v>324</v>
      </c>
      <c r="F337" s="939"/>
      <c r="G337" s="943" t="s">
        <v>292</v>
      </c>
      <c r="H337" s="939"/>
      <c r="I337" s="943" t="s">
        <v>236</v>
      </c>
      <c r="J337" s="939"/>
      <c r="K337" s="939"/>
      <c r="L337" s="943" t="s">
        <v>236</v>
      </c>
      <c r="M337" s="939"/>
      <c r="N337" s="939"/>
      <c r="O337" s="943" t="s">
        <v>236</v>
      </c>
      <c r="P337" s="939"/>
      <c r="Q337" s="943" t="s">
        <v>236</v>
      </c>
      <c r="R337" s="939"/>
      <c r="S337" s="942" t="s">
        <v>651</v>
      </c>
      <c r="T337" s="939"/>
      <c r="U337" s="939"/>
      <c r="V337" s="939"/>
      <c r="W337" s="939"/>
      <c r="X337" s="939"/>
      <c r="Y337" s="939"/>
      <c r="Z337" s="939"/>
      <c r="AA337" s="943" t="s">
        <v>273</v>
      </c>
      <c r="AB337" s="939"/>
      <c r="AC337" s="939"/>
      <c r="AD337" s="939"/>
      <c r="AE337" s="939"/>
      <c r="AF337" s="943" t="s">
        <v>274</v>
      </c>
      <c r="AG337" s="939"/>
      <c r="AH337" s="939"/>
      <c r="AI337" s="700" t="s">
        <v>65</v>
      </c>
      <c r="AJ337" s="944" t="s">
        <v>275</v>
      </c>
      <c r="AK337" s="939"/>
      <c r="AL337" s="939"/>
      <c r="AM337" s="939"/>
      <c r="AN337" s="939"/>
      <c r="AO337" s="939"/>
      <c r="AP337" s="701">
        <v>300000000</v>
      </c>
      <c r="AQ337" s="701">
        <v>46500000</v>
      </c>
      <c r="AR337" s="701">
        <v>10168000</v>
      </c>
      <c r="AS337" s="702">
        <v>0</v>
      </c>
      <c r="AT337" s="701">
        <v>5776355</v>
      </c>
      <c r="AU337" s="701">
        <v>40723645</v>
      </c>
      <c r="AV337" s="710">
        <v>4494219</v>
      </c>
      <c r="AW337" s="701">
        <v>1282136</v>
      </c>
      <c r="AX337" s="723">
        <v>5492329</v>
      </c>
      <c r="AY337" s="701">
        <v>-998110</v>
      </c>
      <c r="AZ337" s="701">
        <v>5492329</v>
      </c>
      <c r="BA337" s="702">
        <v>0</v>
      </c>
      <c r="BB337" s="702">
        <v>0</v>
      </c>
    </row>
    <row r="338" spans="1:54" x14ac:dyDescent="0.25">
      <c r="A338" s="918" t="s">
        <v>99</v>
      </c>
      <c r="B338" s="829"/>
      <c r="C338" s="918" t="s">
        <v>337</v>
      </c>
      <c r="D338" s="829"/>
      <c r="E338" s="918" t="s">
        <v>324</v>
      </c>
      <c r="F338" s="829"/>
      <c r="G338" s="918" t="s">
        <v>292</v>
      </c>
      <c r="H338" s="829"/>
      <c r="I338" s="918" t="s">
        <v>280</v>
      </c>
      <c r="J338" s="829"/>
      <c r="K338" s="829"/>
      <c r="L338" s="918" t="s">
        <v>279</v>
      </c>
      <c r="M338" s="829"/>
      <c r="N338" s="829"/>
      <c r="O338" s="918"/>
      <c r="P338" s="829"/>
      <c r="Q338" s="918"/>
      <c r="R338" s="829"/>
      <c r="S338" s="917" t="s">
        <v>331</v>
      </c>
      <c r="T338" s="829"/>
      <c r="U338" s="829"/>
      <c r="V338" s="829"/>
      <c r="W338" s="829"/>
      <c r="X338" s="829"/>
      <c r="Y338" s="829"/>
      <c r="Z338" s="829"/>
      <c r="AA338" s="918" t="s">
        <v>273</v>
      </c>
      <c r="AB338" s="829"/>
      <c r="AC338" s="829"/>
      <c r="AD338" s="829"/>
      <c r="AE338" s="829"/>
      <c r="AF338" s="918" t="s">
        <v>274</v>
      </c>
      <c r="AG338" s="829"/>
      <c r="AH338" s="829"/>
      <c r="AI338" s="105" t="s">
        <v>65</v>
      </c>
      <c r="AJ338" s="919" t="s">
        <v>275</v>
      </c>
      <c r="AK338" s="829"/>
      <c r="AL338" s="829"/>
      <c r="AM338" s="829"/>
      <c r="AN338" s="829"/>
      <c r="AO338" s="829"/>
      <c r="AP338" s="107">
        <v>0</v>
      </c>
      <c r="AQ338" s="107">
        <v>0</v>
      </c>
      <c r="AR338" s="107">
        <v>0</v>
      </c>
      <c r="AS338" s="107">
        <v>0</v>
      </c>
      <c r="AT338" s="107">
        <v>0</v>
      </c>
      <c r="AU338" s="107">
        <v>0</v>
      </c>
      <c r="AV338" s="711">
        <v>0</v>
      </c>
      <c r="AW338" s="107">
        <v>0</v>
      </c>
      <c r="AX338" s="724">
        <v>0</v>
      </c>
      <c r="AY338" s="107">
        <v>0</v>
      </c>
      <c r="AZ338" s="107">
        <v>0</v>
      </c>
      <c r="BA338" s="107">
        <v>0</v>
      </c>
      <c r="BB338" s="107">
        <v>0</v>
      </c>
    </row>
    <row r="339" spans="1:54" x14ac:dyDescent="0.25">
      <c r="A339" s="925" t="s">
        <v>99</v>
      </c>
      <c r="B339" s="829"/>
      <c r="C339" s="925" t="s">
        <v>337</v>
      </c>
      <c r="D339" s="829"/>
      <c r="E339" s="925" t="s">
        <v>324</v>
      </c>
      <c r="F339" s="829"/>
      <c r="G339" s="925" t="s">
        <v>292</v>
      </c>
      <c r="H339" s="829"/>
      <c r="I339" s="925" t="s">
        <v>280</v>
      </c>
      <c r="J339" s="829"/>
      <c r="K339" s="829"/>
      <c r="L339" s="925" t="s">
        <v>279</v>
      </c>
      <c r="M339" s="829"/>
      <c r="N339" s="829"/>
      <c r="O339" s="925" t="s">
        <v>279</v>
      </c>
      <c r="P339" s="829"/>
      <c r="Q339" s="925"/>
      <c r="R339" s="829"/>
      <c r="S339" s="924" t="s">
        <v>332</v>
      </c>
      <c r="T339" s="829"/>
      <c r="U339" s="829"/>
      <c r="V339" s="829"/>
      <c r="W339" s="829"/>
      <c r="X339" s="829"/>
      <c r="Y339" s="829"/>
      <c r="Z339" s="829"/>
      <c r="AA339" s="925" t="s">
        <v>273</v>
      </c>
      <c r="AB339" s="829"/>
      <c r="AC339" s="829"/>
      <c r="AD339" s="829"/>
      <c r="AE339" s="829"/>
      <c r="AF339" s="925" t="s">
        <v>274</v>
      </c>
      <c r="AG339" s="829"/>
      <c r="AH339" s="829"/>
      <c r="AI339" s="108" t="s">
        <v>65</v>
      </c>
      <c r="AJ339" s="926" t="s">
        <v>275</v>
      </c>
      <c r="AK339" s="829"/>
      <c r="AL339" s="829"/>
      <c r="AM339" s="829"/>
      <c r="AN339" s="829"/>
      <c r="AO339" s="829"/>
      <c r="AP339" s="110">
        <v>0</v>
      </c>
      <c r="AQ339" s="110">
        <v>0</v>
      </c>
      <c r="AR339" s="110">
        <v>0</v>
      </c>
      <c r="AS339" s="110">
        <v>0</v>
      </c>
      <c r="AT339" s="110">
        <v>0</v>
      </c>
      <c r="AU339" s="110">
        <v>0</v>
      </c>
      <c r="AV339" s="713">
        <v>0</v>
      </c>
      <c r="AW339" s="110">
        <v>0</v>
      </c>
      <c r="AX339" s="696">
        <v>0</v>
      </c>
      <c r="AY339" s="110">
        <v>0</v>
      </c>
      <c r="AZ339" s="110">
        <v>0</v>
      </c>
      <c r="BA339" s="110">
        <v>0</v>
      </c>
      <c r="BB339" s="110">
        <v>0</v>
      </c>
    </row>
    <row r="340" spans="1:54" x14ac:dyDescent="0.25">
      <c r="A340" s="925" t="s">
        <v>99</v>
      </c>
      <c r="B340" s="829"/>
      <c r="C340" s="925" t="s">
        <v>337</v>
      </c>
      <c r="D340" s="829"/>
      <c r="E340" s="925" t="s">
        <v>324</v>
      </c>
      <c r="F340" s="829"/>
      <c r="G340" s="925" t="s">
        <v>292</v>
      </c>
      <c r="H340" s="829"/>
      <c r="I340" s="925" t="s">
        <v>280</v>
      </c>
      <c r="J340" s="829"/>
      <c r="K340" s="829"/>
      <c r="L340" s="925" t="s">
        <v>279</v>
      </c>
      <c r="M340" s="829"/>
      <c r="N340" s="829"/>
      <c r="O340" s="925" t="s">
        <v>294</v>
      </c>
      <c r="P340" s="829"/>
      <c r="Q340" s="925"/>
      <c r="R340" s="829"/>
      <c r="S340" s="924" t="s">
        <v>652</v>
      </c>
      <c r="T340" s="829"/>
      <c r="U340" s="829"/>
      <c r="V340" s="829"/>
      <c r="W340" s="829"/>
      <c r="X340" s="829"/>
      <c r="Y340" s="829"/>
      <c r="Z340" s="829"/>
      <c r="AA340" s="925" t="s">
        <v>273</v>
      </c>
      <c r="AB340" s="829"/>
      <c r="AC340" s="829"/>
      <c r="AD340" s="829"/>
      <c r="AE340" s="829"/>
      <c r="AF340" s="925" t="s">
        <v>274</v>
      </c>
      <c r="AG340" s="829"/>
      <c r="AH340" s="829"/>
      <c r="AI340" s="108" t="s">
        <v>65</v>
      </c>
      <c r="AJ340" s="926" t="s">
        <v>275</v>
      </c>
      <c r="AK340" s="829"/>
      <c r="AL340" s="829"/>
      <c r="AM340" s="829"/>
      <c r="AN340" s="829"/>
      <c r="AO340" s="829"/>
      <c r="AP340" s="110">
        <v>0</v>
      </c>
      <c r="AQ340" s="110">
        <v>0</v>
      </c>
      <c r="AR340" s="110">
        <v>0</v>
      </c>
      <c r="AS340" s="110">
        <v>0</v>
      </c>
      <c r="AT340" s="110">
        <v>0</v>
      </c>
      <c r="AU340" s="110">
        <v>0</v>
      </c>
      <c r="AV340" s="713">
        <v>0</v>
      </c>
      <c r="AW340" s="110">
        <v>0</v>
      </c>
      <c r="AX340" s="696">
        <v>0</v>
      </c>
      <c r="AY340" s="110">
        <v>0</v>
      </c>
      <c r="AZ340" s="110">
        <v>0</v>
      </c>
      <c r="BA340" s="110">
        <v>0</v>
      </c>
      <c r="BB340" s="110">
        <v>0</v>
      </c>
    </row>
    <row r="341" spans="1:54" x14ac:dyDescent="0.25">
      <c r="A341" s="918" t="s">
        <v>99</v>
      </c>
      <c r="B341" s="829"/>
      <c r="C341" s="918" t="s">
        <v>337</v>
      </c>
      <c r="D341" s="829"/>
      <c r="E341" s="918" t="s">
        <v>324</v>
      </c>
      <c r="F341" s="829"/>
      <c r="G341" s="918" t="s">
        <v>292</v>
      </c>
      <c r="H341" s="829"/>
      <c r="I341" s="918" t="s">
        <v>280</v>
      </c>
      <c r="J341" s="829"/>
      <c r="K341" s="829"/>
      <c r="L341" s="918" t="s">
        <v>282</v>
      </c>
      <c r="M341" s="829"/>
      <c r="N341" s="829"/>
      <c r="O341" s="918"/>
      <c r="P341" s="829"/>
      <c r="Q341" s="918"/>
      <c r="R341" s="829"/>
      <c r="S341" s="917" t="s">
        <v>326</v>
      </c>
      <c r="T341" s="829"/>
      <c r="U341" s="829"/>
      <c r="V341" s="829"/>
      <c r="W341" s="829"/>
      <c r="X341" s="829"/>
      <c r="Y341" s="829"/>
      <c r="Z341" s="829"/>
      <c r="AA341" s="918" t="s">
        <v>273</v>
      </c>
      <c r="AB341" s="829"/>
      <c r="AC341" s="829"/>
      <c r="AD341" s="829"/>
      <c r="AE341" s="829"/>
      <c r="AF341" s="918" t="s">
        <v>274</v>
      </c>
      <c r="AG341" s="829"/>
      <c r="AH341" s="829"/>
      <c r="AI341" s="105" t="s">
        <v>65</v>
      </c>
      <c r="AJ341" s="919" t="s">
        <v>275</v>
      </c>
      <c r="AK341" s="829"/>
      <c r="AL341" s="829"/>
      <c r="AM341" s="829"/>
      <c r="AN341" s="829"/>
      <c r="AO341" s="829"/>
      <c r="AP341" s="106">
        <v>300000000</v>
      </c>
      <c r="AQ341" s="106">
        <v>46500000</v>
      </c>
      <c r="AR341" s="106">
        <v>10168000</v>
      </c>
      <c r="AS341" s="107">
        <v>0</v>
      </c>
      <c r="AT341" s="106">
        <v>5776355</v>
      </c>
      <c r="AU341" s="106">
        <v>40723645</v>
      </c>
      <c r="AV341" s="710">
        <v>4494219</v>
      </c>
      <c r="AW341" s="106">
        <v>1282136</v>
      </c>
      <c r="AX341" s="723">
        <v>5492329</v>
      </c>
      <c r="AY341" s="106">
        <v>-998110</v>
      </c>
      <c r="AZ341" s="106">
        <v>5492329</v>
      </c>
      <c r="BA341" s="107">
        <v>0</v>
      </c>
      <c r="BB341" s="107">
        <v>0</v>
      </c>
    </row>
    <row r="342" spans="1:54" x14ac:dyDescent="0.25">
      <c r="A342" s="925" t="s">
        <v>99</v>
      </c>
      <c r="B342" s="829"/>
      <c r="C342" s="925" t="s">
        <v>337</v>
      </c>
      <c r="D342" s="829"/>
      <c r="E342" s="925" t="s">
        <v>324</v>
      </c>
      <c r="F342" s="829"/>
      <c r="G342" s="925" t="s">
        <v>292</v>
      </c>
      <c r="H342" s="829"/>
      <c r="I342" s="925" t="s">
        <v>280</v>
      </c>
      <c r="J342" s="829"/>
      <c r="K342" s="829"/>
      <c r="L342" s="925" t="s">
        <v>282</v>
      </c>
      <c r="M342" s="829"/>
      <c r="N342" s="829"/>
      <c r="O342" s="925" t="s">
        <v>279</v>
      </c>
      <c r="P342" s="829"/>
      <c r="Q342" s="925"/>
      <c r="R342" s="829"/>
      <c r="S342" s="924" t="s">
        <v>332</v>
      </c>
      <c r="T342" s="829"/>
      <c r="U342" s="829"/>
      <c r="V342" s="829"/>
      <c r="W342" s="829"/>
      <c r="X342" s="829"/>
      <c r="Y342" s="829"/>
      <c r="Z342" s="829"/>
      <c r="AA342" s="925" t="s">
        <v>273</v>
      </c>
      <c r="AB342" s="829"/>
      <c r="AC342" s="829"/>
      <c r="AD342" s="829"/>
      <c r="AE342" s="829"/>
      <c r="AF342" s="925" t="s">
        <v>274</v>
      </c>
      <c r="AG342" s="829"/>
      <c r="AH342" s="829"/>
      <c r="AI342" s="108" t="s">
        <v>65</v>
      </c>
      <c r="AJ342" s="926" t="s">
        <v>275</v>
      </c>
      <c r="AK342" s="829"/>
      <c r="AL342" s="829"/>
      <c r="AM342" s="829"/>
      <c r="AN342" s="829"/>
      <c r="AO342" s="829"/>
      <c r="AP342" s="109">
        <v>37332000</v>
      </c>
      <c r="AQ342" s="110">
        <v>0</v>
      </c>
      <c r="AR342" s="110">
        <v>0</v>
      </c>
      <c r="AS342" s="110">
        <v>0</v>
      </c>
      <c r="AT342" s="110">
        <v>0</v>
      </c>
      <c r="AU342" s="110">
        <v>0</v>
      </c>
      <c r="AV342" s="713">
        <v>0</v>
      </c>
      <c r="AW342" s="110">
        <v>0</v>
      </c>
      <c r="AX342" s="696">
        <v>0</v>
      </c>
      <c r="AY342" s="110">
        <v>0</v>
      </c>
      <c r="AZ342" s="110">
        <v>0</v>
      </c>
      <c r="BA342" s="110">
        <v>0</v>
      </c>
      <c r="BB342" s="110">
        <v>0</v>
      </c>
    </row>
    <row r="343" spans="1:54" x14ac:dyDescent="0.25">
      <c r="A343" s="925" t="s">
        <v>99</v>
      </c>
      <c r="B343" s="829"/>
      <c r="C343" s="925" t="s">
        <v>337</v>
      </c>
      <c r="D343" s="829"/>
      <c r="E343" s="925" t="s">
        <v>324</v>
      </c>
      <c r="F343" s="829"/>
      <c r="G343" s="925" t="s">
        <v>292</v>
      </c>
      <c r="H343" s="829"/>
      <c r="I343" s="925" t="s">
        <v>280</v>
      </c>
      <c r="J343" s="829"/>
      <c r="K343" s="829"/>
      <c r="L343" s="925" t="s">
        <v>282</v>
      </c>
      <c r="M343" s="829"/>
      <c r="N343" s="829"/>
      <c r="O343" s="925" t="s">
        <v>289</v>
      </c>
      <c r="P343" s="829"/>
      <c r="Q343" s="925"/>
      <c r="R343" s="829"/>
      <c r="S343" s="924" t="s">
        <v>328</v>
      </c>
      <c r="T343" s="829"/>
      <c r="U343" s="829"/>
      <c r="V343" s="829"/>
      <c r="W343" s="829"/>
      <c r="X343" s="829"/>
      <c r="Y343" s="829"/>
      <c r="Z343" s="829"/>
      <c r="AA343" s="925" t="s">
        <v>273</v>
      </c>
      <c r="AB343" s="829"/>
      <c r="AC343" s="829"/>
      <c r="AD343" s="829"/>
      <c r="AE343" s="829"/>
      <c r="AF343" s="925" t="s">
        <v>274</v>
      </c>
      <c r="AG343" s="829"/>
      <c r="AH343" s="829"/>
      <c r="AI343" s="108" t="s">
        <v>65</v>
      </c>
      <c r="AJ343" s="926" t="s">
        <v>275</v>
      </c>
      <c r="AK343" s="829"/>
      <c r="AL343" s="829"/>
      <c r="AM343" s="829"/>
      <c r="AN343" s="829"/>
      <c r="AO343" s="829"/>
      <c r="AP343" s="109">
        <v>20750000</v>
      </c>
      <c r="AQ343" s="110">
        <v>0</v>
      </c>
      <c r="AR343" s="109">
        <v>4750000</v>
      </c>
      <c r="AS343" s="110">
        <v>0</v>
      </c>
      <c r="AT343" s="110">
        <v>0</v>
      </c>
      <c r="AU343" s="110">
        <v>0</v>
      </c>
      <c r="AV343" s="712">
        <v>4147334</v>
      </c>
      <c r="AW343" s="109">
        <v>-4147334</v>
      </c>
      <c r="AX343" s="695">
        <v>4147334</v>
      </c>
      <c r="AY343" s="110">
        <v>0</v>
      </c>
      <c r="AZ343" s="109">
        <v>4147334</v>
      </c>
      <c r="BA343" s="110">
        <v>0</v>
      </c>
      <c r="BB343" s="110">
        <v>0</v>
      </c>
    </row>
    <row r="344" spans="1:54" x14ac:dyDescent="0.25">
      <c r="A344" s="925" t="s">
        <v>99</v>
      </c>
      <c r="B344" s="829"/>
      <c r="C344" s="925" t="s">
        <v>337</v>
      </c>
      <c r="D344" s="829"/>
      <c r="E344" s="925" t="s">
        <v>324</v>
      </c>
      <c r="F344" s="829"/>
      <c r="G344" s="925" t="s">
        <v>292</v>
      </c>
      <c r="H344" s="829"/>
      <c r="I344" s="925" t="s">
        <v>280</v>
      </c>
      <c r="J344" s="829"/>
      <c r="K344" s="829"/>
      <c r="L344" s="925" t="s">
        <v>282</v>
      </c>
      <c r="M344" s="829"/>
      <c r="N344" s="829"/>
      <c r="O344" s="925" t="s">
        <v>283</v>
      </c>
      <c r="P344" s="829"/>
      <c r="Q344" s="925"/>
      <c r="R344" s="829"/>
      <c r="S344" s="924" t="s">
        <v>84</v>
      </c>
      <c r="T344" s="829"/>
      <c r="U344" s="829"/>
      <c r="V344" s="829"/>
      <c r="W344" s="829"/>
      <c r="X344" s="829"/>
      <c r="Y344" s="829"/>
      <c r="Z344" s="829"/>
      <c r="AA344" s="925" t="s">
        <v>273</v>
      </c>
      <c r="AB344" s="829"/>
      <c r="AC344" s="829"/>
      <c r="AD344" s="829"/>
      <c r="AE344" s="829"/>
      <c r="AF344" s="925" t="s">
        <v>274</v>
      </c>
      <c r="AG344" s="829"/>
      <c r="AH344" s="829"/>
      <c r="AI344" s="108" t="s">
        <v>65</v>
      </c>
      <c r="AJ344" s="926" t="s">
        <v>275</v>
      </c>
      <c r="AK344" s="829"/>
      <c r="AL344" s="829"/>
      <c r="AM344" s="829"/>
      <c r="AN344" s="829"/>
      <c r="AO344" s="829"/>
      <c r="AP344" s="109">
        <v>15418000</v>
      </c>
      <c r="AQ344" s="110">
        <v>0</v>
      </c>
      <c r="AR344" s="109">
        <v>5418000</v>
      </c>
      <c r="AS344" s="110">
        <v>0</v>
      </c>
      <c r="AT344" s="109">
        <v>5776355</v>
      </c>
      <c r="AU344" s="109">
        <v>-5776355</v>
      </c>
      <c r="AV344" s="712">
        <v>346885</v>
      </c>
      <c r="AW344" s="109">
        <v>5429470</v>
      </c>
      <c r="AX344" s="695">
        <v>1344995</v>
      </c>
      <c r="AY344" s="109">
        <v>-998110</v>
      </c>
      <c r="AZ344" s="109">
        <v>1344995</v>
      </c>
      <c r="BA344" s="110">
        <v>0</v>
      </c>
      <c r="BB344" s="110">
        <v>0</v>
      </c>
    </row>
    <row r="345" spans="1:54" x14ac:dyDescent="0.25">
      <c r="A345" s="925" t="s">
        <v>99</v>
      </c>
      <c r="B345" s="829"/>
      <c r="C345" s="925" t="s">
        <v>337</v>
      </c>
      <c r="D345" s="829"/>
      <c r="E345" s="925" t="s">
        <v>324</v>
      </c>
      <c r="F345" s="829"/>
      <c r="G345" s="925" t="s">
        <v>292</v>
      </c>
      <c r="H345" s="829"/>
      <c r="I345" s="925" t="s">
        <v>280</v>
      </c>
      <c r="J345" s="829"/>
      <c r="K345" s="829"/>
      <c r="L345" s="925" t="s">
        <v>282</v>
      </c>
      <c r="M345" s="829"/>
      <c r="N345" s="829"/>
      <c r="O345" s="925" t="s">
        <v>294</v>
      </c>
      <c r="P345" s="829"/>
      <c r="Q345" s="925"/>
      <c r="R345" s="829"/>
      <c r="S345" s="924" t="s">
        <v>652</v>
      </c>
      <c r="T345" s="829"/>
      <c r="U345" s="829"/>
      <c r="V345" s="829"/>
      <c r="W345" s="829"/>
      <c r="X345" s="829"/>
      <c r="Y345" s="829"/>
      <c r="Z345" s="829"/>
      <c r="AA345" s="925" t="s">
        <v>273</v>
      </c>
      <c r="AB345" s="829"/>
      <c r="AC345" s="829"/>
      <c r="AD345" s="829"/>
      <c r="AE345" s="829"/>
      <c r="AF345" s="925" t="s">
        <v>274</v>
      </c>
      <c r="AG345" s="829"/>
      <c r="AH345" s="829"/>
      <c r="AI345" s="108" t="s">
        <v>65</v>
      </c>
      <c r="AJ345" s="926" t="s">
        <v>275</v>
      </c>
      <c r="AK345" s="829"/>
      <c r="AL345" s="829"/>
      <c r="AM345" s="829"/>
      <c r="AN345" s="829"/>
      <c r="AO345" s="829"/>
      <c r="AP345" s="109">
        <v>180000000</v>
      </c>
      <c r="AQ345" s="110">
        <v>0</v>
      </c>
      <c r="AR345" s="110">
        <v>0</v>
      </c>
      <c r="AS345" s="110">
        <v>0</v>
      </c>
      <c r="AT345" s="110">
        <v>0</v>
      </c>
      <c r="AU345" s="110">
        <v>0</v>
      </c>
      <c r="AV345" s="713">
        <v>0</v>
      </c>
      <c r="AW345" s="110">
        <v>0</v>
      </c>
      <c r="AX345" s="696">
        <v>0</v>
      </c>
      <c r="AY345" s="110">
        <v>0</v>
      </c>
      <c r="AZ345" s="110">
        <v>0</v>
      </c>
      <c r="BA345" s="110">
        <v>0</v>
      </c>
      <c r="BB345" s="110">
        <v>0</v>
      </c>
    </row>
    <row r="346" spans="1:54" x14ac:dyDescent="0.25">
      <c r="A346" s="925" t="s">
        <v>99</v>
      </c>
      <c r="B346" s="829"/>
      <c r="C346" s="925" t="s">
        <v>337</v>
      </c>
      <c r="D346" s="829"/>
      <c r="E346" s="925" t="s">
        <v>324</v>
      </c>
      <c r="F346" s="829"/>
      <c r="G346" s="925" t="s">
        <v>292</v>
      </c>
      <c r="H346" s="829"/>
      <c r="I346" s="925" t="s">
        <v>280</v>
      </c>
      <c r="J346" s="829"/>
      <c r="K346" s="829"/>
      <c r="L346" s="925" t="s">
        <v>282</v>
      </c>
      <c r="M346" s="829"/>
      <c r="N346" s="829"/>
      <c r="O346" s="925" t="s">
        <v>80</v>
      </c>
      <c r="P346" s="829"/>
      <c r="Q346" s="925"/>
      <c r="R346" s="829"/>
      <c r="S346" s="924" t="s">
        <v>330</v>
      </c>
      <c r="T346" s="829"/>
      <c r="U346" s="829"/>
      <c r="V346" s="829"/>
      <c r="W346" s="829"/>
      <c r="X346" s="829"/>
      <c r="Y346" s="829"/>
      <c r="Z346" s="829"/>
      <c r="AA346" s="925" t="s">
        <v>273</v>
      </c>
      <c r="AB346" s="829"/>
      <c r="AC346" s="829"/>
      <c r="AD346" s="829"/>
      <c r="AE346" s="829"/>
      <c r="AF346" s="925" t="s">
        <v>274</v>
      </c>
      <c r="AG346" s="829"/>
      <c r="AH346" s="829"/>
      <c r="AI346" s="108" t="s">
        <v>65</v>
      </c>
      <c r="AJ346" s="926" t="s">
        <v>275</v>
      </c>
      <c r="AK346" s="829"/>
      <c r="AL346" s="829"/>
      <c r="AM346" s="829"/>
      <c r="AN346" s="829"/>
      <c r="AO346" s="829"/>
      <c r="AP346" s="109">
        <v>46500000</v>
      </c>
      <c r="AQ346" s="109">
        <v>46500000</v>
      </c>
      <c r="AR346" s="110">
        <v>0</v>
      </c>
      <c r="AS346" s="110">
        <v>0</v>
      </c>
      <c r="AT346" s="110">
        <v>0</v>
      </c>
      <c r="AU346" s="109">
        <v>46500000</v>
      </c>
      <c r="AV346" s="713">
        <v>0</v>
      </c>
      <c r="AW346" s="110">
        <v>0</v>
      </c>
      <c r="AX346" s="696">
        <v>0</v>
      </c>
      <c r="AY346" s="110">
        <v>0</v>
      </c>
      <c r="AZ346" s="110">
        <v>0</v>
      </c>
      <c r="BA346" s="110">
        <v>0</v>
      </c>
      <c r="BB346" s="110">
        <v>0</v>
      </c>
    </row>
    <row r="347" spans="1:54" hidden="1" x14ac:dyDescent="0.25">
      <c r="A347" s="617" t="s">
        <v>236</v>
      </c>
      <c r="B347" s="617" t="s">
        <v>236</v>
      </c>
      <c r="C347" s="617" t="s">
        <v>236</v>
      </c>
      <c r="D347" s="617" t="s">
        <v>236</v>
      </c>
      <c r="E347" s="617" t="s">
        <v>236</v>
      </c>
      <c r="F347" s="617" t="s">
        <v>236</v>
      </c>
      <c r="G347" s="617" t="s">
        <v>236</v>
      </c>
      <c r="H347" s="617" t="s">
        <v>236</v>
      </c>
      <c r="I347" s="617" t="s">
        <v>236</v>
      </c>
      <c r="J347" s="852" t="s">
        <v>236</v>
      </c>
      <c r="K347" s="829"/>
      <c r="L347" s="852" t="s">
        <v>236</v>
      </c>
      <c r="M347" s="829"/>
      <c r="N347" s="617" t="s">
        <v>236</v>
      </c>
      <c r="O347" s="617" t="s">
        <v>236</v>
      </c>
      <c r="P347" s="617" t="s">
        <v>236</v>
      </c>
      <c r="Q347" s="617" t="s">
        <v>236</v>
      </c>
      <c r="R347" s="617" t="s">
        <v>236</v>
      </c>
      <c r="S347" s="617" t="s">
        <v>236</v>
      </c>
      <c r="T347" s="617" t="s">
        <v>236</v>
      </c>
      <c r="U347" s="617" t="s">
        <v>236</v>
      </c>
      <c r="V347" s="617" t="s">
        <v>236</v>
      </c>
      <c r="W347" s="617" t="s">
        <v>236</v>
      </c>
      <c r="X347" s="617" t="s">
        <v>236</v>
      </c>
      <c r="Y347" s="617" t="s">
        <v>236</v>
      </c>
      <c r="Z347" s="617" t="s">
        <v>236</v>
      </c>
      <c r="AA347" s="852" t="s">
        <v>236</v>
      </c>
      <c r="AB347" s="829"/>
      <c r="AC347" s="852" t="s">
        <v>236</v>
      </c>
      <c r="AD347" s="829"/>
      <c r="AE347" s="617" t="s">
        <v>236</v>
      </c>
      <c r="AF347" s="617" t="s">
        <v>236</v>
      </c>
      <c r="AG347" s="617" t="s">
        <v>236</v>
      </c>
      <c r="AH347" s="617" t="s">
        <v>236</v>
      </c>
      <c r="AI347" s="617" t="s">
        <v>236</v>
      </c>
      <c r="AJ347" s="617" t="s">
        <v>236</v>
      </c>
      <c r="AK347" s="617" t="s">
        <v>236</v>
      </c>
      <c r="AL347" s="617" t="s">
        <v>236</v>
      </c>
      <c r="AM347" s="852" t="s">
        <v>236</v>
      </c>
      <c r="AN347" s="829"/>
      <c r="AO347" s="829"/>
      <c r="AP347" s="617" t="s">
        <v>236</v>
      </c>
      <c r="AQ347" s="617" t="s">
        <v>236</v>
      </c>
      <c r="AR347" s="617" t="s">
        <v>236</v>
      </c>
      <c r="AS347" s="617" t="s">
        <v>236</v>
      </c>
      <c r="AT347" s="617" t="s">
        <v>236</v>
      </c>
      <c r="AU347" s="617" t="s">
        <v>236</v>
      </c>
      <c r="AV347" s="617" t="s">
        <v>236</v>
      </c>
      <c r="AW347" s="617" t="s">
        <v>236</v>
      </c>
      <c r="AX347" s="617" t="s">
        <v>236</v>
      </c>
      <c r="AY347" s="617" t="s">
        <v>236</v>
      </c>
      <c r="AZ347" s="617" t="s">
        <v>236</v>
      </c>
      <c r="BA347" s="617" t="s">
        <v>236</v>
      </c>
      <c r="BB347" s="617" t="s">
        <v>236</v>
      </c>
    </row>
    <row r="348" spans="1:54" hidden="1" x14ac:dyDescent="0.25">
      <c r="A348" s="914" t="s">
        <v>663</v>
      </c>
      <c r="B348" s="839"/>
      <c r="C348" s="839"/>
      <c r="D348" s="839"/>
      <c r="E348" s="839"/>
      <c r="F348" s="839"/>
      <c r="G348" s="840"/>
      <c r="H348" s="838" t="s">
        <v>848</v>
      </c>
      <c r="I348" s="839"/>
      <c r="J348" s="839"/>
      <c r="K348" s="839"/>
      <c r="L348" s="839"/>
      <c r="M348" s="839"/>
      <c r="N348" s="839"/>
      <c r="O348" s="839"/>
      <c r="P348" s="839"/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  <c r="AA348" s="839"/>
      <c r="AB348" s="839"/>
      <c r="AC348" s="839"/>
      <c r="AD348" s="839"/>
      <c r="AE348" s="839"/>
      <c r="AF348" s="839"/>
      <c r="AG348" s="839"/>
      <c r="AH348" s="839"/>
      <c r="AI348" s="839"/>
      <c r="AJ348" s="839"/>
      <c r="AK348" s="839"/>
      <c r="AL348" s="839"/>
      <c r="AM348" s="839"/>
      <c r="AN348" s="839"/>
      <c r="AO348" s="840"/>
      <c r="AP348" s="617" t="s">
        <v>236</v>
      </c>
      <c r="AQ348" s="617" t="s">
        <v>236</v>
      </c>
      <c r="AR348" s="617" t="s">
        <v>236</v>
      </c>
      <c r="AS348" s="617" t="s">
        <v>236</v>
      </c>
      <c r="AT348" s="617" t="s">
        <v>236</v>
      </c>
      <c r="AU348" s="617" t="s">
        <v>236</v>
      </c>
      <c r="AV348" s="617" t="s">
        <v>236</v>
      </c>
      <c r="AW348" s="617" t="s">
        <v>236</v>
      </c>
      <c r="AX348" s="617" t="s">
        <v>236</v>
      </c>
      <c r="AY348" s="617" t="s">
        <v>236</v>
      </c>
      <c r="AZ348" s="617" t="s">
        <v>236</v>
      </c>
      <c r="BA348" s="617" t="s">
        <v>236</v>
      </c>
      <c r="BB348" s="617" t="s">
        <v>236</v>
      </c>
    </row>
    <row r="349" spans="1:54" ht="36" hidden="1" x14ac:dyDescent="0.25">
      <c r="A349" s="858" t="s">
        <v>247</v>
      </c>
      <c r="B349" s="840"/>
      <c r="C349" s="915" t="s">
        <v>248</v>
      </c>
      <c r="D349" s="840"/>
      <c r="E349" s="858" t="s">
        <v>249</v>
      </c>
      <c r="F349" s="840"/>
      <c r="G349" s="858" t="s">
        <v>250</v>
      </c>
      <c r="H349" s="840"/>
      <c r="I349" s="858" t="s">
        <v>251</v>
      </c>
      <c r="J349" s="839"/>
      <c r="K349" s="840"/>
      <c r="L349" s="858" t="s">
        <v>252</v>
      </c>
      <c r="M349" s="839"/>
      <c r="N349" s="840"/>
      <c r="O349" s="858" t="s">
        <v>253</v>
      </c>
      <c r="P349" s="840"/>
      <c r="Q349" s="858" t="s">
        <v>254</v>
      </c>
      <c r="R349" s="840"/>
      <c r="S349" s="858" t="s">
        <v>255</v>
      </c>
      <c r="T349" s="839"/>
      <c r="U349" s="839"/>
      <c r="V349" s="839"/>
      <c r="W349" s="839"/>
      <c r="X349" s="839"/>
      <c r="Y349" s="839"/>
      <c r="Z349" s="840"/>
      <c r="AA349" s="858" t="s">
        <v>256</v>
      </c>
      <c r="AB349" s="839"/>
      <c r="AC349" s="839"/>
      <c r="AD349" s="839"/>
      <c r="AE349" s="840"/>
      <c r="AF349" s="858" t="s">
        <v>257</v>
      </c>
      <c r="AG349" s="839"/>
      <c r="AH349" s="840"/>
      <c r="AI349" s="626" t="s">
        <v>258</v>
      </c>
      <c r="AJ349" s="858" t="s">
        <v>259</v>
      </c>
      <c r="AK349" s="839"/>
      <c r="AL349" s="839"/>
      <c r="AM349" s="839"/>
      <c r="AN349" s="839"/>
      <c r="AO349" s="840"/>
      <c r="AP349" s="626" t="s">
        <v>260</v>
      </c>
      <c r="AQ349" s="626" t="s">
        <v>261</v>
      </c>
      <c r="AR349" s="626" t="s">
        <v>262</v>
      </c>
      <c r="AS349" s="626" t="s">
        <v>263</v>
      </c>
      <c r="AT349" s="626" t="s">
        <v>264</v>
      </c>
      <c r="AU349" s="626" t="s">
        <v>265</v>
      </c>
      <c r="AV349" s="626" t="s">
        <v>266</v>
      </c>
      <c r="AW349" s="626" t="s">
        <v>267</v>
      </c>
      <c r="AX349" s="626" t="s">
        <v>268</v>
      </c>
      <c r="AY349" s="626" t="s">
        <v>269</v>
      </c>
      <c r="AZ349" s="626" t="s">
        <v>270</v>
      </c>
      <c r="BA349" s="626" t="s">
        <v>271</v>
      </c>
      <c r="BB349" s="626" t="s">
        <v>272</v>
      </c>
    </row>
    <row r="350" spans="1:54" x14ac:dyDescent="0.25">
      <c r="A350" s="918" t="s">
        <v>99</v>
      </c>
      <c r="B350" s="829"/>
      <c r="C350" s="918"/>
      <c r="D350" s="829"/>
      <c r="E350" s="918"/>
      <c r="F350" s="829"/>
      <c r="G350" s="918"/>
      <c r="H350" s="829"/>
      <c r="I350" s="918"/>
      <c r="J350" s="829"/>
      <c r="K350" s="829"/>
      <c r="L350" s="918"/>
      <c r="M350" s="829"/>
      <c r="N350" s="829"/>
      <c r="O350" s="918"/>
      <c r="P350" s="829"/>
      <c r="Q350" s="918"/>
      <c r="R350" s="829"/>
      <c r="S350" s="917" t="s">
        <v>11</v>
      </c>
      <c r="T350" s="829"/>
      <c r="U350" s="829"/>
      <c r="V350" s="829"/>
      <c r="W350" s="829"/>
      <c r="X350" s="829"/>
      <c r="Y350" s="829"/>
      <c r="Z350" s="829"/>
      <c r="AA350" s="918" t="s">
        <v>273</v>
      </c>
      <c r="AB350" s="829"/>
      <c r="AC350" s="829"/>
      <c r="AD350" s="829"/>
      <c r="AE350" s="829"/>
      <c r="AF350" s="918" t="s">
        <v>274</v>
      </c>
      <c r="AG350" s="829"/>
      <c r="AH350" s="829"/>
      <c r="AI350" s="105" t="s">
        <v>65</v>
      </c>
      <c r="AJ350" s="919" t="s">
        <v>275</v>
      </c>
      <c r="AK350" s="829"/>
      <c r="AL350" s="829"/>
      <c r="AM350" s="829"/>
      <c r="AN350" s="829"/>
      <c r="AO350" s="829"/>
      <c r="AP350" s="107">
        <v>0</v>
      </c>
      <c r="AQ350" s="107">
        <v>0</v>
      </c>
      <c r="AR350" s="107">
        <v>0</v>
      </c>
      <c r="AS350" s="106">
        <v>-323920000</v>
      </c>
      <c r="AT350" s="107">
        <v>0</v>
      </c>
      <c r="AU350" s="107">
        <v>0</v>
      </c>
      <c r="AV350" s="711">
        <v>0</v>
      </c>
      <c r="AW350" s="107">
        <v>0</v>
      </c>
      <c r="AX350" s="724">
        <v>0</v>
      </c>
      <c r="AY350" s="107">
        <v>0</v>
      </c>
      <c r="AZ350" s="107">
        <v>0</v>
      </c>
      <c r="BA350" s="107">
        <v>0</v>
      </c>
      <c r="BB350" s="107">
        <v>0</v>
      </c>
    </row>
    <row r="351" spans="1:54" x14ac:dyDescent="0.25">
      <c r="A351" s="918" t="s">
        <v>99</v>
      </c>
      <c r="B351" s="829"/>
      <c r="C351" s="918" t="s">
        <v>322</v>
      </c>
      <c r="D351" s="829"/>
      <c r="E351" s="918"/>
      <c r="F351" s="829"/>
      <c r="G351" s="918"/>
      <c r="H351" s="829"/>
      <c r="I351" s="918"/>
      <c r="J351" s="829"/>
      <c r="K351" s="829"/>
      <c r="L351" s="918"/>
      <c r="M351" s="829"/>
      <c r="N351" s="829"/>
      <c r="O351" s="918"/>
      <c r="P351" s="829"/>
      <c r="Q351" s="918"/>
      <c r="R351" s="829"/>
      <c r="S351" s="917" t="s">
        <v>323</v>
      </c>
      <c r="T351" s="829"/>
      <c r="U351" s="829"/>
      <c r="V351" s="829"/>
      <c r="W351" s="829"/>
      <c r="X351" s="829"/>
      <c r="Y351" s="829"/>
      <c r="Z351" s="829"/>
      <c r="AA351" s="918" t="s">
        <v>273</v>
      </c>
      <c r="AB351" s="829"/>
      <c r="AC351" s="829"/>
      <c r="AD351" s="829"/>
      <c r="AE351" s="829"/>
      <c r="AF351" s="918" t="s">
        <v>274</v>
      </c>
      <c r="AG351" s="829"/>
      <c r="AH351" s="829"/>
      <c r="AI351" s="105" t="s">
        <v>65</v>
      </c>
      <c r="AJ351" s="919" t="s">
        <v>275</v>
      </c>
      <c r="AK351" s="829"/>
      <c r="AL351" s="829"/>
      <c r="AM351" s="829"/>
      <c r="AN351" s="829"/>
      <c r="AO351" s="829"/>
      <c r="AP351" s="107">
        <v>0</v>
      </c>
      <c r="AQ351" s="107">
        <v>0</v>
      </c>
      <c r="AR351" s="107">
        <v>0</v>
      </c>
      <c r="AS351" s="106">
        <v>-323920000</v>
      </c>
      <c r="AT351" s="107">
        <v>0</v>
      </c>
      <c r="AU351" s="107">
        <v>0</v>
      </c>
      <c r="AV351" s="711">
        <v>0</v>
      </c>
      <c r="AW351" s="107">
        <v>0</v>
      </c>
      <c r="AX351" s="724">
        <v>0</v>
      </c>
      <c r="AY351" s="107">
        <v>0</v>
      </c>
      <c r="AZ351" s="107">
        <v>0</v>
      </c>
      <c r="BA351" s="107">
        <v>0</v>
      </c>
      <c r="BB351" s="107">
        <v>0</v>
      </c>
    </row>
    <row r="352" spans="1:54" x14ac:dyDescent="0.25">
      <c r="A352" s="918" t="s">
        <v>99</v>
      </c>
      <c r="B352" s="829"/>
      <c r="C352" s="918" t="s">
        <v>322</v>
      </c>
      <c r="D352" s="829"/>
      <c r="E352" s="918" t="s">
        <v>324</v>
      </c>
      <c r="F352" s="829"/>
      <c r="G352" s="918"/>
      <c r="H352" s="829"/>
      <c r="I352" s="918"/>
      <c r="J352" s="829"/>
      <c r="K352" s="829"/>
      <c r="L352" s="918"/>
      <c r="M352" s="829"/>
      <c r="N352" s="829"/>
      <c r="O352" s="918"/>
      <c r="P352" s="829"/>
      <c r="Q352" s="918"/>
      <c r="R352" s="829"/>
      <c r="S352" s="917" t="s">
        <v>325</v>
      </c>
      <c r="T352" s="829"/>
      <c r="U352" s="829"/>
      <c r="V352" s="829"/>
      <c r="W352" s="829"/>
      <c r="X352" s="829"/>
      <c r="Y352" s="829"/>
      <c r="Z352" s="829"/>
      <c r="AA352" s="918" t="s">
        <v>273</v>
      </c>
      <c r="AB352" s="829"/>
      <c r="AC352" s="829"/>
      <c r="AD352" s="829"/>
      <c r="AE352" s="829"/>
      <c r="AF352" s="918" t="s">
        <v>274</v>
      </c>
      <c r="AG352" s="829"/>
      <c r="AH352" s="829"/>
      <c r="AI352" s="105" t="s">
        <v>65</v>
      </c>
      <c r="AJ352" s="919" t="s">
        <v>275</v>
      </c>
      <c r="AK352" s="829"/>
      <c r="AL352" s="829"/>
      <c r="AM352" s="829"/>
      <c r="AN352" s="829"/>
      <c r="AO352" s="829"/>
      <c r="AP352" s="107">
        <v>0</v>
      </c>
      <c r="AQ352" s="107">
        <v>0</v>
      </c>
      <c r="AR352" s="107">
        <v>0</v>
      </c>
      <c r="AS352" s="106">
        <v>-323920000</v>
      </c>
      <c r="AT352" s="107">
        <v>0</v>
      </c>
      <c r="AU352" s="107">
        <v>0</v>
      </c>
      <c r="AV352" s="711">
        <v>0</v>
      </c>
      <c r="AW352" s="107">
        <v>0</v>
      </c>
      <c r="AX352" s="724">
        <v>0</v>
      </c>
      <c r="AY352" s="107">
        <v>0</v>
      </c>
      <c r="AZ352" s="107">
        <v>0</v>
      </c>
      <c r="BA352" s="107">
        <v>0</v>
      </c>
      <c r="BB352" s="107">
        <v>0</v>
      </c>
    </row>
    <row r="353" spans="1:54" s="269" customFormat="1" x14ac:dyDescent="0.25">
      <c r="A353" s="940" t="s">
        <v>99</v>
      </c>
      <c r="B353" s="939"/>
      <c r="C353" s="940" t="s">
        <v>322</v>
      </c>
      <c r="D353" s="939"/>
      <c r="E353" s="940" t="s">
        <v>324</v>
      </c>
      <c r="F353" s="939"/>
      <c r="G353" s="940" t="s">
        <v>282</v>
      </c>
      <c r="H353" s="939"/>
      <c r="I353" s="940"/>
      <c r="J353" s="939"/>
      <c r="K353" s="939"/>
      <c r="L353" s="940"/>
      <c r="M353" s="939"/>
      <c r="N353" s="939"/>
      <c r="O353" s="940"/>
      <c r="P353" s="939"/>
      <c r="Q353" s="940"/>
      <c r="R353" s="939"/>
      <c r="S353" s="938" t="s">
        <v>318</v>
      </c>
      <c r="T353" s="939"/>
      <c r="U353" s="939"/>
      <c r="V353" s="939"/>
      <c r="W353" s="939"/>
      <c r="X353" s="939"/>
      <c r="Y353" s="939"/>
      <c r="Z353" s="939"/>
      <c r="AA353" s="940" t="s">
        <v>273</v>
      </c>
      <c r="AB353" s="939"/>
      <c r="AC353" s="939"/>
      <c r="AD353" s="939"/>
      <c r="AE353" s="939"/>
      <c r="AF353" s="940" t="s">
        <v>274</v>
      </c>
      <c r="AG353" s="939"/>
      <c r="AH353" s="939"/>
      <c r="AI353" s="697" t="s">
        <v>65</v>
      </c>
      <c r="AJ353" s="941" t="s">
        <v>275</v>
      </c>
      <c r="AK353" s="939"/>
      <c r="AL353" s="939"/>
      <c r="AM353" s="939"/>
      <c r="AN353" s="939"/>
      <c r="AO353" s="939"/>
      <c r="AP353" s="699">
        <v>0</v>
      </c>
      <c r="AQ353" s="699">
        <v>0</v>
      </c>
      <c r="AR353" s="699">
        <v>0</v>
      </c>
      <c r="AS353" s="698">
        <v>-323920000</v>
      </c>
      <c r="AT353" s="699">
        <v>0</v>
      </c>
      <c r="AU353" s="699">
        <v>0</v>
      </c>
      <c r="AV353" s="713">
        <v>0</v>
      </c>
      <c r="AW353" s="699">
        <v>0</v>
      </c>
      <c r="AX353" s="696">
        <v>0</v>
      </c>
      <c r="AY353" s="699">
        <v>0</v>
      </c>
      <c r="AZ353" s="699">
        <v>0</v>
      </c>
      <c r="BA353" s="699">
        <v>0</v>
      </c>
      <c r="BB353" s="699">
        <v>0</v>
      </c>
    </row>
    <row r="354" spans="1:54" hidden="1" x14ac:dyDescent="0.25">
      <c r="A354" s="617" t="s">
        <v>236</v>
      </c>
      <c r="B354" s="617" t="s">
        <v>236</v>
      </c>
      <c r="C354" s="617" t="s">
        <v>236</v>
      </c>
      <c r="D354" s="617" t="s">
        <v>236</v>
      </c>
      <c r="E354" s="617" t="s">
        <v>236</v>
      </c>
      <c r="F354" s="617" t="s">
        <v>236</v>
      </c>
      <c r="G354" s="617" t="s">
        <v>236</v>
      </c>
      <c r="H354" s="617" t="s">
        <v>236</v>
      </c>
      <c r="I354" s="617" t="s">
        <v>236</v>
      </c>
      <c r="J354" s="852" t="s">
        <v>236</v>
      </c>
      <c r="K354" s="829"/>
      <c r="L354" s="852" t="s">
        <v>236</v>
      </c>
      <c r="M354" s="829"/>
      <c r="N354" s="617" t="s">
        <v>236</v>
      </c>
      <c r="O354" s="617" t="s">
        <v>236</v>
      </c>
      <c r="P354" s="617" t="s">
        <v>236</v>
      </c>
      <c r="Q354" s="617" t="s">
        <v>236</v>
      </c>
      <c r="R354" s="617" t="s">
        <v>236</v>
      </c>
      <c r="S354" s="617" t="s">
        <v>236</v>
      </c>
      <c r="T354" s="617" t="s">
        <v>236</v>
      </c>
      <c r="U354" s="617" t="s">
        <v>236</v>
      </c>
      <c r="V354" s="617" t="s">
        <v>236</v>
      </c>
      <c r="W354" s="617" t="s">
        <v>236</v>
      </c>
      <c r="X354" s="617" t="s">
        <v>236</v>
      </c>
      <c r="Y354" s="617" t="s">
        <v>236</v>
      </c>
      <c r="Z354" s="617" t="s">
        <v>236</v>
      </c>
      <c r="AA354" s="852" t="s">
        <v>236</v>
      </c>
      <c r="AB354" s="829"/>
      <c r="AC354" s="852" t="s">
        <v>236</v>
      </c>
      <c r="AD354" s="829"/>
      <c r="AE354" s="617" t="s">
        <v>236</v>
      </c>
      <c r="AF354" s="617" t="s">
        <v>236</v>
      </c>
      <c r="AG354" s="617" t="s">
        <v>236</v>
      </c>
      <c r="AH354" s="617" t="s">
        <v>236</v>
      </c>
      <c r="AI354" s="617" t="s">
        <v>236</v>
      </c>
      <c r="AJ354" s="617" t="s">
        <v>236</v>
      </c>
      <c r="AK354" s="617" t="s">
        <v>236</v>
      </c>
      <c r="AL354" s="617" t="s">
        <v>236</v>
      </c>
      <c r="AM354" s="852" t="s">
        <v>236</v>
      </c>
      <c r="AN354" s="829"/>
      <c r="AO354" s="829"/>
      <c r="AP354" s="617" t="s">
        <v>236</v>
      </c>
      <c r="AQ354" s="617" t="s">
        <v>236</v>
      </c>
      <c r="AR354" s="617" t="s">
        <v>236</v>
      </c>
      <c r="AS354" s="617" t="s">
        <v>236</v>
      </c>
      <c r="AT354" s="617" t="s">
        <v>236</v>
      </c>
      <c r="AU354" s="617" t="s">
        <v>236</v>
      </c>
      <c r="AV354" s="617" t="s">
        <v>236</v>
      </c>
      <c r="AW354" s="617" t="s">
        <v>236</v>
      </c>
      <c r="AX354" s="617" t="s">
        <v>236</v>
      </c>
      <c r="AY354" s="617" t="s">
        <v>236</v>
      </c>
      <c r="AZ354" s="617" t="s">
        <v>236</v>
      </c>
      <c r="BA354" s="617" t="s">
        <v>236</v>
      </c>
      <c r="BB354" s="617" t="s">
        <v>236</v>
      </c>
    </row>
  </sheetData>
  <autoFilter ref="A28:BB354">
    <filterColumn colId="0" showButton="0">
      <filters>
        <filter val="C"/>
      </filters>
    </filterColumn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920">
    <mergeCell ref="J354:K354"/>
    <mergeCell ref="L354:M354"/>
    <mergeCell ref="AA354:AB354"/>
    <mergeCell ref="AC354:AD354"/>
    <mergeCell ref="AM354:AO354"/>
    <mergeCell ref="O353:P353"/>
    <mergeCell ref="Q353:R353"/>
    <mergeCell ref="S353:Z353"/>
    <mergeCell ref="AA353:AE353"/>
    <mergeCell ref="AF353:AH353"/>
    <mergeCell ref="AJ353:AO353"/>
    <mergeCell ref="A353:B353"/>
    <mergeCell ref="C353:D353"/>
    <mergeCell ref="E353:F353"/>
    <mergeCell ref="G353:H353"/>
    <mergeCell ref="I353:K353"/>
    <mergeCell ref="L353:N353"/>
    <mergeCell ref="S352:Z352"/>
    <mergeCell ref="AA352:AE352"/>
    <mergeCell ref="AF352:AH352"/>
    <mergeCell ref="AJ352:AO352"/>
    <mergeCell ref="A352:B352"/>
    <mergeCell ref="C352:D352"/>
    <mergeCell ref="E352:F352"/>
    <mergeCell ref="G352:H352"/>
    <mergeCell ref="I352:K352"/>
    <mergeCell ref="L352:N352"/>
    <mergeCell ref="O352:P352"/>
    <mergeCell ref="Q352:R352"/>
    <mergeCell ref="O351:P351"/>
    <mergeCell ref="Q351:R351"/>
    <mergeCell ref="S351:Z351"/>
    <mergeCell ref="AA351:AE351"/>
    <mergeCell ref="AF351:AH351"/>
    <mergeCell ref="AJ351:AO351"/>
    <mergeCell ref="A351:B351"/>
    <mergeCell ref="C351:D351"/>
    <mergeCell ref="E351:F351"/>
    <mergeCell ref="G351:H351"/>
    <mergeCell ref="I351:K351"/>
    <mergeCell ref="L351:N351"/>
    <mergeCell ref="S350:Z350"/>
    <mergeCell ref="AA350:AE350"/>
    <mergeCell ref="AF350:AH350"/>
    <mergeCell ref="AJ350:AO350"/>
    <mergeCell ref="A350:B350"/>
    <mergeCell ref="C350:D350"/>
    <mergeCell ref="E350:F350"/>
    <mergeCell ref="G350:H350"/>
    <mergeCell ref="I350:K350"/>
    <mergeCell ref="L350:N350"/>
    <mergeCell ref="O350:P350"/>
    <mergeCell ref="Q350:R350"/>
    <mergeCell ref="O349:P349"/>
    <mergeCell ref="Q349:R349"/>
    <mergeCell ref="S349:Z349"/>
    <mergeCell ref="AA349:AE349"/>
    <mergeCell ref="AF349:AH349"/>
    <mergeCell ref="AJ349:AO349"/>
    <mergeCell ref="A348:G348"/>
    <mergeCell ref="H348:AO348"/>
    <mergeCell ref="A349:B349"/>
    <mergeCell ref="C349:D349"/>
    <mergeCell ref="E349:F349"/>
    <mergeCell ref="G349:H349"/>
    <mergeCell ref="I349:K349"/>
    <mergeCell ref="L349:N349"/>
    <mergeCell ref="J347:K347"/>
    <mergeCell ref="L347:M347"/>
    <mergeCell ref="AA347:AB347"/>
    <mergeCell ref="AC347:AD347"/>
    <mergeCell ref="AM347:AO347"/>
    <mergeCell ref="O346:P346"/>
    <mergeCell ref="Q346:R346"/>
    <mergeCell ref="S346:Z346"/>
    <mergeCell ref="AA346:AE346"/>
    <mergeCell ref="AF346:AH346"/>
    <mergeCell ref="AJ346:AO346"/>
    <mergeCell ref="A346:B346"/>
    <mergeCell ref="C346:D346"/>
    <mergeCell ref="E346:F346"/>
    <mergeCell ref="G346:H346"/>
    <mergeCell ref="I346:K346"/>
    <mergeCell ref="L346:N346"/>
    <mergeCell ref="S345:Z345"/>
    <mergeCell ref="AA345:AE345"/>
    <mergeCell ref="AF345:AH345"/>
    <mergeCell ref="AJ345:AO345"/>
    <mergeCell ref="A345:B345"/>
    <mergeCell ref="C345:D345"/>
    <mergeCell ref="E345:F345"/>
    <mergeCell ref="G345:H345"/>
    <mergeCell ref="I345:K345"/>
    <mergeCell ref="L345:N345"/>
    <mergeCell ref="O345:P345"/>
    <mergeCell ref="Q345:R345"/>
    <mergeCell ref="O344:P344"/>
    <mergeCell ref="Q344:R344"/>
    <mergeCell ref="S344:Z344"/>
    <mergeCell ref="AA344:AE344"/>
    <mergeCell ref="AF344:AH344"/>
    <mergeCell ref="AJ344:AO344"/>
    <mergeCell ref="A344:B344"/>
    <mergeCell ref="C344:D344"/>
    <mergeCell ref="E344:F344"/>
    <mergeCell ref="G344:H344"/>
    <mergeCell ref="I344:K344"/>
    <mergeCell ref="L344:N344"/>
    <mergeCell ref="S343:Z343"/>
    <mergeCell ref="AA343:AE343"/>
    <mergeCell ref="AF343:AH343"/>
    <mergeCell ref="AJ343:AO343"/>
    <mergeCell ref="A343:B343"/>
    <mergeCell ref="C343:D343"/>
    <mergeCell ref="E343:F343"/>
    <mergeCell ref="G343:H343"/>
    <mergeCell ref="I343:K343"/>
    <mergeCell ref="L343:N343"/>
    <mergeCell ref="O343:P343"/>
    <mergeCell ref="Q343:R343"/>
    <mergeCell ref="O342:P342"/>
    <mergeCell ref="Q342:R342"/>
    <mergeCell ref="S342:Z342"/>
    <mergeCell ref="AA342:AE342"/>
    <mergeCell ref="AF342:AH342"/>
    <mergeCell ref="AJ342:AO342"/>
    <mergeCell ref="A342:B342"/>
    <mergeCell ref="C342:D342"/>
    <mergeCell ref="E342:F342"/>
    <mergeCell ref="G342:H342"/>
    <mergeCell ref="I342:K342"/>
    <mergeCell ref="L342:N342"/>
    <mergeCell ref="S341:Z341"/>
    <mergeCell ref="AA341:AE341"/>
    <mergeCell ref="AF341:AH341"/>
    <mergeCell ref="AJ341:AO341"/>
    <mergeCell ref="A341:B341"/>
    <mergeCell ref="C341:D341"/>
    <mergeCell ref="E341:F341"/>
    <mergeCell ref="G341:H341"/>
    <mergeCell ref="I341:K341"/>
    <mergeCell ref="L341:N341"/>
    <mergeCell ref="O341:P341"/>
    <mergeCell ref="Q341:R341"/>
    <mergeCell ref="O340:P340"/>
    <mergeCell ref="Q340:R340"/>
    <mergeCell ref="S340:Z340"/>
    <mergeCell ref="AA340:AE340"/>
    <mergeCell ref="AF340:AH340"/>
    <mergeCell ref="AJ340:AO340"/>
    <mergeCell ref="A340:B340"/>
    <mergeCell ref="C340:D340"/>
    <mergeCell ref="E340:F340"/>
    <mergeCell ref="G340:H340"/>
    <mergeCell ref="I340:K340"/>
    <mergeCell ref="L340:N340"/>
    <mergeCell ref="S339:Z339"/>
    <mergeCell ref="AA339:AE339"/>
    <mergeCell ref="AF339:AH339"/>
    <mergeCell ref="AJ339:AO339"/>
    <mergeCell ref="A339:B339"/>
    <mergeCell ref="C339:D339"/>
    <mergeCell ref="E339:F339"/>
    <mergeCell ref="G339:H339"/>
    <mergeCell ref="I339:K339"/>
    <mergeCell ref="L339:N339"/>
    <mergeCell ref="O339:P339"/>
    <mergeCell ref="Q339:R339"/>
    <mergeCell ref="O338:P338"/>
    <mergeCell ref="Q338:R338"/>
    <mergeCell ref="S338:Z338"/>
    <mergeCell ref="AA338:AE338"/>
    <mergeCell ref="AF338:AH338"/>
    <mergeCell ref="AJ338:AO338"/>
    <mergeCell ref="A338:B338"/>
    <mergeCell ref="C338:D338"/>
    <mergeCell ref="E338:F338"/>
    <mergeCell ref="G338:H338"/>
    <mergeCell ref="I338:K338"/>
    <mergeCell ref="L338:N338"/>
    <mergeCell ref="S337:Z337"/>
    <mergeCell ref="AA337:AE337"/>
    <mergeCell ref="AF337:AH337"/>
    <mergeCell ref="AJ337:AO337"/>
    <mergeCell ref="A337:B337"/>
    <mergeCell ref="C337:D337"/>
    <mergeCell ref="E337:F337"/>
    <mergeCell ref="G337:H337"/>
    <mergeCell ref="I337:K337"/>
    <mergeCell ref="L337:N337"/>
    <mergeCell ref="O337:P337"/>
    <mergeCell ref="Q337:R337"/>
    <mergeCell ref="O336:P336"/>
    <mergeCell ref="Q336:R336"/>
    <mergeCell ref="S336:Z336"/>
    <mergeCell ref="AA336:AE336"/>
    <mergeCell ref="AF336:AH336"/>
    <mergeCell ref="AJ336:AO336"/>
    <mergeCell ref="A336:B336"/>
    <mergeCell ref="C336:D336"/>
    <mergeCell ref="E336:F336"/>
    <mergeCell ref="G336:H336"/>
    <mergeCell ref="I336:K336"/>
    <mergeCell ref="L336:N336"/>
    <mergeCell ref="S335:Z335"/>
    <mergeCell ref="AA335:AE335"/>
    <mergeCell ref="AF335:AH335"/>
    <mergeCell ref="AJ335:AO335"/>
    <mergeCell ref="A335:B335"/>
    <mergeCell ref="C335:D335"/>
    <mergeCell ref="E335:F335"/>
    <mergeCell ref="G335:H335"/>
    <mergeCell ref="I335:K335"/>
    <mergeCell ref="L335:N335"/>
    <mergeCell ref="O335:P335"/>
    <mergeCell ref="Q335:R335"/>
    <mergeCell ref="O334:P334"/>
    <mergeCell ref="Q334:R334"/>
    <mergeCell ref="S334:Z334"/>
    <mergeCell ref="AA334:AE334"/>
    <mergeCell ref="AF334:AH334"/>
    <mergeCell ref="AJ334:AO334"/>
    <mergeCell ref="A334:B334"/>
    <mergeCell ref="C334:D334"/>
    <mergeCell ref="E334:F334"/>
    <mergeCell ref="G334:H334"/>
    <mergeCell ref="I334:K334"/>
    <mergeCell ref="L334:N334"/>
    <mergeCell ref="S333:Z333"/>
    <mergeCell ref="AA333:AE333"/>
    <mergeCell ref="AF333:AH333"/>
    <mergeCell ref="AJ333:AO333"/>
    <mergeCell ref="A333:B333"/>
    <mergeCell ref="C333:D333"/>
    <mergeCell ref="E333:F333"/>
    <mergeCell ref="G333:H333"/>
    <mergeCell ref="I333:K333"/>
    <mergeCell ref="L333:N333"/>
    <mergeCell ref="O333:P333"/>
    <mergeCell ref="Q333:R333"/>
    <mergeCell ref="O332:P332"/>
    <mergeCell ref="Q332:R332"/>
    <mergeCell ref="S332:Z332"/>
    <mergeCell ref="AA332:AE332"/>
    <mergeCell ref="AF332:AH332"/>
    <mergeCell ref="AJ332:AO332"/>
    <mergeCell ref="A332:B332"/>
    <mergeCell ref="C332:D332"/>
    <mergeCell ref="E332:F332"/>
    <mergeCell ref="G332:H332"/>
    <mergeCell ref="I332:K332"/>
    <mergeCell ref="L332:N332"/>
    <mergeCell ref="S331:Z331"/>
    <mergeCell ref="AA331:AE331"/>
    <mergeCell ref="AF331:AH331"/>
    <mergeCell ref="AJ331:AO331"/>
    <mergeCell ref="A331:B331"/>
    <mergeCell ref="C331:D331"/>
    <mergeCell ref="E331:F331"/>
    <mergeCell ref="G331:H331"/>
    <mergeCell ref="I331:K331"/>
    <mergeCell ref="L331:N331"/>
    <mergeCell ref="O331:P331"/>
    <mergeCell ref="Q331:R331"/>
    <mergeCell ref="O330:P330"/>
    <mergeCell ref="Q330:R330"/>
    <mergeCell ref="S330:Z330"/>
    <mergeCell ref="AA330:AE330"/>
    <mergeCell ref="AF330:AH330"/>
    <mergeCell ref="AJ330:AO330"/>
    <mergeCell ref="A330:B330"/>
    <mergeCell ref="C330:D330"/>
    <mergeCell ref="E330:F330"/>
    <mergeCell ref="G330:H330"/>
    <mergeCell ref="I330:K330"/>
    <mergeCell ref="L330:N330"/>
    <mergeCell ref="S329:Z329"/>
    <mergeCell ref="AA329:AE329"/>
    <mergeCell ref="AF329:AH329"/>
    <mergeCell ref="AJ329:AO329"/>
    <mergeCell ref="A329:B329"/>
    <mergeCell ref="C329:D329"/>
    <mergeCell ref="E329:F329"/>
    <mergeCell ref="G329:H329"/>
    <mergeCell ref="I329:K329"/>
    <mergeCell ref="L329:N329"/>
    <mergeCell ref="O329:P329"/>
    <mergeCell ref="Q329:R329"/>
    <mergeCell ref="O328:P328"/>
    <mergeCell ref="Q328:R328"/>
    <mergeCell ref="S328:Z328"/>
    <mergeCell ref="AA328:AE328"/>
    <mergeCell ref="AF328:AH328"/>
    <mergeCell ref="AJ328:AO328"/>
    <mergeCell ref="A328:B328"/>
    <mergeCell ref="C328:D328"/>
    <mergeCell ref="E328:F328"/>
    <mergeCell ref="G328:H328"/>
    <mergeCell ref="I328:K328"/>
    <mergeCell ref="L328:N328"/>
    <mergeCell ref="S327:Z327"/>
    <mergeCell ref="AA327:AE327"/>
    <mergeCell ref="AF327:AH327"/>
    <mergeCell ref="AJ327:AO327"/>
    <mergeCell ref="A327:B327"/>
    <mergeCell ref="C327:D327"/>
    <mergeCell ref="E327:F327"/>
    <mergeCell ref="G327:H327"/>
    <mergeCell ref="I327:K327"/>
    <mergeCell ref="L327:N327"/>
    <mergeCell ref="O327:P327"/>
    <mergeCell ref="Q327:R327"/>
    <mergeCell ref="O326:P326"/>
    <mergeCell ref="Q326:R326"/>
    <mergeCell ref="S326:Z326"/>
    <mergeCell ref="AA326:AE326"/>
    <mergeCell ref="AF326:AH326"/>
    <mergeCell ref="AJ326:AO326"/>
    <mergeCell ref="A326:B326"/>
    <mergeCell ref="C326:D326"/>
    <mergeCell ref="E326:F326"/>
    <mergeCell ref="G326:H326"/>
    <mergeCell ref="I326:K326"/>
    <mergeCell ref="L326:N326"/>
    <mergeCell ref="S325:Z325"/>
    <mergeCell ref="AA325:AE325"/>
    <mergeCell ref="AF325:AH325"/>
    <mergeCell ref="AJ325:AO325"/>
    <mergeCell ref="A325:B325"/>
    <mergeCell ref="C325:D325"/>
    <mergeCell ref="E325:F325"/>
    <mergeCell ref="G325:H325"/>
    <mergeCell ref="I325:K325"/>
    <mergeCell ref="L325:N325"/>
    <mergeCell ref="O325:P325"/>
    <mergeCell ref="Q325:R325"/>
    <mergeCell ref="O324:P324"/>
    <mergeCell ref="Q324:R324"/>
    <mergeCell ref="S324:Z324"/>
    <mergeCell ref="AA324:AE324"/>
    <mergeCell ref="AF324:AH324"/>
    <mergeCell ref="AJ324:AO324"/>
    <mergeCell ref="A324:B324"/>
    <mergeCell ref="C324:D324"/>
    <mergeCell ref="E324:F324"/>
    <mergeCell ref="G324:H324"/>
    <mergeCell ref="I324:K324"/>
    <mergeCell ref="L324:N324"/>
    <mergeCell ref="S323:Z323"/>
    <mergeCell ref="AA323:AE323"/>
    <mergeCell ref="AF323:AH323"/>
    <mergeCell ref="AJ323:AO323"/>
    <mergeCell ref="A323:B323"/>
    <mergeCell ref="C323:D323"/>
    <mergeCell ref="E323:F323"/>
    <mergeCell ref="G323:H323"/>
    <mergeCell ref="I323:K323"/>
    <mergeCell ref="L323:N323"/>
    <mergeCell ref="O323:P323"/>
    <mergeCell ref="Q323:R323"/>
    <mergeCell ref="O322:P322"/>
    <mergeCell ref="Q322:R322"/>
    <mergeCell ref="S322:Z322"/>
    <mergeCell ref="AA322:AE322"/>
    <mergeCell ref="AF322:AH322"/>
    <mergeCell ref="AJ322:AO322"/>
    <mergeCell ref="A322:B322"/>
    <mergeCell ref="C322:D322"/>
    <mergeCell ref="E322:F322"/>
    <mergeCell ref="G322:H322"/>
    <mergeCell ref="I322:K322"/>
    <mergeCell ref="L322:N322"/>
    <mergeCell ref="S321:Z321"/>
    <mergeCell ref="AA321:AE321"/>
    <mergeCell ref="AF321:AH321"/>
    <mergeCell ref="AJ321:AO321"/>
    <mergeCell ref="A321:B321"/>
    <mergeCell ref="C321:D321"/>
    <mergeCell ref="E321:F321"/>
    <mergeCell ref="G321:H321"/>
    <mergeCell ref="I321:K321"/>
    <mergeCell ref="L321:N321"/>
    <mergeCell ref="O321:P321"/>
    <mergeCell ref="Q321:R321"/>
    <mergeCell ref="O320:P320"/>
    <mergeCell ref="Q320:R320"/>
    <mergeCell ref="S320:Z320"/>
    <mergeCell ref="AA320:AE320"/>
    <mergeCell ref="AF320:AH320"/>
    <mergeCell ref="AJ320:AO320"/>
    <mergeCell ref="A320:B320"/>
    <mergeCell ref="C320:D320"/>
    <mergeCell ref="E320:F320"/>
    <mergeCell ref="G320:H320"/>
    <mergeCell ref="I320:K320"/>
    <mergeCell ref="L320:N320"/>
    <mergeCell ref="S319:Z319"/>
    <mergeCell ref="AA319:AE319"/>
    <mergeCell ref="AF319:AH319"/>
    <mergeCell ref="AJ319:AO319"/>
    <mergeCell ref="A319:B319"/>
    <mergeCell ref="C319:D319"/>
    <mergeCell ref="E319:F319"/>
    <mergeCell ref="G319:H319"/>
    <mergeCell ref="I319:K319"/>
    <mergeCell ref="L319:N319"/>
    <mergeCell ref="O319:P319"/>
    <mergeCell ref="Q319:R319"/>
    <mergeCell ref="O318:P318"/>
    <mergeCell ref="Q318:R318"/>
    <mergeCell ref="S318:Z318"/>
    <mergeCell ref="AA318:AE318"/>
    <mergeCell ref="AF318:AH318"/>
    <mergeCell ref="AJ318:AO318"/>
    <mergeCell ref="A318:B318"/>
    <mergeCell ref="C318:D318"/>
    <mergeCell ref="E318:F318"/>
    <mergeCell ref="G318:H318"/>
    <mergeCell ref="I318:K318"/>
    <mergeCell ref="L318:N318"/>
    <mergeCell ref="S317:Z317"/>
    <mergeCell ref="AA317:AE317"/>
    <mergeCell ref="AF317:AH317"/>
    <mergeCell ref="AJ317:AO317"/>
    <mergeCell ref="A317:B317"/>
    <mergeCell ref="C317:D317"/>
    <mergeCell ref="E317:F317"/>
    <mergeCell ref="G317:H317"/>
    <mergeCell ref="I317:K317"/>
    <mergeCell ref="L317:N317"/>
    <mergeCell ref="O317:P317"/>
    <mergeCell ref="Q317:R317"/>
    <mergeCell ref="O316:P316"/>
    <mergeCell ref="Q316:R316"/>
    <mergeCell ref="S316:Z316"/>
    <mergeCell ref="AA316:AE316"/>
    <mergeCell ref="AF316:AH316"/>
    <mergeCell ref="AJ316:AO316"/>
    <mergeCell ref="A316:B316"/>
    <mergeCell ref="C316:D316"/>
    <mergeCell ref="E316:F316"/>
    <mergeCell ref="G316:H316"/>
    <mergeCell ref="I316:K316"/>
    <mergeCell ref="L316:N316"/>
    <mergeCell ref="S315:Z315"/>
    <mergeCell ref="AA315:AE315"/>
    <mergeCell ref="AF315:AH315"/>
    <mergeCell ref="AJ315:AO315"/>
    <mergeCell ref="A315:B315"/>
    <mergeCell ref="C315:D315"/>
    <mergeCell ref="E315:F315"/>
    <mergeCell ref="G315:H315"/>
    <mergeCell ref="I315:K315"/>
    <mergeCell ref="L315:N315"/>
    <mergeCell ref="O315:P315"/>
    <mergeCell ref="Q315:R315"/>
    <mergeCell ref="O314:P314"/>
    <mergeCell ref="Q314:R314"/>
    <mergeCell ref="S314:Z314"/>
    <mergeCell ref="AA314:AE314"/>
    <mergeCell ref="AF314:AH314"/>
    <mergeCell ref="AJ314:AO314"/>
    <mergeCell ref="A314:B314"/>
    <mergeCell ref="C314:D314"/>
    <mergeCell ref="E314:F314"/>
    <mergeCell ref="G314:H314"/>
    <mergeCell ref="I314:K314"/>
    <mergeCell ref="L314:N314"/>
    <mergeCell ref="S313:Z313"/>
    <mergeCell ref="AA313:AE313"/>
    <mergeCell ref="AF313:AH313"/>
    <mergeCell ref="AJ313:AO313"/>
    <mergeCell ref="A313:B313"/>
    <mergeCell ref="C313:D313"/>
    <mergeCell ref="E313:F313"/>
    <mergeCell ref="G313:H313"/>
    <mergeCell ref="I313:K313"/>
    <mergeCell ref="L313:N313"/>
    <mergeCell ref="O313:P313"/>
    <mergeCell ref="Q313:R313"/>
    <mergeCell ref="O312:P312"/>
    <mergeCell ref="Q312:R312"/>
    <mergeCell ref="S312:Z312"/>
    <mergeCell ref="AA312:AE312"/>
    <mergeCell ref="AF312:AH312"/>
    <mergeCell ref="AJ312:AO312"/>
    <mergeCell ref="A312:B312"/>
    <mergeCell ref="C312:D312"/>
    <mergeCell ref="E312:F312"/>
    <mergeCell ref="G312:H312"/>
    <mergeCell ref="I312:K312"/>
    <mergeCell ref="L312:N312"/>
    <mergeCell ref="S311:Z311"/>
    <mergeCell ref="AA311:AE311"/>
    <mergeCell ref="AF311:AH311"/>
    <mergeCell ref="AJ311:AO311"/>
    <mergeCell ref="A311:B311"/>
    <mergeCell ref="C311:D311"/>
    <mergeCell ref="E311:F311"/>
    <mergeCell ref="G311:H311"/>
    <mergeCell ref="I311:K311"/>
    <mergeCell ref="L311:N311"/>
    <mergeCell ref="O311:P311"/>
    <mergeCell ref="Q311:R311"/>
    <mergeCell ref="O310:P310"/>
    <mergeCell ref="Q310:R310"/>
    <mergeCell ref="S310:Z310"/>
    <mergeCell ref="AA310:AE310"/>
    <mergeCell ref="AF310:AH310"/>
    <mergeCell ref="AJ310:AO310"/>
    <mergeCell ref="A310:B310"/>
    <mergeCell ref="C310:D310"/>
    <mergeCell ref="E310:F310"/>
    <mergeCell ref="G310:H310"/>
    <mergeCell ref="I310:K310"/>
    <mergeCell ref="L310:N310"/>
    <mergeCell ref="S309:Z309"/>
    <mergeCell ref="AA309:AE309"/>
    <mergeCell ref="AF309:AH309"/>
    <mergeCell ref="AJ309:AO309"/>
    <mergeCell ref="A309:B309"/>
    <mergeCell ref="C309:D309"/>
    <mergeCell ref="E309:F309"/>
    <mergeCell ref="G309:H309"/>
    <mergeCell ref="I309:K309"/>
    <mergeCell ref="L309:N309"/>
    <mergeCell ref="O309:P309"/>
    <mergeCell ref="Q309:R309"/>
    <mergeCell ref="O308:P308"/>
    <mergeCell ref="Q308:R308"/>
    <mergeCell ref="S308:Z308"/>
    <mergeCell ref="AA308:AE308"/>
    <mergeCell ref="AF308:AH308"/>
    <mergeCell ref="AJ308:AO308"/>
    <mergeCell ref="A308:B308"/>
    <mergeCell ref="C308:D308"/>
    <mergeCell ref="E308:F308"/>
    <mergeCell ref="G308:H308"/>
    <mergeCell ref="I308:K308"/>
    <mergeCell ref="L308:N308"/>
    <mergeCell ref="S307:Z307"/>
    <mergeCell ref="AA307:AE307"/>
    <mergeCell ref="AF307:AH307"/>
    <mergeCell ref="AJ307:AO307"/>
    <mergeCell ref="A307:B307"/>
    <mergeCell ref="C307:D307"/>
    <mergeCell ref="E307:F307"/>
    <mergeCell ref="G307:H307"/>
    <mergeCell ref="I307:K307"/>
    <mergeCell ref="L307:N307"/>
    <mergeCell ref="O307:P307"/>
    <mergeCell ref="Q307:R307"/>
    <mergeCell ref="O306:P306"/>
    <mergeCell ref="Q306:R306"/>
    <mergeCell ref="S306:Z306"/>
    <mergeCell ref="AA306:AE306"/>
    <mergeCell ref="AF306:AH306"/>
    <mergeCell ref="AJ306:AO306"/>
    <mergeCell ref="A306:B306"/>
    <mergeCell ref="C306:D306"/>
    <mergeCell ref="E306:F306"/>
    <mergeCell ref="G306:H306"/>
    <mergeCell ref="I306:K306"/>
    <mergeCell ref="L306:N306"/>
    <mergeCell ref="S305:Z305"/>
    <mergeCell ref="AA305:AE305"/>
    <mergeCell ref="AF305:AH305"/>
    <mergeCell ref="AJ305:AO305"/>
    <mergeCell ref="A305:B305"/>
    <mergeCell ref="C305:D305"/>
    <mergeCell ref="E305:F305"/>
    <mergeCell ref="G305:H305"/>
    <mergeCell ref="I305:K305"/>
    <mergeCell ref="L305:N305"/>
    <mergeCell ref="O305:P305"/>
    <mergeCell ref="Q305:R305"/>
    <mergeCell ref="O304:P304"/>
    <mergeCell ref="Q304:R304"/>
    <mergeCell ref="S304:Z304"/>
    <mergeCell ref="AA304:AE304"/>
    <mergeCell ref="AF304:AH304"/>
    <mergeCell ref="AJ304:AO304"/>
    <mergeCell ref="A304:B304"/>
    <mergeCell ref="C304:D304"/>
    <mergeCell ref="E304:F304"/>
    <mergeCell ref="G304:H304"/>
    <mergeCell ref="I304:K304"/>
    <mergeCell ref="L304:N304"/>
    <mergeCell ref="S303:Z303"/>
    <mergeCell ref="AA303:AE303"/>
    <mergeCell ref="AF303:AH303"/>
    <mergeCell ref="AJ303:AO303"/>
    <mergeCell ref="A303:B303"/>
    <mergeCell ref="C303:D303"/>
    <mergeCell ref="E303:F303"/>
    <mergeCell ref="G303:H303"/>
    <mergeCell ref="I303:K303"/>
    <mergeCell ref="L303:N303"/>
    <mergeCell ref="O303:P303"/>
    <mergeCell ref="Q303:R303"/>
    <mergeCell ref="O302:P302"/>
    <mergeCell ref="Q302:R302"/>
    <mergeCell ref="S302:Z302"/>
    <mergeCell ref="AA302:AE302"/>
    <mergeCell ref="AF302:AH302"/>
    <mergeCell ref="AJ302:AO302"/>
    <mergeCell ref="A302:B302"/>
    <mergeCell ref="C302:D302"/>
    <mergeCell ref="E302:F302"/>
    <mergeCell ref="G302:H302"/>
    <mergeCell ref="I302:K302"/>
    <mergeCell ref="L302:N302"/>
    <mergeCell ref="S301:Z301"/>
    <mergeCell ref="AA301:AE301"/>
    <mergeCell ref="AF301:AH301"/>
    <mergeCell ref="AJ301:AO301"/>
    <mergeCell ref="A301:B301"/>
    <mergeCell ref="C301:D301"/>
    <mergeCell ref="E301:F301"/>
    <mergeCell ref="G301:H301"/>
    <mergeCell ref="I301:K301"/>
    <mergeCell ref="L301:N301"/>
    <mergeCell ref="O301:P301"/>
    <mergeCell ref="Q301:R301"/>
    <mergeCell ref="O300:P300"/>
    <mergeCell ref="Q300:R300"/>
    <mergeCell ref="S300:Z300"/>
    <mergeCell ref="AA300:AE300"/>
    <mergeCell ref="AF300:AH300"/>
    <mergeCell ref="AJ300:AO300"/>
    <mergeCell ref="A300:B300"/>
    <mergeCell ref="C300:D300"/>
    <mergeCell ref="E300:F300"/>
    <mergeCell ref="G300:H300"/>
    <mergeCell ref="I300:K300"/>
    <mergeCell ref="L300:N300"/>
    <mergeCell ref="S299:Z299"/>
    <mergeCell ref="AA299:AE299"/>
    <mergeCell ref="AF299:AH299"/>
    <mergeCell ref="AJ299:AO299"/>
    <mergeCell ref="A299:B299"/>
    <mergeCell ref="C299:D299"/>
    <mergeCell ref="E299:F299"/>
    <mergeCell ref="G299:H299"/>
    <mergeCell ref="I299:K299"/>
    <mergeCell ref="L299:N299"/>
    <mergeCell ref="O299:P299"/>
    <mergeCell ref="Q299:R299"/>
    <mergeCell ref="O298:P298"/>
    <mergeCell ref="Q298:R298"/>
    <mergeCell ref="S298:Z298"/>
    <mergeCell ref="AA298:AE298"/>
    <mergeCell ref="AF298:AH298"/>
    <mergeCell ref="AJ298:AO298"/>
    <mergeCell ref="A298:B298"/>
    <mergeCell ref="C298:D298"/>
    <mergeCell ref="E298:F298"/>
    <mergeCell ref="G298:H298"/>
    <mergeCell ref="I298:K298"/>
    <mergeCell ref="L298:N298"/>
    <mergeCell ref="S297:Z297"/>
    <mergeCell ref="AA297:AE297"/>
    <mergeCell ref="AF297:AH297"/>
    <mergeCell ref="AJ297:AO297"/>
    <mergeCell ref="A297:B297"/>
    <mergeCell ref="C297:D297"/>
    <mergeCell ref="E297:F297"/>
    <mergeCell ref="G297:H297"/>
    <mergeCell ref="I297:K297"/>
    <mergeCell ref="L297:N297"/>
    <mergeCell ref="O297:P297"/>
    <mergeCell ref="Q297:R297"/>
    <mergeCell ref="O296:P296"/>
    <mergeCell ref="Q296:R296"/>
    <mergeCell ref="S296:Z296"/>
    <mergeCell ref="AA296:AE296"/>
    <mergeCell ref="AF296:AH296"/>
    <mergeCell ref="AJ296:AO296"/>
    <mergeCell ref="A296:B296"/>
    <mergeCell ref="C296:D296"/>
    <mergeCell ref="E296:F296"/>
    <mergeCell ref="G296:H296"/>
    <mergeCell ref="I296:K296"/>
    <mergeCell ref="L296:N296"/>
    <mergeCell ref="S295:Z295"/>
    <mergeCell ref="AA295:AE295"/>
    <mergeCell ref="AF295:AH295"/>
    <mergeCell ref="AJ295:AO295"/>
    <mergeCell ref="A295:B295"/>
    <mergeCell ref="C295:D295"/>
    <mergeCell ref="E295:F295"/>
    <mergeCell ref="G295:H295"/>
    <mergeCell ref="I295:K295"/>
    <mergeCell ref="L295:N295"/>
    <mergeCell ref="O295:P295"/>
    <mergeCell ref="Q295:R295"/>
    <mergeCell ref="O294:P294"/>
    <mergeCell ref="Q294:R294"/>
    <mergeCell ref="S294:Z294"/>
    <mergeCell ref="AA294:AE294"/>
    <mergeCell ref="AF294:AH294"/>
    <mergeCell ref="AJ294:AO294"/>
    <mergeCell ref="A294:B294"/>
    <mergeCell ref="C294:D294"/>
    <mergeCell ref="E294:F294"/>
    <mergeCell ref="G294:H294"/>
    <mergeCell ref="I294:K294"/>
    <mergeCell ref="L294:N294"/>
    <mergeCell ref="S293:Z293"/>
    <mergeCell ref="AA293:AE293"/>
    <mergeCell ref="AF293:AH293"/>
    <mergeCell ref="AJ293:AO293"/>
    <mergeCell ref="A293:B293"/>
    <mergeCell ref="C293:D293"/>
    <mergeCell ref="E293:F293"/>
    <mergeCell ref="G293:H293"/>
    <mergeCell ref="I293:K293"/>
    <mergeCell ref="L293:N293"/>
    <mergeCell ref="O293:P293"/>
    <mergeCell ref="Q293:R293"/>
    <mergeCell ref="O292:P292"/>
    <mergeCell ref="Q292:R292"/>
    <mergeCell ref="S292:Z292"/>
    <mergeCell ref="AA292:AE292"/>
    <mergeCell ref="AF292:AH292"/>
    <mergeCell ref="AJ292:AO292"/>
    <mergeCell ref="A292:B292"/>
    <mergeCell ref="C292:D292"/>
    <mergeCell ref="E292:F292"/>
    <mergeCell ref="G292:H292"/>
    <mergeCell ref="I292:K292"/>
    <mergeCell ref="L292:N292"/>
    <mergeCell ref="S291:Z291"/>
    <mergeCell ref="AA291:AE291"/>
    <mergeCell ref="AF291:AH291"/>
    <mergeCell ref="AJ291:AO291"/>
    <mergeCell ref="A291:B291"/>
    <mergeCell ref="C291:D291"/>
    <mergeCell ref="E291:F291"/>
    <mergeCell ref="G291:H291"/>
    <mergeCell ref="I291:K291"/>
    <mergeCell ref="L291:N291"/>
    <mergeCell ref="O291:P291"/>
    <mergeCell ref="Q291:R291"/>
    <mergeCell ref="O290:P290"/>
    <mergeCell ref="Q290:R290"/>
    <mergeCell ref="S290:Z290"/>
    <mergeCell ref="AA290:AE290"/>
    <mergeCell ref="AF290:AH290"/>
    <mergeCell ref="AJ290:AO290"/>
    <mergeCell ref="A290:B290"/>
    <mergeCell ref="C290:D290"/>
    <mergeCell ref="E290:F290"/>
    <mergeCell ref="G290:H290"/>
    <mergeCell ref="I290:K290"/>
    <mergeCell ref="L290:N290"/>
    <mergeCell ref="S289:Z289"/>
    <mergeCell ref="AA289:AE289"/>
    <mergeCell ref="AF289:AH289"/>
    <mergeCell ref="AJ289:AO289"/>
    <mergeCell ref="A289:B289"/>
    <mergeCell ref="C289:D289"/>
    <mergeCell ref="E289:F289"/>
    <mergeCell ref="G289:H289"/>
    <mergeCell ref="I289:K289"/>
    <mergeCell ref="L289:N289"/>
    <mergeCell ref="O289:P289"/>
    <mergeCell ref="Q289:R289"/>
    <mergeCell ref="O288:P288"/>
    <mergeCell ref="Q288:R288"/>
    <mergeCell ref="S288:Z288"/>
    <mergeCell ref="AA288:AE288"/>
    <mergeCell ref="AF288:AH288"/>
    <mergeCell ref="AJ288:AO288"/>
    <mergeCell ref="A288:B288"/>
    <mergeCell ref="C288:D288"/>
    <mergeCell ref="E288:F288"/>
    <mergeCell ref="G288:H288"/>
    <mergeCell ref="I288:K288"/>
    <mergeCell ref="L288:N288"/>
    <mergeCell ref="S287:Z287"/>
    <mergeCell ref="AA287:AE287"/>
    <mergeCell ref="AF287:AH287"/>
    <mergeCell ref="AJ287:AO287"/>
    <mergeCell ref="A287:B287"/>
    <mergeCell ref="C287:D287"/>
    <mergeCell ref="E287:F287"/>
    <mergeCell ref="G287:H287"/>
    <mergeCell ref="I287:K287"/>
    <mergeCell ref="L287:N287"/>
    <mergeCell ref="O287:P287"/>
    <mergeCell ref="Q287:R287"/>
    <mergeCell ref="O286:P286"/>
    <mergeCell ref="Q286:R286"/>
    <mergeCell ref="S286:Z286"/>
    <mergeCell ref="AA286:AE286"/>
    <mergeCell ref="AF286:AH286"/>
    <mergeCell ref="AJ286:AO286"/>
    <mergeCell ref="A286:B286"/>
    <mergeCell ref="C286:D286"/>
    <mergeCell ref="E286:F286"/>
    <mergeCell ref="G286:H286"/>
    <mergeCell ref="I286:K286"/>
    <mergeCell ref="L286:N286"/>
    <mergeCell ref="S285:Z285"/>
    <mergeCell ref="AA285:AE285"/>
    <mergeCell ref="AF285:AH285"/>
    <mergeCell ref="AJ285:AO285"/>
    <mergeCell ref="A285:B285"/>
    <mergeCell ref="C285:D285"/>
    <mergeCell ref="E285:F285"/>
    <mergeCell ref="G285:H285"/>
    <mergeCell ref="I285:K285"/>
    <mergeCell ref="L285:N285"/>
    <mergeCell ref="O285:P285"/>
    <mergeCell ref="Q285:R285"/>
    <mergeCell ref="O284:P284"/>
    <mergeCell ref="Q284:R284"/>
    <mergeCell ref="S284:Z284"/>
    <mergeCell ref="AA284:AE284"/>
    <mergeCell ref="AF284:AH284"/>
    <mergeCell ref="AJ284:AO284"/>
    <mergeCell ref="A284:B284"/>
    <mergeCell ref="C284:D284"/>
    <mergeCell ref="E284:F284"/>
    <mergeCell ref="G284:H284"/>
    <mergeCell ref="I284:K284"/>
    <mergeCell ref="L284:N284"/>
    <mergeCell ref="S283:Z283"/>
    <mergeCell ref="AA283:AE283"/>
    <mergeCell ref="AF283:AH283"/>
    <mergeCell ref="AJ283:AO283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O282:P282"/>
    <mergeCell ref="Q282:R282"/>
    <mergeCell ref="S282:Z282"/>
    <mergeCell ref="AA282:AE282"/>
    <mergeCell ref="AF282:AH282"/>
    <mergeCell ref="AJ282:AO282"/>
    <mergeCell ref="A282:B282"/>
    <mergeCell ref="C282:D282"/>
    <mergeCell ref="E282:F282"/>
    <mergeCell ref="G282:H282"/>
    <mergeCell ref="I282:K282"/>
    <mergeCell ref="L282:N282"/>
    <mergeCell ref="S281:Z281"/>
    <mergeCell ref="AA281:AE281"/>
    <mergeCell ref="AF281:AH281"/>
    <mergeCell ref="AJ281:AO281"/>
    <mergeCell ref="A281:B281"/>
    <mergeCell ref="C281:D281"/>
    <mergeCell ref="E281:F281"/>
    <mergeCell ref="G281:H281"/>
    <mergeCell ref="I281:K281"/>
    <mergeCell ref="L281:N281"/>
    <mergeCell ref="O281:P281"/>
    <mergeCell ref="Q281:R281"/>
    <mergeCell ref="O280:P280"/>
    <mergeCell ref="Q280:R280"/>
    <mergeCell ref="S280:Z280"/>
    <mergeCell ref="AA280:AE280"/>
    <mergeCell ref="AF280:AH280"/>
    <mergeCell ref="AJ280:AO280"/>
    <mergeCell ref="A280:B280"/>
    <mergeCell ref="C280:D280"/>
    <mergeCell ref="E280:F280"/>
    <mergeCell ref="G280:H280"/>
    <mergeCell ref="I280:K280"/>
    <mergeCell ref="L280:N280"/>
    <mergeCell ref="S279:Z279"/>
    <mergeCell ref="AA279:AE279"/>
    <mergeCell ref="AF279:AH279"/>
    <mergeCell ref="AJ279:AO279"/>
    <mergeCell ref="A279:B279"/>
    <mergeCell ref="C279:D279"/>
    <mergeCell ref="E279:F279"/>
    <mergeCell ref="G279:H279"/>
    <mergeCell ref="I279:K279"/>
    <mergeCell ref="L279:N279"/>
    <mergeCell ref="O279:P279"/>
    <mergeCell ref="Q279:R279"/>
    <mergeCell ref="O278:P278"/>
    <mergeCell ref="Q278:R278"/>
    <mergeCell ref="S278:Z278"/>
    <mergeCell ref="AA278:AE278"/>
    <mergeCell ref="AF278:AH278"/>
    <mergeCell ref="AJ278:AO278"/>
    <mergeCell ref="A278:B278"/>
    <mergeCell ref="C278:D278"/>
    <mergeCell ref="E278:F278"/>
    <mergeCell ref="G278:H278"/>
    <mergeCell ref="I278:K278"/>
    <mergeCell ref="L278:N278"/>
    <mergeCell ref="S277:Z277"/>
    <mergeCell ref="AA277:AE277"/>
    <mergeCell ref="AF277:AH277"/>
    <mergeCell ref="AJ277:AO277"/>
    <mergeCell ref="A277:B277"/>
    <mergeCell ref="C277:D277"/>
    <mergeCell ref="E277:F277"/>
    <mergeCell ref="G277:H277"/>
    <mergeCell ref="I277:K277"/>
    <mergeCell ref="L277:N277"/>
    <mergeCell ref="O277:P277"/>
    <mergeCell ref="Q277:R277"/>
    <mergeCell ref="O276:P276"/>
    <mergeCell ref="Q276:R276"/>
    <mergeCell ref="S276:Z276"/>
    <mergeCell ref="AA276:AE276"/>
    <mergeCell ref="AF276:AH276"/>
    <mergeCell ref="AJ276:AO276"/>
    <mergeCell ref="A276:B276"/>
    <mergeCell ref="C276:D276"/>
    <mergeCell ref="E276:F276"/>
    <mergeCell ref="G276:H276"/>
    <mergeCell ref="I276:K276"/>
    <mergeCell ref="L276:N276"/>
    <mergeCell ref="S275:Z275"/>
    <mergeCell ref="AA275:AE275"/>
    <mergeCell ref="AF275:AH275"/>
    <mergeCell ref="AJ275:AO275"/>
    <mergeCell ref="A275:B275"/>
    <mergeCell ref="C275:D275"/>
    <mergeCell ref="E275:F275"/>
    <mergeCell ref="G275:H275"/>
    <mergeCell ref="I275:K275"/>
    <mergeCell ref="L275:N275"/>
    <mergeCell ref="O275:P275"/>
    <mergeCell ref="Q275:R275"/>
    <mergeCell ref="O274:P274"/>
    <mergeCell ref="Q274:R274"/>
    <mergeCell ref="S274:Z274"/>
    <mergeCell ref="AA274:AE274"/>
    <mergeCell ref="AF274:AH274"/>
    <mergeCell ref="AJ274:AO274"/>
    <mergeCell ref="A274:B274"/>
    <mergeCell ref="C274:D274"/>
    <mergeCell ref="E274:F274"/>
    <mergeCell ref="G274:H274"/>
    <mergeCell ref="I274:K274"/>
    <mergeCell ref="L274:N274"/>
    <mergeCell ref="S273:Z273"/>
    <mergeCell ref="AA273:AE273"/>
    <mergeCell ref="AF273:AH273"/>
    <mergeCell ref="AJ273:AO273"/>
    <mergeCell ref="A273:B273"/>
    <mergeCell ref="C273:D273"/>
    <mergeCell ref="E273:F273"/>
    <mergeCell ref="G273:H273"/>
    <mergeCell ref="I273:K273"/>
    <mergeCell ref="L273:N273"/>
    <mergeCell ref="O273:P273"/>
    <mergeCell ref="Q273:R273"/>
    <mergeCell ref="O272:P272"/>
    <mergeCell ref="Q272:R272"/>
    <mergeCell ref="S272:Z272"/>
    <mergeCell ref="AA272:AE272"/>
    <mergeCell ref="AF272:AH272"/>
    <mergeCell ref="AJ272:AO272"/>
    <mergeCell ref="A272:B272"/>
    <mergeCell ref="C272:D272"/>
    <mergeCell ref="E272:F272"/>
    <mergeCell ref="G272:H272"/>
    <mergeCell ref="I272:K272"/>
    <mergeCell ref="L272:N272"/>
    <mergeCell ref="S271:Z271"/>
    <mergeCell ref="AA271:AE271"/>
    <mergeCell ref="AF271:AH271"/>
    <mergeCell ref="AJ271:AO271"/>
    <mergeCell ref="A271:B271"/>
    <mergeCell ref="C271:D271"/>
    <mergeCell ref="E271:F271"/>
    <mergeCell ref="G271:H271"/>
    <mergeCell ref="I271:K271"/>
    <mergeCell ref="L271:N271"/>
    <mergeCell ref="O271:P271"/>
    <mergeCell ref="Q271:R271"/>
    <mergeCell ref="O270:P270"/>
    <mergeCell ref="Q270:R270"/>
    <mergeCell ref="S270:Z270"/>
    <mergeCell ref="AA270:AE270"/>
    <mergeCell ref="AF270:AH270"/>
    <mergeCell ref="AJ270:AO270"/>
    <mergeCell ref="A270:B270"/>
    <mergeCell ref="C270:D270"/>
    <mergeCell ref="E270:F270"/>
    <mergeCell ref="G270:H270"/>
    <mergeCell ref="I270:K270"/>
    <mergeCell ref="L270:N270"/>
    <mergeCell ref="S269:Z269"/>
    <mergeCell ref="AA269:AE269"/>
    <mergeCell ref="AF269:AH269"/>
    <mergeCell ref="AJ269:AO269"/>
    <mergeCell ref="A269:B269"/>
    <mergeCell ref="C269:D269"/>
    <mergeCell ref="E269:F269"/>
    <mergeCell ref="G269:H269"/>
    <mergeCell ref="I269:K269"/>
    <mergeCell ref="L269:N269"/>
    <mergeCell ref="O269:P269"/>
    <mergeCell ref="Q269:R269"/>
    <mergeCell ref="O268:P268"/>
    <mergeCell ref="Q268:R268"/>
    <mergeCell ref="S268:Z268"/>
    <mergeCell ref="AA268:AE268"/>
    <mergeCell ref="AF268:AH268"/>
    <mergeCell ref="AJ268:AO268"/>
    <mergeCell ref="A268:B268"/>
    <mergeCell ref="C268:D268"/>
    <mergeCell ref="E268:F268"/>
    <mergeCell ref="G268:H268"/>
    <mergeCell ref="I268:K268"/>
    <mergeCell ref="L268:N268"/>
    <mergeCell ref="S267:Z267"/>
    <mergeCell ref="AA267:AE267"/>
    <mergeCell ref="AF267:AH267"/>
    <mergeCell ref="AJ267:AO267"/>
    <mergeCell ref="A267:B267"/>
    <mergeCell ref="C267:D267"/>
    <mergeCell ref="E267:F267"/>
    <mergeCell ref="G267:H267"/>
    <mergeCell ref="I267:K267"/>
    <mergeCell ref="L267:N267"/>
    <mergeCell ref="O267:P267"/>
    <mergeCell ref="Q267:R267"/>
    <mergeCell ref="O266:P266"/>
    <mergeCell ref="Q266:R266"/>
    <mergeCell ref="S266:Z266"/>
    <mergeCell ref="AA266:AE266"/>
    <mergeCell ref="AF266:AH266"/>
    <mergeCell ref="AJ266:AO266"/>
    <mergeCell ref="A266:B266"/>
    <mergeCell ref="C266:D266"/>
    <mergeCell ref="E266:F266"/>
    <mergeCell ref="G266:H266"/>
    <mergeCell ref="I266:K266"/>
    <mergeCell ref="L266:N266"/>
    <mergeCell ref="S265:Z265"/>
    <mergeCell ref="AA265:AE265"/>
    <mergeCell ref="AF265:AH265"/>
    <mergeCell ref="AJ265:AO265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O264:P264"/>
    <mergeCell ref="Q264:R264"/>
    <mergeCell ref="S264:Z264"/>
    <mergeCell ref="AA264:AE264"/>
    <mergeCell ref="AF264:AH264"/>
    <mergeCell ref="AJ264:AO264"/>
    <mergeCell ref="A264:B264"/>
    <mergeCell ref="C264:D264"/>
    <mergeCell ref="E264:F264"/>
    <mergeCell ref="G264:H264"/>
    <mergeCell ref="I264:K264"/>
    <mergeCell ref="L264:N264"/>
    <mergeCell ref="S263:Z263"/>
    <mergeCell ref="AA263:AE263"/>
    <mergeCell ref="AF263:AH263"/>
    <mergeCell ref="AJ263:AO263"/>
    <mergeCell ref="A263:B263"/>
    <mergeCell ref="C263:D263"/>
    <mergeCell ref="E263:F263"/>
    <mergeCell ref="G263:H263"/>
    <mergeCell ref="I263:K263"/>
    <mergeCell ref="L263:N263"/>
    <mergeCell ref="O263:P263"/>
    <mergeCell ref="Q263:R263"/>
    <mergeCell ref="O262:P262"/>
    <mergeCell ref="Q262:R262"/>
    <mergeCell ref="S262:Z262"/>
    <mergeCell ref="AA262:AE262"/>
    <mergeCell ref="AF262:AH262"/>
    <mergeCell ref="AJ262:AO262"/>
    <mergeCell ref="A262:B262"/>
    <mergeCell ref="C262:D262"/>
    <mergeCell ref="E262:F262"/>
    <mergeCell ref="G262:H262"/>
    <mergeCell ref="I262:K262"/>
    <mergeCell ref="L262:N262"/>
    <mergeCell ref="S261:Z261"/>
    <mergeCell ref="AA261:AE261"/>
    <mergeCell ref="AF261:AH261"/>
    <mergeCell ref="AJ261:AO261"/>
    <mergeCell ref="A261:B261"/>
    <mergeCell ref="C261:D261"/>
    <mergeCell ref="E261:F261"/>
    <mergeCell ref="G261:H261"/>
    <mergeCell ref="I261:K261"/>
    <mergeCell ref="L261:N261"/>
    <mergeCell ref="O261:P261"/>
    <mergeCell ref="Q261:R261"/>
    <mergeCell ref="O260:P260"/>
    <mergeCell ref="Q260:R260"/>
    <mergeCell ref="S260:Z260"/>
    <mergeCell ref="AA260:AE260"/>
    <mergeCell ref="AF260:AH260"/>
    <mergeCell ref="AJ260:AO260"/>
    <mergeCell ref="A260:B260"/>
    <mergeCell ref="C260:D260"/>
    <mergeCell ref="E260:F260"/>
    <mergeCell ref="G260:H260"/>
    <mergeCell ref="I260:K260"/>
    <mergeCell ref="L260:N260"/>
    <mergeCell ref="S259:Z259"/>
    <mergeCell ref="AA259:AE259"/>
    <mergeCell ref="AF259:AH259"/>
    <mergeCell ref="AJ259:AO259"/>
    <mergeCell ref="A259:B259"/>
    <mergeCell ref="C259:D259"/>
    <mergeCell ref="E259:F259"/>
    <mergeCell ref="G259:H259"/>
    <mergeCell ref="I259:K259"/>
    <mergeCell ref="L259:N259"/>
    <mergeCell ref="O259:P259"/>
    <mergeCell ref="Q259:R259"/>
    <mergeCell ref="O258:P258"/>
    <mergeCell ref="Q258:R258"/>
    <mergeCell ref="S258:Z258"/>
    <mergeCell ref="AA258:AE258"/>
    <mergeCell ref="AF258:AH258"/>
    <mergeCell ref="AJ258:AO258"/>
    <mergeCell ref="A258:B258"/>
    <mergeCell ref="C258:D258"/>
    <mergeCell ref="E258:F258"/>
    <mergeCell ref="G258:H258"/>
    <mergeCell ref="I258:K258"/>
    <mergeCell ref="L258:N258"/>
    <mergeCell ref="S257:Z257"/>
    <mergeCell ref="AA257:AE257"/>
    <mergeCell ref="AF257:AH257"/>
    <mergeCell ref="AJ257:AO257"/>
    <mergeCell ref="A257:B257"/>
    <mergeCell ref="C257:D257"/>
    <mergeCell ref="E257:F257"/>
    <mergeCell ref="G257:H257"/>
    <mergeCell ref="I257:K257"/>
    <mergeCell ref="L257:N257"/>
    <mergeCell ref="O257:P257"/>
    <mergeCell ref="Q257:R257"/>
    <mergeCell ref="O256:P256"/>
    <mergeCell ref="Q256:R256"/>
    <mergeCell ref="S256:Z256"/>
    <mergeCell ref="AA256:AE256"/>
    <mergeCell ref="AF256:AH256"/>
    <mergeCell ref="AJ256:AO256"/>
    <mergeCell ref="A256:B256"/>
    <mergeCell ref="C256:D256"/>
    <mergeCell ref="E256:F256"/>
    <mergeCell ref="G256:H256"/>
    <mergeCell ref="I256:K256"/>
    <mergeCell ref="L256:N256"/>
    <mergeCell ref="S255:Z255"/>
    <mergeCell ref="AA255:AE255"/>
    <mergeCell ref="AF255:AH255"/>
    <mergeCell ref="AJ255:AO255"/>
    <mergeCell ref="A255:B255"/>
    <mergeCell ref="C255:D255"/>
    <mergeCell ref="E255:F255"/>
    <mergeCell ref="G255:H255"/>
    <mergeCell ref="I255:K255"/>
    <mergeCell ref="L255:N255"/>
    <mergeCell ref="O255:P255"/>
    <mergeCell ref="Q255:R255"/>
    <mergeCell ref="O254:P254"/>
    <mergeCell ref="Q254:R254"/>
    <mergeCell ref="S254:Z254"/>
    <mergeCell ref="AA254:AE254"/>
    <mergeCell ref="AF254:AH254"/>
    <mergeCell ref="AJ254:AO254"/>
    <mergeCell ref="A254:B254"/>
    <mergeCell ref="C254:D254"/>
    <mergeCell ref="E254:F254"/>
    <mergeCell ref="G254:H254"/>
    <mergeCell ref="I254:K254"/>
    <mergeCell ref="L254:N254"/>
    <mergeCell ref="S253:Z253"/>
    <mergeCell ref="AA253:AE253"/>
    <mergeCell ref="AF253:AH253"/>
    <mergeCell ref="AJ253:AO253"/>
    <mergeCell ref="A253:B253"/>
    <mergeCell ref="C253:D253"/>
    <mergeCell ref="E253:F253"/>
    <mergeCell ref="G253:H253"/>
    <mergeCell ref="I253:K253"/>
    <mergeCell ref="L253:N253"/>
    <mergeCell ref="O253:P253"/>
    <mergeCell ref="Q253:R253"/>
    <mergeCell ref="O252:P252"/>
    <mergeCell ref="Q252:R252"/>
    <mergeCell ref="S252:Z252"/>
    <mergeCell ref="AA252:AE252"/>
    <mergeCell ref="AF252:AH252"/>
    <mergeCell ref="AJ252:AO252"/>
    <mergeCell ref="A252:B252"/>
    <mergeCell ref="C252:D252"/>
    <mergeCell ref="E252:F252"/>
    <mergeCell ref="G252:H252"/>
    <mergeCell ref="I252:K252"/>
    <mergeCell ref="L252:N252"/>
    <mergeCell ref="S251:Z251"/>
    <mergeCell ref="AA251:AE251"/>
    <mergeCell ref="AF251:AH251"/>
    <mergeCell ref="AJ251:AO251"/>
    <mergeCell ref="A251:B251"/>
    <mergeCell ref="C251:D251"/>
    <mergeCell ref="E251:F251"/>
    <mergeCell ref="G251:H251"/>
    <mergeCell ref="I251:K251"/>
    <mergeCell ref="L251:N251"/>
    <mergeCell ref="O251:P251"/>
    <mergeCell ref="Q251:R251"/>
    <mergeCell ref="O250:P250"/>
    <mergeCell ref="Q250:R250"/>
    <mergeCell ref="S250:Z250"/>
    <mergeCell ref="AA250:AE250"/>
    <mergeCell ref="AF250:AH250"/>
    <mergeCell ref="AJ250:AO250"/>
    <mergeCell ref="A250:B250"/>
    <mergeCell ref="C250:D250"/>
    <mergeCell ref="E250:F250"/>
    <mergeCell ref="G250:H250"/>
    <mergeCell ref="I250:K250"/>
    <mergeCell ref="L250:N250"/>
    <mergeCell ref="S249:Z249"/>
    <mergeCell ref="AA249:AE249"/>
    <mergeCell ref="AF249:AH249"/>
    <mergeCell ref="AJ249:AO249"/>
    <mergeCell ref="A249:B249"/>
    <mergeCell ref="C249:D249"/>
    <mergeCell ref="E249:F249"/>
    <mergeCell ref="G249:H249"/>
    <mergeCell ref="I249:K249"/>
    <mergeCell ref="L249:N249"/>
    <mergeCell ref="O249:P249"/>
    <mergeCell ref="Q249:R249"/>
    <mergeCell ref="O248:P248"/>
    <mergeCell ref="Q248:R248"/>
    <mergeCell ref="S248:Z248"/>
    <mergeCell ref="AA248:AE248"/>
    <mergeCell ref="AF248:AH248"/>
    <mergeCell ref="AJ248:AO248"/>
    <mergeCell ref="A248:B248"/>
    <mergeCell ref="C248:D248"/>
    <mergeCell ref="E248:F248"/>
    <mergeCell ref="G248:H248"/>
    <mergeCell ref="I248:K248"/>
    <mergeCell ref="L248:N248"/>
    <mergeCell ref="S247:Z247"/>
    <mergeCell ref="AA247:AE247"/>
    <mergeCell ref="AF247:AH247"/>
    <mergeCell ref="AJ247:AO247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O246:P246"/>
    <mergeCell ref="Q246:R246"/>
    <mergeCell ref="S246:Z246"/>
    <mergeCell ref="AA246:AE246"/>
    <mergeCell ref="AF246:AH246"/>
    <mergeCell ref="AJ246:AO246"/>
    <mergeCell ref="A246:B246"/>
    <mergeCell ref="C246:D246"/>
    <mergeCell ref="E246:F246"/>
    <mergeCell ref="G246:H246"/>
    <mergeCell ref="I246:K246"/>
    <mergeCell ref="L246:N246"/>
    <mergeCell ref="S245:Z245"/>
    <mergeCell ref="AA245:AE245"/>
    <mergeCell ref="AF245:AH245"/>
    <mergeCell ref="AJ245:AO245"/>
    <mergeCell ref="A245:B245"/>
    <mergeCell ref="C245:D245"/>
    <mergeCell ref="E245:F245"/>
    <mergeCell ref="G245:H245"/>
    <mergeCell ref="I245:K245"/>
    <mergeCell ref="L245:N245"/>
    <mergeCell ref="O245:P245"/>
    <mergeCell ref="Q245:R245"/>
    <mergeCell ref="O244:P244"/>
    <mergeCell ref="Q244:R244"/>
    <mergeCell ref="S244:Z244"/>
    <mergeCell ref="AA244:AE244"/>
    <mergeCell ref="AF244:AH244"/>
    <mergeCell ref="AJ244:AO244"/>
    <mergeCell ref="A244:B244"/>
    <mergeCell ref="C244:D244"/>
    <mergeCell ref="E244:F244"/>
    <mergeCell ref="G244:H244"/>
    <mergeCell ref="I244:K244"/>
    <mergeCell ref="L244:N244"/>
    <mergeCell ref="S243:Z243"/>
    <mergeCell ref="AA243:AE243"/>
    <mergeCell ref="AF243:AH243"/>
    <mergeCell ref="AJ243:AO243"/>
    <mergeCell ref="A243:B243"/>
    <mergeCell ref="C243:D243"/>
    <mergeCell ref="E243:F243"/>
    <mergeCell ref="G243:H243"/>
    <mergeCell ref="I243:K243"/>
    <mergeCell ref="L243:N243"/>
    <mergeCell ref="O243:P243"/>
    <mergeCell ref="Q243:R243"/>
    <mergeCell ref="O242:P242"/>
    <mergeCell ref="Q242:R242"/>
    <mergeCell ref="S242:Z242"/>
    <mergeCell ref="AA242:AE242"/>
    <mergeCell ref="AF242:AH242"/>
    <mergeCell ref="AJ242:AO242"/>
    <mergeCell ref="A242:B242"/>
    <mergeCell ref="C242:D242"/>
    <mergeCell ref="E242:F242"/>
    <mergeCell ref="G242:H242"/>
    <mergeCell ref="I242:K242"/>
    <mergeCell ref="L242:N242"/>
    <mergeCell ref="S241:Z241"/>
    <mergeCell ref="AA241:AE241"/>
    <mergeCell ref="AF241:AH241"/>
    <mergeCell ref="AJ241:AO241"/>
    <mergeCell ref="A241:B241"/>
    <mergeCell ref="C241:D241"/>
    <mergeCell ref="E241:F241"/>
    <mergeCell ref="G241:H241"/>
    <mergeCell ref="I241:K241"/>
    <mergeCell ref="L241:N241"/>
    <mergeCell ref="O241:P241"/>
    <mergeCell ref="Q241:R241"/>
    <mergeCell ref="O240:P240"/>
    <mergeCell ref="Q240:R240"/>
    <mergeCell ref="S240:Z240"/>
    <mergeCell ref="AA240:AE240"/>
    <mergeCell ref="AF240:AH240"/>
    <mergeCell ref="AJ240:AO240"/>
    <mergeCell ref="A240:B240"/>
    <mergeCell ref="C240:D240"/>
    <mergeCell ref="E240:F240"/>
    <mergeCell ref="G240:H240"/>
    <mergeCell ref="I240:K240"/>
    <mergeCell ref="L240:N240"/>
    <mergeCell ref="S239:Z239"/>
    <mergeCell ref="AA239:AE239"/>
    <mergeCell ref="AF239:AH239"/>
    <mergeCell ref="AJ239:AO239"/>
    <mergeCell ref="A239:B239"/>
    <mergeCell ref="C239:D239"/>
    <mergeCell ref="E239:F239"/>
    <mergeCell ref="G239:H239"/>
    <mergeCell ref="I239:K239"/>
    <mergeCell ref="L239:N239"/>
    <mergeCell ref="O239:P239"/>
    <mergeCell ref="Q239:R239"/>
    <mergeCell ref="O238:P238"/>
    <mergeCell ref="Q238:R238"/>
    <mergeCell ref="S238:Z238"/>
    <mergeCell ref="AA238:AE238"/>
    <mergeCell ref="AF238:AH238"/>
    <mergeCell ref="AJ238:AO238"/>
    <mergeCell ref="A238:B238"/>
    <mergeCell ref="C238:D238"/>
    <mergeCell ref="E238:F238"/>
    <mergeCell ref="G238:H238"/>
    <mergeCell ref="I238:K238"/>
    <mergeCell ref="L238:N238"/>
    <mergeCell ref="S237:Z237"/>
    <mergeCell ref="AA237:AE237"/>
    <mergeCell ref="AF237:AH237"/>
    <mergeCell ref="AJ237:AO237"/>
    <mergeCell ref="A237:B237"/>
    <mergeCell ref="C237:D237"/>
    <mergeCell ref="E237:F237"/>
    <mergeCell ref="G237:H237"/>
    <mergeCell ref="I237:K237"/>
    <mergeCell ref="L237:N237"/>
    <mergeCell ref="O237:P237"/>
    <mergeCell ref="Q237:R237"/>
    <mergeCell ref="O236:P236"/>
    <mergeCell ref="Q236:R236"/>
    <mergeCell ref="S236:Z236"/>
    <mergeCell ref="AA236:AE236"/>
    <mergeCell ref="AF236:AH236"/>
    <mergeCell ref="AJ236:AO236"/>
    <mergeCell ref="A236:B236"/>
    <mergeCell ref="C236:D236"/>
    <mergeCell ref="E236:F236"/>
    <mergeCell ref="G236:H236"/>
    <mergeCell ref="I236:K236"/>
    <mergeCell ref="L236:N236"/>
    <mergeCell ref="S235:Z235"/>
    <mergeCell ref="AA235:AE235"/>
    <mergeCell ref="AF235:AH235"/>
    <mergeCell ref="AJ235:AO235"/>
    <mergeCell ref="A235:B235"/>
    <mergeCell ref="C235:D235"/>
    <mergeCell ref="E235:F235"/>
    <mergeCell ref="G235:H235"/>
    <mergeCell ref="I235:K235"/>
    <mergeCell ref="L235:N235"/>
    <mergeCell ref="O235:P235"/>
    <mergeCell ref="Q235:R235"/>
    <mergeCell ref="O234:P234"/>
    <mergeCell ref="Q234:R234"/>
    <mergeCell ref="S234:Z234"/>
    <mergeCell ref="AA234:AE234"/>
    <mergeCell ref="AF234:AH234"/>
    <mergeCell ref="AJ234:AO234"/>
    <mergeCell ref="A234:B234"/>
    <mergeCell ref="C234:D234"/>
    <mergeCell ref="E234:F234"/>
    <mergeCell ref="G234:H234"/>
    <mergeCell ref="I234:K234"/>
    <mergeCell ref="L234:N234"/>
    <mergeCell ref="S233:Z233"/>
    <mergeCell ref="AA233:AE233"/>
    <mergeCell ref="AF233:AH233"/>
    <mergeCell ref="AJ233:AO233"/>
    <mergeCell ref="A233:B233"/>
    <mergeCell ref="C233:D233"/>
    <mergeCell ref="E233:F233"/>
    <mergeCell ref="G233:H233"/>
    <mergeCell ref="I233:K233"/>
    <mergeCell ref="L233:N233"/>
    <mergeCell ref="O233:P233"/>
    <mergeCell ref="Q233:R233"/>
    <mergeCell ref="O232:P232"/>
    <mergeCell ref="Q232:R232"/>
    <mergeCell ref="S232:Z232"/>
    <mergeCell ref="AA232:AE232"/>
    <mergeCell ref="AF232:AH232"/>
    <mergeCell ref="AJ232:AO232"/>
    <mergeCell ref="A232:B232"/>
    <mergeCell ref="C232:D232"/>
    <mergeCell ref="E232:F232"/>
    <mergeCell ref="G232:H232"/>
    <mergeCell ref="I232:K232"/>
    <mergeCell ref="L232:N232"/>
    <mergeCell ref="S231:Z231"/>
    <mergeCell ref="AA231:AE231"/>
    <mergeCell ref="AF231:AH231"/>
    <mergeCell ref="AJ231:AO231"/>
    <mergeCell ref="A231:B231"/>
    <mergeCell ref="C231:D231"/>
    <mergeCell ref="E231:F231"/>
    <mergeCell ref="G231:H231"/>
    <mergeCell ref="I231:K231"/>
    <mergeCell ref="L231:N231"/>
    <mergeCell ref="O231:P231"/>
    <mergeCell ref="Q231:R231"/>
    <mergeCell ref="O230:P230"/>
    <mergeCell ref="Q230:R230"/>
    <mergeCell ref="S230:Z230"/>
    <mergeCell ref="AA230:AE230"/>
    <mergeCell ref="AF230:AH230"/>
    <mergeCell ref="AJ230:AO230"/>
    <mergeCell ref="A230:B230"/>
    <mergeCell ref="C230:D230"/>
    <mergeCell ref="E230:F230"/>
    <mergeCell ref="G230:H230"/>
    <mergeCell ref="I230:K230"/>
    <mergeCell ref="L230:N230"/>
    <mergeCell ref="S229:Z229"/>
    <mergeCell ref="AA229:AE229"/>
    <mergeCell ref="AF229:AH229"/>
    <mergeCell ref="AJ229:AO229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O228:P228"/>
    <mergeCell ref="Q228:R228"/>
    <mergeCell ref="S228:Z228"/>
    <mergeCell ref="AA228:AE228"/>
    <mergeCell ref="AF228:AH228"/>
    <mergeCell ref="AJ228:AO228"/>
    <mergeCell ref="A228:B228"/>
    <mergeCell ref="C228:D228"/>
    <mergeCell ref="E228:F228"/>
    <mergeCell ref="G228:H228"/>
    <mergeCell ref="I228:K228"/>
    <mergeCell ref="L228:N228"/>
    <mergeCell ref="S227:Z227"/>
    <mergeCell ref="AA227:AE227"/>
    <mergeCell ref="AF227:AH227"/>
    <mergeCell ref="AJ227:AO227"/>
    <mergeCell ref="A227:B227"/>
    <mergeCell ref="C227:D227"/>
    <mergeCell ref="E227:F227"/>
    <mergeCell ref="G227:H227"/>
    <mergeCell ref="I227:K227"/>
    <mergeCell ref="L227:N227"/>
    <mergeCell ref="O227:P227"/>
    <mergeCell ref="Q227:R227"/>
    <mergeCell ref="O226:P226"/>
    <mergeCell ref="Q226:R226"/>
    <mergeCell ref="S226:Z226"/>
    <mergeCell ref="AA226:AE226"/>
    <mergeCell ref="AF226:AH226"/>
    <mergeCell ref="AJ226:AO226"/>
    <mergeCell ref="A226:B226"/>
    <mergeCell ref="C226:D226"/>
    <mergeCell ref="E226:F226"/>
    <mergeCell ref="G226:H226"/>
    <mergeCell ref="I226:K226"/>
    <mergeCell ref="L226:N226"/>
    <mergeCell ref="S225:Z225"/>
    <mergeCell ref="AA225:AE225"/>
    <mergeCell ref="AF225:AH225"/>
    <mergeCell ref="AJ225:AO225"/>
    <mergeCell ref="A225:B225"/>
    <mergeCell ref="C225:D225"/>
    <mergeCell ref="E225:F225"/>
    <mergeCell ref="G225:H225"/>
    <mergeCell ref="I225:K225"/>
    <mergeCell ref="L225:N225"/>
    <mergeCell ref="O225:P225"/>
    <mergeCell ref="Q225:R225"/>
    <mergeCell ref="O224:P224"/>
    <mergeCell ref="Q224:R224"/>
    <mergeCell ref="S224:Z224"/>
    <mergeCell ref="AA224:AE224"/>
    <mergeCell ref="AF224:AH224"/>
    <mergeCell ref="AJ224:AO224"/>
    <mergeCell ref="A224:B224"/>
    <mergeCell ref="C224:D224"/>
    <mergeCell ref="E224:F224"/>
    <mergeCell ref="G224:H224"/>
    <mergeCell ref="I224:K224"/>
    <mergeCell ref="L224:N224"/>
    <mergeCell ref="S223:Z223"/>
    <mergeCell ref="AA223:AE223"/>
    <mergeCell ref="AF223:AH223"/>
    <mergeCell ref="AJ223:AO223"/>
    <mergeCell ref="A223:B223"/>
    <mergeCell ref="C223:D223"/>
    <mergeCell ref="E223:F223"/>
    <mergeCell ref="G223:H223"/>
    <mergeCell ref="I223:K223"/>
    <mergeCell ref="L223:N223"/>
    <mergeCell ref="O223:P223"/>
    <mergeCell ref="Q223:R223"/>
    <mergeCell ref="O222:P222"/>
    <mergeCell ref="Q222:R222"/>
    <mergeCell ref="S222:Z222"/>
    <mergeCell ref="AA222:AE222"/>
    <mergeCell ref="AF222:AH222"/>
    <mergeCell ref="AJ222:AO222"/>
    <mergeCell ref="A222:B222"/>
    <mergeCell ref="C222:D222"/>
    <mergeCell ref="E222:F222"/>
    <mergeCell ref="G222:H222"/>
    <mergeCell ref="I222:K222"/>
    <mergeCell ref="L222:N222"/>
    <mergeCell ref="S221:Z221"/>
    <mergeCell ref="AA221:AE221"/>
    <mergeCell ref="AF221:AH221"/>
    <mergeCell ref="AJ221:AO221"/>
    <mergeCell ref="A221:B221"/>
    <mergeCell ref="C221:D221"/>
    <mergeCell ref="E221:F221"/>
    <mergeCell ref="G221:H221"/>
    <mergeCell ref="I221:K221"/>
    <mergeCell ref="L221:N221"/>
    <mergeCell ref="O221:P221"/>
    <mergeCell ref="Q221:R221"/>
    <mergeCell ref="O220:P220"/>
    <mergeCell ref="Q220:R220"/>
    <mergeCell ref="S220:Z220"/>
    <mergeCell ref="AA220:AE220"/>
    <mergeCell ref="AF220:AH220"/>
    <mergeCell ref="AJ220:AO220"/>
    <mergeCell ref="A220:B220"/>
    <mergeCell ref="C220:D220"/>
    <mergeCell ref="E220:F220"/>
    <mergeCell ref="G220:H220"/>
    <mergeCell ref="I220:K220"/>
    <mergeCell ref="L220:N220"/>
    <mergeCell ref="S219:Z219"/>
    <mergeCell ref="AA219:AE219"/>
    <mergeCell ref="AF219:AH219"/>
    <mergeCell ref="AJ219:AO219"/>
    <mergeCell ref="A219:B219"/>
    <mergeCell ref="C219:D219"/>
    <mergeCell ref="E219:F219"/>
    <mergeCell ref="G219:H219"/>
    <mergeCell ref="I219:K219"/>
    <mergeCell ref="L219:N219"/>
    <mergeCell ref="O219:P219"/>
    <mergeCell ref="Q219:R219"/>
    <mergeCell ref="O218:P218"/>
    <mergeCell ref="Q218:R218"/>
    <mergeCell ref="S218:Z218"/>
    <mergeCell ref="AA218:AE218"/>
    <mergeCell ref="AF218:AH218"/>
    <mergeCell ref="AJ218:AO218"/>
    <mergeCell ref="A218:B218"/>
    <mergeCell ref="C218:D218"/>
    <mergeCell ref="E218:F218"/>
    <mergeCell ref="G218:H218"/>
    <mergeCell ref="I218:K218"/>
    <mergeCell ref="L218:N218"/>
    <mergeCell ref="S217:Z217"/>
    <mergeCell ref="AA217:AE217"/>
    <mergeCell ref="AF217:AH217"/>
    <mergeCell ref="AJ217:AO217"/>
    <mergeCell ref="A217:B217"/>
    <mergeCell ref="C217:D217"/>
    <mergeCell ref="E217:F217"/>
    <mergeCell ref="G217:H217"/>
    <mergeCell ref="I217:K217"/>
    <mergeCell ref="L217:N217"/>
    <mergeCell ref="O217:P217"/>
    <mergeCell ref="Q217:R217"/>
    <mergeCell ref="O216:P216"/>
    <mergeCell ref="Q216:R216"/>
    <mergeCell ref="S216:Z216"/>
    <mergeCell ref="AA216:AE216"/>
    <mergeCell ref="AF216:AH216"/>
    <mergeCell ref="AJ216:AO216"/>
    <mergeCell ref="A216:B216"/>
    <mergeCell ref="C216:D216"/>
    <mergeCell ref="E216:F216"/>
    <mergeCell ref="G216:H216"/>
    <mergeCell ref="I216:K216"/>
    <mergeCell ref="L216:N216"/>
    <mergeCell ref="S215:Z215"/>
    <mergeCell ref="AA215:AE215"/>
    <mergeCell ref="AF215:AH215"/>
    <mergeCell ref="AJ215:AO215"/>
    <mergeCell ref="A215:B215"/>
    <mergeCell ref="C215:D215"/>
    <mergeCell ref="E215:F215"/>
    <mergeCell ref="G215:H215"/>
    <mergeCell ref="I215:K215"/>
    <mergeCell ref="L215:N215"/>
    <mergeCell ref="O215:P215"/>
    <mergeCell ref="Q215:R215"/>
    <mergeCell ref="O214:P214"/>
    <mergeCell ref="Q214:R214"/>
    <mergeCell ref="S214:Z214"/>
    <mergeCell ref="AA214:AE214"/>
    <mergeCell ref="AF214:AH214"/>
    <mergeCell ref="AJ214:AO214"/>
    <mergeCell ref="A214:B214"/>
    <mergeCell ref="C214:D214"/>
    <mergeCell ref="E214:F214"/>
    <mergeCell ref="G214:H214"/>
    <mergeCell ref="I214:K214"/>
    <mergeCell ref="L214:N214"/>
    <mergeCell ref="S213:Z213"/>
    <mergeCell ref="AA213:AE213"/>
    <mergeCell ref="AF213:AH213"/>
    <mergeCell ref="AJ213:AO213"/>
    <mergeCell ref="A213:B213"/>
    <mergeCell ref="C213:D213"/>
    <mergeCell ref="E213:F213"/>
    <mergeCell ref="G213:H213"/>
    <mergeCell ref="I213:K213"/>
    <mergeCell ref="L213:N213"/>
    <mergeCell ref="O213:P213"/>
    <mergeCell ref="Q213:R213"/>
    <mergeCell ref="O212:P212"/>
    <mergeCell ref="Q212:R212"/>
    <mergeCell ref="S212:Z212"/>
    <mergeCell ref="AA212:AE212"/>
    <mergeCell ref="AF212:AH212"/>
    <mergeCell ref="AJ212:AO212"/>
    <mergeCell ref="A212:B212"/>
    <mergeCell ref="C212:D212"/>
    <mergeCell ref="E212:F212"/>
    <mergeCell ref="G212:H212"/>
    <mergeCell ref="I212:K212"/>
    <mergeCell ref="L212:N212"/>
    <mergeCell ref="S211:Z211"/>
    <mergeCell ref="AA211:AE211"/>
    <mergeCell ref="AF211:AH211"/>
    <mergeCell ref="AJ211:AO211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O210:P210"/>
    <mergeCell ref="Q210:R210"/>
    <mergeCell ref="S210:Z210"/>
    <mergeCell ref="AA210:AE210"/>
    <mergeCell ref="AF210:AH210"/>
    <mergeCell ref="AJ210:AO210"/>
    <mergeCell ref="A210:B210"/>
    <mergeCell ref="C210:D210"/>
    <mergeCell ref="E210:F210"/>
    <mergeCell ref="G210:H210"/>
    <mergeCell ref="I210:K210"/>
    <mergeCell ref="L210:N210"/>
    <mergeCell ref="S209:Z209"/>
    <mergeCell ref="AA209:AE209"/>
    <mergeCell ref="AF209:AH209"/>
    <mergeCell ref="AJ209:AO209"/>
    <mergeCell ref="A209:B209"/>
    <mergeCell ref="C209:D209"/>
    <mergeCell ref="E209:F209"/>
    <mergeCell ref="G209:H209"/>
    <mergeCell ref="I209:K209"/>
    <mergeCell ref="L209:N209"/>
    <mergeCell ref="O209:P209"/>
    <mergeCell ref="Q209:R209"/>
    <mergeCell ref="O208:P208"/>
    <mergeCell ref="Q208:R208"/>
    <mergeCell ref="S208:Z208"/>
    <mergeCell ref="AA208:AE208"/>
    <mergeCell ref="AF208:AH208"/>
    <mergeCell ref="AJ208:AO208"/>
    <mergeCell ref="A208:B208"/>
    <mergeCell ref="C208:D208"/>
    <mergeCell ref="E208:F208"/>
    <mergeCell ref="G208:H208"/>
    <mergeCell ref="I208:K208"/>
    <mergeCell ref="L208:N208"/>
    <mergeCell ref="S207:Z207"/>
    <mergeCell ref="AA207:AE207"/>
    <mergeCell ref="AF207:AH207"/>
    <mergeCell ref="AJ207:AO207"/>
    <mergeCell ref="A207:B207"/>
    <mergeCell ref="C207:D207"/>
    <mergeCell ref="E207:F207"/>
    <mergeCell ref="G207:H207"/>
    <mergeCell ref="I207:K207"/>
    <mergeCell ref="L207:N207"/>
    <mergeCell ref="O207:P207"/>
    <mergeCell ref="Q207:R207"/>
    <mergeCell ref="O206:P206"/>
    <mergeCell ref="Q206:R206"/>
    <mergeCell ref="S206:Z206"/>
    <mergeCell ref="AA206:AE206"/>
    <mergeCell ref="AF206:AH206"/>
    <mergeCell ref="AJ206:AO206"/>
    <mergeCell ref="A206:B206"/>
    <mergeCell ref="C206:D206"/>
    <mergeCell ref="E206:F206"/>
    <mergeCell ref="G206:H206"/>
    <mergeCell ref="I206:K206"/>
    <mergeCell ref="L206:N206"/>
    <mergeCell ref="S205:Z205"/>
    <mergeCell ref="AA205:AE205"/>
    <mergeCell ref="AF205:AH205"/>
    <mergeCell ref="AJ205:AO205"/>
    <mergeCell ref="A205:B205"/>
    <mergeCell ref="C205:D205"/>
    <mergeCell ref="E205:F205"/>
    <mergeCell ref="G205:H205"/>
    <mergeCell ref="I205:K205"/>
    <mergeCell ref="L205:N205"/>
    <mergeCell ref="O205:P205"/>
    <mergeCell ref="Q205:R205"/>
    <mergeCell ref="O204:P204"/>
    <mergeCell ref="Q204:R204"/>
    <mergeCell ref="S204:Z204"/>
    <mergeCell ref="AA204:AE204"/>
    <mergeCell ref="AF204:AH204"/>
    <mergeCell ref="AJ204:AO204"/>
    <mergeCell ref="A204:B204"/>
    <mergeCell ref="C204:D204"/>
    <mergeCell ref="E204:F204"/>
    <mergeCell ref="G204:H204"/>
    <mergeCell ref="I204:K204"/>
    <mergeCell ref="L204:N204"/>
    <mergeCell ref="S203:Z203"/>
    <mergeCell ref="AA203:AE203"/>
    <mergeCell ref="AF203:AH203"/>
    <mergeCell ref="AJ203:AO203"/>
    <mergeCell ref="A203:B203"/>
    <mergeCell ref="C203:D203"/>
    <mergeCell ref="E203:F203"/>
    <mergeCell ref="G203:H203"/>
    <mergeCell ref="I203:K203"/>
    <mergeCell ref="L203:N203"/>
    <mergeCell ref="O203:P203"/>
    <mergeCell ref="Q203:R203"/>
    <mergeCell ref="O202:P202"/>
    <mergeCell ref="Q202:R202"/>
    <mergeCell ref="S202:Z202"/>
    <mergeCell ref="AA202:AE202"/>
    <mergeCell ref="AF202:AH202"/>
    <mergeCell ref="AJ202:AO202"/>
    <mergeCell ref="A202:B202"/>
    <mergeCell ref="C202:D202"/>
    <mergeCell ref="E202:F202"/>
    <mergeCell ref="G202:H202"/>
    <mergeCell ref="I202:K202"/>
    <mergeCell ref="L202:N202"/>
    <mergeCell ref="S201:Z201"/>
    <mergeCell ref="AA201:AE201"/>
    <mergeCell ref="AF201:AH201"/>
    <mergeCell ref="AJ201:AO201"/>
    <mergeCell ref="A201:B201"/>
    <mergeCell ref="C201:D201"/>
    <mergeCell ref="E201:F201"/>
    <mergeCell ref="G201:H201"/>
    <mergeCell ref="I201:K201"/>
    <mergeCell ref="L201:N201"/>
    <mergeCell ref="O201:P201"/>
    <mergeCell ref="Q201:R201"/>
    <mergeCell ref="O200:P200"/>
    <mergeCell ref="Q200:R200"/>
    <mergeCell ref="S200:Z200"/>
    <mergeCell ref="AA200:AE200"/>
    <mergeCell ref="AF200:AH200"/>
    <mergeCell ref="AJ200:AO200"/>
    <mergeCell ref="A200:B200"/>
    <mergeCell ref="C200:D200"/>
    <mergeCell ref="E200:F200"/>
    <mergeCell ref="G200:H200"/>
    <mergeCell ref="I200:K200"/>
    <mergeCell ref="L200:N200"/>
    <mergeCell ref="S199:Z199"/>
    <mergeCell ref="AA199:AE199"/>
    <mergeCell ref="AF199:AH199"/>
    <mergeCell ref="AJ199:AO199"/>
    <mergeCell ref="A199:B199"/>
    <mergeCell ref="C199:D199"/>
    <mergeCell ref="E199:F199"/>
    <mergeCell ref="G199:H199"/>
    <mergeCell ref="I199:K199"/>
    <mergeCell ref="L199:N199"/>
    <mergeCell ref="O199:P199"/>
    <mergeCell ref="Q199:R199"/>
    <mergeCell ref="O198:P198"/>
    <mergeCell ref="Q198:R198"/>
    <mergeCell ref="S198:Z198"/>
    <mergeCell ref="AA198:AE198"/>
    <mergeCell ref="AF198:AH198"/>
    <mergeCell ref="AJ198:AO198"/>
    <mergeCell ref="A198:B198"/>
    <mergeCell ref="C198:D198"/>
    <mergeCell ref="E198:F198"/>
    <mergeCell ref="G198:H198"/>
    <mergeCell ref="I198:K198"/>
    <mergeCell ref="L198:N198"/>
    <mergeCell ref="S197:Z197"/>
    <mergeCell ref="AA197:AE197"/>
    <mergeCell ref="AF197:AH197"/>
    <mergeCell ref="AJ197:AO197"/>
    <mergeCell ref="A197:B197"/>
    <mergeCell ref="C197:D197"/>
    <mergeCell ref="E197:F197"/>
    <mergeCell ref="G197:H197"/>
    <mergeCell ref="I197:K197"/>
    <mergeCell ref="L197:N197"/>
    <mergeCell ref="O197:P197"/>
    <mergeCell ref="Q197:R197"/>
    <mergeCell ref="O196:P196"/>
    <mergeCell ref="Q196:R196"/>
    <mergeCell ref="S196:Z196"/>
    <mergeCell ref="AA196:AE196"/>
    <mergeCell ref="AF196:AH196"/>
    <mergeCell ref="AJ196:AO196"/>
    <mergeCell ref="A196:B196"/>
    <mergeCell ref="C196:D196"/>
    <mergeCell ref="E196:F196"/>
    <mergeCell ref="G196:H196"/>
    <mergeCell ref="I196:K196"/>
    <mergeCell ref="L196:N196"/>
    <mergeCell ref="S195:Z195"/>
    <mergeCell ref="AA195:AE195"/>
    <mergeCell ref="AF195:AH195"/>
    <mergeCell ref="AJ195:AO195"/>
    <mergeCell ref="A195:B195"/>
    <mergeCell ref="C195:D195"/>
    <mergeCell ref="E195:F195"/>
    <mergeCell ref="G195:H195"/>
    <mergeCell ref="I195:K195"/>
    <mergeCell ref="L195:N195"/>
    <mergeCell ref="O195:P195"/>
    <mergeCell ref="Q195:R195"/>
    <mergeCell ref="O194:P194"/>
    <mergeCell ref="Q194:R194"/>
    <mergeCell ref="S194:Z194"/>
    <mergeCell ref="AA194:AE194"/>
    <mergeCell ref="AF194:AH194"/>
    <mergeCell ref="AJ194:AO194"/>
    <mergeCell ref="A194:B194"/>
    <mergeCell ref="C194:D194"/>
    <mergeCell ref="E194:F194"/>
    <mergeCell ref="G194:H194"/>
    <mergeCell ref="I194:K194"/>
    <mergeCell ref="L194:N194"/>
    <mergeCell ref="S193:Z193"/>
    <mergeCell ref="AA193:AE193"/>
    <mergeCell ref="AF193:AH193"/>
    <mergeCell ref="AJ193:AO193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O192:P192"/>
    <mergeCell ref="Q192:R192"/>
    <mergeCell ref="S192:Z192"/>
    <mergeCell ref="AA192:AE192"/>
    <mergeCell ref="AF192:AH192"/>
    <mergeCell ref="AJ192:AO192"/>
    <mergeCell ref="A192:B192"/>
    <mergeCell ref="C192:D192"/>
    <mergeCell ref="E192:F192"/>
    <mergeCell ref="G192:H192"/>
    <mergeCell ref="I192:K192"/>
    <mergeCell ref="L192:N192"/>
    <mergeCell ref="S191:Z191"/>
    <mergeCell ref="AA191:AE191"/>
    <mergeCell ref="AF191:AH191"/>
    <mergeCell ref="AJ191:AO191"/>
    <mergeCell ref="A191:B191"/>
    <mergeCell ref="C191:D191"/>
    <mergeCell ref="E191:F191"/>
    <mergeCell ref="G191:H191"/>
    <mergeCell ref="I191:K191"/>
    <mergeCell ref="L191:N191"/>
    <mergeCell ref="O191:P191"/>
    <mergeCell ref="Q191:R191"/>
    <mergeCell ref="O190:P190"/>
    <mergeCell ref="Q190:R190"/>
    <mergeCell ref="S190:Z190"/>
    <mergeCell ref="AA190:AE190"/>
    <mergeCell ref="AF190:AH190"/>
    <mergeCell ref="AJ190:AO190"/>
    <mergeCell ref="A190:B190"/>
    <mergeCell ref="C190:D190"/>
    <mergeCell ref="E190:F190"/>
    <mergeCell ref="G190:H190"/>
    <mergeCell ref="I190:K190"/>
    <mergeCell ref="L190:N190"/>
    <mergeCell ref="S189:Z189"/>
    <mergeCell ref="AA189:AE189"/>
    <mergeCell ref="AF189:AH189"/>
    <mergeCell ref="AJ189:AO189"/>
    <mergeCell ref="A189:B189"/>
    <mergeCell ref="C189:D189"/>
    <mergeCell ref="E189:F189"/>
    <mergeCell ref="G189:H189"/>
    <mergeCell ref="I189:K189"/>
    <mergeCell ref="L189:N189"/>
    <mergeCell ref="O189:P189"/>
    <mergeCell ref="Q189:R189"/>
    <mergeCell ref="O188:P188"/>
    <mergeCell ref="Q188:R188"/>
    <mergeCell ref="S188:Z188"/>
    <mergeCell ref="AA188:AE188"/>
    <mergeCell ref="AF188:AH188"/>
    <mergeCell ref="AJ188:AO188"/>
    <mergeCell ref="A188:B188"/>
    <mergeCell ref="C188:D188"/>
    <mergeCell ref="E188:F188"/>
    <mergeCell ref="G188:H188"/>
    <mergeCell ref="I188:K188"/>
    <mergeCell ref="L188:N188"/>
    <mergeCell ref="S187:Z187"/>
    <mergeCell ref="AA187:AE187"/>
    <mergeCell ref="AF187:AH187"/>
    <mergeCell ref="AJ187:AO187"/>
    <mergeCell ref="A187:B187"/>
    <mergeCell ref="C187:D187"/>
    <mergeCell ref="E187:F187"/>
    <mergeCell ref="G187:H187"/>
    <mergeCell ref="I187:K187"/>
    <mergeCell ref="L187:N187"/>
    <mergeCell ref="O187:P187"/>
    <mergeCell ref="Q187:R187"/>
    <mergeCell ref="O186:P186"/>
    <mergeCell ref="Q186:R186"/>
    <mergeCell ref="S186:Z186"/>
    <mergeCell ref="AA186:AE186"/>
    <mergeCell ref="AF186:AH186"/>
    <mergeCell ref="AJ186:AO186"/>
    <mergeCell ref="A186:B186"/>
    <mergeCell ref="C186:D186"/>
    <mergeCell ref="E186:F186"/>
    <mergeCell ref="G186:H186"/>
    <mergeCell ref="I186:K186"/>
    <mergeCell ref="L186:N186"/>
    <mergeCell ref="S185:Z185"/>
    <mergeCell ref="AA185:AE185"/>
    <mergeCell ref="AF185:AH185"/>
    <mergeCell ref="AJ185:AO185"/>
    <mergeCell ref="A185:B185"/>
    <mergeCell ref="C185:D185"/>
    <mergeCell ref="E185:F185"/>
    <mergeCell ref="G185:H185"/>
    <mergeCell ref="I185:K185"/>
    <mergeCell ref="L185:N185"/>
    <mergeCell ref="O185:P185"/>
    <mergeCell ref="Q185:R185"/>
    <mergeCell ref="O184:P184"/>
    <mergeCell ref="Q184:R184"/>
    <mergeCell ref="S184:Z184"/>
    <mergeCell ref="AA184:AE184"/>
    <mergeCell ref="AF184:AH184"/>
    <mergeCell ref="AJ184:AO184"/>
    <mergeCell ref="A184:B184"/>
    <mergeCell ref="C184:D184"/>
    <mergeCell ref="E184:F184"/>
    <mergeCell ref="G184:H184"/>
    <mergeCell ref="I184:K184"/>
    <mergeCell ref="L184:N184"/>
    <mergeCell ref="S183:Z183"/>
    <mergeCell ref="AA183:AE183"/>
    <mergeCell ref="AF183:AH183"/>
    <mergeCell ref="AJ183:AO183"/>
    <mergeCell ref="A183:B183"/>
    <mergeCell ref="C183:D183"/>
    <mergeCell ref="E183:F183"/>
    <mergeCell ref="G183:H183"/>
    <mergeCell ref="I183:K183"/>
    <mergeCell ref="L183:N183"/>
    <mergeCell ref="O183:P183"/>
    <mergeCell ref="Q183:R183"/>
    <mergeCell ref="O182:P182"/>
    <mergeCell ref="Q182:R182"/>
    <mergeCell ref="S182:Z182"/>
    <mergeCell ref="AA182:AE182"/>
    <mergeCell ref="AF182:AH182"/>
    <mergeCell ref="AJ182:AO182"/>
    <mergeCell ref="A182:B182"/>
    <mergeCell ref="C182:D182"/>
    <mergeCell ref="E182:F182"/>
    <mergeCell ref="G182:H182"/>
    <mergeCell ref="I182:K182"/>
    <mergeCell ref="L182:N182"/>
    <mergeCell ref="S181:Z181"/>
    <mergeCell ref="AA181:AE181"/>
    <mergeCell ref="AF181:AH181"/>
    <mergeCell ref="AJ181:AO181"/>
    <mergeCell ref="A181:B181"/>
    <mergeCell ref="C181:D181"/>
    <mergeCell ref="E181:F181"/>
    <mergeCell ref="G181:H181"/>
    <mergeCell ref="I181:K181"/>
    <mergeCell ref="L181:N181"/>
    <mergeCell ref="O181:P181"/>
    <mergeCell ref="Q181:R181"/>
    <mergeCell ref="O180:P180"/>
    <mergeCell ref="Q180:R180"/>
    <mergeCell ref="S180:Z180"/>
    <mergeCell ref="AA180:AE180"/>
    <mergeCell ref="AF180:AH180"/>
    <mergeCell ref="AJ180:AO180"/>
    <mergeCell ref="A180:B180"/>
    <mergeCell ref="C180:D180"/>
    <mergeCell ref="E180:F180"/>
    <mergeCell ref="G180:H180"/>
    <mergeCell ref="I180:K180"/>
    <mergeCell ref="L180:N180"/>
    <mergeCell ref="S179:Z179"/>
    <mergeCell ref="AA179:AE179"/>
    <mergeCell ref="AF179:AH179"/>
    <mergeCell ref="AJ179:AO179"/>
    <mergeCell ref="A179:B179"/>
    <mergeCell ref="C179:D179"/>
    <mergeCell ref="E179:F179"/>
    <mergeCell ref="G179:H179"/>
    <mergeCell ref="I179:K179"/>
    <mergeCell ref="L179:N179"/>
    <mergeCell ref="O179:P179"/>
    <mergeCell ref="Q179:R179"/>
    <mergeCell ref="O178:P178"/>
    <mergeCell ref="Q178:R178"/>
    <mergeCell ref="S178:Z178"/>
    <mergeCell ref="AA178:AE178"/>
    <mergeCell ref="AF178:AH178"/>
    <mergeCell ref="AJ178:AO178"/>
    <mergeCell ref="A178:B178"/>
    <mergeCell ref="C178:D178"/>
    <mergeCell ref="E178:F178"/>
    <mergeCell ref="G178:H178"/>
    <mergeCell ref="I178:K178"/>
    <mergeCell ref="L178:N178"/>
    <mergeCell ref="S177:Z177"/>
    <mergeCell ref="AA177:AE177"/>
    <mergeCell ref="AF177:AH177"/>
    <mergeCell ref="AJ177:AO177"/>
    <mergeCell ref="A177:B177"/>
    <mergeCell ref="C177:D177"/>
    <mergeCell ref="E177:F177"/>
    <mergeCell ref="G177:H177"/>
    <mergeCell ref="I177:K177"/>
    <mergeCell ref="L177:N177"/>
    <mergeCell ref="O177:P177"/>
    <mergeCell ref="Q177:R177"/>
    <mergeCell ref="O176:P176"/>
    <mergeCell ref="Q176:R176"/>
    <mergeCell ref="S176:Z176"/>
    <mergeCell ref="AA176:AE176"/>
    <mergeCell ref="AF176:AH176"/>
    <mergeCell ref="AJ176:AO176"/>
    <mergeCell ref="A176:B176"/>
    <mergeCell ref="C176:D176"/>
    <mergeCell ref="E176:F176"/>
    <mergeCell ref="G176:H176"/>
    <mergeCell ref="I176:K176"/>
    <mergeCell ref="L176:N176"/>
    <mergeCell ref="S175:Z175"/>
    <mergeCell ref="AA175:AE175"/>
    <mergeCell ref="AF175:AH175"/>
    <mergeCell ref="AJ175:AO175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O174:P174"/>
    <mergeCell ref="Q174:R174"/>
    <mergeCell ref="S174:Z174"/>
    <mergeCell ref="AA174:AE174"/>
    <mergeCell ref="AF174:AH174"/>
    <mergeCell ref="AJ174:AO174"/>
    <mergeCell ref="A174:B174"/>
    <mergeCell ref="C174:D174"/>
    <mergeCell ref="E174:F174"/>
    <mergeCell ref="G174:H174"/>
    <mergeCell ref="I174:K174"/>
    <mergeCell ref="L174:N174"/>
    <mergeCell ref="S173:Z173"/>
    <mergeCell ref="AA173:AE173"/>
    <mergeCell ref="AF173:AH173"/>
    <mergeCell ref="AJ173:AO173"/>
    <mergeCell ref="A173:B173"/>
    <mergeCell ref="C173:D173"/>
    <mergeCell ref="E173:F173"/>
    <mergeCell ref="G173:H173"/>
    <mergeCell ref="I173:K173"/>
    <mergeCell ref="L173:N173"/>
    <mergeCell ref="O173:P173"/>
    <mergeCell ref="Q173:R173"/>
    <mergeCell ref="O172:P172"/>
    <mergeCell ref="Q172:R172"/>
    <mergeCell ref="S172:Z172"/>
    <mergeCell ref="AA172:AE172"/>
    <mergeCell ref="AF172:AH172"/>
    <mergeCell ref="AJ172:AO172"/>
    <mergeCell ref="A172:B172"/>
    <mergeCell ref="C172:D172"/>
    <mergeCell ref="E172:F172"/>
    <mergeCell ref="G172:H172"/>
    <mergeCell ref="I172:K172"/>
    <mergeCell ref="L172:N172"/>
    <mergeCell ref="S171:Z171"/>
    <mergeCell ref="AA171:AE171"/>
    <mergeCell ref="AF171:AH171"/>
    <mergeCell ref="AJ171:AO171"/>
    <mergeCell ref="A171:B171"/>
    <mergeCell ref="C171:D171"/>
    <mergeCell ref="E171:F171"/>
    <mergeCell ref="G171:H171"/>
    <mergeCell ref="I171:K171"/>
    <mergeCell ref="L171:N171"/>
    <mergeCell ref="O171:P171"/>
    <mergeCell ref="Q171:R171"/>
    <mergeCell ref="O170:P170"/>
    <mergeCell ref="Q170:R170"/>
    <mergeCell ref="S170:Z170"/>
    <mergeCell ref="AA170:AE170"/>
    <mergeCell ref="AF170:AH170"/>
    <mergeCell ref="AJ170:AO170"/>
    <mergeCell ref="A170:B170"/>
    <mergeCell ref="C170:D170"/>
    <mergeCell ref="E170:F170"/>
    <mergeCell ref="G170:H170"/>
    <mergeCell ref="I170:K170"/>
    <mergeCell ref="L170:N170"/>
    <mergeCell ref="S169:Z169"/>
    <mergeCell ref="AA169:AE169"/>
    <mergeCell ref="AF169:AH169"/>
    <mergeCell ref="AJ169:AO169"/>
    <mergeCell ref="A169:B169"/>
    <mergeCell ref="C169:D169"/>
    <mergeCell ref="E169:F169"/>
    <mergeCell ref="G169:H169"/>
    <mergeCell ref="I169:K169"/>
    <mergeCell ref="L169:N169"/>
    <mergeCell ref="O169:P169"/>
    <mergeCell ref="Q169:R169"/>
    <mergeCell ref="O168:P168"/>
    <mergeCell ref="Q168:R168"/>
    <mergeCell ref="S168:Z168"/>
    <mergeCell ref="AA168:AE168"/>
    <mergeCell ref="AF168:AH168"/>
    <mergeCell ref="AJ168:AO168"/>
    <mergeCell ref="A168:B168"/>
    <mergeCell ref="C168:D168"/>
    <mergeCell ref="E168:F168"/>
    <mergeCell ref="G168:H168"/>
    <mergeCell ref="I168:K168"/>
    <mergeCell ref="L168:N168"/>
    <mergeCell ref="S167:Z167"/>
    <mergeCell ref="AA167:AE167"/>
    <mergeCell ref="AF167:AH167"/>
    <mergeCell ref="AJ167:AO167"/>
    <mergeCell ref="A167:B167"/>
    <mergeCell ref="C167:D167"/>
    <mergeCell ref="E167:F167"/>
    <mergeCell ref="G167:H167"/>
    <mergeCell ref="I167:K167"/>
    <mergeCell ref="L167:N167"/>
    <mergeCell ref="O167:P167"/>
    <mergeCell ref="Q167:R167"/>
    <mergeCell ref="O166:P166"/>
    <mergeCell ref="Q166:R166"/>
    <mergeCell ref="S166:Z166"/>
    <mergeCell ref="AA166:AE166"/>
    <mergeCell ref="AF166:AH166"/>
    <mergeCell ref="AJ166:AO166"/>
    <mergeCell ref="A166:B166"/>
    <mergeCell ref="C166:D166"/>
    <mergeCell ref="E166:F166"/>
    <mergeCell ref="G166:H166"/>
    <mergeCell ref="I166:K166"/>
    <mergeCell ref="L166:N166"/>
    <mergeCell ref="S165:Z165"/>
    <mergeCell ref="AA165:AE165"/>
    <mergeCell ref="AF165:AH165"/>
    <mergeCell ref="AJ165:AO165"/>
    <mergeCell ref="A165:B165"/>
    <mergeCell ref="C165:D165"/>
    <mergeCell ref="E165:F165"/>
    <mergeCell ref="G165:H165"/>
    <mergeCell ref="I165:K165"/>
    <mergeCell ref="L165:N165"/>
    <mergeCell ref="O165:P165"/>
    <mergeCell ref="Q165:R165"/>
    <mergeCell ref="O164:P164"/>
    <mergeCell ref="Q164:R164"/>
    <mergeCell ref="S164:Z164"/>
    <mergeCell ref="AA164:AE164"/>
    <mergeCell ref="AF164:AH164"/>
    <mergeCell ref="AJ164:AO164"/>
    <mergeCell ref="A164:B164"/>
    <mergeCell ref="C164:D164"/>
    <mergeCell ref="E164:F164"/>
    <mergeCell ref="G164:H164"/>
    <mergeCell ref="I164:K164"/>
    <mergeCell ref="L164:N164"/>
    <mergeCell ref="S163:Z163"/>
    <mergeCell ref="AA163:AE163"/>
    <mergeCell ref="AF163:AH163"/>
    <mergeCell ref="AJ163:AO163"/>
    <mergeCell ref="A163:B163"/>
    <mergeCell ref="C163:D163"/>
    <mergeCell ref="E163:F163"/>
    <mergeCell ref="G163:H163"/>
    <mergeCell ref="I163:K163"/>
    <mergeCell ref="L163:N163"/>
    <mergeCell ref="O163:P163"/>
    <mergeCell ref="Q163:R163"/>
    <mergeCell ref="O162:P162"/>
    <mergeCell ref="Q162:R162"/>
    <mergeCell ref="S162:Z162"/>
    <mergeCell ref="AA162:AE162"/>
    <mergeCell ref="AF162:AH162"/>
    <mergeCell ref="AJ162:AO162"/>
    <mergeCell ref="A162:B162"/>
    <mergeCell ref="C162:D162"/>
    <mergeCell ref="E162:F162"/>
    <mergeCell ref="G162:H162"/>
    <mergeCell ref="I162:K162"/>
    <mergeCell ref="L162:N162"/>
    <mergeCell ref="S161:Z161"/>
    <mergeCell ref="AA161:AE161"/>
    <mergeCell ref="AF161:AH161"/>
    <mergeCell ref="AJ161:AO161"/>
    <mergeCell ref="A161:B161"/>
    <mergeCell ref="C161:D161"/>
    <mergeCell ref="E161:F161"/>
    <mergeCell ref="G161:H161"/>
    <mergeCell ref="I161:K161"/>
    <mergeCell ref="L161:N161"/>
    <mergeCell ref="O161:P161"/>
    <mergeCell ref="Q161:R161"/>
    <mergeCell ref="O160:P160"/>
    <mergeCell ref="Q160:R160"/>
    <mergeCell ref="S160:Z160"/>
    <mergeCell ref="AA160:AE160"/>
    <mergeCell ref="AF160:AH160"/>
    <mergeCell ref="AJ160:AO160"/>
    <mergeCell ref="A160:B160"/>
    <mergeCell ref="C160:D160"/>
    <mergeCell ref="E160:F160"/>
    <mergeCell ref="G160:H160"/>
    <mergeCell ref="I160:K160"/>
    <mergeCell ref="L160:N160"/>
    <mergeCell ref="S159:Z159"/>
    <mergeCell ref="AA159:AE159"/>
    <mergeCell ref="AF159:AH159"/>
    <mergeCell ref="AJ159:AO159"/>
    <mergeCell ref="A159:B159"/>
    <mergeCell ref="C159:D159"/>
    <mergeCell ref="E159:F159"/>
    <mergeCell ref="G159:H159"/>
    <mergeCell ref="I159:K159"/>
    <mergeCell ref="L159:N159"/>
    <mergeCell ref="O159:P159"/>
    <mergeCell ref="Q159:R159"/>
    <mergeCell ref="O158:P158"/>
    <mergeCell ref="Q158:R158"/>
    <mergeCell ref="S158:Z158"/>
    <mergeCell ref="AA158:AE158"/>
    <mergeCell ref="AF158:AH158"/>
    <mergeCell ref="AJ158:AO158"/>
    <mergeCell ref="A158:B158"/>
    <mergeCell ref="C158:D158"/>
    <mergeCell ref="E158:F158"/>
    <mergeCell ref="G158:H158"/>
    <mergeCell ref="I158:K158"/>
    <mergeCell ref="L158:N158"/>
    <mergeCell ref="S157:Z157"/>
    <mergeCell ref="AA157:AE157"/>
    <mergeCell ref="AF157:AH157"/>
    <mergeCell ref="AJ157:AO157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O156:P156"/>
    <mergeCell ref="Q156:R156"/>
    <mergeCell ref="S156:Z156"/>
    <mergeCell ref="AA156:AE156"/>
    <mergeCell ref="AF156:AH156"/>
    <mergeCell ref="AJ156:AO156"/>
    <mergeCell ref="A156:B156"/>
    <mergeCell ref="C156:D156"/>
    <mergeCell ref="E156:F156"/>
    <mergeCell ref="G156:H156"/>
    <mergeCell ref="I156:K156"/>
    <mergeCell ref="L156:N156"/>
    <mergeCell ref="S155:Z155"/>
    <mergeCell ref="AA155:AE155"/>
    <mergeCell ref="AF155:AH155"/>
    <mergeCell ref="AJ155:AO155"/>
    <mergeCell ref="A155:B155"/>
    <mergeCell ref="C155:D155"/>
    <mergeCell ref="E155:F155"/>
    <mergeCell ref="G155:H155"/>
    <mergeCell ref="I155:K155"/>
    <mergeCell ref="L155:N155"/>
    <mergeCell ref="O155:P155"/>
    <mergeCell ref="Q155:R155"/>
    <mergeCell ref="O154:P154"/>
    <mergeCell ref="Q154:R154"/>
    <mergeCell ref="S154:Z154"/>
    <mergeCell ref="AA154:AE154"/>
    <mergeCell ref="AF154:AH154"/>
    <mergeCell ref="AJ154:AO154"/>
    <mergeCell ref="A154:B154"/>
    <mergeCell ref="C154:D154"/>
    <mergeCell ref="E154:F154"/>
    <mergeCell ref="G154:H154"/>
    <mergeCell ref="I154:K154"/>
    <mergeCell ref="L154:N154"/>
    <mergeCell ref="S153:Z153"/>
    <mergeCell ref="AA153:AE153"/>
    <mergeCell ref="AF153:AH153"/>
    <mergeCell ref="AJ153:AO153"/>
    <mergeCell ref="A153:B153"/>
    <mergeCell ref="C153:D153"/>
    <mergeCell ref="E153:F153"/>
    <mergeCell ref="G153:H153"/>
    <mergeCell ref="I153:K153"/>
    <mergeCell ref="L153:N153"/>
    <mergeCell ref="O153:P153"/>
    <mergeCell ref="Q153:R153"/>
    <mergeCell ref="O152:P152"/>
    <mergeCell ref="Q152:R152"/>
    <mergeCell ref="S152:Z152"/>
    <mergeCell ref="AA152:AE152"/>
    <mergeCell ref="AF152:AH152"/>
    <mergeCell ref="AJ152:AO152"/>
    <mergeCell ref="A152:B152"/>
    <mergeCell ref="C152:D152"/>
    <mergeCell ref="E152:F152"/>
    <mergeCell ref="G152:H152"/>
    <mergeCell ref="I152:K152"/>
    <mergeCell ref="L152:N152"/>
    <mergeCell ref="S151:Z151"/>
    <mergeCell ref="AA151:AE151"/>
    <mergeCell ref="AF151:AH151"/>
    <mergeCell ref="AJ151:AO151"/>
    <mergeCell ref="A151:B151"/>
    <mergeCell ref="C151:D151"/>
    <mergeCell ref="E151:F151"/>
    <mergeCell ref="G151:H151"/>
    <mergeCell ref="I151:K151"/>
    <mergeCell ref="L151:N151"/>
    <mergeCell ref="O151:P151"/>
    <mergeCell ref="Q151:R151"/>
    <mergeCell ref="O150:P150"/>
    <mergeCell ref="Q150:R150"/>
    <mergeCell ref="S150:Z150"/>
    <mergeCell ref="AA150:AE150"/>
    <mergeCell ref="AF150:AH150"/>
    <mergeCell ref="AJ150:AO150"/>
    <mergeCell ref="A150:B150"/>
    <mergeCell ref="C150:D150"/>
    <mergeCell ref="E150:F150"/>
    <mergeCell ref="G150:H150"/>
    <mergeCell ref="I150:K150"/>
    <mergeCell ref="L150:N150"/>
    <mergeCell ref="S149:Z149"/>
    <mergeCell ref="AA149:AE149"/>
    <mergeCell ref="AF149:AH149"/>
    <mergeCell ref="AJ149:AO149"/>
    <mergeCell ref="A149:B149"/>
    <mergeCell ref="C149:D149"/>
    <mergeCell ref="E149:F149"/>
    <mergeCell ref="G149:H149"/>
    <mergeCell ref="I149:K149"/>
    <mergeCell ref="L149:N149"/>
    <mergeCell ref="O149:P149"/>
    <mergeCell ref="Q149:R149"/>
    <mergeCell ref="O148:P148"/>
    <mergeCell ref="Q148:R148"/>
    <mergeCell ref="S148:Z148"/>
    <mergeCell ref="AA148:AE148"/>
    <mergeCell ref="AF148:AH148"/>
    <mergeCell ref="AJ148:AO148"/>
    <mergeCell ref="A148:B148"/>
    <mergeCell ref="C148:D148"/>
    <mergeCell ref="E148:F148"/>
    <mergeCell ref="G148:H148"/>
    <mergeCell ref="I148:K148"/>
    <mergeCell ref="L148:N148"/>
    <mergeCell ref="S147:Z147"/>
    <mergeCell ref="AA147:AE147"/>
    <mergeCell ref="AF147:AH147"/>
    <mergeCell ref="AJ147:AO147"/>
    <mergeCell ref="A147:B147"/>
    <mergeCell ref="C147:D147"/>
    <mergeCell ref="E147:F147"/>
    <mergeCell ref="G147:H147"/>
    <mergeCell ref="I147:K147"/>
    <mergeCell ref="L147:N147"/>
    <mergeCell ref="O147:P147"/>
    <mergeCell ref="Q147:R147"/>
    <mergeCell ref="O146:P146"/>
    <mergeCell ref="Q146:R146"/>
    <mergeCell ref="S146:Z146"/>
    <mergeCell ref="AA146:AE146"/>
    <mergeCell ref="AF146:AH146"/>
    <mergeCell ref="AJ146:AO146"/>
    <mergeCell ref="A146:B146"/>
    <mergeCell ref="C146:D146"/>
    <mergeCell ref="E146:F146"/>
    <mergeCell ref="G146:H146"/>
    <mergeCell ref="I146:K146"/>
    <mergeCell ref="L146:N146"/>
    <mergeCell ref="S145:Z145"/>
    <mergeCell ref="AA145:AE145"/>
    <mergeCell ref="AF145:AH145"/>
    <mergeCell ref="AJ145:AO145"/>
    <mergeCell ref="A145:B145"/>
    <mergeCell ref="C145:D145"/>
    <mergeCell ref="E145:F145"/>
    <mergeCell ref="G145:H145"/>
    <mergeCell ref="I145:K145"/>
    <mergeCell ref="L145:N145"/>
    <mergeCell ref="O145:P145"/>
    <mergeCell ref="Q145:R145"/>
    <mergeCell ref="O144:P144"/>
    <mergeCell ref="Q144:R144"/>
    <mergeCell ref="S144:Z144"/>
    <mergeCell ref="AA144:AE144"/>
    <mergeCell ref="AF144:AH144"/>
    <mergeCell ref="AJ144:AO144"/>
    <mergeCell ref="A144:B144"/>
    <mergeCell ref="C144:D144"/>
    <mergeCell ref="E144:F144"/>
    <mergeCell ref="G144:H144"/>
    <mergeCell ref="I144:K144"/>
    <mergeCell ref="L144:N144"/>
    <mergeCell ref="S143:Z143"/>
    <mergeCell ref="AA143:AE143"/>
    <mergeCell ref="AF143:AH143"/>
    <mergeCell ref="AJ143:AO143"/>
    <mergeCell ref="A143:B143"/>
    <mergeCell ref="C143:D143"/>
    <mergeCell ref="E143:F143"/>
    <mergeCell ref="G143:H143"/>
    <mergeCell ref="I143:K143"/>
    <mergeCell ref="L143:N143"/>
    <mergeCell ref="O143:P143"/>
    <mergeCell ref="Q143:R143"/>
    <mergeCell ref="O142:P142"/>
    <mergeCell ref="Q142:R142"/>
    <mergeCell ref="S142:Z142"/>
    <mergeCell ref="AA142:AE142"/>
    <mergeCell ref="AF142:AH142"/>
    <mergeCell ref="AJ142:AO142"/>
    <mergeCell ref="A142:B142"/>
    <mergeCell ref="C142:D142"/>
    <mergeCell ref="E142:F142"/>
    <mergeCell ref="G142:H142"/>
    <mergeCell ref="I142:K142"/>
    <mergeCell ref="L142:N142"/>
    <mergeCell ref="S141:Z141"/>
    <mergeCell ref="AA141:AE141"/>
    <mergeCell ref="AF141:AH141"/>
    <mergeCell ref="AJ141:AO141"/>
    <mergeCell ref="A141:B141"/>
    <mergeCell ref="C141:D141"/>
    <mergeCell ref="E141:F141"/>
    <mergeCell ref="G141:H141"/>
    <mergeCell ref="I141:K141"/>
    <mergeCell ref="L141:N141"/>
    <mergeCell ref="O141:P141"/>
    <mergeCell ref="Q141:R141"/>
    <mergeCell ref="O140:P140"/>
    <mergeCell ref="Q140:R140"/>
    <mergeCell ref="S140:Z140"/>
    <mergeCell ref="AA140:AE140"/>
    <mergeCell ref="AF140:AH140"/>
    <mergeCell ref="AJ140:AO140"/>
    <mergeCell ref="A140:B140"/>
    <mergeCell ref="C140:D140"/>
    <mergeCell ref="E140:F140"/>
    <mergeCell ref="G140:H140"/>
    <mergeCell ref="I140:K140"/>
    <mergeCell ref="L140:N140"/>
    <mergeCell ref="S139:Z139"/>
    <mergeCell ref="AA139:AE139"/>
    <mergeCell ref="AF139:AH139"/>
    <mergeCell ref="AJ139:AO139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O138:P138"/>
    <mergeCell ref="Q138:R138"/>
    <mergeCell ref="S138:Z138"/>
    <mergeCell ref="AA138:AE138"/>
    <mergeCell ref="AF138:AH138"/>
    <mergeCell ref="AJ138:AO138"/>
    <mergeCell ref="A138:B138"/>
    <mergeCell ref="C138:D138"/>
    <mergeCell ref="E138:F138"/>
    <mergeCell ref="G138:H138"/>
    <mergeCell ref="I138:K138"/>
    <mergeCell ref="L138:N138"/>
    <mergeCell ref="S137:Z137"/>
    <mergeCell ref="AA137:AE137"/>
    <mergeCell ref="AF137:AH137"/>
    <mergeCell ref="AJ137:AO137"/>
    <mergeCell ref="A137:B137"/>
    <mergeCell ref="C137:D137"/>
    <mergeCell ref="E137:F137"/>
    <mergeCell ref="G137:H137"/>
    <mergeCell ref="I137:K137"/>
    <mergeCell ref="L137:N137"/>
    <mergeCell ref="O137:P137"/>
    <mergeCell ref="Q137:R137"/>
    <mergeCell ref="O136:P136"/>
    <mergeCell ref="Q136:R136"/>
    <mergeCell ref="S136:Z136"/>
    <mergeCell ref="AA136:AE136"/>
    <mergeCell ref="AF136:AH136"/>
    <mergeCell ref="AJ136:AO136"/>
    <mergeCell ref="A136:B136"/>
    <mergeCell ref="C136:D136"/>
    <mergeCell ref="E136:F136"/>
    <mergeCell ref="G136:H136"/>
    <mergeCell ref="I136:K136"/>
    <mergeCell ref="L136:N136"/>
    <mergeCell ref="S135:Z135"/>
    <mergeCell ref="AA135:AE135"/>
    <mergeCell ref="AF135:AH135"/>
    <mergeCell ref="AJ135:AO135"/>
    <mergeCell ref="A135:B135"/>
    <mergeCell ref="C135:D135"/>
    <mergeCell ref="E135:F135"/>
    <mergeCell ref="G135:H135"/>
    <mergeCell ref="I135:K135"/>
    <mergeCell ref="L135:N135"/>
    <mergeCell ref="O135:P135"/>
    <mergeCell ref="Q135:R135"/>
    <mergeCell ref="O134:P134"/>
    <mergeCell ref="Q134:R134"/>
    <mergeCell ref="S134:Z134"/>
    <mergeCell ref="AA134:AE134"/>
    <mergeCell ref="AF134:AH134"/>
    <mergeCell ref="AJ134:AO134"/>
    <mergeCell ref="A134:B134"/>
    <mergeCell ref="C134:D134"/>
    <mergeCell ref="E134:F134"/>
    <mergeCell ref="G134:H134"/>
    <mergeCell ref="I134:K134"/>
    <mergeCell ref="L134:N134"/>
    <mergeCell ref="S133:Z133"/>
    <mergeCell ref="AA133:AE133"/>
    <mergeCell ref="AF133:AH133"/>
    <mergeCell ref="AJ133:AO133"/>
    <mergeCell ref="A133:B133"/>
    <mergeCell ref="C133:D133"/>
    <mergeCell ref="E133:F133"/>
    <mergeCell ref="G133:H133"/>
    <mergeCell ref="I133:K133"/>
    <mergeCell ref="L133:N133"/>
    <mergeCell ref="O133:P133"/>
    <mergeCell ref="Q133:R133"/>
    <mergeCell ref="O132:P132"/>
    <mergeCell ref="Q132:R132"/>
    <mergeCell ref="S132:Z132"/>
    <mergeCell ref="AA132:AE132"/>
    <mergeCell ref="AF132:AH132"/>
    <mergeCell ref="AJ132:AO132"/>
    <mergeCell ref="A132:B132"/>
    <mergeCell ref="C132:D132"/>
    <mergeCell ref="E132:F132"/>
    <mergeCell ref="G132:H132"/>
    <mergeCell ref="I132:K132"/>
    <mergeCell ref="L132:N132"/>
    <mergeCell ref="S131:Z131"/>
    <mergeCell ref="AA131:AE131"/>
    <mergeCell ref="AF131:AH131"/>
    <mergeCell ref="AJ131:AO131"/>
    <mergeCell ref="A131:B131"/>
    <mergeCell ref="C131:D131"/>
    <mergeCell ref="E131:F131"/>
    <mergeCell ref="G131:H131"/>
    <mergeCell ref="I131:K131"/>
    <mergeCell ref="L131:N131"/>
    <mergeCell ref="O131:P131"/>
    <mergeCell ref="Q131:R131"/>
    <mergeCell ref="O130:P130"/>
    <mergeCell ref="Q130:R130"/>
    <mergeCell ref="S130:Z130"/>
    <mergeCell ref="AA130:AE130"/>
    <mergeCell ref="AF130:AH130"/>
    <mergeCell ref="AJ130:AO130"/>
    <mergeCell ref="A130:B130"/>
    <mergeCell ref="C130:D130"/>
    <mergeCell ref="E130:F130"/>
    <mergeCell ref="G130:H130"/>
    <mergeCell ref="I130:K130"/>
    <mergeCell ref="L130:N130"/>
    <mergeCell ref="S129:Z129"/>
    <mergeCell ref="AA129:AE129"/>
    <mergeCell ref="AF129:AH129"/>
    <mergeCell ref="AJ129:AO129"/>
    <mergeCell ref="A129:B129"/>
    <mergeCell ref="C129:D129"/>
    <mergeCell ref="E129:F129"/>
    <mergeCell ref="G129:H129"/>
    <mergeCell ref="I129:K129"/>
    <mergeCell ref="L129:N129"/>
    <mergeCell ref="O129:P129"/>
    <mergeCell ref="Q129:R129"/>
    <mergeCell ref="O128:P128"/>
    <mergeCell ref="Q128:R128"/>
    <mergeCell ref="S128:Z128"/>
    <mergeCell ref="AA128:AE128"/>
    <mergeCell ref="AF128:AH128"/>
    <mergeCell ref="AJ128:AO128"/>
    <mergeCell ref="A128:B128"/>
    <mergeCell ref="C128:D128"/>
    <mergeCell ref="E128:F128"/>
    <mergeCell ref="G128:H128"/>
    <mergeCell ref="I128:K128"/>
    <mergeCell ref="L128:N128"/>
    <mergeCell ref="S127:Z127"/>
    <mergeCell ref="AA127:AE127"/>
    <mergeCell ref="AF127:AH127"/>
    <mergeCell ref="AJ127:AO127"/>
    <mergeCell ref="A127:B127"/>
    <mergeCell ref="C127:D127"/>
    <mergeCell ref="E127:F127"/>
    <mergeCell ref="G127:H127"/>
    <mergeCell ref="I127:K127"/>
    <mergeCell ref="L127:N127"/>
    <mergeCell ref="O127:P127"/>
    <mergeCell ref="Q127:R127"/>
    <mergeCell ref="O126:P126"/>
    <mergeCell ref="Q126:R126"/>
    <mergeCell ref="S126:Z126"/>
    <mergeCell ref="AA126:AE126"/>
    <mergeCell ref="AF126:AH126"/>
    <mergeCell ref="AJ126:AO126"/>
    <mergeCell ref="A126:B126"/>
    <mergeCell ref="C126:D126"/>
    <mergeCell ref="E126:F126"/>
    <mergeCell ref="G126:H126"/>
    <mergeCell ref="I126:K126"/>
    <mergeCell ref="L126:N126"/>
    <mergeCell ref="S125:Z125"/>
    <mergeCell ref="AA125:AE125"/>
    <mergeCell ref="AF125:AH125"/>
    <mergeCell ref="AJ125:AO125"/>
    <mergeCell ref="A125:B125"/>
    <mergeCell ref="C125:D125"/>
    <mergeCell ref="E125:F125"/>
    <mergeCell ref="G125:H125"/>
    <mergeCell ref="I125:K125"/>
    <mergeCell ref="L125:N125"/>
    <mergeCell ref="O125:P125"/>
    <mergeCell ref="Q125:R125"/>
    <mergeCell ref="O124:P124"/>
    <mergeCell ref="Q124:R124"/>
    <mergeCell ref="S124:Z124"/>
    <mergeCell ref="AA124:AE124"/>
    <mergeCell ref="AF124:AH124"/>
    <mergeCell ref="AJ124:AO124"/>
    <mergeCell ref="A124:B124"/>
    <mergeCell ref="C124:D124"/>
    <mergeCell ref="E124:F124"/>
    <mergeCell ref="G124:H124"/>
    <mergeCell ref="I124:K124"/>
    <mergeCell ref="L124:N124"/>
    <mergeCell ref="S123:Z123"/>
    <mergeCell ref="AA123:AE123"/>
    <mergeCell ref="AF123:AH123"/>
    <mergeCell ref="AJ123:AO123"/>
    <mergeCell ref="A123:B123"/>
    <mergeCell ref="C123:D123"/>
    <mergeCell ref="E123:F123"/>
    <mergeCell ref="G123:H123"/>
    <mergeCell ref="I123:K123"/>
    <mergeCell ref="L123:N123"/>
    <mergeCell ref="O123:P123"/>
    <mergeCell ref="Q123:R123"/>
    <mergeCell ref="O122:P122"/>
    <mergeCell ref="Q122:R122"/>
    <mergeCell ref="S122:Z122"/>
    <mergeCell ref="AA122:AE122"/>
    <mergeCell ref="AF122:AH122"/>
    <mergeCell ref="AJ122:AO122"/>
    <mergeCell ref="A122:B122"/>
    <mergeCell ref="C122:D122"/>
    <mergeCell ref="E122:F122"/>
    <mergeCell ref="G122:H122"/>
    <mergeCell ref="I122:K122"/>
    <mergeCell ref="L122:N122"/>
    <mergeCell ref="S121:Z121"/>
    <mergeCell ref="AA121:AE121"/>
    <mergeCell ref="AF121:AH121"/>
    <mergeCell ref="AJ121:AO121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O120:P120"/>
    <mergeCell ref="Q120:R120"/>
    <mergeCell ref="S120:Z120"/>
    <mergeCell ref="AA120:AE120"/>
    <mergeCell ref="AF120:AH120"/>
    <mergeCell ref="AJ120:AO120"/>
    <mergeCell ref="A120:B120"/>
    <mergeCell ref="C120:D120"/>
    <mergeCell ref="E120:F120"/>
    <mergeCell ref="G120:H120"/>
    <mergeCell ref="I120:K120"/>
    <mergeCell ref="L120:N120"/>
    <mergeCell ref="S119:Z119"/>
    <mergeCell ref="AA119:AE119"/>
    <mergeCell ref="AF119:AH119"/>
    <mergeCell ref="AJ119:AO119"/>
    <mergeCell ref="A119:B119"/>
    <mergeCell ref="C119:D119"/>
    <mergeCell ref="E119:F119"/>
    <mergeCell ref="G119:H119"/>
    <mergeCell ref="I119:K119"/>
    <mergeCell ref="L119:N119"/>
    <mergeCell ref="O119:P119"/>
    <mergeCell ref="Q119:R119"/>
    <mergeCell ref="O118:P118"/>
    <mergeCell ref="Q118:R118"/>
    <mergeCell ref="S118:Z118"/>
    <mergeCell ref="AA118:AE118"/>
    <mergeCell ref="AF118:AH118"/>
    <mergeCell ref="AJ118:AO118"/>
    <mergeCell ref="A118:B118"/>
    <mergeCell ref="C118:D118"/>
    <mergeCell ref="E118:F118"/>
    <mergeCell ref="G118:H118"/>
    <mergeCell ref="I118:K118"/>
    <mergeCell ref="L118:N118"/>
    <mergeCell ref="S117:Z117"/>
    <mergeCell ref="AA117:AE117"/>
    <mergeCell ref="AF117:AH117"/>
    <mergeCell ref="AJ117:AO117"/>
    <mergeCell ref="A117:B117"/>
    <mergeCell ref="C117:D117"/>
    <mergeCell ref="E117:F117"/>
    <mergeCell ref="G117:H117"/>
    <mergeCell ref="I117:K117"/>
    <mergeCell ref="L117:N117"/>
    <mergeCell ref="O117:P117"/>
    <mergeCell ref="Q117:R117"/>
    <mergeCell ref="O116:P116"/>
    <mergeCell ref="Q116:R116"/>
    <mergeCell ref="S116:Z116"/>
    <mergeCell ref="AA116:AE116"/>
    <mergeCell ref="AF116:AH116"/>
    <mergeCell ref="AJ116:AO116"/>
    <mergeCell ref="A116:B116"/>
    <mergeCell ref="C116:D116"/>
    <mergeCell ref="E116:F116"/>
    <mergeCell ref="G116:H116"/>
    <mergeCell ref="I116:K116"/>
    <mergeCell ref="L116:N116"/>
    <mergeCell ref="S115:Z115"/>
    <mergeCell ref="AA115:AE115"/>
    <mergeCell ref="AF115:AH115"/>
    <mergeCell ref="AJ115:AO115"/>
    <mergeCell ref="A115:B115"/>
    <mergeCell ref="C115:D115"/>
    <mergeCell ref="E115:F115"/>
    <mergeCell ref="G115:H115"/>
    <mergeCell ref="I115:K115"/>
    <mergeCell ref="L115:N115"/>
    <mergeCell ref="O115:P115"/>
    <mergeCell ref="Q115:R115"/>
    <mergeCell ref="O114:P114"/>
    <mergeCell ref="Q114:R114"/>
    <mergeCell ref="S114:Z114"/>
    <mergeCell ref="AA114:AE114"/>
    <mergeCell ref="AF114:AH114"/>
    <mergeCell ref="AJ114:AO114"/>
    <mergeCell ref="A114:B114"/>
    <mergeCell ref="C114:D114"/>
    <mergeCell ref="E114:F114"/>
    <mergeCell ref="G114:H114"/>
    <mergeCell ref="I114:K114"/>
    <mergeCell ref="L114:N114"/>
    <mergeCell ref="S113:Z113"/>
    <mergeCell ref="AA113:AE113"/>
    <mergeCell ref="AF113:AH113"/>
    <mergeCell ref="AJ113:AO113"/>
    <mergeCell ref="A113:B113"/>
    <mergeCell ref="C113:D113"/>
    <mergeCell ref="E113:F113"/>
    <mergeCell ref="G113:H113"/>
    <mergeCell ref="I113:K113"/>
    <mergeCell ref="L113:N113"/>
    <mergeCell ref="O113:P113"/>
    <mergeCell ref="Q113:R113"/>
    <mergeCell ref="O112:P112"/>
    <mergeCell ref="Q112:R112"/>
    <mergeCell ref="S112:Z112"/>
    <mergeCell ref="AA112:AE112"/>
    <mergeCell ref="AF112:AH112"/>
    <mergeCell ref="AJ112:AO112"/>
    <mergeCell ref="A112:B112"/>
    <mergeCell ref="C112:D112"/>
    <mergeCell ref="E112:F112"/>
    <mergeCell ref="G112:H112"/>
    <mergeCell ref="I112:K112"/>
    <mergeCell ref="L112:N112"/>
    <mergeCell ref="S111:Z111"/>
    <mergeCell ref="AA111:AE111"/>
    <mergeCell ref="AF111:AH111"/>
    <mergeCell ref="AJ111:AO111"/>
    <mergeCell ref="A111:B111"/>
    <mergeCell ref="C111:D111"/>
    <mergeCell ref="E111:F111"/>
    <mergeCell ref="G111:H111"/>
    <mergeCell ref="I111:K111"/>
    <mergeCell ref="L111:N111"/>
    <mergeCell ref="O111:P111"/>
    <mergeCell ref="Q111:R111"/>
    <mergeCell ref="O110:P110"/>
    <mergeCell ref="Q110:R110"/>
    <mergeCell ref="S110:Z110"/>
    <mergeCell ref="AA110:AE110"/>
    <mergeCell ref="AF110:AH110"/>
    <mergeCell ref="AJ110:AO110"/>
    <mergeCell ref="A110:B110"/>
    <mergeCell ref="C110:D110"/>
    <mergeCell ref="E110:F110"/>
    <mergeCell ref="G110:H110"/>
    <mergeCell ref="I110:K110"/>
    <mergeCell ref="L110:N110"/>
    <mergeCell ref="S109:Z109"/>
    <mergeCell ref="AA109:AE109"/>
    <mergeCell ref="AF109:AH109"/>
    <mergeCell ref="AJ109:AO109"/>
    <mergeCell ref="A109:B109"/>
    <mergeCell ref="C109:D109"/>
    <mergeCell ref="E109:F109"/>
    <mergeCell ref="G109:H109"/>
    <mergeCell ref="I109:K109"/>
    <mergeCell ref="L109:N109"/>
    <mergeCell ref="O109:P109"/>
    <mergeCell ref="Q109:R109"/>
    <mergeCell ref="O108:P108"/>
    <mergeCell ref="Q108:R108"/>
    <mergeCell ref="S108:Z108"/>
    <mergeCell ref="AA108:AE108"/>
    <mergeCell ref="AF108:AH108"/>
    <mergeCell ref="AJ108:AO108"/>
    <mergeCell ref="A108:B108"/>
    <mergeCell ref="C108:D108"/>
    <mergeCell ref="E108:F108"/>
    <mergeCell ref="G108:H108"/>
    <mergeCell ref="I108:K108"/>
    <mergeCell ref="L108:N108"/>
    <mergeCell ref="S107:Z107"/>
    <mergeCell ref="AA107:AE107"/>
    <mergeCell ref="AF107:AH107"/>
    <mergeCell ref="AJ107:AO107"/>
    <mergeCell ref="A107:B107"/>
    <mergeCell ref="C107:D107"/>
    <mergeCell ref="E107:F107"/>
    <mergeCell ref="G107:H107"/>
    <mergeCell ref="I107:K107"/>
    <mergeCell ref="L107:N107"/>
    <mergeCell ref="O107:P107"/>
    <mergeCell ref="Q107:R107"/>
    <mergeCell ref="O106:P106"/>
    <mergeCell ref="Q106:R106"/>
    <mergeCell ref="S106:Z106"/>
    <mergeCell ref="AA106:AE106"/>
    <mergeCell ref="AF106:AH106"/>
    <mergeCell ref="AJ106:AO106"/>
    <mergeCell ref="A106:B106"/>
    <mergeCell ref="C106:D106"/>
    <mergeCell ref="E106:F106"/>
    <mergeCell ref="G106:H106"/>
    <mergeCell ref="I106:K106"/>
    <mergeCell ref="L106:N106"/>
    <mergeCell ref="S105:Z105"/>
    <mergeCell ref="AA105:AE105"/>
    <mergeCell ref="AF105:AH105"/>
    <mergeCell ref="AJ105:AO105"/>
    <mergeCell ref="A105:B105"/>
    <mergeCell ref="C105:D105"/>
    <mergeCell ref="E105:F105"/>
    <mergeCell ref="G105:H105"/>
    <mergeCell ref="I105:K105"/>
    <mergeCell ref="L105:N105"/>
    <mergeCell ref="O105:P105"/>
    <mergeCell ref="Q105:R105"/>
    <mergeCell ref="O104:P104"/>
    <mergeCell ref="Q104:R104"/>
    <mergeCell ref="S104:Z104"/>
    <mergeCell ref="AA104:AE104"/>
    <mergeCell ref="AF104:AH104"/>
    <mergeCell ref="AJ104:AO104"/>
    <mergeCell ref="A104:B104"/>
    <mergeCell ref="C104:D104"/>
    <mergeCell ref="E104:F104"/>
    <mergeCell ref="G104:H104"/>
    <mergeCell ref="I104:K104"/>
    <mergeCell ref="L104:N104"/>
    <mergeCell ref="S103:Z103"/>
    <mergeCell ref="AA103:AE103"/>
    <mergeCell ref="AF103:AH103"/>
    <mergeCell ref="AJ103:AO103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O102:P102"/>
    <mergeCell ref="Q102:R102"/>
    <mergeCell ref="S102:Z102"/>
    <mergeCell ref="AA102:AE102"/>
    <mergeCell ref="AF102:AH102"/>
    <mergeCell ref="AJ102:AO102"/>
    <mergeCell ref="A102:B102"/>
    <mergeCell ref="C102:D102"/>
    <mergeCell ref="E102:F102"/>
    <mergeCell ref="G102:H102"/>
    <mergeCell ref="I102:K102"/>
    <mergeCell ref="L102:N102"/>
    <mergeCell ref="S101:Z101"/>
    <mergeCell ref="AA101:AE101"/>
    <mergeCell ref="AF101:AH101"/>
    <mergeCell ref="AJ101:AO101"/>
    <mergeCell ref="A101:B101"/>
    <mergeCell ref="C101:D101"/>
    <mergeCell ref="E101:F101"/>
    <mergeCell ref="G101:H101"/>
    <mergeCell ref="I101:K101"/>
    <mergeCell ref="L101:N101"/>
    <mergeCell ref="O101:P101"/>
    <mergeCell ref="Q101:R101"/>
    <mergeCell ref="O100:P100"/>
    <mergeCell ref="Q100:R100"/>
    <mergeCell ref="S100:Z100"/>
    <mergeCell ref="AA100:AE100"/>
    <mergeCell ref="AF100:AH100"/>
    <mergeCell ref="AJ100:AO100"/>
    <mergeCell ref="A100:B100"/>
    <mergeCell ref="C100:D100"/>
    <mergeCell ref="E100:F100"/>
    <mergeCell ref="G100:H100"/>
    <mergeCell ref="I100:K100"/>
    <mergeCell ref="L100:N100"/>
    <mergeCell ref="S99:Z99"/>
    <mergeCell ref="AA99:AE99"/>
    <mergeCell ref="AF99:AH99"/>
    <mergeCell ref="AJ99:AO99"/>
    <mergeCell ref="A99:B99"/>
    <mergeCell ref="C99:D99"/>
    <mergeCell ref="E99:F99"/>
    <mergeCell ref="G99:H99"/>
    <mergeCell ref="I99:K99"/>
    <mergeCell ref="L99:N99"/>
    <mergeCell ref="O99:P99"/>
    <mergeCell ref="Q99:R99"/>
    <mergeCell ref="O98:P98"/>
    <mergeCell ref="Q98:R98"/>
    <mergeCell ref="S98:Z98"/>
    <mergeCell ref="AA98:AE98"/>
    <mergeCell ref="AF98:AH98"/>
    <mergeCell ref="AJ98:AO98"/>
    <mergeCell ref="A98:B98"/>
    <mergeCell ref="C98:D98"/>
    <mergeCell ref="E98:F98"/>
    <mergeCell ref="G98:H98"/>
    <mergeCell ref="I98:K98"/>
    <mergeCell ref="L98:N98"/>
    <mergeCell ref="S97:Z97"/>
    <mergeCell ref="AA97:AE97"/>
    <mergeCell ref="AF97:AH97"/>
    <mergeCell ref="AJ97:AO97"/>
    <mergeCell ref="A97:B97"/>
    <mergeCell ref="C97:D97"/>
    <mergeCell ref="E97:F97"/>
    <mergeCell ref="G97:H97"/>
    <mergeCell ref="I97:K97"/>
    <mergeCell ref="L97:N97"/>
    <mergeCell ref="O97:P97"/>
    <mergeCell ref="Q97:R97"/>
    <mergeCell ref="O96:P96"/>
    <mergeCell ref="Q96:R96"/>
    <mergeCell ref="S96:Z96"/>
    <mergeCell ref="AA96:AE96"/>
    <mergeCell ref="AF96:AH96"/>
    <mergeCell ref="AJ96:AO96"/>
    <mergeCell ref="A96:B96"/>
    <mergeCell ref="C96:D96"/>
    <mergeCell ref="E96:F96"/>
    <mergeCell ref="G96:H96"/>
    <mergeCell ref="I96:K96"/>
    <mergeCell ref="L96:N96"/>
    <mergeCell ref="S95:Z95"/>
    <mergeCell ref="AA95:AE95"/>
    <mergeCell ref="AF95:AH95"/>
    <mergeCell ref="AJ95:AO95"/>
    <mergeCell ref="A95:B95"/>
    <mergeCell ref="C95:D95"/>
    <mergeCell ref="E95:F95"/>
    <mergeCell ref="G95:H95"/>
    <mergeCell ref="I95:K95"/>
    <mergeCell ref="L95:N95"/>
    <mergeCell ref="O95:P95"/>
    <mergeCell ref="Q95:R95"/>
    <mergeCell ref="O94:P94"/>
    <mergeCell ref="Q94:R94"/>
    <mergeCell ref="S94:Z94"/>
    <mergeCell ref="AA94:AE94"/>
    <mergeCell ref="AF94:AH94"/>
    <mergeCell ref="AJ94:AO94"/>
    <mergeCell ref="A94:B94"/>
    <mergeCell ref="C94:D94"/>
    <mergeCell ref="E94:F94"/>
    <mergeCell ref="G94:H94"/>
    <mergeCell ref="I94:K94"/>
    <mergeCell ref="L94:N94"/>
    <mergeCell ref="S93:Z93"/>
    <mergeCell ref="AA93:AE93"/>
    <mergeCell ref="AF93:AH93"/>
    <mergeCell ref="AJ93:AO93"/>
    <mergeCell ref="A93:B93"/>
    <mergeCell ref="C93:D93"/>
    <mergeCell ref="E93:F93"/>
    <mergeCell ref="G93:H93"/>
    <mergeCell ref="I93:K93"/>
    <mergeCell ref="L93:N93"/>
    <mergeCell ref="O93:P93"/>
    <mergeCell ref="Q93:R93"/>
    <mergeCell ref="O92:P92"/>
    <mergeCell ref="Q92:R92"/>
    <mergeCell ref="S92:Z92"/>
    <mergeCell ref="AA92:AE92"/>
    <mergeCell ref="AF92:AH92"/>
    <mergeCell ref="AJ92:AO92"/>
    <mergeCell ref="A92:B92"/>
    <mergeCell ref="C92:D92"/>
    <mergeCell ref="E92:F92"/>
    <mergeCell ref="G92:H92"/>
    <mergeCell ref="I92:K92"/>
    <mergeCell ref="L92:N92"/>
    <mergeCell ref="S91:Z91"/>
    <mergeCell ref="AA91:AE91"/>
    <mergeCell ref="AF91:AH91"/>
    <mergeCell ref="AJ91:AO91"/>
    <mergeCell ref="A91:B91"/>
    <mergeCell ref="C91:D91"/>
    <mergeCell ref="E91:F91"/>
    <mergeCell ref="G91:H91"/>
    <mergeCell ref="I91:K91"/>
    <mergeCell ref="L91:N91"/>
    <mergeCell ref="O91:P91"/>
    <mergeCell ref="Q91:R91"/>
    <mergeCell ref="O90:P90"/>
    <mergeCell ref="Q90:R90"/>
    <mergeCell ref="S90:Z90"/>
    <mergeCell ref="AA90:AE90"/>
    <mergeCell ref="AF90:AH90"/>
    <mergeCell ref="AJ90:AO90"/>
    <mergeCell ref="A90:B90"/>
    <mergeCell ref="C90:D90"/>
    <mergeCell ref="E90:F90"/>
    <mergeCell ref="G90:H90"/>
    <mergeCell ref="I90:K90"/>
    <mergeCell ref="L90:N90"/>
    <mergeCell ref="S89:Z89"/>
    <mergeCell ref="AA89:AE89"/>
    <mergeCell ref="AF89:AH89"/>
    <mergeCell ref="AJ89:AO89"/>
    <mergeCell ref="A89:B89"/>
    <mergeCell ref="C89:D89"/>
    <mergeCell ref="E89:F89"/>
    <mergeCell ref="G89:H89"/>
    <mergeCell ref="I89:K89"/>
    <mergeCell ref="L89:N89"/>
    <mergeCell ref="O89:P89"/>
    <mergeCell ref="Q89:R89"/>
    <mergeCell ref="O88:P88"/>
    <mergeCell ref="Q88:R88"/>
    <mergeCell ref="S88:Z88"/>
    <mergeCell ref="AA88:AE88"/>
    <mergeCell ref="AF88:AH88"/>
    <mergeCell ref="AJ88:AO88"/>
    <mergeCell ref="A88:B88"/>
    <mergeCell ref="C88:D88"/>
    <mergeCell ref="E88:F88"/>
    <mergeCell ref="G88:H88"/>
    <mergeCell ref="I88:K88"/>
    <mergeCell ref="L88:N88"/>
    <mergeCell ref="S87:Z87"/>
    <mergeCell ref="AA87:AE87"/>
    <mergeCell ref="AF87:AH87"/>
    <mergeCell ref="AJ87:AO87"/>
    <mergeCell ref="A87:B87"/>
    <mergeCell ref="C87:D87"/>
    <mergeCell ref="E87:F87"/>
    <mergeCell ref="G87:H87"/>
    <mergeCell ref="I87:K87"/>
    <mergeCell ref="L87:N87"/>
    <mergeCell ref="O87:P87"/>
    <mergeCell ref="Q87:R87"/>
    <mergeCell ref="O86:P86"/>
    <mergeCell ref="Q86:R86"/>
    <mergeCell ref="S86:Z86"/>
    <mergeCell ref="AA86:AE86"/>
    <mergeCell ref="AF86:AH86"/>
    <mergeCell ref="AJ86:AO86"/>
    <mergeCell ref="A86:B86"/>
    <mergeCell ref="C86:D86"/>
    <mergeCell ref="E86:F86"/>
    <mergeCell ref="G86:H86"/>
    <mergeCell ref="I86:K86"/>
    <mergeCell ref="L86:N86"/>
    <mergeCell ref="S85:Z85"/>
    <mergeCell ref="AA85:AE85"/>
    <mergeCell ref="AF85:AH85"/>
    <mergeCell ref="AJ85:AO85"/>
    <mergeCell ref="A85:B85"/>
    <mergeCell ref="C85:D85"/>
    <mergeCell ref="E85:F85"/>
    <mergeCell ref="G85:H85"/>
    <mergeCell ref="I85:K85"/>
    <mergeCell ref="L85:N85"/>
    <mergeCell ref="O85:P85"/>
    <mergeCell ref="Q85:R85"/>
    <mergeCell ref="O84:P84"/>
    <mergeCell ref="Q84:R84"/>
    <mergeCell ref="S84:Z84"/>
    <mergeCell ref="AA84:AE84"/>
    <mergeCell ref="AF84:AH84"/>
    <mergeCell ref="AJ84:AO84"/>
    <mergeCell ref="A84:B84"/>
    <mergeCell ref="C84:D84"/>
    <mergeCell ref="E84:F84"/>
    <mergeCell ref="G84:H84"/>
    <mergeCell ref="I84:K84"/>
    <mergeCell ref="L84:N84"/>
    <mergeCell ref="S83:Z83"/>
    <mergeCell ref="AA83:AE83"/>
    <mergeCell ref="AF83:AH83"/>
    <mergeCell ref="AJ83:AO83"/>
    <mergeCell ref="A83:B83"/>
    <mergeCell ref="C83:D83"/>
    <mergeCell ref="E83:F83"/>
    <mergeCell ref="G83:H83"/>
    <mergeCell ref="I83:K83"/>
    <mergeCell ref="L83:N83"/>
    <mergeCell ref="O83:P83"/>
    <mergeCell ref="Q83:R83"/>
    <mergeCell ref="O82:P82"/>
    <mergeCell ref="Q82:R82"/>
    <mergeCell ref="S82:Z82"/>
    <mergeCell ref="AA82:AE82"/>
    <mergeCell ref="AF82:AH82"/>
    <mergeCell ref="AJ82:AO82"/>
    <mergeCell ref="A82:B82"/>
    <mergeCell ref="C82:D82"/>
    <mergeCell ref="E82:F82"/>
    <mergeCell ref="G82:H82"/>
    <mergeCell ref="I82:K82"/>
    <mergeCell ref="L82:N82"/>
    <mergeCell ref="S81:Z81"/>
    <mergeCell ref="AA81:AE81"/>
    <mergeCell ref="AF81:AH81"/>
    <mergeCell ref="AJ81:AO81"/>
    <mergeCell ref="A81:B81"/>
    <mergeCell ref="C81:D81"/>
    <mergeCell ref="E81:F81"/>
    <mergeCell ref="G81:H81"/>
    <mergeCell ref="I81:K81"/>
    <mergeCell ref="L81:N81"/>
    <mergeCell ref="O81:P81"/>
    <mergeCell ref="Q81:R81"/>
    <mergeCell ref="O80:P80"/>
    <mergeCell ref="Q80:R80"/>
    <mergeCell ref="S80:Z80"/>
    <mergeCell ref="AA80:AE80"/>
    <mergeCell ref="AF80:AH80"/>
    <mergeCell ref="AJ80:AO80"/>
    <mergeCell ref="A80:B80"/>
    <mergeCell ref="C80:D80"/>
    <mergeCell ref="E80:F80"/>
    <mergeCell ref="G80:H80"/>
    <mergeCell ref="I80:K80"/>
    <mergeCell ref="L80:N80"/>
    <mergeCell ref="S79:Z79"/>
    <mergeCell ref="AA79:AE79"/>
    <mergeCell ref="AF79:AH79"/>
    <mergeCell ref="AJ79:AO79"/>
    <mergeCell ref="A79:B79"/>
    <mergeCell ref="C79:D79"/>
    <mergeCell ref="E79:F79"/>
    <mergeCell ref="G79:H79"/>
    <mergeCell ref="I79:K79"/>
    <mergeCell ref="L79:N79"/>
    <mergeCell ref="O79:P79"/>
    <mergeCell ref="Q79:R79"/>
    <mergeCell ref="O78:P78"/>
    <mergeCell ref="Q78:R78"/>
    <mergeCell ref="S78:Z78"/>
    <mergeCell ref="AA78:AE78"/>
    <mergeCell ref="AF78:AH78"/>
    <mergeCell ref="AJ78:AO78"/>
    <mergeCell ref="A78:B78"/>
    <mergeCell ref="C78:D78"/>
    <mergeCell ref="E78:F78"/>
    <mergeCell ref="G78:H78"/>
    <mergeCell ref="I78:K78"/>
    <mergeCell ref="L78:N78"/>
    <mergeCell ref="S77:Z77"/>
    <mergeCell ref="AA77:AE77"/>
    <mergeCell ref="AF77:AH77"/>
    <mergeCell ref="AJ77:AO77"/>
    <mergeCell ref="A77:B77"/>
    <mergeCell ref="C77:D77"/>
    <mergeCell ref="E77:F77"/>
    <mergeCell ref="G77:H77"/>
    <mergeCell ref="I77:K77"/>
    <mergeCell ref="L77:N77"/>
    <mergeCell ref="O77:P77"/>
    <mergeCell ref="Q77:R77"/>
    <mergeCell ref="O76:P76"/>
    <mergeCell ref="Q76:R76"/>
    <mergeCell ref="S76:Z76"/>
    <mergeCell ref="AA76:AE76"/>
    <mergeCell ref="AF76:AH76"/>
    <mergeCell ref="AJ76:AO76"/>
    <mergeCell ref="A76:B76"/>
    <mergeCell ref="C76:D76"/>
    <mergeCell ref="E76:F76"/>
    <mergeCell ref="G76:H76"/>
    <mergeCell ref="I76:K76"/>
    <mergeCell ref="L76:N76"/>
    <mergeCell ref="S75:Z75"/>
    <mergeCell ref="AA75:AE75"/>
    <mergeCell ref="AF75:AH75"/>
    <mergeCell ref="AJ75:AO75"/>
    <mergeCell ref="A75:B75"/>
    <mergeCell ref="C75:D75"/>
    <mergeCell ref="E75:F75"/>
    <mergeCell ref="G75:H75"/>
    <mergeCell ref="I75:K75"/>
    <mergeCell ref="L75:N75"/>
    <mergeCell ref="O75:P75"/>
    <mergeCell ref="Q75:R75"/>
    <mergeCell ref="O74:P74"/>
    <mergeCell ref="Q74:R74"/>
    <mergeCell ref="S74:Z74"/>
    <mergeCell ref="AA74:AE74"/>
    <mergeCell ref="AF74:AH74"/>
    <mergeCell ref="AJ74:AO74"/>
    <mergeCell ref="A74:B74"/>
    <mergeCell ref="C74:D74"/>
    <mergeCell ref="E74:F74"/>
    <mergeCell ref="G74:H74"/>
    <mergeCell ref="I74:K74"/>
    <mergeCell ref="L74:N74"/>
    <mergeCell ref="S73:Z73"/>
    <mergeCell ref="AA73:AE73"/>
    <mergeCell ref="AF73:AH73"/>
    <mergeCell ref="AJ73:AO73"/>
    <mergeCell ref="A73:B73"/>
    <mergeCell ref="C73:D73"/>
    <mergeCell ref="E73:F73"/>
    <mergeCell ref="G73:H73"/>
    <mergeCell ref="I73:K73"/>
    <mergeCell ref="L73:N73"/>
    <mergeCell ref="O73:P73"/>
    <mergeCell ref="Q73:R73"/>
    <mergeCell ref="O72:P72"/>
    <mergeCell ref="Q72:R72"/>
    <mergeCell ref="S72:Z72"/>
    <mergeCell ref="AA72:AE72"/>
    <mergeCell ref="AF72:AH72"/>
    <mergeCell ref="AJ72:AO72"/>
    <mergeCell ref="A72:B72"/>
    <mergeCell ref="C72:D72"/>
    <mergeCell ref="E72:F72"/>
    <mergeCell ref="G72:H72"/>
    <mergeCell ref="I72:K72"/>
    <mergeCell ref="L72:N72"/>
    <mergeCell ref="S71:Z71"/>
    <mergeCell ref="AA71:AE71"/>
    <mergeCell ref="AF71:AH71"/>
    <mergeCell ref="AJ71:AO71"/>
    <mergeCell ref="A71:B71"/>
    <mergeCell ref="C71:D71"/>
    <mergeCell ref="E71:F71"/>
    <mergeCell ref="G71:H71"/>
    <mergeCell ref="I71:K71"/>
    <mergeCell ref="L71:N71"/>
    <mergeCell ref="O71:P71"/>
    <mergeCell ref="Q71:R71"/>
    <mergeCell ref="O70:P70"/>
    <mergeCell ref="Q70:R70"/>
    <mergeCell ref="S70:Z70"/>
    <mergeCell ref="AA70:AE70"/>
    <mergeCell ref="AF70:AH70"/>
    <mergeCell ref="AJ70:AO70"/>
    <mergeCell ref="A70:B70"/>
    <mergeCell ref="C70:D70"/>
    <mergeCell ref="E70:F70"/>
    <mergeCell ref="G70:H70"/>
    <mergeCell ref="I70:K70"/>
    <mergeCell ref="L70:N70"/>
    <mergeCell ref="S69:Z69"/>
    <mergeCell ref="AA69:AE69"/>
    <mergeCell ref="AF69:AH69"/>
    <mergeCell ref="AJ69:AO69"/>
    <mergeCell ref="A69:B69"/>
    <mergeCell ref="C69:D69"/>
    <mergeCell ref="E69:F69"/>
    <mergeCell ref="G69:H69"/>
    <mergeCell ref="I69:K69"/>
    <mergeCell ref="L69:N69"/>
    <mergeCell ref="O69:P69"/>
    <mergeCell ref="Q69:R69"/>
    <mergeCell ref="O68:P68"/>
    <mergeCell ref="Q68:R68"/>
    <mergeCell ref="S68:Z68"/>
    <mergeCell ref="AA68:AE68"/>
    <mergeCell ref="AF68:AH68"/>
    <mergeCell ref="AJ68:AO68"/>
    <mergeCell ref="A68:B68"/>
    <mergeCell ref="C68:D68"/>
    <mergeCell ref="E68:F68"/>
    <mergeCell ref="G68:H68"/>
    <mergeCell ref="I68:K68"/>
    <mergeCell ref="L68:N68"/>
    <mergeCell ref="S67:Z67"/>
    <mergeCell ref="AA67:AE67"/>
    <mergeCell ref="AF67:AH67"/>
    <mergeCell ref="AJ67:AO67"/>
    <mergeCell ref="A67:B67"/>
    <mergeCell ref="C67:D67"/>
    <mergeCell ref="E67:F67"/>
    <mergeCell ref="G67:H67"/>
    <mergeCell ref="I67:K67"/>
    <mergeCell ref="L67:N67"/>
    <mergeCell ref="O67:P67"/>
    <mergeCell ref="Q67:R67"/>
    <mergeCell ref="O66:P66"/>
    <mergeCell ref="Q66:R66"/>
    <mergeCell ref="S66:Z66"/>
    <mergeCell ref="AA66:AE66"/>
    <mergeCell ref="AF66:AH66"/>
    <mergeCell ref="AJ66:AO66"/>
    <mergeCell ref="A66:B66"/>
    <mergeCell ref="C66:D66"/>
    <mergeCell ref="E66:F66"/>
    <mergeCell ref="G66:H66"/>
    <mergeCell ref="I66:K66"/>
    <mergeCell ref="L66:N66"/>
    <mergeCell ref="S65:Z65"/>
    <mergeCell ref="AA65:AE65"/>
    <mergeCell ref="AF65:AH65"/>
    <mergeCell ref="AJ65:AO65"/>
    <mergeCell ref="A65:B65"/>
    <mergeCell ref="C65:D65"/>
    <mergeCell ref="E65:F65"/>
    <mergeCell ref="G65:H65"/>
    <mergeCell ref="I65:K65"/>
    <mergeCell ref="L65:N65"/>
    <mergeCell ref="O65:P65"/>
    <mergeCell ref="Q65:R65"/>
    <mergeCell ref="O64:P64"/>
    <mergeCell ref="Q64:R64"/>
    <mergeCell ref="S64:Z64"/>
    <mergeCell ref="AA64:AE64"/>
    <mergeCell ref="AF64:AH64"/>
    <mergeCell ref="AJ64:AO64"/>
    <mergeCell ref="A64:B64"/>
    <mergeCell ref="C64:D64"/>
    <mergeCell ref="E64:F64"/>
    <mergeCell ref="G64:H64"/>
    <mergeCell ref="I64:K64"/>
    <mergeCell ref="L64:N64"/>
    <mergeCell ref="S63:Z63"/>
    <mergeCell ref="AA63:AE63"/>
    <mergeCell ref="AF63:AH63"/>
    <mergeCell ref="AJ63:AO63"/>
    <mergeCell ref="A63:B63"/>
    <mergeCell ref="C63:D63"/>
    <mergeCell ref="E63:F63"/>
    <mergeCell ref="G63:H63"/>
    <mergeCell ref="I63:K63"/>
    <mergeCell ref="L63:N63"/>
    <mergeCell ref="O63:P63"/>
    <mergeCell ref="Q63:R63"/>
    <mergeCell ref="O62:P62"/>
    <mergeCell ref="Q62:R62"/>
    <mergeCell ref="S62:Z62"/>
    <mergeCell ref="AA62:AE62"/>
    <mergeCell ref="AF62:AH62"/>
    <mergeCell ref="AJ62:AO62"/>
    <mergeCell ref="A62:B62"/>
    <mergeCell ref="C62:D62"/>
    <mergeCell ref="E62:F62"/>
    <mergeCell ref="G62:H62"/>
    <mergeCell ref="I62:K62"/>
    <mergeCell ref="L62:N62"/>
    <mergeCell ref="S61:Z61"/>
    <mergeCell ref="AA61:AE61"/>
    <mergeCell ref="AF61:AH61"/>
    <mergeCell ref="AJ61:AO61"/>
    <mergeCell ref="A61:B61"/>
    <mergeCell ref="C61:D61"/>
    <mergeCell ref="E61:F61"/>
    <mergeCell ref="G61:H61"/>
    <mergeCell ref="I61:K61"/>
    <mergeCell ref="L61:N61"/>
    <mergeCell ref="O61:P61"/>
    <mergeCell ref="Q61:R61"/>
    <mergeCell ref="O60:P60"/>
    <mergeCell ref="Q60:R60"/>
    <mergeCell ref="S60:Z60"/>
    <mergeCell ref="AA60:AE60"/>
    <mergeCell ref="AF60:AH60"/>
    <mergeCell ref="AJ60:AO60"/>
    <mergeCell ref="A60:B60"/>
    <mergeCell ref="C60:D60"/>
    <mergeCell ref="E60:F60"/>
    <mergeCell ref="G60:H60"/>
    <mergeCell ref="I60:K60"/>
    <mergeCell ref="L60:N60"/>
    <mergeCell ref="S59:Z59"/>
    <mergeCell ref="AA59:AE59"/>
    <mergeCell ref="AF59:AH59"/>
    <mergeCell ref="AJ59:AO59"/>
    <mergeCell ref="A59:B59"/>
    <mergeCell ref="C59:D59"/>
    <mergeCell ref="E59:F59"/>
    <mergeCell ref="G59:H59"/>
    <mergeCell ref="I59:K59"/>
    <mergeCell ref="L59:N59"/>
    <mergeCell ref="O59:P59"/>
    <mergeCell ref="Q59:R59"/>
    <mergeCell ref="O58:P58"/>
    <mergeCell ref="Q58:R58"/>
    <mergeCell ref="S58:Z58"/>
    <mergeCell ref="AA58:AE58"/>
    <mergeCell ref="AF58:AH58"/>
    <mergeCell ref="AJ58:AO58"/>
    <mergeCell ref="A58:B58"/>
    <mergeCell ref="C58:D58"/>
    <mergeCell ref="E58:F58"/>
    <mergeCell ref="G58:H58"/>
    <mergeCell ref="I58:K58"/>
    <mergeCell ref="L58:N58"/>
    <mergeCell ref="S57:Z57"/>
    <mergeCell ref="AA57:AE57"/>
    <mergeCell ref="AF57:AH57"/>
    <mergeCell ref="AJ57:AO57"/>
    <mergeCell ref="A57:B57"/>
    <mergeCell ref="C57:D57"/>
    <mergeCell ref="E57:F57"/>
    <mergeCell ref="G57:H57"/>
    <mergeCell ref="I57:K57"/>
    <mergeCell ref="L57:N57"/>
    <mergeCell ref="O57:P57"/>
    <mergeCell ref="Q57:R57"/>
    <mergeCell ref="O56:P56"/>
    <mergeCell ref="Q56:R56"/>
    <mergeCell ref="S56:Z56"/>
    <mergeCell ref="AA56:AE56"/>
    <mergeCell ref="AF56:AH56"/>
    <mergeCell ref="AJ56:AO56"/>
    <mergeCell ref="A56:B56"/>
    <mergeCell ref="C56:D56"/>
    <mergeCell ref="E56:F56"/>
    <mergeCell ref="G56:H56"/>
    <mergeCell ref="I56:K56"/>
    <mergeCell ref="L56:N56"/>
    <mergeCell ref="S55:Z55"/>
    <mergeCell ref="AA55:AE55"/>
    <mergeCell ref="AF55:AH55"/>
    <mergeCell ref="AJ55:AO55"/>
    <mergeCell ref="A55:B55"/>
    <mergeCell ref="C55:D55"/>
    <mergeCell ref="E55:F55"/>
    <mergeCell ref="G55:H55"/>
    <mergeCell ref="I55:K55"/>
    <mergeCell ref="L55:N55"/>
    <mergeCell ref="O55:P55"/>
    <mergeCell ref="Q55:R55"/>
    <mergeCell ref="O54:P54"/>
    <mergeCell ref="Q54:R54"/>
    <mergeCell ref="S54:Z54"/>
    <mergeCell ref="AA54:AE54"/>
    <mergeCell ref="AF54:AH54"/>
    <mergeCell ref="AJ54:AO54"/>
    <mergeCell ref="A54:B54"/>
    <mergeCell ref="C54:D54"/>
    <mergeCell ref="E54:F54"/>
    <mergeCell ref="G54:H54"/>
    <mergeCell ref="I54:K54"/>
    <mergeCell ref="L54:N54"/>
    <mergeCell ref="S53:Z53"/>
    <mergeCell ref="AA53:AE53"/>
    <mergeCell ref="AF53:AH53"/>
    <mergeCell ref="AJ53:AO53"/>
    <mergeCell ref="A53:B53"/>
    <mergeCell ref="C53:D53"/>
    <mergeCell ref="E53:F53"/>
    <mergeCell ref="G53:H53"/>
    <mergeCell ref="I53:K53"/>
    <mergeCell ref="L53:N53"/>
    <mergeCell ref="O53:P53"/>
    <mergeCell ref="Q53:R53"/>
    <mergeCell ref="O52:P52"/>
    <mergeCell ref="Q52:R52"/>
    <mergeCell ref="S52:Z52"/>
    <mergeCell ref="AA52:AE52"/>
    <mergeCell ref="AF52:AH52"/>
    <mergeCell ref="AJ52:AO52"/>
    <mergeCell ref="A52:B52"/>
    <mergeCell ref="C52:D52"/>
    <mergeCell ref="E52:F52"/>
    <mergeCell ref="G52:H52"/>
    <mergeCell ref="I52:K52"/>
    <mergeCell ref="L52:N52"/>
    <mergeCell ref="S51:Z51"/>
    <mergeCell ref="AA51:AE51"/>
    <mergeCell ref="AF51:AH51"/>
    <mergeCell ref="AJ51:AO51"/>
    <mergeCell ref="A51:B51"/>
    <mergeCell ref="C51:D51"/>
    <mergeCell ref="E51:F51"/>
    <mergeCell ref="G51:H51"/>
    <mergeCell ref="I51:K51"/>
    <mergeCell ref="L51:N51"/>
    <mergeCell ref="O51:P51"/>
    <mergeCell ref="Q51:R51"/>
    <mergeCell ref="O50:P50"/>
    <mergeCell ref="Q50:R50"/>
    <mergeCell ref="S50:Z50"/>
    <mergeCell ref="AA50:AE50"/>
    <mergeCell ref="AF50:AH50"/>
    <mergeCell ref="AJ50:AO50"/>
    <mergeCell ref="A50:B50"/>
    <mergeCell ref="C50:D50"/>
    <mergeCell ref="E50:F50"/>
    <mergeCell ref="G50:H50"/>
    <mergeCell ref="I50:K50"/>
    <mergeCell ref="L50:N50"/>
    <mergeCell ref="S49:Z49"/>
    <mergeCell ref="AA49:AE49"/>
    <mergeCell ref="AF49:AH49"/>
    <mergeCell ref="AJ49:AO49"/>
    <mergeCell ref="A49:B49"/>
    <mergeCell ref="C49:D49"/>
    <mergeCell ref="E49:F49"/>
    <mergeCell ref="G49:H49"/>
    <mergeCell ref="I49:K49"/>
    <mergeCell ref="L49:N49"/>
    <mergeCell ref="O49:P49"/>
    <mergeCell ref="Q49:R49"/>
    <mergeCell ref="O48:P48"/>
    <mergeCell ref="Q48:R48"/>
    <mergeCell ref="S48:Z48"/>
    <mergeCell ref="AA48:AE48"/>
    <mergeCell ref="AF48:AH48"/>
    <mergeCell ref="AJ48:AO48"/>
    <mergeCell ref="A48:B48"/>
    <mergeCell ref="C48:D48"/>
    <mergeCell ref="E48:F48"/>
    <mergeCell ref="G48:H48"/>
    <mergeCell ref="I48:K48"/>
    <mergeCell ref="L48:N48"/>
    <mergeCell ref="S47:Z47"/>
    <mergeCell ref="AA47:AE47"/>
    <mergeCell ref="AF47:AH47"/>
    <mergeCell ref="AJ47:AO47"/>
    <mergeCell ref="A47:B47"/>
    <mergeCell ref="C47:D47"/>
    <mergeCell ref="E47:F47"/>
    <mergeCell ref="G47:H47"/>
    <mergeCell ref="I47:K47"/>
    <mergeCell ref="L47:N47"/>
    <mergeCell ref="O47:P47"/>
    <mergeCell ref="Q47:R47"/>
    <mergeCell ref="O46:P46"/>
    <mergeCell ref="Q46:R46"/>
    <mergeCell ref="S46:Z46"/>
    <mergeCell ref="AA46:AE46"/>
    <mergeCell ref="AF46:AH46"/>
    <mergeCell ref="AJ46:AO46"/>
    <mergeCell ref="A46:B46"/>
    <mergeCell ref="C46:D46"/>
    <mergeCell ref="E46:F46"/>
    <mergeCell ref="G46:H46"/>
    <mergeCell ref="I46:K46"/>
    <mergeCell ref="L46:N46"/>
    <mergeCell ref="S45:Z45"/>
    <mergeCell ref="AA45:AE45"/>
    <mergeCell ref="AF45:AH45"/>
    <mergeCell ref="AJ45:AO45"/>
    <mergeCell ref="A45:B45"/>
    <mergeCell ref="C45:D45"/>
    <mergeCell ref="E45:F45"/>
    <mergeCell ref="G45:H45"/>
    <mergeCell ref="I45:K45"/>
    <mergeCell ref="L45:N45"/>
    <mergeCell ref="O45:P45"/>
    <mergeCell ref="Q45:R45"/>
    <mergeCell ref="O44:P44"/>
    <mergeCell ref="Q44:R44"/>
    <mergeCell ref="S44:Z44"/>
    <mergeCell ref="AA44:AE44"/>
    <mergeCell ref="AF44:AH44"/>
    <mergeCell ref="AJ44:AO44"/>
    <mergeCell ref="A44:B44"/>
    <mergeCell ref="C44:D44"/>
    <mergeCell ref="E44:F44"/>
    <mergeCell ref="G44:H44"/>
    <mergeCell ref="I44:K44"/>
    <mergeCell ref="L44:N44"/>
    <mergeCell ref="S43:Z43"/>
    <mergeCell ref="AA43:AE43"/>
    <mergeCell ref="AF43:AH43"/>
    <mergeCell ref="AJ43:AO43"/>
    <mergeCell ref="A43:B43"/>
    <mergeCell ref="C43:D43"/>
    <mergeCell ref="E43:F43"/>
    <mergeCell ref="G43:H43"/>
    <mergeCell ref="I43:K43"/>
    <mergeCell ref="L43:N43"/>
    <mergeCell ref="O43:P43"/>
    <mergeCell ref="Q43:R43"/>
    <mergeCell ref="O42:P42"/>
    <mergeCell ref="Q42:R42"/>
    <mergeCell ref="S42:Z42"/>
    <mergeCell ref="AA42:AE42"/>
    <mergeCell ref="AF42:AH42"/>
    <mergeCell ref="AJ42:AO42"/>
    <mergeCell ref="A42:B42"/>
    <mergeCell ref="C42:D42"/>
    <mergeCell ref="E42:F42"/>
    <mergeCell ref="G42:H42"/>
    <mergeCell ref="I42:K42"/>
    <mergeCell ref="L42:N42"/>
    <mergeCell ref="S41:Z41"/>
    <mergeCell ref="AA41:AE41"/>
    <mergeCell ref="AF41:AH41"/>
    <mergeCell ref="AJ41:AO41"/>
    <mergeCell ref="A41:B41"/>
    <mergeCell ref="C41:D41"/>
    <mergeCell ref="E41:F41"/>
    <mergeCell ref="G41:H41"/>
    <mergeCell ref="I41:K41"/>
    <mergeCell ref="L41:N41"/>
    <mergeCell ref="O41:P41"/>
    <mergeCell ref="Q41:R41"/>
    <mergeCell ref="O40:P40"/>
    <mergeCell ref="Q40:R40"/>
    <mergeCell ref="S40:Z40"/>
    <mergeCell ref="AA40:AE40"/>
    <mergeCell ref="AF40:AH40"/>
    <mergeCell ref="AJ40:AO40"/>
    <mergeCell ref="A40:B40"/>
    <mergeCell ref="C40:D40"/>
    <mergeCell ref="E40:F40"/>
    <mergeCell ref="G40:H40"/>
    <mergeCell ref="I40:K40"/>
    <mergeCell ref="L40:N40"/>
    <mergeCell ref="S39:Z39"/>
    <mergeCell ref="AA39:AE39"/>
    <mergeCell ref="AF39:AH39"/>
    <mergeCell ref="AJ39:AO39"/>
    <mergeCell ref="A39:B39"/>
    <mergeCell ref="C39:D39"/>
    <mergeCell ref="E39:F39"/>
    <mergeCell ref="G39:H39"/>
    <mergeCell ref="I39:K39"/>
    <mergeCell ref="L39:N39"/>
    <mergeCell ref="O39:P39"/>
    <mergeCell ref="Q39:R39"/>
    <mergeCell ref="O38:P38"/>
    <mergeCell ref="Q38:R38"/>
    <mergeCell ref="S38:Z38"/>
    <mergeCell ref="AA38:AE38"/>
    <mergeCell ref="AF38:AH38"/>
    <mergeCell ref="AJ38:AO38"/>
    <mergeCell ref="A38:B38"/>
    <mergeCell ref="C38:D38"/>
    <mergeCell ref="E38:F38"/>
    <mergeCell ref="G38:H38"/>
    <mergeCell ref="I38:K38"/>
    <mergeCell ref="L38:N38"/>
    <mergeCell ref="S37:Z37"/>
    <mergeCell ref="AA37:AE37"/>
    <mergeCell ref="AF37:AH37"/>
    <mergeCell ref="AJ37:AO37"/>
    <mergeCell ref="A37:B37"/>
    <mergeCell ref="C37:D37"/>
    <mergeCell ref="E37:F37"/>
    <mergeCell ref="G37:H37"/>
    <mergeCell ref="I37:K37"/>
    <mergeCell ref="L37:N37"/>
    <mergeCell ref="O37:P37"/>
    <mergeCell ref="Q37:R37"/>
    <mergeCell ref="O36:P36"/>
    <mergeCell ref="Q36:R36"/>
    <mergeCell ref="S36:Z36"/>
    <mergeCell ref="AA36:AE36"/>
    <mergeCell ref="AF36:AH36"/>
    <mergeCell ref="AJ36:AO36"/>
    <mergeCell ref="A36:B36"/>
    <mergeCell ref="C36:D36"/>
    <mergeCell ref="E36:F36"/>
    <mergeCell ref="G36:H36"/>
    <mergeCell ref="I36:K36"/>
    <mergeCell ref="L36:N36"/>
    <mergeCell ref="S35:Z35"/>
    <mergeCell ref="AA35:AE35"/>
    <mergeCell ref="AF35:AH35"/>
    <mergeCell ref="AJ35:AO35"/>
    <mergeCell ref="A35:B35"/>
    <mergeCell ref="C35:D35"/>
    <mergeCell ref="E35:F35"/>
    <mergeCell ref="G35:H35"/>
    <mergeCell ref="I35:K35"/>
    <mergeCell ref="L35:N35"/>
    <mergeCell ref="O35:P35"/>
    <mergeCell ref="Q35:R35"/>
    <mergeCell ref="O34:P34"/>
    <mergeCell ref="Q34:R34"/>
    <mergeCell ref="S34:Z34"/>
    <mergeCell ref="AA34:AE34"/>
    <mergeCell ref="AF34:AH34"/>
    <mergeCell ref="AJ34:AO34"/>
    <mergeCell ref="A34:B34"/>
    <mergeCell ref="C34:D34"/>
    <mergeCell ref="E34:F34"/>
    <mergeCell ref="G34:H34"/>
    <mergeCell ref="I34:K34"/>
    <mergeCell ref="L34:N34"/>
    <mergeCell ref="S33:Z33"/>
    <mergeCell ref="AA33:AE33"/>
    <mergeCell ref="AF33:AH33"/>
    <mergeCell ref="AJ33:AO33"/>
    <mergeCell ref="A33:B33"/>
    <mergeCell ref="C33:D33"/>
    <mergeCell ref="E33:F33"/>
    <mergeCell ref="G33:H33"/>
    <mergeCell ref="I33:K33"/>
    <mergeCell ref="L33:N33"/>
    <mergeCell ref="O33:P33"/>
    <mergeCell ref="Q33:R33"/>
    <mergeCell ref="O32:P32"/>
    <mergeCell ref="Q32:R32"/>
    <mergeCell ref="S32:Z32"/>
    <mergeCell ref="AA32:AE32"/>
    <mergeCell ref="AF32:AH32"/>
    <mergeCell ref="AJ32:AO32"/>
    <mergeCell ref="A32:B32"/>
    <mergeCell ref="C32:D32"/>
    <mergeCell ref="E32:F32"/>
    <mergeCell ref="G32:H32"/>
    <mergeCell ref="I32:K32"/>
    <mergeCell ref="L32:N32"/>
    <mergeCell ref="S31:Z31"/>
    <mergeCell ref="AA31:AE31"/>
    <mergeCell ref="AF31:AH31"/>
    <mergeCell ref="AJ31:AO31"/>
    <mergeCell ref="A31:B31"/>
    <mergeCell ref="C31:D31"/>
    <mergeCell ref="E31:F31"/>
    <mergeCell ref="G31:H31"/>
    <mergeCell ref="I31:K31"/>
    <mergeCell ref="L31:N31"/>
    <mergeCell ref="O31:P31"/>
    <mergeCell ref="Q31:R31"/>
    <mergeCell ref="O30:P30"/>
    <mergeCell ref="Q30:R30"/>
    <mergeCell ref="S30:Z30"/>
    <mergeCell ref="AA30:AE30"/>
    <mergeCell ref="AF30:AH30"/>
    <mergeCell ref="AJ30:AO30"/>
    <mergeCell ref="A30:B30"/>
    <mergeCell ref="C30:D30"/>
    <mergeCell ref="E30:F30"/>
    <mergeCell ref="G30:H30"/>
    <mergeCell ref="I30:K30"/>
    <mergeCell ref="L30:N30"/>
    <mergeCell ref="S29:Z29"/>
    <mergeCell ref="AA29:AE29"/>
    <mergeCell ref="AF29:AH29"/>
    <mergeCell ref="AJ29:AO29"/>
    <mergeCell ref="A29:B29"/>
    <mergeCell ref="C29:D29"/>
    <mergeCell ref="E29:F29"/>
    <mergeCell ref="G29:H29"/>
    <mergeCell ref="I29:K29"/>
    <mergeCell ref="L29:N29"/>
    <mergeCell ref="O29:P29"/>
    <mergeCell ref="Q29:R29"/>
    <mergeCell ref="O28:P28"/>
    <mergeCell ref="Q28:R28"/>
    <mergeCell ref="S28:Z28"/>
    <mergeCell ref="AA28:AE28"/>
    <mergeCell ref="AF28:AH28"/>
    <mergeCell ref="AJ28:AO28"/>
    <mergeCell ref="A2:J6"/>
    <mergeCell ref="M3:AA5"/>
    <mergeCell ref="AD3:AM3"/>
    <mergeCell ref="AO3:AS3"/>
    <mergeCell ref="AD5:AM7"/>
    <mergeCell ref="AO5:AS7"/>
    <mergeCell ref="A16:G16"/>
    <mergeCell ref="H16:AO16"/>
    <mergeCell ref="A28:B28"/>
    <mergeCell ref="C28:D28"/>
    <mergeCell ref="E28:F28"/>
    <mergeCell ref="G28:H28"/>
    <mergeCell ref="I28:K28"/>
    <mergeCell ref="L28:N28"/>
    <mergeCell ref="A15:F15"/>
    <mergeCell ref="G15:AG15"/>
    <mergeCell ref="AM15:AO15"/>
    <mergeCell ref="AD9:AM9"/>
    <mergeCell ref="AO9:AS9"/>
    <mergeCell ref="A14:E14"/>
    <mergeCell ref="F14:H14"/>
    <mergeCell ref="I14:P14"/>
    <mergeCell ref="Q14:W14"/>
    <mergeCell ref="X14:AD14"/>
    <mergeCell ref="AE14:AJ14"/>
    <mergeCell ref="AM14:AO14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BF332"/>
  <sheetViews>
    <sheetView showGridLines="0" topLeftCell="A17" workbookViewId="0">
      <pane xSplit="27" ySplit="13" topLeftCell="AQ30" activePane="bottomRight" state="frozen"/>
      <selection activeCell="A17" sqref="A17"/>
      <selection pane="topRight" activeCell="AB17" sqref="AB17"/>
      <selection pane="bottomLeft" activeCell="A30" sqref="A30"/>
      <selection pane="bottomRight" activeCell="AQ26" sqref="AQ26"/>
    </sheetView>
  </sheetViews>
  <sheetFormatPr baseColWidth="10" defaultRowHeight="15" x14ac:dyDescent="0.25"/>
  <cols>
    <col min="1" max="1" width="17.42578125" style="448" customWidth="1"/>
    <col min="2" max="2" width="2.85546875" style="445" customWidth="1"/>
    <col min="3" max="6" width="2.7109375" style="445" customWidth="1"/>
    <col min="7" max="7" width="2.85546875" style="445" customWidth="1"/>
    <col min="8" max="10" width="2.7109375" style="445" customWidth="1"/>
    <col min="11" max="11" width="2.42578125" style="445" customWidth="1"/>
    <col min="12" max="12" width="0.28515625" style="445" customWidth="1"/>
    <col min="13" max="13" width="1" style="445" customWidth="1"/>
    <col min="14" max="14" width="1.5703125" style="445" customWidth="1"/>
    <col min="15" max="27" width="2.7109375" style="445" customWidth="1"/>
    <col min="28" max="28" width="2.42578125" style="445" customWidth="1"/>
    <col min="29" max="29" width="0.28515625" style="445" customWidth="1"/>
    <col min="30" max="30" width="1.85546875" style="445" customWidth="1"/>
    <col min="31" max="31" width="0.85546875" style="445" customWidth="1"/>
    <col min="32" max="35" width="2.7109375" style="445" customWidth="1"/>
    <col min="36" max="36" width="3.28515625" style="445" customWidth="1"/>
    <col min="37" max="37" width="3.140625" style="445" customWidth="1"/>
    <col min="38" max="39" width="2.7109375" style="445" customWidth="1"/>
    <col min="40" max="41" width="0.85546875" style="445" customWidth="1"/>
    <col min="42" max="42" width="1" style="445" customWidth="1"/>
    <col min="43" max="44" width="19.5703125" style="445" bestFit="1" customWidth="1"/>
    <col min="45" max="45" width="18.5703125" style="445" bestFit="1" customWidth="1"/>
    <col min="46" max="46" width="18.140625" style="142" bestFit="1" customWidth="1"/>
    <col min="47" max="47" width="19.5703125" style="142" bestFit="1" customWidth="1"/>
    <col min="48" max="48" width="18.7109375" style="142" bestFit="1" customWidth="1"/>
    <col min="49" max="49" width="19.5703125" style="142" bestFit="1" customWidth="1"/>
    <col min="50" max="50" width="22" style="142" bestFit="1" customWidth="1"/>
    <col min="51" max="51" width="21.7109375" style="142" bestFit="1" customWidth="1"/>
    <col min="52" max="52" width="18.140625" style="142" bestFit="1" customWidth="1"/>
    <col min="53" max="53" width="19.5703125" style="142" bestFit="1" customWidth="1"/>
    <col min="54" max="54" width="21.7109375" style="142" bestFit="1" customWidth="1"/>
    <col min="55" max="55" width="22.28515625" style="142" bestFit="1" customWidth="1"/>
    <col min="56" max="56" width="0.5703125" style="445" customWidth="1"/>
    <col min="57" max="57" width="10.85546875" style="445" bestFit="1" customWidth="1"/>
    <col min="58" max="58" width="11.85546875" style="445" bestFit="1" customWidth="1"/>
    <col min="59" max="16384" width="11.42578125" style="445"/>
  </cols>
  <sheetData>
    <row r="1" spans="2:58" ht="4.3499999999999996" customHeight="1" x14ac:dyDescent="0.25"/>
    <row r="2" spans="2:58" ht="4.3499999999999996" customHeight="1" x14ac:dyDescent="0.25">
      <c r="B2" s="829"/>
      <c r="C2" s="829"/>
      <c r="D2" s="829"/>
      <c r="E2" s="829"/>
      <c r="F2" s="829"/>
      <c r="G2" s="829"/>
      <c r="H2" s="829"/>
      <c r="I2" s="829"/>
      <c r="J2" s="829"/>
      <c r="K2" s="829"/>
    </row>
    <row r="3" spans="2:58" ht="14.1" customHeight="1" x14ac:dyDescent="0.25">
      <c r="B3" s="829"/>
      <c r="C3" s="829"/>
      <c r="D3" s="829"/>
      <c r="E3" s="829"/>
      <c r="F3" s="829"/>
      <c r="G3" s="829"/>
      <c r="H3" s="829"/>
      <c r="I3" s="829"/>
      <c r="J3" s="829"/>
      <c r="K3" s="829"/>
      <c r="N3" s="828" t="s">
        <v>414</v>
      </c>
      <c r="O3" s="829"/>
      <c r="P3" s="829"/>
      <c r="Q3" s="829"/>
      <c r="R3" s="829"/>
      <c r="S3" s="829"/>
      <c r="T3" s="829"/>
      <c r="U3" s="829"/>
      <c r="V3" s="829"/>
      <c r="W3" s="829"/>
      <c r="X3" s="829"/>
      <c r="Y3" s="829"/>
      <c r="Z3" s="829"/>
      <c r="AA3" s="829"/>
      <c r="AB3" s="829"/>
      <c r="AE3" s="830" t="s">
        <v>238</v>
      </c>
      <c r="AF3" s="829"/>
      <c r="AG3" s="829"/>
      <c r="AH3" s="829"/>
      <c r="AI3" s="829"/>
      <c r="AJ3" s="829"/>
      <c r="AK3" s="829"/>
      <c r="AL3" s="829"/>
      <c r="AM3" s="829"/>
      <c r="AN3" s="829"/>
      <c r="AP3" s="831" t="s">
        <v>857</v>
      </c>
      <c r="AQ3" s="829"/>
      <c r="AR3" s="829"/>
      <c r="AS3" s="829"/>
      <c r="AT3" s="945"/>
    </row>
    <row r="4" spans="2:58" ht="7.15" customHeight="1" x14ac:dyDescent="0.25">
      <c r="B4" s="829"/>
      <c r="C4" s="829"/>
      <c r="D4" s="829"/>
      <c r="E4" s="829"/>
      <c r="F4" s="829"/>
      <c r="G4" s="829"/>
      <c r="H4" s="829"/>
      <c r="I4" s="829"/>
      <c r="J4" s="829"/>
      <c r="K4" s="829"/>
      <c r="N4" s="829"/>
      <c r="O4" s="829"/>
      <c r="P4" s="829"/>
      <c r="Q4" s="829"/>
      <c r="R4" s="829"/>
      <c r="S4" s="829"/>
      <c r="T4" s="829"/>
      <c r="U4" s="829"/>
      <c r="V4" s="829"/>
      <c r="W4" s="829"/>
      <c r="X4" s="829"/>
      <c r="Y4" s="829"/>
      <c r="Z4" s="829"/>
      <c r="AA4" s="829"/>
      <c r="AB4" s="829"/>
    </row>
    <row r="5" spans="2:58" ht="28.35" customHeight="1" x14ac:dyDescent="0.25">
      <c r="B5" s="829"/>
      <c r="C5" s="829"/>
      <c r="D5" s="829"/>
      <c r="E5" s="829"/>
      <c r="F5" s="829"/>
      <c r="G5" s="829"/>
      <c r="H5" s="829"/>
      <c r="I5" s="829"/>
      <c r="J5" s="829"/>
      <c r="K5" s="829"/>
      <c r="N5" s="829"/>
      <c r="O5" s="829"/>
      <c r="P5" s="829"/>
      <c r="Q5" s="829"/>
      <c r="R5" s="829"/>
      <c r="S5" s="829"/>
      <c r="T5" s="829"/>
      <c r="U5" s="829"/>
      <c r="V5" s="829"/>
      <c r="W5" s="829"/>
      <c r="X5" s="829"/>
      <c r="Y5" s="829"/>
      <c r="Z5" s="829"/>
      <c r="AA5" s="829"/>
      <c r="AB5" s="829"/>
      <c r="AE5" s="833" t="s">
        <v>239</v>
      </c>
      <c r="AF5" s="829"/>
      <c r="AG5" s="829"/>
      <c r="AH5" s="829"/>
      <c r="AI5" s="829"/>
      <c r="AJ5" s="829"/>
      <c r="AK5" s="829"/>
      <c r="AL5" s="829"/>
      <c r="AM5" s="829"/>
      <c r="AN5" s="829"/>
      <c r="AP5" s="834" t="s">
        <v>240</v>
      </c>
      <c r="AQ5" s="829"/>
      <c r="AR5" s="829"/>
      <c r="AS5" s="829"/>
      <c r="AT5" s="945"/>
    </row>
    <row r="6" spans="2:58" ht="2.85" customHeight="1" x14ac:dyDescent="0.25">
      <c r="B6" s="829"/>
      <c r="C6" s="829"/>
      <c r="D6" s="829"/>
      <c r="E6" s="829"/>
      <c r="F6" s="829"/>
      <c r="G6" s="829"/>
      <c r="H6" s="829"/>
      <c r="I6" s="829"/>
      <c r="J6" s="829"/>
      <c r="K6" s="829"/>
      <c r="AE6" s="829"/>
      <c r="AF6" s="829"/>
      <c r="AG6" s="829"/>
      <c r="AH6" s="829"/>
      <c r="AI6" s="829"/>
      <c r="AJ6" s="829"/>
      <c r="AK6" s="829"/>
      <c r="AL6" s="829"/>
      <c r="AM6" s="829"/>
      <c r="AN6" s="829"/>
      <c r="AP6" s="829"/>
      <c r="AQ6" s="829"/>
      <c r="AR6" s="829"/>
      <c r="AS6" s="829"/>
      <c r="AT6" s="945"/>
    </row>
    <row r="7" spans="2:58" x14ac:dyDescent="0.25">
      <c r="AE7" s="829"/>
      <c r="AF7" s="829"/>
      <c r="AG7" s="829"/>
      <c r="AH7" s="829"/>
      <c r="AI7" s="829"/>
      <c r="AJ7" s="829"/>
      <c r="AK7" s="829"/>
      <c r="AL7" s="829"/>
      <c r="AM7" s="829"/>
      <c r="AN7" s="829"/>
      <c r="AP7" s="829"/>
      <c r="AQ7" s="829"/>
      <c r="AR7" s="829"/>
      <c r="AS7" s="829"/>
      <c r="AT7" s="945"/>
    </row>
    <row r="8" spans="2:58" ht="7.15" customHeight="1" x14ac:dyDescent="0.25"/>
    <row r="9" spans="2:58" ht="14.1" customHeight="1" x14ac:dyDescent="0.25">
      <c r="AE9" s="833" t="s">
        <v>241</v>
      </c>
      <c r="AF9" s="829"/>
      <c r="AG9" s="829"/>
      <c r="AH9" s="829"/>
      <c r="AI9" s="829"/>
      <c r="AJ9" s="829"/>
      <c r="AK9" s="829"/>
      <c r="AL9" s="829"/>
      <c r="AM9" s="829"/>
      <c r="AN9" s="829"/>
      <c r="AP9" s="834" t="s">
        <v>880</v>
      </c>
      <c r="AQ9" s="829"/>
      <c r="AR9" s="829"/>
      <c r="AS9" s="829"/>
      <c r="AT9" s="945"/>
    </row>
    <row r="10" spans="2:58" ht="0" hidden="1" customHeight="1" x14ac:dyDescent="0.25">
      <c r="AT10" s="445"/>
      <c r="AU10" s="445"/>
      <c r="AV10" s="445"/>
      <c r="AW10" s="445"/>
      <c r="AX10" s="445"/>
      <c r="AY10" s="445"/>
      <c r="AZ10" s="445"/>
      <c r="BA10" s="445"/>
      <c r="BB10" s="445"/>
      <c r="BC10" s="445"/>
    </row>
    <row r="11" spans="2:58" ht="19.899999999999999" customHeight="1" x14ac:dyDescent="0.25"/>
    <row r="12" spans="2:58" ht="0" hidden="1" customHeight="1" x14ac:dyDescent="0.25">
      <c r="AT12" s="445"/>
      <c r="AU12" s="445"/>
      <c r="AV12" s="445"/>
      <c r="AW12" s="445"/>
      <c r="AX12" s="445"/>
      <c r="AY12" s="445"/>
      <c r="AZ12" s="445"/>
      <c r="BA12" s="445"/>
      <c r="BB12" s="445"/>
      <c r="BC12" s="445"/>
    </row>
    <row r="13" spans="2:58" ht="8.4499999999999993" customHeight="1" x14ac:dyDescent="0.25"/>
    <row r="14" spans="2:58" ht="27.75" customHeight="1" x14ac:dyDescent="0.25">
      <c r="B14" s="847" t="s">
        <v>242</v>
      </c>
      <c r="C14" s="839"/>
      <c r="D14" s="839"/>
      <c r="E14" s="839"/>
      <c r="F14" s="840"/>
      <c r="G14" s="916" t="s">
        <v>415</v>
      </c>
      <c r="H14" s="839"/>
      <c r="I14" s="840"/>
      <c r="J14" s="847" t="s">
        <v>243</v>
      </c>
      <c r="K14" s="839"/>
      <c r="L14" s="839"/>
      <c r="M14" s="839"/>
      <c r="N14" s="839"/>
      <c r="O14" s="839"/>
      <c r="P14" s="839"/>
      <c r="Q14" s="840"/>
      <c r="R14" s="848" t="s">
        <v>244</v>
      </c>
      <c r="S14" s="839"/>
      <c r="T14" s="839"/>
      <c r="U14" s="839"/>
      <c r="V14" s="839"/>
      <c r="W14" s="839"/>
      <c r="X14" s="840"/>
      <c r="Y14" s="847" t="s">
        <v>245</v>
      </c>
      <c r="Z14" s="839"/>
      <c r="AA14" s="839"/>
      <c r="AB14" s="839"/>
      <c r="AC14" s="839"/>
      <c r="AD14" s="839"/>
      <c r="AE14" s="840"/>
      <c r="AF14" s="946" t="s">
        <v>881</v>
      </c>
      <c r="AG14" s="947"/>
      <c r="AH14" s="947"/>
      <c r="AI14" s="947"/>
      <c r="AJ14" s="947"/>
      <c r="AK14" s="948"/>
      <c r="AL14" s="444" t="s">
        <v>236</v>
      </c>
      <c r="AM14" s="444" t="s">
        <v>236</v>
      </c>
      <c r="AN14" s="852" t="s">
        <v>236</v>
      </c>
      <c r="AO14" s="829"/>
      <c r="AP14" s="829"/>
      <c r="AQ14" s="444" t="s">
        <v>236</v>
      </c>
      <c r="AR14" s="444" t="s">
        <v>236</v>
      </c>
      <c r="AS14" s="444" t="s">
        <v>236</v>
      </c>
      <c r="AT14" s="449" t="s">
        <v>236</v>
      </c>
      <c r="AU14" s="449" t="s">
        <v>236</v>
      </c>
      <c r="AV14" s="449" t="s">
        <v>236</v>
      </c>
      <c r="AW14" s="449" t="s">
        <v>236</v>
      </c>
      <c r="AX14" s="449">
        <f>+AX15-AX19</f>
        <v>-247816050</v>
      </c>
      <c r="AY14" s="449" t="s">
        <v>236</v>
      </c>
      <c r="AZ14" s="449" t="s">
        <v>236</v>
      </c>
      <c r="BA14" s="449" t="s">
        <v>236</v>
      </c>
      <c r="BB14" s="449" t="s">
        <v>236</v>
      </c>
      <c r="BC14" s="449" t="s">
        <v>236</v>
      </c>
      <c r="BE14" s="444" t="s">
        <v>236</v>
      </c>
      <c r="BF14" s="444" t="s">
        <v>236</v>
      </c>
    </row>
    <row r="15" spans="2:58" x14ac:dyDescent="0.25">
      <c r="B15" s="914" t="s">
        <v>246</v>
      </c>
      <c r="C15" s="839"/>
      <c r="D15" s="839"/>
      <c r="E15" s="839"/>
      <c r="F15" s="839"/>
      <c r="G15" s="840"/>
      <c r="H15" s="838" t="s">
        <v>240</v>
      </c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839"/>
      <c r="X15" s="839"/>
      <c r="Y15" s="839"/>
      <c r="Z15" s="839"/>
      <c r="AA15" s="839"/>
      <c r="AB15" s="839"/>
      <c r="AC15" s="839"/>
      <c r="AD15" s="839"/>
      <c r="AE15" s="839"/>
      <c r="AF15" s="839"/>
      <c r="AG15" s="839"/>
      <c r="AH15" s="840"/>
      <c r="AI15" s="446" t="s">
        <v>236</v>
      </c>
      <c r="AJ15" s="446" t="s">
        <v>236</v>
      </c>
      <c r="AK15" s="446" t="s">
        <v>236</v>
      </c>
      <c r="AL15" s="446" t="s">
        <v>236</v>
      </c>
      <c r="AM15" s="446" t="s">
        <v>236</v>
      </c>
      <c r="AN15" s="841" t="s">
        <v>236</v>
      </c>
      <c r="AO15" s="842"/>
      <c r="AP15" s="842"/>
      <c r="AQ15" s="444" t="s">
        <v>236</v>
      </c>
      <c r="AR15" s="444" t="s">
        <v>236</v>
      </c>
      <c r="AS15" s="444" t="s">
        <v>236</v>
      </c>
      <c r="AT15" s="449" t="s">
        <v>236</v>
      </c>
      <c r="AU15" s="449" t="s">
        <v>236</v>
      </c>
      <c r="AV15" s="449" t="s">
        <v>236</v>
      </c>
      <c r="AW15" s="449" t="s">
        <v>236</v>
      </c>
      <c r="AX15" s="449">
        <v>3841165661.9000001</v>
      </c>
      <c r="AY15" s="449" t="s">
        <v>236</v>
      </c>
      <c r="AZ15" s="449" t="s">
        <v>236</v>
      </c>
      <c r="BA15" s="449" t="s">
        <v>236</v>
      </c>
      <c r="BB15" s="449" t="s">
        <v>236</v>
      </c>
      <c r="BC15" s="449" t="s">
        <v>236</v>
      </c>
      <c r="BE15" s="444" t="s">
        <v>236</v>
      </c>
      <c r="BF15" s="444" t="s">
        <v>236</v>
      </c>
    </row>
    <row r="16" spans="2:58" x14ac:dyDescent="0.25">
      <c r="B16" s="914" t="s">
        <v>663</v>
      </c>
      <c r="C16" s="839"/>
      <c r="D16" s="839"/>
      <c r="E16" s="839"/>
      <c r="F16" s="839"/>
      <c r="G16" s="839"/>
      <c r="H16" s="840"/>
      <c r="I16" s="838" t="s">
        <v>664</v>
      </c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39"/>
      <c r="AP16" s="840"/>
      <c r="AQ16" s="444" t="s">
        <v>236</v>
      </c>
      <c r="AR16" s="444" t="s">
        <v>236</v>
      </c>
      <c r="AS16" s="444" t="s">
        <v>236</v>
      </c>
      <c r="AT16" s="449" t="s">
        <v>236</v>
      </c>
      <c r="AU16" s="449" t="s">
        <v>236</v>
      </c>
      <c r="AV16" s="449" t="s">
        <v>236</v>
      </c>
      <c r="AW16" s="449" t="s">
        <v>236</v>
      </c>
      <c r="AX16" s="449" t="s">
        <v>236</v>
      </c>
      <c r="AY16" s="449" t="s">
        <v>236</v>
      </c>
      <c r="AZ16" s="449" t="s">
        <v>236</v>
      </c>
      <c r="BA16" s="449" t="s">
        <v>236</v>
      </c>
      <c r="BB16" s="449" t="s">
        <v>236</v>
      </c>
      <c r="BC16" s="449" t="s">
        <v>236</v>
      </c>
      <c r="BE16" s="444" t="s">
        <v>236</v>
      </c>
      <c r="BF16" s="444" t="s">
        <v>236</v>
      </c>
    </row>
    <row r="17" spans="2:58" s="452" customFormat="1" ht="45" customHeight="1" x14ac:dyDescent="0.2">
      <c r="B17" s="949" t="s">
        <v>247</v>
      </c>
      <c r="C17" s="951"/>
      <c r="D17" s="955" t="s">
        <v>248</v>
      </c>
      <c r="E17" s="951"/>
      <c r="F17" s="949" t="s">
        <v>249</v>
      </c>
      <c r="G17" s="951"/>
      <c r="H17" s="949" t="s">
        <v>250</v>
      </c>
      <c r="I17" s="951"/>
      <c r="J17" s="949" t="s">
        <v>251</v>
      </c>
      <c r="K17" s="950"/>
      <c r="L17" s="951"/>
      <c r="M17" s="949" t="s">
        <v>252</v>
      </c>
      <c r="N17" s="950"/>
      <c r="O17" s="951"/>
      <c r="P17" s="949" t="s">
        <v>253</v>
      </c>
      <c r="Q17" s="951"/>
      <c r="R17" s="949" t="s">
        <v>254</v>
      </c>
      <c r="S17" s="951"/>
      <c r="T17" s="949" t="s">
        <v>255</v>
      </c>
      <c r="U17" s="950"/>
      <c r="V17" s="950"/>
      <c r="W17" s="950"/>
      <c r="X17" s="950"/>
      <c r="Y17" s="950"/>
      <c r="Z17" s="950"/>
      <c r="AA17" s="951"/>
      <c r="AB17" s="949" t="s">
        <v>256</v>
      </c>
      <c r="AC17" s="950"/>
      <c r="AD17" s="950"/>
      <c r="AE17" s="950"/>
      <c r="AF17" s="951"/>
      <c r="AG17" s="949" t="s">
        <v>257</v>
      </c>
      <c r="AH17" s="950"/>
      <c r="AI17" s="951"/>
      <c r="AJ17" s="450" t="s">
        <v>258</v>
      </c>
      <c r="AK17" s="949" t="s">
        <v>259</v>
      </c>
      <c r="AL17" s="950"/>
      <c r="AM17" s="950"/>
      <c r="AN17" s="950"/>
      <c r="AO17" s="950"/>
      <c r="AP17" s="951"/>
      <c r="AQ17" s="450" t="s">
        <v>260</v>
      </c>
      <c r="AR17" s="450" t="s">
        <v>261</v>
      </c>
      <c r="AS17" s="450" t="s">
        <v>262</v>
      </c>
      <c r="AT17" s="451" t="s">
        <v>263</v>
      </c>
      <c r="AU17" s="451" t="s">
        <v>264</v>
      </c>
      <c r="AV17" s="451" t="s">
        <v>265</v>
      </c>
      <c r="AW17" s="451" t="s">
        <v>266</v>
      </c>
      <c r="AX17" s="570" t="s">
        <v>267</v>
      </c>
      <c r="AY17" s="451" t="s">
        <v>268</v>
      </c>
      <c r="AZ17" s="451" t="s">
        <v>269</v>
      </c>
      <c r="BA17" s="451" t="s">
        <v>270</v>
      </c>
      <c r="BB17" s="451" t="s">
        <v>271</v>
      </c>
      <c r="BC17" s="451" t="s">
        <v>272</v>
      </c>
      <c r="BE17" s="450" t="s">
        <v>882</v>
      </c>
      <c r="BF17" s="450" t="s">
        <v>883</v>
      </c>
    </row>
    <row r="18" spans="2:58" s="354" customFormat="1" ht="15.75" x14ac:dyDescent="0.25">
      <c r="B18" s="952" t="s">
        <v>14</v>
      </c>
      <c r="C18" s="953"/>
      <c r="D18" s="952" t="s">
        <v>279</v>
      </c>
      <c r="E18" s="953"/>
      <c r="F18" s="952"/>
      <c r="G18" s="953"/>
      <c r="H18" s="952"/>
      <c r="I18" s="953"/>
      <c r="J18" s="952"/>
      <c r="K18" s="953"/>
      <c r="L18" s="953"/>
      <c r="M18" s="952"/>
      <c r="N18" s="953"/>
      <c r="O18" s="953"/>
      <c r="P18" s="952"/>
      <c r="Q18" s="953"/>
      <c r="R18" s="952"/>
      <c r="S18" s="953"/>
      <c r="T18" s="954" t="s">
        <v>7</v>
      </c>
      <c r="U18" s="953"/>
      <c r="V18" s="953"/>
      <c r="W18" s="953"/>
      <c r="X18" s="953"/>
      <c r="Y18" s="953"/>
      <c r="Z18" s="953"/>
      <c r="AA18" s="953"/>
      <c r="AB18" s="952" t="s">
        <v>273</v>
      </c>
      <c r="AC18" s="953"/>
      <c r="AD18" s="953"/>
      <c r="AE18" s="953"/>
      <c r="AF18" s="953"/>
      <c r="AG18" s="952" t="s">
        <v>274</v>
      </c>
      <c r="AH18" s="953"/>
      <c r="AI18" s="953"/>
      <c r="AJ18" s="453" t="s">
        <v>65</v>
      </c>
      <c r="AK18" s="956" t="s">
        <v>275</v>
      </c>
      <c r="AL18" s="953"/>
      <c r="AM18" s="953"/>
      <c r="AN18" s="953"/>
      <c r="AO18" s="953"/>
      <c r="AP18" s="953"/>
      <c r="AQ18" s="454">
        <v>172387016667</v>
      </c>
      <c r="AR18" s="454">
        <v>162188751666</v>
      </c>
      <c r="AS18" s="454">
        <v>10198265001</v>
      </c>
      <c r="AT18" s="455">
        <v>0</v>
      </c>
      <c r="AU18" s="455">
        <v>122049856808</v>
      </c>
      <c r="AV18" s="455">
        <v>40138894858</v>
      </c>
      <c r="AW18" s="455">
        <v>120819523663</v>
      </c>
      <c r="AX18" s="455">
        <v>120819523663</v>
      </c>
      <c r="AY18" s="455">
        <v>120819523663</v>
      </c>
      <c r="AZ18" s="455">
        <v>120819523663</v>
      </c>
      <c r="BA18" s="455">
        <v>120819523663</v>
      </c>
      <c r="BB18" s="455">
        <v>120819523663</v>
      </c>
      <c r="BC18" s="455">
        <v>120819523663</v>
      </c>
      <c r="BE18" s="456">
        <f>+AU18/AQ18</f>
        <v>0.70799912410900245</v>
      </c>
      <c r="BF18" s="456">
        <f>+AW18/AQ18</f>
        <v>0.70086208346181356</v>
      </c>
    </row>
    <row r="19" spans="2:58" s="354" customFormat="1" ht="15.75" x14ac:dyDescent="0.25">
      <c r="B19" s="952" t="s">
        <v>14</v>
      </c>
      <c r="C19" s="953"/>
      <c r="D19" s="952" t="s">
        <v>282</v>
      </c>
      <c r="E19" s="953"/>
      <c r="F19" s="952"/>
      <c r="G19" s="953"/>
      <c r="H19" s="952"/>
      <c r="I19" s="953"/>
      <c r="J19" s="952"/>
      <c r="K19" s="953"/>
      <c r="L19" s="953"/>
      <c r="M19" s="952"/>
      <c r="N19" s="953"/>
      <c r="O19" s="953"/>
      <c r="P19" s="952"/>
      <c r="Q19" s="953"/>
      <c r="R19" s="952"/>
      <c r="S19" s="953"/>
      <c r="T19" s="954" t="s">
        <v>9</v>
      </c>
      <c r="U19" s="953"/>
      <c r="V19" s="953"/>
      <c r="W19" s="953"/>
      <c r="X19" s="953"/>
      <c r="Y19" s="953"/>
      <c r="Z19" s="953"/>
      <c r="AA19" s="953"/>
      <c r="AB19" s="952" t="s">
        <v>273</v>
      </c>
      <c r="AC19" s="953"/>
      <c r="AD19" s="953"/>
      <c r="AE19" s="953"/>
      <c r="AF19" s="953"/>
      <c r="AG19" s="952" t="s">
        <v>274</v>
      </c>
      <c r="AH19" s="953"/>
      <c r="AI19" s="953"/>
      <c r="AJ19" s="453" t="s">
        <v>65</v>
      </c>
      <c r="AK19" s="956" t="s">
        <v>275</v>
      </c>
      <c r="AL19" s="953"/>
      <c r="AM19" s="953"/>
      <c r="AN19" s="953"/>
      <c r="AO19" s="953"/>
      <c r="AP19" s="953"/>
      <c r="AQ19" s="455">
        <f>+AQ72+AQ73</f>
        <v>18461500000</v>
      </c>
      <c r="AR19" s="455">
        <f t="shared" ref="AR19:AV19" si="0">+AR72+AR73</f>
        <v>15621249753.18</v>
      </c>
      <c r="AS19" s="455">
        <f t="shared" si="0"/>
        <v>2840250246.8199997</v>
      </c>
      <c r="AT19" s="455">
        <f t="shared" si="0"/>
        <v>0</v>
      </c>
      <c r="AU19" s="455">
        <f t="shared" si="0"/>
        <v>11204186773.74</v>
      </c>
      <c r="AV19" s="455">
        <f t="shared" si="0"/>
        <v>4417062979.4400005</v>
      </c>
      <c r="AW19" s="455">
        <f>+AW72+AW73</f>
        <v>7115205061.8400002</v>
      </c>
      <c r="AX19" s="455">
        <f t="shared" ref="AX19:BC19" si="1">+AX72+AX73</f>
        <v>4088981711.9000001</v>
      </c>
      <c r="AY19" s="455">
        <f t="shared" si="1"/>
        <v>7063389255.8400002</v>
      </c>
      <c r="AZ19" s="455">
        <f t="shared" si="1"/>
        <v>51815806</v>
      </c>
      <c r="BA19" s="455">
        <f t="shared" si="1"/>
        <v>7046002583.8400002</v>
      </c>
      <c r="BB19" s="455">
        <f t="shared" si="1"/>
        <v>17386672</v>
      </c>
      <c r="BC19" s="455">
        <f t="shared" si="1"/>
        <v>2918088</v>
      </c>
      <c r="BE19" s="456">
        <f t="shared" ref="BE19:BE23" si="2">+AU19/AQ19</f>
        <v>0.60689471460823874</v>
      </c>
      <c r="BF19" s="456">
        <f t="shared" ref="BF19:BF23" si="3">+AW19/AQ19</f>
        <v>0.38540774378246623</v>
      </c>
    </row>
    <row r="20" spans="2:58" s="354" customFormat="1" ht="15.75" x14ac:dyDescent="0.25">
      <c r="B20" s="952" t="s">
        <v>14</v>
      </c>
      <c r="C20" s="953"/>
      <c r="D20" s="952" t="s">
        <v>289</v>
      </c>
      <c r="E20" s="953"/>
      <c r="F20" s="952"/>
      <c r="G20" s="953"/>
      <c r="H20" s="952"/>
      <c r="I20" s="953"/>
      <c r="J20" s="952"/>
      <c r="K20" s="953"/>
      <c r="L20" s="953"/>
      <c r="M20" s="952"/>
      <c r="N20" s="953"/>
      <c r="O20" s="953"/>
      <c r="P20" s="952"/>
      <c r="Q20" s="953"/>
      <c r="R20" s="952"/>
      <c r="S20" s="953"/>
      <c r="T20" s="954" t="s">
        <v>10</v>
      </c>
      <c r="U20" s="953"/>
      <c r="V20" s="953"/>
      <c r="W20" s="953"/>
      <c r="X20" s="953"/>
      <c r="Y20" s="953"/>
      <c r="Z20" s="953"/>
      <c r="AA20" s="953"/>
      <c r="AB20" s="952" t="s">
        <v>273</v>
      </c>
      <c r="AC20" s="953"/>
      <c r="AD20" s="953"/>
      <c r="AE20" s="953"/>
      <c r="AF20" s="953"/>
      <c r="AG20" s="952" t="s">
        <v>274</v>
      </c>
      <c r="AH20" s="953"/>
      <c r="AI20" s="953"/>
      <c r="AJ20" s="453" t="s">
        <v>65</v>
      </c>
      <c r="AK20" s="956" t="s">
        <v>275</v>
      </c>
      <c r="AL20" s="953"/>
      <c r="AM20" s="953"/>
      <c r="AN20" s="953"/>
      <c r="AO20" s="953"/>
      <c r="AP20" s="953"/>
      <c r="AQ20" s="455">
        <f>+AQ171+AQ172+AQ173</f>
        <v>268937100000</v>
      </c>
      <c r="AR20" s="455">
        <f t="shared" ref="AR20:AW20" si="4">+AR171+AR172+AR173</f>
        <v>219522795497</v>
      </c>
      <c r="AS20" s="455">
        <f t="shared" si="4"/>
        <v>49414304503</v>
      </c>
      <c r="AT20" s="455">
        <f t="shared" si="4"/>
        <v>0</v>
      </c>
      <c r="AU20" s="455">
        <f t="shared" si="4"/>
        <v>211517510343</v>
      </c>
      <c r="AV20" s="455">
        <f t="shared" si="4"/>
        <v>8005285154</v>
      </c>
      <c r="AW20" s="455">
        <f t="shared" si="4"/>
        <v>134281463874</v>
      </c>
      <c r="AX20" s="455">
        <f t="shared" ref="AX20:BC20" si="5">+AX171+AX172+AX173</f>
        <v>77236046469</v>
      </c>
      <c r="AY20" s="455">
        <f t="shared" si="5"/>
        <v>134222853663</v>
      </c>
      <c r="AZ20" s="455">
        <f t="shared" si="5"/>
        <v>58610211</v>
      </c>
      <c r="BA20" s="455">
        <f t="shared" si="5"/>
        <v>134222853663</v>
      </c>
      <c r="BB20" s="455">
        <f t="shared" si="5"/>
        <v>0</v>
      </c>
      <c r="BC20" s="455">
        <f t="shared" si="5"/>
        <v>2742263</v>
      </c>
      <c r="BE20" s="456">
        <f t="shared" si="2"/>
        <v>0.78649435255678746</v>
      </c>
      <c r="BF20" s="456">
        <f t="shared" si="3"/>
        <v>0.4993043498795815</v>
      </c>
    </row>
    <row r="21" spans="2:58" s="346" customFormat="1" ht="15.75" x14ac:dyDescent="0.25">
      <c r="B21" s="957"/>
      <c r="C21" s="958"/>
      <c r="D21" s="957"/>
      <c r="E21" s="958"/>
      <c r="F21" s="957"/>
      <c r="G21" s="958"/>
      <c r="H21" s="957"/>
      <c r="I21" s="958"/>
      <c r="J21" s="957"/>
      <c r="K21" s="958"/>
      <c r="L21" s="958"/>
      <c r="M21" s="957"/>
      <c r="N21" s="958"/>
      <c r="O21" s="958"/>
      <c r="P21" s="957"/>
      <c r="Q21" s="958"/>
      <c r="R21" s="957"/>
      <c r="S21" s="958"/>
      <c r="T21" s="957"/>
      <c r="U21" s="958"/>
      <c r="V21" s="958"/>
      <c r="W21" s="958"/>
      <c r="X21" s="958"/>
      <c r="Y21" s="958"/>
      <c r="Z21" s="958"/>
      <c r="AA21" s="958"/>
      <c r="AB21" s="957"/>
      <c r="AC21" s="958"/>
      <c r="AD21" s="958"/>
      <c r="AE21" s="958"/>
      <c r="AF21" s="958"/>
      <c r="AG21" s="957"/>
      <c r="AH21" s="958"/>
      <c r="AI21" s="958"/>
      <c r="AJ21" s="457"/>
      <c r="AK21" s="957"/>
      <c r="AL21" s="958"/>
      <c r="AM21" s="958"/>
      <c r="AN21" s="958"/>
      <c r="AO21" s="958"/>
      <c r="AP21" s="958"/>
      <c r="AQ21" s="458">
        <f>+SUM(AQ18:AQ20)</f>
        <v>459785616667</v>
      </c>
      <c r="AR21" s="458">
        <f t="shared" ref="AR21:BC21" si="6">+SUM(AR18:AR20)</f>
        <v>397332796916.17999</v>
      </c>
      <c r="AS21" s="458">
        <f t="shared" si="6"/>
        <v>62452819750.82</v>
      </c>
      <c r="AT21" s="458">
        <f t="shared" si="6"/>
        <v>0</v>
      </c>
      <c r="AU21" s="458">
        <f t="shared" si="6"/>
        <v>344771553924.73999</v>
      </c>
      <c r="AV21" s="458">
        <f t="shared" si="6"/>
        <v>52561242991.440002</v>
      </c>
      <c r="AW21" s="458">
        <f t="shared" si="6"/>
        <v>262216192598.84</v>
      </c>
      <c r="AX21" s="458">
        <f t="shared" si="6"/>
        <v>202144551843.89999</v>
      </c>
      <c r="AY21" s="458">
        <f t="shared" si="6"/>
        <v>262105766581.84</v>
      </c>
      <c r="AZ21" s="458">
        <f t="shared" si="6"/>
        <v>120929949680</v>
      </c>
      <c r="BA21" s="458">
        <f t="shared" si="6"/>
        <v>262088379909.84</v>
      </c>
      <c r="BB21" s="458">
        <f t="shared" si="6"/>
        <v>120836910335</v>
      </c>
      <c r="BC21" s="458">
        <f t="shared" si="6"/>
        <v>120825184014</v>
      </c>
      <c r="BE21" s="459">
        <f t="shared" si="2"/>
        <v>0.74985284755969428</v>
      </c>
      <c r="BF21" s="459">
        <f t="shared" si="3"/>
        <v>0.5703009904912929</v>
      </c>
    </row>
    <row r="22" spans="2:58" s="354" customFormat="1" ht="15.75" x14ac:dyDescent="0.25">
      <c r="B22" s="952" t="s">
        <v>99</v>
      </c>
      <c r="C22" s="953"/>
      <c r="D22" s="952"/>
      <c r="E22" s="953"/>
      <c r="F22" s="952"/>
      <c r="G22" s="953"/>
      <c r="H22" s="952"/>
      <c r="I22" s="953"/>
      <c r="J22" s="952"/>
      <c r="K22" s="953"/>
      <c r="L22" s="953"/>
      <c r="M22" s="952"/>
      <c r="N22" s="953"/>
      <c r="O22" s="953"/>
      <c r="P22" s="952"/>
      <c r="Q22" s="953"/>
      <c r="R22" s="952"/>
      <c r="S22" s="953"/>
      <c r="T22" s="954" t="s">
        <v>11</v>
      </c>
      <c r="U22" s="953"/>
      <c r="V22" s="953"/>
      <c r="W22" s="953"/>
      <c r="X22" s="953"/>
      <c r="Y22" s="953"/>
      <c r="Z22" s="953"/>
      <c r="AA22" s="953"/>
      <c r="AB22" s="952" t="s">
        <v>273</v>
      </c>
      <c r="AC22" s="953"/>
      <c r="AD22" s="953"/>
      <c r="AE22" s="953"/>
      <c r="AF22" s="953"/>
      <c r="AG22" s="952" t="s">
        <v>274</v>
      </c>
      <c r="AH22" s="953"/>
      <c r="AI22" s="953"/>
      <c r="AJ22" s="453" t="s">
        <v>65</v>
      </c>
      <c r="AK22" s="956" t="s">
        <v>275</v>
      </c>
      <c r="AL22" s="953"/>
      <c r="AM22" s="953"/>
      <c r="AN22" s="953"/>
      <c r="AO22" s="953"/>
      <c r="AP22" s="953"/>
      <c r="AQ22" s="455">
        <f>+AQ193+AQ195+AQ194</f>
        <v>34435745822</v>
      </c>
      <c r="AR22" s="455">
        <f t="shared" ref="AR22:BC22" si="7">+AR193+AR195+AR194</f>
        <v>19653822027</v>
      </c>
      <c r="AS22" s="455">
        <f t="shared" si="7"/>
        <v>12731923795</v>
      </c>
      <c r="AT22" s="455">
        <f t="shared" si="7"/>
        <v>2050000000</v>
      </c>
      <c r="AU22" s="455">
        <f t="shared" si="7"/>
        <v>16002797631</v>
      </c>
      <c r="AV22" s="455">
        <f t="shared" si="7"/>
        <v>3651024396</v>
      </c>
      <c r="AW22" s="455">
        <f t="shared" si="7"/>
        <v>5389113498.46</v>
      </c>
      <c r="AX22" s="455">
        <f t="shared" si="7"/>
        <v>10613684132.540001</v>
      </c>
      <c r="AY22" s="455">
        <f t="shared" si="7"/>
        <v>5268421022.46</v>
      </c>
      <c r="AZ22" s="455">
        <f t="shared" si="7"/>
        <v>120692476</v>
      </c>
      <c r="BA22" s="455">
        <f t="shared" si="7"/>
        <v>5260724237.46</v>
      </c>
      <c r="BB22" s="455">
        <f t="shared" si="7"/>
        <v>7696785</v>
      </c>
      <c r="BC22" s="455">
        <f t="shared" si="7"/>
        <v>1718802</v>
      </c>
      <c r="BE22" s="456">
        <f t="shared" si="2"/>
        <v>0.46471470993307995</v>
      </c>
      <c r="BF22" s="456">
        <f t="shared" si="3"/>
        <v>0.15649765584624137</v>
      </c>
    </row>
    <row r="23" spans="2:58" s="346" customFormat="1" ht="15.75" x14ac:dyDescent="0.25">
      <c r="B23" s="957"/>
      <c r="C23" s="958"/>
      <c r="D23" s="957"/>
      <c r="E23" s="958"/>
      <c r="F23" s="957"/>
      <c r="G23" s="958"/>
      <c r="H23" s="957"/>
      <c r="I23" s="958"/>
      <c r="J23" s="957"/>
      <c r="K23" s="958"/>
      <c r="L23" s="958"/>
      <c r="M23" s="957"/>
      <c r="N23" s="958"/>
      <c r="O23" s="958"/>
      <c r="P23" s="957"/>
      <c r="Q23" s="958"/>
      <c r="R23" s="957"/>
      <c r="S23" s="958"/>
      <c r="T23" s="957"/>
      <c r="U23" s="958"/>
      <c r="V23" s="958"/>
      <c r="W23" s="958"/>
      <c r="X23" s="958"/>
      <c r="Y23" s="958"/>
      <c r="Z23" s="958"/>
      <c r="AA23" s="958"/>
      <c r="AB23" s="957"/>
      <c r="AC23" s="958"/>
      <c r="AD23" s="958"/>
      <c r="AE23" s="958"/>
      <c r="AF23" s="958"/>
      <c r="AG23" s="957"/>
      <c r="AH23" s="958"/>
      <c r="AI23" s="958"/>
      <c r="AJ23" s="457"/>
      <c r="AK23" s="957"/>
      <c r="AL23" s="958"/>
      <c r="AM23" s="958"/>
      <c r="AN23" s="958"/>
      <c r="AO23" s="958"/>
      <c r="AP23" s="958"/>
      <c r="AQ23" s="458">
        <f>+AQ21+AQ22</f>
        <v>494221362489</v>
      </c>
      <c r="AR23" s="458">
        <f t="shared" ref="AR23:BC23" si="8">+AR21+AR22</f>
        <v>416986618943.17999</v>
      </c>
      <c r="AS23" s="458">
        <f t="shared" si="8"/>
        <v>75184743545.820007</v>
      </c>
      <c r="AT23" s="458">
        <f t="shared" si="8"/>
        <v>2050000000</v>
      </c>
      <c r="AU23" s="458">
        <f t="shared" si="8"/>
        <v>360774351555.73999</v>
      </c>
      <c r="AV23" s="458">
        <f t="shared" si="8"/>
        <v>56212267387.440002</v>
      </c>
      <c r="AW23" s="458">
        <f>+AW21+AW22</f>
        <v>267605306097.29999</v>
      </c>
      <c r="AX23" s="458">
        <f t="shared" si="8"/>
        <v>212758235976.44</v>
      </c>
      <c r="AY23" s="458">
        <f t="shared" si="8"/>
        <v>267374187604.29999</v>
      </c>
      <c r="AZ23" s="458">
        <f t="shared" si="8"/>
        <v>121050642156</v>
      </c>
      <c r="BA23" s="458">
        <f t="shared" si="8"/>
        <v>267349104147.29999</v>
      </c>
      <c r="BB23" s="458">
        <f t="shared" si="8"/>
        <v>120844607120</v>
      </c>
      <c r="BC23" s="458">
        <f t="shared" si="8"/>
        <v>120826902816</v>
      </c>
      <c r="BE23" s="459">
        <f t="shared" si="2"/>
        <v>0.72998534449989472</v>
      </c>
      <c r="BF23" s="459">
        <f t="shared" si="3"/>
        <v>0.54146851271176311</v>
      </c>
    </row>
    <row r="24" spans="2:58" x14ac:dyDescent="0.25">
      <c r="B24" s="444"/>
      <c r="C24" s="444"/>
      <c r="D24" s="444"/>
      <c r="E24" s="444"/>
      <c r="F24" s="444"/>
      <c r="G24" s="444"/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  <c r="T24" s="444"/>
      <c r="U24" s="444"/>
      <c r="V24" s="444"/>
      <c r="W24" s="444"/>
      <c r="X24" s="444"/>
      <c r="Y24" s="444"/>
      <c r="Z24" s="444"/>
      <c r="AA24" s="444"/>
      <c r="AB24" s="444"/>
      <c r="AC24" s="444"/>
      <c r="AD24" s="444"/>
      <c r="AE24" s="444"/>
      <c r="AF24" s="444"/>
      <c r="AG24" s="444"/>
      <c r="AH24" s="444"/>
      <c r="AI24" s="444"/>
      <c r="AJ24" s="444"/>
      <c r="AK24" s="444"/>
      <c r="AL24" s="444"/>
      <c r="AM24" s="444"/>
      <c r="AN24" s="444"/>
      <c r="AO24" s="444"/>
      <c r="AP24" s="444"/>
      <c r="AQ24" s="444"/>
      <c r="AR24" s="444"/>
      <c r="AS24" s="444"/>
      <c r="AT24" s="449"/>
      <c r="AU24" s="449"/>
      <c r="AV24" s="449"/>
      <c r="AW24" s="449"/>
      <c r="AX24" s="449"/>
      <c r="AY24" s="449"/>
      <c r="AZ24" s="449"/>
      <c r="BA24" s="449"/>
      <c r="BB24" s="449"/>
      <c r="BC24" s="449"/>
      <c r="BE24" s="444"/>
      <c r="BF24" s="444"/>
    </row>
    <row r="25" spans="2:58" s="462" customFormat="1" ht="15.75" x14ac:dyDescent="0.25">
      <c r="B25" s="959"/>
      <c r="C25" s="960"/>
      <c r="D25" s="959"/>
      <c r="E25" s="960"/>
      <c r="F25" s="959"/>
      <c r="G25" s="960"/>
      <c r="H25" s="959"/>
      <c r="I25" s="960"/>
      <c r="J25" s="959"/>
      <c r="K25" s="960"/>
      <c r="L25" s="960"/>
      <c r="M25" s="959"/>
      <c r="N25" s="960"/>
      <c r="O25" s="960"/>
      <c r="P25" s="959"/>
      <c r="Q25" s="960"/>
      <c r="R25" s="959"/>
      <c r="S25" s="960"/>
      <c r="T25" s="959"/>
      <c r="U25" s="960"/>
      <c r="V25" s="960"/>
      <c r="W25" s="960"/>
      <c r="X25" s="960"/>
      <c r="Y25" s="960"/>
      <c r="Z25" s="960"/>
      <c r="AA25" s="960"/>
      <c r="AB25" s="959"/>
      <c r="AC25" s="960"/>
      <c r="AD25" s="960"/>
      <c r="AE25" s="960"/>
      <c r="AF25" s="960"/>
      <c r="AG25" s="959"/>
      <c r="AH25" s="960"/>
      <c r="AI25" s="960"/>
      <c r="AJ25" s="460"/>
      <c r="AK25" s="959"/>
      <c r="AL25" s="960"/>
      <c r="AM25" s="960"/>
      <c r="AN25" s="960"/>
      <c r="AO25" s="960"/>
      <c r="AP25" s="960"/>
      <c r="AQ25" s="461" t="e">
        <f>+RESUMEN!#REF!</f>
        <v>#REF!</v>
      </c>
      <c r="AR25" s="461">
        <v>416986618943.18005</v>
      </c>
      <c r="AS25" s="461"/>
      <c r="AT25" s="461"/>
      <c r="AU25" s="461">
        <v>360774351555.73999</v>
      </c>
      <c r="AV25" s="461"/>
      <c r="AW25" s="461">
        <v>267605306097.29999</v>
      </c>
      <c r="AX25" s="461"/>
      <c r="AY25" s="461">
        <v>267374187604.29999</v>
      </c>
      <c r="AZ25" s="461"/>
      <c r="BA25" s="461"/>
      <c r="BB25" s="461"/>
      <c r="BC25" s="461"/>
      <c r="BE25" s="463"/>
      <c r="BF25" s="463"/>
    </row>
    <row r="26" spans="2:58" x14ac:dyDescent="0.25">
      <c r="B26" s="961"/>
      <c r="C26" s="962"/>
      <c r="D26" s="961"/>
      <c r="E26" s="962"/>
      <c r="F26" s="961"/>
      <c r="G26" s="962"/>
      <c r="H26" s="961"/>
      <c r="I26" s="962"/>
      <c r="J26" s="961"/>
      <c r="K26" s="962"/>
      <c r="L26" s="962"/>
      <c r="M26" s="961"/>
      <c r="N26" s="962"/>
      <c r="O26" s="962"/>
      <c r="P26" s="961"/>
      <c r="Q26" s="962"/>
      <c r="R26" s="961"/>
      <c r="S26" s="962"/>
      <c r="T26" s="961"/>
      <c r="U26" s="962"/>
      <c r="V26" s="962"/>
      <c r="W26" s="962"/>
      <c r="X26" s="962"/>
      <c r="Y26" s="962"/>
      <c r="Z26" s="962"/>
      <c r="AA26" s="962"/>
      <c r="AB26" s="961"/>
      <c r="AC26" s="962"/>
      <c r="AD26" s="962"/>
      <c r="AE26" s="962"/>
      <c r="AF26" s="962"/>
      <c r="AG26" s="961"/>
      <c r="AH26" s="962"/>
      <c r="AI26" s="962"/>
      <c r="AJ26" s="447"/>
      <c r="AK26" s="961"/>
      <c r="AL26" s="962"/>
      <c r="AM26" s="962"/>
      <c r="AN26" s="962"/>
      <c r="AO26" s="962"/>
      <c r="AP26" s="962"/>
      <c r="AQ26" s="616" t="e">
        <f>+AQ23-AQ25</f>
        <v>#REF!</v>
      </c>
      <c r="AR26" s="464">
        <f>+AR23-AR25</f>
        <v>0</v>
      </c>
      <c r="AS26" s="447"/>
      <c r="AT26" s="465"/>
      <c r="AU26" s="464">
        <f>+AU23-AU25</f>
        <v>0</v>
      </c>
      <c r="AV26" s="465"/>
      <c r="AW26" s="464">
        <f>+AW23-AW25</f>
        <v>0</v>
      </c>
      <c r="AX26" s="465"/>
      <c r="AY26" s="464">
        <f>+AY23-AY25</f>
        <v>0</v>
      </c>
      <c r="AZ26" s="465"/>
      <c r="BA26" s="465"/>
      <c r="BB26" s="465"/>
      <c r="BC26" s="465"/>
      <c r="BE26" s="447"/>
      <c r="BF26" s="447"/>
    </row>
    <row r="27" spans="2:58" x14ac:dyDescent="0.25">
      <c r="B27" s="444"/>
      <c r="C27" s="444"/>
      <c r="D27" s="444"/>
      <c r="E27" s="444"/>
      <c r="F27" s="444"/>
      <c r="G27" s="444"/>
      <c r="H27" s="444"/>
      <c r="I27" s="444"/>
      <c r="J27" s="444"/>
      <c r="K27" s="444"/>
      <c r="L27" s="444"/>
      <c r="M27" s="444"/>
      <c r="N27" s="444"/>
      <c r="O27" s="444"/>
      <c r="P27" s="444"/>
      <c r="Q27" s="444"/>
      <c r="R27" s="444"/>
      <c r="S27" s="444"/>
      <c r="T27" s="444"/>
      <c r="U27" s="444"/>
      <c r="V27" s="444"/>
      <c r="W27" s="444"/>
      <c r="X27" s="444"/>
      <c r="Y27" s="444"/>
      <c r="Z27" s="444"/>
      <c r="AA27" s="444"/>
      <c r="AB27" s="591"/>
      <c r="AC27" s="591"/>
      <c r="AD27" s="591"/>
      <c r="AE27" s="591"/>
      <c r="AF27" s="591"/>
      <c r="AG27" s="591"/>
      <c r="AH27" s="591"/>
      <c r="AI27" s="591"/>
      <c r="AJ27" s="591"/>
      <c r="AK27" s="591"/>
      <c r="AL27" s="591"/>
      <c r="AM27" s="591"/>
      <c r="AN27" s="591"/>
      <c r="AO27" s="591"/>
      <c r="AP27" s="591"/>
      <c r="AQ27" s="591"/>
      <c r="AR27" s="591"/>
      <c r="AS27" s="591"/>
      <c r="AT27" s="591"/>
      <c r="AU27" s="449"/>
      <c r="AV27" s="449"/>
      <c r="AW27" s="449"/>
      <c r="AX27" s="449"/>
      <c r="AY27" s="449"/>
      <c r="AZ27" s="449"/>
      <c r="BA27" s="449"/>
      <c r="BB27" s="449"/>
      <c r="BC27" s="449"/>
      <c r="BE27" s="444"/>
      <c r="BF27" s="444"/>
    </row>
    <row r="28" spans="2:58" x14ac:dyDescent="0.25">
      <c r="B28" s="444"/>
      <c r="C28" s="444"/>
      <c r="D28" s="444"/>
      <c r="E28" s="444"/>
      <c r="F28" s="444"/>
      <c r="G28" s="444"/>
      <c r="H28" s="444"/>
      <c r="I28" s="444"/>
      <c r="J28" s="444"/>
      <c r="K28" s="444"/>
      <c r="L28" s="444"/>
      <c r="M28" s="444"/>
      <c r="N28" s="444"/>
      <c r="O28" s="444"/>
      <c r="P28" s="444"/>
      <c r="Q28" s="444"/>
      <c r="R28" s="444"/>
      <c r="S28" s="444"/>
      <c r="T28" s="444"/>
      <c r="U28" s="444"/>
      <c r="V28" s="444"/>
      <c r="W28" s="444"/>
      <c r="X28" s="444"/>
      <c r="Y28" s="444"/>
      <c r="Z28" s="444"/>
      <c r="AA28" s="444"/>
      <c r="AB28" s="591"/>
      <c r="AC28" s="591"/>
      <c r="AD28" s="591"/>
      <c r="AE28" s="591"/>
      <c r="AF28" s="591"/>
      <c r="AG28" s="591"/>
      <c r="AH28" s="591"/>
      <c r="AI28" s="591"/>
      <c r="AJ28" s="591"/>
      <c r="AK28" s="591"/>
      <c r="AL28" s="591"/>
      <c r="AM28" s="591"/>
      <c r="AN28" s="591"/>
      <c r="AO28" s="591"/>
      <c r="AP28" s="591"/>
      <c r="AQ28" s="591"/>
      <c r="AR28" s="591"/>
      <c r="AS28" s="591"/>
      <c r="AT28" s="591"/>
      <c r="AU28" s="449"/>
      <c r="AV28" s="449"/>
      <c r="AW28" s="449"/>
      <c r="AX28" s="449"/>
      <c r="AY28" s="449"/>
      <c r="AZ28" s="449"/>
      <c r="BA28" s="449"/>
      <c r="BB28" s="449"/>
      <c r="BC28" s="449"/>
      <c r="BE28" s="444"/>
      <c r="BF28" s="444"/>
    </row>
    <row r="29" spans="2:58" ht="31.5" customHeight="1" x14ac:dyDescent="0.25">
      <c r="B29" s="963" t="s">
        <v>247</v>
      </c>
      <c r="C29" s="964"/>
      <c r="D29" s="965" t="s">
        <v>248</v>
      </c>
      <c r="E29" s="964"/>
      <c r="F29" s="963" t="s">
        <v>249</v>
      </c>
      <c r="G29" s="964"/>
      <c r="H29" s="963" t="s">
        <v>250</v>
      </c>
      <c r="I29" s="964"/>
      <c r="J29" s="963" t="s">
        <v>251</v>
      </c>
      <c r="K29" s="966"/>
      <c r="L29" s="964"/>
      <c r="M29" s="963" t="s">
        <v>252</v>
      </c>
      <c r="N29" s="966"/>
      <c r="O29" s="964"/>
      <c r="P29" s="963" t="s">
        <v>253</v>
      </c>
      <c r="Q29" s="964"/>
      <c r="R29" s="963" t="s">
        <v>254</v>
      </c>
      <c r="S29" s="964"/>
      <c r="T29" s="963" t="s">
        <v>255</v>
      </c>
      <c r="U29" s="966"/>
      <c r="V29" s="966"/>
      <c r="W29" s="966"/>
      <c r="X29" s="966"/>
      <c r="Y29" s="966"/>
      <c r="Z29" s="966"/>
      <c r="AA29" s="964"/>
      <c r="AB29" s="963" t="s">
        <v>256</v>
      </c>
      <c r="AC29" s="966"/>
      <c r="AD29" s="966"/>
      <c r="AE29" s="966"/>
      <c r="AF29" s="964"/>
      <c r="AG29" s="963" t="s">
        <v>257</v>
      </c>
      <c r="AH29" s="966"/>
      <c r="AI29" s="964"/>
      <c r="AJ29" s="466" t="s">
        <v>258</v>
      </c>
      <c r="AK29" s="963" t="s">
        <v>259</v>
      </c>
      <c r="AL29" s="966"/>
      <c r="AM29" s="966"/>
      <c r="AN29" s="966"/>
      <c r="AO29" s="966"/>
      <c r="AP29" s="964"/>
      <c r="AQ29" s="466" t="s">
        <v>260</v>
      </c>
      <c r="AR29" s="466" t="s">
        <v>261</v>
      </c>
      <c r="AS29" s="466" t="s">
        <v>262</v>
      </c>
      <c r="AT29" s="467" t="s">
        <v>263</v>
      </c>
      <c r="AU29" s="467" t="s">
        <v>264</v>
      </c>
      <c r="AV29" s="467" t="s">
        <v>265</v>
      </c>
      <c r="AW29" s="467" t="s">
        <v>266</v>
      </c>
      <c r="AX29" s="467" t="s">
        <v>267</v>
      </c>
      <c r="AY29" s="467" t="s">
        <v>268</v>
      </c>
      <c r="AZ29" s="467" t="s">
        <v>269</v>
      </c>
      <c r="BA29" s="467" t="s">
        <v>270</v>
      </c>
      <c r="BB29" s="467" t="s">
        <v>271</v>
      </c>
      <c r="BC29" s="467" t="s">
        <v>272</v>
      </c>
      <c r="BE29" s="466" t="str">
        <f>+BE17</f>
        <v>EJEC
COMP</v>
      </c>
      <c r="BF29" s="468" t="str">
        <f>+BF17</f>
        <v>EJEC
OBL</v>
      </c>
    </row>
    <row r="30" spans="2:58" x14ac:dyDescent="0.25">
      <c r="B30" s="967" t="s">
        <v>14</v>
      </c>
      <c r="C30" s="968"/>
      <c r="D30" s="967"/>
      <c r="E30" s="968"/>
      <c r="F30" s="967"/>
      <c r="G30" s="968"/>
      <c r="H30" s="967"/>
      <c r="I30" s="968"/>
      <c r="J30" s="967"/>
      <c r="K30" s="968"/>
      <c r="L30" s="968"/>
      <c r="M30" s="967"/>
      <c r="N30" s="968"/>
      <c r="O30" s="968"/>
      <c r="P30" s="967"/>
      <c r="Q30" s="968"/>
      <c r="R30" s="967"/>
      <c r="S30" s="968"/>
      <c r="T30" s="970" t="s">
        <v>8</v>
      </c>
      <c r="U30" s="968"/>
      <c r="V30" s="968"/>
      <c r="W30" s="968"/>
      <c r="X30" s="968"/>
      <c r="Y30" s="968"/>
      <c r="Z30" s="968"/>
      <c r="AA30" s="968"/>
      <c r="AB30" s="967" t="s">
        <v>273</v>
      </c>
      <c r="AC30" s="968"/>
      <c r="AD30" s="968"/>
      <c r="AE30" s="968"/>
      <c r="AF30" s="968"/>
      <c r="AG30" s="967" t="s">
        <v>274</v>
      </c>
      <c r="AH30" s="968"/>
      <c r="AI30" s="968"/>
      <c r="AJ30" s="469" t="s">
        <v>65</v>
      </c>
      <c r="AK30" s="969" t="s">
        <v>275</v>
      </c>
      <c r="AL30" s="968"/>
      <c r="AM30" s="968"/>
      <c r="AN30" s="968"/>
      <c r="AO30" s="968"/>
      <c r="AP30" s="968"/>
      <c r="AQ30" s="470">
        <v>388731630846</v>
      </c>
      <c r="AR30" s="470">
        <v>376507603596.17999</v>
      </c>
      <c r="AS30" s="470">
        <v>12224027249.82</v>
      </c>
      <c r="AT30" s="471">
        <v>0</v>
      </c>
      <c r="AU30" s="470">
        <v>327973514912.91998</v>
      </c>
      <c r="AV30" s="470">
        <v>48534088683.260002</v>
      </c>
      <c r="AW30" s="470">
        <v>251103828336.84</v>
      </c>
      <c r="AX30" s="470">
        <v>76869686576.080002</v>
      </c>
      <c r="AY30" s="470">
        <v>251080417245.84</v>
      </c>
      <c r="AZ30" s="470">
        <v>23411091</v>
      </c>
      <c r="BA30" s="470">
        <v>251080417245.84</v>
      </c>
      <c r="BB30" s="471">
        <v>0</v>
      </c>
      <c r="BC30" s="470">
        <v>382964461</v>
      </c>
      <c r="BD30" s="472"/>
      <c r="BE30" s="473">
        <f t="shared" ref="BE30:BE93" si="9">+AU30/AQ30</f>
        <v>0.84370164115317392</v>
      </c>
      <c r="BF30" s="473">
        <f t="shared" ref="BF30:BF93" si="10">+AW30/AQ30</f>
        <v>0.64595676917353129</v>
      </c>
    </row>
    <row r="31" spans="2:58" x14ac:dyDescent="0.25">
      <c r="B31" s="967" t="s">
        <v>14</v>
      </c>
      <c r="C31" s="968"/>
      <c r="D31" s="967"/>
      <c r="E31" s="968"/>
      <c r="F31" s="967"/>
      <c r="G31" s="968"/>
      <c r="H31" s="967"/>
      <c r="I31" s="968"/>
      <c r="J31" s="967"/>
      <c r="K31" s="968"/>
      <c r="L31" s="968"/>
      <c r="M31" s="967"/>
      <c r="N31" s="968"/>
      <c r="O31" s="968"/>
      <c r="P31" s="967"/>
      <c r="Q31" s="968"/>
      <c r="R31" s="967"/>
      <c r="S31" s="968"/>
      <c r="T31" s="970" t="s">
        <v>8</v>
      </c>
      <c r="U31" s="968"/>
      <c r="V31" s="968"/>
      <c r="W31" s="968"/>
      <c r="X31" s="968"/>
      <c r="Y31" s="968"/>
      <c r="Z31" s="968"/>
      <c r="AA31" s="968"/>
      <c r="AB31" s="967" t="s">
        <v>273</v>
      </c>
      <c r="AC31" s="968"/>
      <c r="AD31" s="968"/>
      <c r="AE31" s="968"/>
      <c r="AF31" s="968"/>
      <c r="AG31" s="967" t="s">
        <v>274</v>
      </c>
      <c r="AH31" s="968"/>
      <c r="AI31" s="968"/>
      <c r="AJ31" s="469" t="s">
        <v>303</v>
      </c>
      <c r="AK31" s="969" t="s">
        <v>321</v>
      </c>
      <c r="AL31" s="968"/>
      <c r="AM31" s="968"/>
      <c r="AN31" s="968"/>
      <c r="AO31" s="968"/>
      <c r="AP31" s="968"/>
      <c r="AQ31" s="470">
        <v>4021085821</v>
      </c>
      <c r="AR31" s="470">
        <v>3000928641</v>
      </c>
      <c r="AS31" s="470">
        <v>1020157180</v>
      </c>
      <c r="AT31" s="471">
        <v>0</v>
      </c>
      <c r="AU31" s="470">
        <v>979239913.82000005</v>
      </c>
      <c r="AV31" s="470">
        <v>2021688727.1800001</v>
      </c>
      <c r="AW31" s="470">
        <v>104400849</v>
      </c>
      <c r="AX31" s="470">
        <v>874839064.82000005</v>
      </c>
      <c r="AY31" s="470">
        <v>69112134</v>
      </c>
      <c r="AZ31" s="470">
        <v>35288715</v>
      </c>
      <c r="BA31" s="470">
        <v>51725462</v>
      </c>
      <c r="BB31" s="470">
        <v>17386672</v>
      </c>
      <c r="BC31" s="471">
        <v>0</v>
      </c>
      <c r="BD31" s="472"/>
      <c r="BE31" s="474">
        <f t="shared" si="9"/>
        <v>0.2435262407745562</v>
      </c>
      <c r="BF31" s="474">
        <f t="shared" si="10"/>
        <v>2.596334762485538E-2</v>
      </c>
    </row>
    <row r="32" spans="2:58" x14ac:dyDescent="0.25">
      <c r="B32" s="967" t="s">
        <v>14</v>
      </c>
      <c r="C32" s="968"/>
      <c r="D32" s="967"/>
      <c r="E32" s="968"/>
      <c r="F32" s="967"/>
      <c r="G32" s="968"/>
      <c r="H32" s="967"/>
      <c r="I32" s="968"/>
      <c r="J32" s="967"/>
      <c r="K32" s="968"/>
      <c r="L32" s="968"/>
      <c r="M32" s="967"/>
      <c r="N32" s="968"/>
      <c r="O32" s="968"/>
      <c r="P32" s="967"/>
      <c r="Q32" s="968"/>
      <c r="R32" s="967"/>
      <c r="S32" s="968"/>
      <c r="T32" s="970" t="s">
        <v>8</v>
      </c>
      <c r="U32" s="968"/>
      <c r="V32" s="968"/>
      <c r="W32" s="968"/>
      <c r="X32" s="968"/>
      <c r="Y32" s="968"/>
      <c r="Z32" s="968"/>
      <c r="AA32" s="968"/>
      <c r="AB32" s="967" t="s">
        <v>273</v>
      </c>
      <c r="AC32" s="968"/>
      <c r="AD32" s="968"/>
      <c r="AE32" s="968"/>
      <c r="AF32" s="968"/>
      <c r="AG32" s="967" t="s">
        <v>276</v>
      </c>
      <c r="AH32" s="968"/>
      <c r="AI32" s="968"/>
      <c r="AJ32" s="469" t="s">
        <v>80</v>
      </c>
      <c r="AK32" s="969" t="s">
        <v>277</v>
      </c>
      <c r="AL32" s="968"/>
      <c r="AM32" s="968"/>
      <c r="AN32" s="968"/>
      <c r="AO32" s="968"/>
      <c r="AP32" s="968"/>
      <c r="AQ32" s="470">
        <v>519000000</v>
      </c>
      <c r="AR32" s="471">
        <v>0</v>
      </c>
      <c r="AS32" s="470">
        <v>519000000</v>
      </c>
      <c r="AT32" s="471">
        <v>0</v>
      </c>
      <c r="AU32" s="471">
        <v>0</v>
      </c>
      <c r="AV32" s="471">
        <v>0</v>
      </c>
      <c r="AW32" s="471">
        <v>0</v>
      </c>
      <c r="AX32" s="471">
        <v>0</v>
      </c>
      <c r="AY32" s="471">
        <v>0</v>
      </c>
      <c r="AZ32" s="471">
        <v>0</v>
      </c>
      <c r="BA32" s="471">
        <v>0</v>
      </c>
      <c r="BB32" s="471">
        <v>0</v>
      </c>
      <c r="BC32" s="471">
        <v>0</v>
      </c>
      <c r="BD32" s="472"/>
      <c r="BE32" s="474">
        <f t="shared" si="9"/>
        <v>0</v>
      </c>
      <c r="BF32" s="474">
        <f t="shared" si="10"/>
        <v>0</v>
      </c>
    </row>
    <row r="33" spans="1:58" x14ac:dyDescent="0.25">
      <c r="B33" s="967" t="s">
        <v>14</v>
      </c>
      <c r="C33" s="968"/>
      <c r="D33" s="967"/>
      <c r="E33" s="968"/>
      <c r="F33" s="967"/>
      <c r="G33" s="968"/>
      <c r="H33" s="967"/>
      <c r="I33" s="968"/>
      <c r="J33" s="967"/>
      <c r="K33" s="968"/>
      <c r="L33" s="968"/>
      <c r="M33" s="967"/>
      <c r="N33" s="968"/>
      <c r="O33" s="968"/>
      <c r="P33" s="967"/>
      <c r="Q33" s="968"/>
      <c r="R33" s="967"/>
      <c r="S33" s="968"/>
      <c r="T33" s="970" t="s">
        <v>8</v>
      </c>
      <c r="U33" s="968"/>
      <c r="V33" s="968"/>
      <c r="W33" s="968"/>
      <c r="X33" s="968"/>
      <c r="Y33" s="968"/>
      <c r="Z33" s="968"/>
      <c r="AA33" s="968"/>
      <c r="AB33" s="967" t="s">
        <v>273</v>
      </c>
      <c r="AC33" s="968"/>
      <c r="AD33" s="968"/>
      <c r="AE33" s="968"/>
      <c r="AF33" s="968"/>
      <c r="AG33" s="967" t="s">
        <v>276</v>
      </c>
      <c r="AH33" s="968"/>
      <c r="AI33" s="968"/>
      <c r="AJ33" s="469" t="s">
        <v>23</v>
      </c>
      <c r="AK33" s="969" t="s">
        <v>278</v>
      </c>
      <c r="AL33" s="968"/>
      <c r="AM33" s="968"/>
      <c r="AN33" s="968"/>
      <c r="AO33" s="968"/>
      <c r="AP33" s="968"/>
      <c r="AQ33" s="470">
        <v>66513900000</v>
      </c>
      <c r="AR33" s="470">
        <v>17824264679</v>
      </c>
      <c r="AS33" s="470">
        <v>48689635321</v>
      </c>
      <c r="AT33" s="471">
        <v>0</v>
      </c>
      <c r="AU33" s="470">
        <v>15818799098</v>
      </c>
      <c r="AV33" s="470">
        <v>2005465581</v>
      </c>
      <c r="AW33" s="470">
        <v>11007963413</v>
      </c>
      <c r="AX33" s="470">
        <v>4810835685</v>
      </c>
      <c r="AY33" s="470">
        <v>10956237202</v>
      </c>
      <c r="AZ33" s="470">
        <v>51726211</v>
      </c>
      <c r="BA33" s="470">
        <v>10956237202</v>
      </c>
      <c r="BB33" s="471">
        <v>0</v>
      </c>
      <c r="BC33" s="471">
        <v>0</v>
      </c>
      <c r="BD33" s="472"/>
      <c r="BE33" s="474">
        <f t="shared" si="9"/>
        <v>0.23782696696479985</v>
      </c>
      <c r="BF33" s="474">
        <f t="shared" si="10"/>
        <v>0.16549869144644955</v>
      </c>
    </row>
    <row r="34" spans="1:58" s="480" customFormat="1" ht="13.5" x14ac:dyDescent="0.2">
      <c r="A34" s="480" t="str">
        <f>+B34&amp;D34&amp;F34&amp;H34&amp;J34&amp;M34&amp;P34&amp;R34&amp;AJ34</f>
        <v>A110</v>
      </c>
      <c r="B34" s="971" t="s">
        <v>14</v>
      </c>
      <c r="C34" s="972"/>
      <c r="D34" s="971" t="s">
        <v>279</v>
      </c>
      <c r="E34" s="972"/>
      <c r="F34" s="971"/>
      <c r="G34" s="972"/>
      <c r="H34" s="971"/>
      <c r="I34" s="972"/>
      <c r="J34" s="971"/>
      <c r="K34" s="972"/>
      <c r="L34" s="972"/>
      <c r="M34" s="971"/>
      <c r="N34" s="972"/>
      <c r="O34" s="972"/>
      <c r="P34" s="971"/>
      <c r="Q34" s="972"/>
      <c r="R34" s="971"/>
      <c r="S34" s="972"/>
      <c r="T34" s="973" t="s">
        <v>7</v>
      </c>
      <c r="U34" s="972"/>
      <c r="V34" s="972"/>
      <c r="W34" s="972"/>
      <c r="X34" s="972"/>
      <c r="Y34" s="972"/>
      <c r="Z34" s="972"/>
      <c r="AA34" s="972"/>
      <c r="AB34" s="971" t="s">
        <v>273</v>
      </c>
      <c r="AC34" s="972"/>
      <c r="AD34" s="972"/>
      <c r="AE34" s="972"/>
      <c r="AF34" s="972"/>
      <c r="AG34" s="971" t="s">
        <v>274</v>
      </c>
      <c r="AH34" s="972"/>
      <c r="AI34" s="972"/>
      <c r="AJ34" s="475" t="s">
        <v>65</v>
      </c>
      <c r="AK34" s="974" t="s">
        <v>275</v>
      </c>
      <c r="AL34" s="972"/>
      <c r="AM34" s="972"/>
      <c r="AN34" s="972"/>
      <c r="AO34" s="972"/>
      <c r="AP34" s="972"/>
      <c r="AQ34" s="476">
        <v>172387016667</v>
      </c>
      <c r="AR34" s="476">
        <v>162188751666</v>
      </c>
      <c r="AS34" s="476">
        <v>10198265001</v>
      </c>
      <c r="AT34" s="477">
        <v>0</v>
      </c>
      <c r="AU34" s="477">
        <v>122049856808</v>
      </c>
      <c r="AV34" s="477">
        <v>40138894858</v>
      </c>
      <c r="AW34" s="477">
        <v>120819523663</v>
      </c>
      <c r="AX34" s="477">
        <v>1230333145</v>
      </c>
      <c r="AY34" s="477">
        <v>120819523663</v>
      </c>
      <c r="AZ34" s="477">
        <v>0</v>
      </c>
      <c r="BA34" s="477">
        <v>120819523663</v>
      </c>
      <c r="BB34" s="477">
        <v>0</v>
      </c>
      <c r="BC34" s="477">
        <v>377304110</v>
      </c>
      <c r="BD34" s="478"/>
      <c r="BE34" s="479">
        <f t="shared" si="9"/>
        <v>0.70799912410900245</v>
      </c>
      <c r="BF34" s="479">
        <f t="shared" si="10"/>
        <v>0.70086208346181356</v>
      </c>
    </row>
    <row r="35" spans="1:58" x14ac:dyDescent="0.25">
      <c r="A35" s="480" t="str">
        <f t="shared" ref="A35:A98" si="11">+B35&amp;D35&amp;F35&amp;H35&amp;J35&amp;M35&amp;P35&amp;R35&amp;AJ35</f>
        <v>A1010</v>
      </c>
      <c r="B35" s="967" t="s">
        <v>14</v>
      </c>
      <c r="C35" s="968"/>
      <c r="D35" s="967" t="s">
        <v>279</v>
      </c>
      <c r="E35" s="968"/>
      <c r="F35" s="967" t="s">
        <v>280</v>
      </c>
      <c r="G35" s="968"/>
      <c r="H35" s="967"/>
      <c r="I35" s="968"/>
      <c r="J35" s="967"/>
      <c r="K35" s="968"/>
      <c r="L35" s="968"/>
      <c r="M35" s="967"/>
      <c r="N35" s="968"/>
      <c r="O35" s="968"/>
      <c r="P35" s="967"/>
      <c r="Q35" s="968"/>
      <c r="R35" s="967"/>
      <c r="S35" s="968"/>
      <c r="T35" s="970" t="s">
        <v>7</v>
      </c>
      <c r="U35" s="968"/>
      <c r="V35" s="968"/>
      <c r="W35" s="968"/>
      <c r="X35" s="968"/>
      <c r="Y35" s="968"/>
      <c r="Z35" s="968"/>
      <c r="AA35" s="968"/>
      <c r="AB35" s="967" t="s">
        <v>273</v>
      </c>
      <c r="AC35" s="968"/>
      <c r="AD35" s="968"/>
      <c r="AE35" s="968"/>
      <c r="AF35" s="968"/>
      <c r="AG35" s="967" t="s">
        <v>274</v>
      </c>
      <c r="AH35" s="968"/>
      <c r="AI35" s="968"/>
      <c r="AJ35" s="469" t="s">
        <v>65</v>
      </c>
      <c r="AK35" s="969" t="s">
        <v>275</v>
      </c>
      <c r="AL35" s="968"/>
      <c r="AM35" s="968"/>
      <c r="AN35" s="968"/>
      <c r="AO35" s="968"/>
      <c r="AP35" s="968"/>
      <c r="AQ35" s="470">
        <v>172387016667</v>
      </c>
      <c r="AR35" s="470">
        <v>162188751666</v>
      </c>
      <c r="AS35" s="470">
        <v>10198265001</v>
      </c>
      <c r="AT35" s="471">
        <v>0</v>
      </c>
      <c r="AU35" s="470">
        <v>122049856808</v>
      </c>
      <c r="AV35" s="470">
        <v>40138894858</v>
      </c>
      <c r="AW35" s="470">
        <v>120819523663</v>
      </c>
      <c r="AX35" s="470">
        <v>1230333145</v>
      </c>
      <c r="AY35" s="470">
        <v>120819523663</v>
      </c>
      <c r="AZ35" s="471">
        <v>0</v>
      </c>
      <c r="BA35" s="470">
        <v>120819523663</v>
      </c>
      <c r="BB35" s="471">
        <v>0</v>
      </c>
      <c r="BC35" s="470">
        <v>377304110</v>
      </c>
      <c r="BD35" s="472"/>
      <c r="BE35" s="474">
        <f t="shared" si="9"/>
        <v>0.70799912410900245</v>
      </c>
      <c r="BF35" s="474">
        <f t="shared" si="10"/>
        <v>0.70086208346181356</v>
      </c>
    </row>
    <row r="36" spans="1:58" x14ac:dyDescent="0.25">
      <c r="A36" s="480" t="str">
        <f t="shared" si="11"/>
        <v>A10110</v>
      </c>
      <c r="B36" s="967" t="s">
        <v>14</v>
      </c>
      <c r="C36" s="968"/>
      <c r="D36" s="967" t="s">
        <v>279</v>
      </c>
      <c r="E36" s="968"/>
      <c r="F36" s="967" t="s">
        <v>280</v>
      </c>
      <c r="G36" s="968"/>
      <c r="H36" s="967" t="s">
        <v>279</v>
      </c>
      <c r="I36" s="968"/>
      <c r="J36" s="967"/>
      <c r="K36" s="968"/>
      <c r="L36" s="968"/>
      <c r="M36" s="967"/>
      <c r="N36" s="968"/>
      <c r="O36" s="968"/>
      <c r="P36" s="967"/>
      <c r="Q36" s="968"/>
      <c r="R36" s="967"/>
      <c r="S36" s="968"/>
      <c r="T36" s="970" t="s">
        <v>281</v>
      </c>
      <c r="U36" s="968"/>
      <c r="V36" s="968"/>
      <c r="W36" s="968"/>
      <c r="X36" s="968"/>
      <c r="Y36" s="968"/>
      <c r="Z36" s="968"/>
      <c r="AA36" s="968"/>
      <c r="AB36" s="967" t="s">
        <v>273</v>
      </c>
      <c r="AC36" s="968"/>
      <c r="AD36" s="968"/>
      <c r="AE36" s="968"/>
      <c r="AF36" s="968"/>
      <c r="AG36" s="967" t="s">
        <v>274</v>
      </c>
      <c r="AH36" s="968"/>
      <c r="AI36" s="968"/>
      <c r="AJ36" s="469" t="s">
        <v>65</v>
      </c>
      <c r="AK36" s="969" t="s">
        <v>275</v>
      </c>
      <c r="AL36" s="968"/>
      <c r="AM36" s="968"/>
      <c r="AN36" s="968"/>
      <c r="AO36" s="968"/>
      <c r="AP36" s="968"/>
      <c r="AQ36" s="470">
        <v>126555371450</v>
      </c>
      <c r="AR36" s="470">
        <v>120465371450</v>
      </c>
      <c r="AS36" s="470">
        <v>6090000000</v>
      </c>
      <c r="AT36" s="471">
        <v>0</v>
      </c>
      <c r="AU36" s="470">
        <v>89723225777</v>
      </c>
      <c r="AV36" s="470">
        <v>30742145673</v>
      </c>
      <c r="AW36" s="470">
        <v>89637035440</v>
      </c>
      <c r="AX36" s="470">
        <v>86190337</v>
      </c>
      <c r="AY36" s="470">
        <v>89637035440</v>
      </c>
      <c r="AZ36" s="471">
        <v>0</v>
      </c>
      <c r="BA36" s="470">
        <v>89637035440</v>
      </c>
      <c r="BB36" s="471">
        <v>0</v>
      </c>
      <c r="BC36" s="470">
        <v>287506116</v>
      </c>
      <c r="BD36" s="472"/>
      <c r="BE36" s="474">
        <f t="shared" si="9"/>
        <v>0.70896418499666924</v>
      </c>
      <c r="BF36" s="474">
        <f t="shared" si="10"/>
        <v>0.70828313656693864</v>
      </c>
    </row>
    <row r="37" spans="1:58" x14ac:dyDescent="0.25">
      <c r="A37" s="480" t="str">
        <f t="shared" si="11"/>
        <v>A101110</v>
      </c>
      <c r="B37" s="967" t="s">
        <v>14</v>
      </c>
      <c r="C37" s="968"/>
      <c r="D37" s="967" t="s">
        <v>279</v>
      </c>
      <c r="E37" s="968"/>
      <c r="F37" s="967" t="s">
        <v>280</v>
      </c>
      <c r="G37" s="968"/>
      <c r="H37" s="967" t="s">
        <v>279</v>
      </c>
      <c r="I37" s="968"/>
      <c r="J37" s="967" t="s">
        <v>279</v>
      </c>
      <c r="K37" s="968"/>
      <c r="L37" s="968"/>
      <c r="M37" s="967"/>
      <c r="N37" s="968"/>
      <c r="O37" s="968"/>
      <c r="P37" s="967"/>
      <c r="Q37" s="968"/>
      <c r="R37" s="967"/>
      <c r="S37" s="968"/>
      <c r="T37" s="970" t="s">
        <v>186</v>
      </c>
      <c r="U37" s="968"/>
      <c r="V37" s="968"/>
      <c r="W37" s="968"/>
      <c r="X37" s="968"/>
      <c r="Y37" s="968"/>
      <c r="Z37" s="968"/>
      <c r="AA37" s="968"/>
      <c r="AB37" s="967" t="s">
        <v>273</v>
      </c>
      <c r="AC37" s="968"/>
      <c r="AD37" s="968"/>
      <c r="AE37" s="968"/>
      <c r="AF37" s="968"/>
      <c r="AG37" s="967" t="s">
        <v>274</v>
      </c>
      <c r="AH37" s="968"/>
      <c r="AI37" s="968"/>
      <c r="AJ37" s="469" t="s">
        <v>65</v>
      </c>
      <c r="AK37" s="969" t="s">
        <v>275</v>
      </c>
      <c r="AL37" s="968"/>
      <c r="AM37" s="968"/>
      <c r="AN37" s="968"/>
      <c r="AO37" s="968"/>
      <c r="AP37" s="968"/>
      <c r="AQ37" s="470">
        <v>97337680000</v>
      </c>
      <c r="AR37" s="470">
        <v>92237680000</v>
      </c>
      <c r="AS37" s="470">
        <v>5100000000</v>
      </c>
      <c r="AT37" s="471">
        <v>0</v>
      </c>
      <c r="AU37" s="470">
        <v>74331956289</v>
      </c>
      <c r="AV37" s="470">
        <v>17905723711</v>
      </c>
      <c r="AW37" s="470">
        <v>74245777757</v>
      </c>
      <c r="AX37" s="470">
        <v>86178532</v>
      </c>
      <c r="AY37" s="470">
        <v>74245777757</v>
      </c>
      <c r="AZ37" s="471">
        <v>0</v>
      </c>
      <c r="BA37" s="470">
        <v>74245777757</v>
      </c>
      <c r="BB37" s="471">
        <v>0</v>
      </c>
      <c r="BC37" s="470">
        <v>285503767</v>
      </c>
      <c r="BD37" s="472"/>
      <c r="BE37" s="474">
        <f t="shared" si="9"/>
        <v>0.76365037967825</v>
      </c>
      <c r="BF37" s="474">
        <f t="shared" si="10"/>
        <v>0.76276502333936869</v>
      </c>
    </row>
    <row r="38" spans="1:58" x14ac:dyDescent="0.25">
      <c r="A38" s="480" t="str">
        <f t="shared" si="11"/>
        <v>A1011110</v>
      </c>
      <c r="B38" s="976" t="s">
        <v>14</v>
      </c>
      <c r="C38" s="968"/>
      <c r="D38" s="976" t="s">
        <v>279</v>
      </c>
      <c r="E38" s="968"/>
      <c r="F38" s="976" t="s">
        <v>280</v>
      </c>
      <c r="G38" s="968"/>
      <c r="H38" s="976" t="s">
        <v>279</v>
      </c>
      <c r="I38" s="968"/>
      <c r="J38" s="976" t="s">
        <v>279</v>
      </c>
      <c r="K38" s="968"/>
      <c r="L38" s="968"/>
      <c r="M38" s="976" t="s">
        <v>279</v>
      </c>
      <c r="N38" s="968"/>
      <c r="O38" s="968"/>
      <c r="P38" s="976"/>
      <c r="Q38" s="968"/>
      <c r="R38" s="976"/>
      <c r="S38" s="968"/>
      <c r="T38" s="977" t="s">
        <v>15</v>
      </c>
      <c r="U38" s="968"/>
      <c r="V38" s="968"/>
      <c r="W38" s="968"/>
      <c r="X38" s="968"/>
      <c r="Y38" s="968"/>
      <c r="Z38" s="968"/>
      <c r="AA38" s="968"/>
      <c r="AB38" s="976" t="s">
        <v>273</v>
      </c>
      <c r="AC38" s="968"/>
      <c r="AD38" s="968"/>
      <c r="AE38" s="968"/>
      <c r="AF38" s="968"/>
      <c r="AG38" s="976" t="s">
        <v>274</v>
      </c>
      <c r="AH38" s="968"/>
      <c r="AI38" s="968"/>
      <c r="AJ38" s="481" t="s">
        <v>65</v>
      </c>
      <c r="AK38" s="975" t="s">
        <v>275</v>
      </c>
      <c r="AL38" s="968"/>
      <c r="AM38" s="968"/>
      <c r="AN38" s="968"/>
      <c r="AO38" s="968"/>
      <c r="AP38" s="968"/>
      <c r="AQ38" s="482">
        <v>90237680000</v>
      </c>
      <c r="AR38" s="482">
        <v>85737680000</v>
      </c>
      <c r="AS38" s="482">
        <v>4500000000</v>
      </c>
      <c r="AT38" s="483">
        <v>0</v>
      </c>
      <c r="AU38" s="482">
        <v>69519824195</v>
      </c>
      <c r="AV38" s="482">
        <v>16217855805</v>
      </c>
      <c r="AW38" s="482">
        <v>69519811504</v>
      </c>
      <c r="AX38" s="482">
        <v>12691</v>
      </c>
      <c r="AY38" s="482">
        <v>69519811504</v>
      </c>
      <c r="AZ38" s="483">
        <v>0</v>
      </c>
      <c r="BA38" s="482">
        <v>69519811504</v>
      </c>
      <c r="BB38" s="483">
        <v>0</v>
      </c>
      <c r="BC38" s="482">
        <v>116708</v>
      </c>
      <c r="BD38" s="472"/>
      <c r="BE38" s="484">
        <f t="shared" si="9"/>
        <v>0.77040792931511537</v>
      </c>
      <c r="BF38" s="484">
        <f t="shared" si="10"/>
        <v>0.77040778867541804</v>
      </c>
    </row>
    <row r="39" spans="1:58" x14ac:dyDescent="0.25">
      <c r="A39" s="480" t="str">
        <f t="shared" si="11"/>
        <v>A1011210</v>
      </c>
      <c r="B39" s="976" t="s">
        <v>14</v>
      </c>
      <c r="C39" s="968"/>
      <c r="D39" s="976" t="s">
        <v>279</v>
      </c>
      <c r="E39" s="968"/>
      <c r="F39" s="976" t="s">
        <v>280</v>
      </c>
      <c r="G39" s="968"/>
      <c r="H39" s="976" t="s">
        <v>279</v>
      </c>
      <c r="I39" s="968"/>
      <c r="J39" s="976" t="s">
        <v>279</v>
      </c>
      <c r="K39" s="968"/>
      <c r="L39" s="968"/>
      <c r="M39" s="976" t="s">
        <v>282</v>
      </c>
      <c r="N39" s="968"/>
      <c r="O39" s="968"/>
      <c r="P39" s="976"/>
      <c r="Q39" s="968"/>
      <c r="R39" s="976"/>
      <c r="S39" s="968"/>
      <c r="T39" s="977" t="s">
        <v>16</v>
      </c>
      <c r="U39" s="968"/>
      <c r="V39" s="968"/>
      <c r="W39" s="968"/>
      <c r="X39" s="968"/>
      <c r="Y39" s="968"/>
      <c r="Z39" s="968"/>
      <c r="AA39" s="968"/>
      <c r="AB39" s="976" t="s">
        <v>273</v>
      </c>
      <c r="AC39" s="968"/>
      <c r="AD39" s="968"/>
      <c r="AE39" s="968"/>
      <c r="AF39" s="968"/>
      <c r="AG39" s="976" t="s">
        <v>274</v>
      </c>
      <c r="AH39" s="968"/>
      <c r="AI39" s="968"/>
      <c r="AJ39" s="481" t="s">
        <v>65</v>
      </c>
      <c r="AK39" s="975" t="s">
        <v>275</v>
      </c>
      <c r="AL39" s="968"/>
      <c r="AM39" s="968"/>
      <c r="AN39" s="968"/>
      <c r="AO39" s="968"/>
      <c r="AP39" s="968"/>
      <c r="AQ39" s="482">
        <v>5880000000</v>
      </c>
      <c r="AR39" s="482">
        <v>5380000000</v>
      </c>
      <c r="AS39" s="482">
        <v>500000000</v>
      </c>
      <c r="AT39" s="483">
        <v>0</v>
      </c>
      <c r="AU39" s="482">
        <v>4163359299</v>
      </c>
      <c r="AV39" s="482">
        <v>1216640701</v>
      </c>
      <c r="AW39" s="482">
        <v>4163359299</v>
      </c>
      <c r="AX39" s="483">
        <v>0</v>
      </c>
      <c r="AY39" s="482">
        <v>4163359299</v>
      </c>
      <c r="AZ39" s="483">
        <v>0</v>
      </c>
      <c r="BA39" s="482">
        <v>4163359299</v>
      </c>
      <c r="BB39" s="483">
        <v>0</v>
      </c>
      <c r="BC39" s="482">
        <v>2549184</v>
      </c>
      <c r="BD39" s="472"/>
      <c r="BE39" s="484">
        <f t="shared" si="9"/>
        <v>0.70805430255102042</v>
      </c>
      <c r="BF39" s="484">
        <f t="shared" si="10"/>
        <v>0.70805430255102042</v>
      </c>
    </row>
    <row r="40" spans="1:58" x14ac:dyDescent="0.25">
      <c r="A40" s="480" t="str">
        <f t="shared" si="11"/>
        <v>A1011410</v>
      </c>
      <c r="B40" s="976" t="s">
        <v>14</v>
      </c>
      <c r="C40" s="968"/>
      <c r="D40" s="976" t="s">
        <v>279</v>
      </c>
      <c r="E40" s="968"/>
      <c r="F40" s="976" t="s">
        <v>280</v>
      </c>
      <c r="G40" s="968"/>
      <c r="H40" s="976" t="s">
        <v>279</v>
      </c>
      <c r="I40" s="968"/>
      <c r="J40" s="976" t="s">
        <v>279</v>
      </c>
      <c r="K40" s="968"/>
      <c r="L40" s="968"/>
      <c r="M40" s="976" t="s">
        <v>283</v>
      </c>
      <c r="N40" s="968"/>
      <c r="O40" s="968"/>
      <c r="P40" s="976"/>
      <c r="Q40" s="968"/>
      <c r="R40" s="976"/>
      <c r="S40" s="968"/>
      <c r="T40" s="977" t="s">
        <v>17</v>
      </c>
      <c r="U40" s="968"/>
      <c r="V40" s="968"/>
      <c r="W40" s="968"/>
      <c r="X40" s="968"/>
      <c r="Y40" s="968"/>
      <c r="Z40" s="968"/>
      <c r="AA40" s="968"/>
      <c r="AB40" s="976" t="s">
        <v>273</v>
      </c>
      <c r="AC40" s="968"/>
      <c r="AD40" s="968"/>
      <c r="AE40" s="968"/>
      <c r="AF40" s="968"/>
      <c r="AG40" s="976" t="s">
        <v>274</v>
      </c>
      <c r="AH40" s="968"/>
      <c r="AI40" s="968"/>
      <c r="AJ40" s="481" t="s">
        <v>65</v>
      </c>
      <c r="AK40" s="975" t="s">
        <v>275</v>
      </c>
      <c r="AL40" s="968"/>
      <c r="AM40" s="968"/>
      <c r="AN40" s="968"/>
      <c r="AO40" s="968"/>
      <c r="AP40" s="968"/>
      <c r="AQ40" s="482">
        <v>1220000000</v>
      </c>
      <c r="AR40" s="482">
        <v>1120000000</v>
      </c>
      <c r="AS40" s="482">
        <v>100000000</v>
      </c>
      <c r="AT40" s="483">
        <v>0</v>
      </c>
      <c r="AU40" s="482">
        <v>648772795</v>
      </c>
      <c r="AV40" s="482">
        <v>471227205</v>
      </c>
      <c r="AW40" s="482">
        <v>562606954</v>
      </c>
      <c r="AX40" s="482">
        <v>86165841</v>
      </c>
      <c r="AY40" s="482">
        <v>562606954</v>
      </c>
      <c r="AZ40" s="483">
        <v>0</v>
      </c>
      <c r="BA40" s="482">
        <v>562606954</v>
      </c>
      <c r="BB40" s="483">
        <v>0</v>
      </c>
      <c r="BC40" s="482">
        <v>282837875</v>
      </c>
      <c r="BD40" s="472"/>
      <c r="BE40" s="484">
        <f t="shared" si="9"/>
        <v>0.53178097950819669</v>
      </c>
      <c r="BF40" s="484">
        <f t="shared" si="10"/>
        <v>0.46115324098360655</v>
      </c>
    </row>
    <row r="41" spans="1:58" x14ac:dyDescent="0.25">
      <c r="A41" s="480" t="str">
        <f t="shared" si="11"/>
        <v>A101410</v>
      </c>
      <c r="B41" s="967" t="s">
        <v>14</v>
      </c>
      <c r="C41" s="968"/>
      <c r="D41" s="967" t="s">
        <v>279</v>
      </c>
      <c r="E41" s="968"/>
      <c r="F41" s="967" t="s">
        <v>280</v>
      </c>
      <c r="G41" s="968"/>
      <c r="H41" s="967" t="s">
        <v>279</v>
      </c>
      <c r="I41" s="968"/>
      <c r="J41" s="967" t="s">
        <v>283</v>
      </c>
      <c r="K41" s="968"/>
      <c r="L41" s="968"/>
      <c r="M41" s="967"/>
      <c r="N41" s="968"/>
      <c r="O41" s="968"/>
      <c r="P41" s="967"/>
      <c r="Q41" s="968"/>
      <c r="R41" s="967"/>
      <c r="S41" s="968"/>
      <c r="T41" s="970" t="s">
        <v>187</v>
      </c>
      <c r="U41" s="968"/>
      <c r="V41" s="968"/>
      <c r="W41" s="968"/>
      <c r="X41" s="968"/>
      <c r="Y41" s="968"/>
      <c r="Z41" s="968"/>
      <c r="AA41" s="968"/>
      <c r="AB41" s="967" t="s">
        <v>273</v>
      </c>
      <c r="AC41" s="968"/>
      <c r="AD41" s="968"/>
      <c r="AE41" s="968"/>
      <c r="AF41" s="968"/>
      <c r="AG41" s="967" t="s">
        <v>274</v>
      </c>
      <c r="AH41" s="968"/>
      <c r="AI41" s="968"/>
      <c r="AJ41" s="469" t="s">
        <v>65</v>
      </c>
      <c r="AK41" s="969" t="s">
        <v>275</v>
      </c>
      <c r="AL41" s="968"/>
      <c r="AM41" s="968"/>
      <c r="AN41" s="968"/>
      <c r="AO41" s="968"/>
      <c r="AP41" s="968"/>
      <c r="AQ41" s="470">
        <v>1741691450</v>
      </c>
      <c r="AR41" s="470">
        <v>1701691450</v>
      </c>
      <c r="AS41" s="470">
        <v>40000000</v>
      </c>
      <c r="AT41" s="471">
        <v>0</v>
      </c>
      <c r="AU41" s="470">
        <v>1284160072</v>
      </c>
      <c r="AV41" s="470">
        <v>417531378</v>
      </c>
      <c r="AW41" s="470">
        <v>1284160072</v>
      </c>
      <c r="AX41" s="471">
        <v>0</v>
      </c>
      <c r="AY41" s="470">
        <v>1284160072</v>
      </c>
      <c r="AZ41" s="471">
        <v>0</v>
      </c>
      <c r="BA41" s="470">
        <v>1284160072</v>
      </c>
      <c r="BB41" s="471">
        <v>0</v>
      </c>
      <c r="BC41" s="471">
        <v>0</v>
      </c>
      <c r="BD41" s="472"/>
      <c r="BE41" s="474">
        <f t="shared" si="9"/>
        <v>0.7373062961295469</v>
      </c>
      <c r="BF41" s="474">
        <f t="shared" si="10"/>
        <v>0.7373062961295469</v>
      </c>
    </row>
    <row r="42" spans="1:58" x14ac:dyDescent="0.25">
      <c r="A42" s="480" t="str">
        <f t="shared" si="11"/>
        <v>A1014210</v>
      </c>
      <c r="B42" s="976" t="s">
        <v>14</v>
      </c>
      <c r="C42" s="968"/>
      <c r="D42" s="976" t="s">
        <v>279</v>
      </c>
      <c r="E42" s="968"/>
      <c r="F42" s="976" t="s">
        <v>280</v>
      </c>
      <c r="G42" s="968"/>
      <c r="H42" s="976" t="s">
        <v>279</v>
      </c>
      <c r="I42" s="968"/>
      <c r="J42" s="976" t="s">
        <v>283</v>
      </c>
      <c r="K42" s="968"/>
      <c r="L42" s="968"/>
      <c r="M42" s="976" t="s">
        <v>282</v>
      </c>
      <c r="N42" s="968"/>
      <c r="O42" s="968"/>
      <c r="P42" s="976"/>
      <c r="Q42" s="968"/>
      <c r="R42" s="976"/>
      <c r="S42" s="968"/>
      <c r="T42" s="977" t="s">
        <v>18</v>
      </c>
      <c r="U42" s="968"/>
      <c r="V42" s="968"/>
      <c r="W42" s="968"/>
      <c r="X42" s="968"/>
      <c r="Y42" s="968"/>
      <c r="Z42" s="968"/>
      <c r="AA42" s="968"/>
      <c r="AB42" s="976" t="s">
        <v>273</v>
      </c>
      <c r="AC42" s="968"/>
      <c r="AD42" s="968"/>
      <c r="AE42" s="968"/>
      <c r="AF42" s="968"/>
      <c r="AG42" s="976" t="s">
        <v>274</v>
      </c>
      <c r="AH42" s="968"/>
      <c r="AI42" s="968"/>
      <c r="AJ42" s="481" t="s">
        <v>65</v>
      </c>
      <c r="AK42" s="975" t="s">
        <v>275</v>
      </c>
      <c r="AL42" s="968"/>
      <c r="AM42" s="968"/>
      <c r="AN42" s="968"/>
      <c r="AO42" s="968"/>
      <c r="AP42" s="968"/>
      <c r="AQ42" s="482">
        <v>1741691450</v>
      </c>
      <c r="AR42" s="482">
        <v>1701691450</v>
      </c>
      <c r="AS42" s="482">
        <v>40000000</v>
      </c>
      <c r="AT42" s="483">
        <v>0</v>
      </c>
      <c r="AU42" s="482">
        <v>1284160072</v>
      </c>
      <c r="AV42" s="482">
        <v>417531378</v>
      </c>
      <c r="AW42" s="482">
        <v>1284160072</v>
      </c>
      <c r="AX42" s="483">
        <v>0</v>
      </c>
      <c r="AY42" s="482">
        <v>1284160072</v>
      </c>
      <c r="AZ42" s="483">
        <v>0</v>
      </c>
      <c r="BA42" s="482">
        <v>1284160072</v>
      </c>
      <c r="BB42" s="483">
        <v>0</v>
      </c>
      <c r="BC42" s="483">
        <v>0</v>
      </c>
      <c r="BD42" s="472"/>
      <c r="BE42" s="484">
        <f t="shared" si="9"/>
        <v>0.7373062961295469</v>
      </c>
      <c r="BF42" s="484">
        <f t="shared" si="10"/>
        <v>0.7373062961295469</v>
      </c>
    </row>
    <row r="43" spans="1:58" x14ac:dyDescent="0.25">
      <c r="A43" s="480" t="str">
        <f t="shared" si="11"/>
        <v>A101510</v>
      </c>
      <c r="B43" s="967" t="s">
        <v>14</v>
      </c>
      <c r="C43" s="968"/>
      <c r="D43" s="967" t="s">
        <v>279</v>
      </c>
      <c r="E43" s="968"/>
      <c r="F43" s="967" t="s">
        <v>280</v>
      </c>
      <c r="G43" s="968"/>
      <c r="H43" s="967" t="s">
        <v>279</v>
      </c>
      <c r="I43" s="968"/>
      <c r="J43" s="967" t="s">
        <v>284</v>
      </c>
      <c r="K43" s="968"/>
      <c r="L43" s="968"/>
      <c r="M43" s="967"/>
      <c r="N43" s="968"/>
      <c r="O43" s="968"/>
      <c r="P43" s="967"/>
      <c r="Q43" s="968"/>
      <c r="R43" s="967"/>
      <c r="S43" s="968"/>
      <c r="T43" s="970" t="s">
        <v>189</v>
      </c>
      <c r="U43" s="968"/>
      <c r="V43" s="968"/>
      <c r="W43" s="968"/>
      <c r="X43" s="968"/>
      <c r="Y43" s="968"/>
      <c r="Z43" s="968"/>
      <c r="AA43" s="968"/>
      <c r="AB43" s="967" t="s">
        <v>273</v>
      </c>
      <c r="AC43" s="968"/>
      <c r="AD43" s="968"/>
      <c r="AE43" s="968"/>
      <c r="AF43" s="968"/>
      <c r="AG43" s="967" t="s">
        <v>274</v>
      </c>
      <c r="AH43" s="968"/>
      <c r="AI43" s="968"/>
      <c r="AJ43" s="469" t="s">
        <v>65</v>
      </c>
      <c r="AK43" s="969" t="s">
        <v>275</v>
      </c>
      <c r="AL43" s="968"/>
      <c r="AM43" s="968"/>
      <c r="AN43" s="968"/>
      <c r="AO43" s="968"/>
      <c r="AP43" s="968"/>
      <c r="AQ43" s="470">
        <v>26784000000</v>
      </c>
      <c r="AR43" s="470">
        <v>25854000000</v>
      </c>
      <c r="AS43" s="470">
        <v>930000000</v>
      </c>
      <c r="AT43" s="471">
        <v>0</v>
      </c>
      <c r="AU43" s="470">
        <v>13662485898</v>
      </c>
      <c r="AV43" s="470">
        <v>12191514102</v>
      </c>
      <c r="AW43" s="470">
        <v>13662481073</v>
      </c>
      <c r="AX43" s="470">
        <v>4825</v>
      </c>
      <c r="AY43" s="470">
        <v>13662481073</v>
      </c>
      <c r="AZ43" s="471">
        <v>0</v>
      </c>
      <c r="BA43" s="470">
        <v>13662481073</v>
      </c>
      <c r="BB43" s="471">
        <v>0</v>
      </c>
      <c r="BC43" s="470">
        <v>2002349</v>
      </c>
      <c r="BD43" s="472"/>
      <c r="BE43" s="474">
        <f t="shared" si="9"/>
        <v>0.51009878651433693</v>
      </c>
      <c r="BF43" s="474">
        <f t="shared" si="10"/>
        <v>0.51009860636947435</v>
      </c>
    </row>
    <row r="44" spans="1:58" x14ac:dyDescent="0.25">
      <c r="A44" s="480" t="str">
        <f t="shared" si="11"/>
        <v>A1015110</v>
      </c>
      <c r="B44" s="976" t="s">
        <v>14</v>
      </c>
      <c r="C44" s="968"/>
      <c r="D44" s="976" t="s">
        <v>279</v>
      </c>
      <c r="E44" s="968"/>
      <c r="F44" s="976" t="s">
        <v>280</v>
      </c>
      <c r="G44" s="968"/>
      <c r="H44" s="976" t="s">
        <v>279</v>
      </c>
      <c r="I44" s="968"/>
      <c r="J44" s="976" t="s">
        <v>284</v>
      </c>
      <c r="K44" s="968"/>
      <c r="L44" s="968"/>
      <c r="M44" s="976" t="s">
        <v>279</v>
      </c>
      <c r="N44" s="968"/>
      <c r="O44" s="968"/>
      <c r="P44" s="976"/>
      <c r="Q44" s="968"/>
      <c r="R44" s="976"/>
      <c r="S44" s="968"/>
      <c r="T44" s="977" t="s">
        <v>19</v>
      </c>
      <c r="U44" s="968"/>
      <c r="V44" s="968"/>
      <c r="W44" s="968"/>
      <c r="X44" s="968"/>
      <c r="Y44" s="968"/>
      <c r="Z44" s="968"/>
      <c r="AA44" s="968"/>
      <c r="AB44" s="976" t="s">
        <v>273</v>
      </c>
      <c r="AC44" s="968"/>
      <c r="AD44" s="968"/>
      <c r="AE44" s="968"/>
      <c r="AF44" s="968"/>
      <c r="AG44" s="976" t="s">
        <v>274</v>
      </c>
      <c r="AH44" s="968"/>
      <c r="AI44" s="968"/>
      <c r="AJ44" s="481" t="s">
        <v>65</v>
      </c>
      <c r="AK44" s="975" t="s">
        <v>275</v>
      </c>
      <c r="AL44" s="968"/>
      <c r="AM44" s="968"/>
      <c r="AN44" s="968"/>
      <c r="AO44" s="968"/>
      <c r="AP44" s="968"/>
      <c r="AQ44" s="482">
        <v>3441410138</v>
      </c>
      <c r="AR44" s="482">
        <v>3416410138</v>
      </c>
      <c r="AS44" s="482">
        <v>25000000</v>
      </c>
      <c r="AT44" s="483">
        <v>0</v>
      </c>
      <c r="AU44" s="482">
        <v>2579282222</v>
      </c>
      <c r="AV44" s="482">
        <v>837127916</v>
      </c>
      <c r="AW44" s="482">
        <v>2579282222</v>
      </c>
      <c r="AX44" s="483">
        <v>0</v>
      </c>
      <c r="AY44" s="482">
        <v>2579282222</v>
      </c>
      <c r="AZ44" s="483">
        <v>0</v>
      </c>
      <c r="BA44" s="482">
        <v>2579282222</v>
      </c>
      <c r="BB44" s="483">
        <v>0</v>
      </c>
      <c r="BC44" s="483">
        <v>0</v>
      </c>
      <c r="BD44" s="472"/>
      <c r="BE44" s="484">
        <f t="shared" si="9"/>
        <v>0.74948411220145017</v>
      </c>
      <c r="BF44" s="484">
        <f t="shared" si="10"/>
        <v>0.74948411220145017</v>
      </c>
    </row>
    <row r="45" spans="1:58" x14ac:dyDescent="0.25">
      <c r="A45" s="480" t="str">
        <f t="shared" si="11"/>
        <v>A1015210</v>
      </c>
      <c r="B45" s="976" t="s">
        <v>14</v>
      </c>
      <c r="C45" s="968"/>
      <c r="D45" s="976" t="s">
        <v>279</v>
      </c>
      <c r="E45" s="968"/>
      <c r="F45" s="976" t="s">
        <v>280</v>
      </c>
      <c r="G45" s="968"/>
      <c r="H45" s="976" t="s">
        <v>279</v>
      </c>
      <c r="I45" s="968"/>
      <c r="J45" s="976" t="s">
        <v>284</v>
      </c>
      <c r="K45" s="968"/>
      <c r="L45" s="968"/>
      <c r="M45" s="976" t="s">
        <v>282</v>
      </c>
      <c r="N45" s="968"/>
      <c r="O45" s="968"/>
      <c r="P45" s="976"/>
      <c r="Q45" s="968"/>
      <c r="R45" s="976"/>
      <c r="S45" s="968"/>
      <c r="T45" s="977" t="s">
        <v>20</v>
      </c>
      <c r="U45" s="968"/>
      <c r="V45" s="968"/>
      <c r="W45" s="968"/>
      <c r="X45" s="968"/>
      <c r="Y45" s="968"/>
      <c r="Z45" s="968"/>
      <c r="AA45" s="968"/>
      <c r="AB45" s="976" t="s">
        <v>273</v>
      </c>
      <c r="AC45" s="968"/>
      <c r="AD45" s="968"/>
      <c r="AE45" s="968"/>
      <c r="AF45" s="968"/>
      <c r="AG45" s="976" t="s">
        <v>274</v>
      </c>
      <c r="AH45" s="968"/>
      <c r="AI45" s="968"/>
      <c r="AJ45" s="481" t="s">
        <v>65</v>
      </c>
      <c r="AK45" s="975" t="s">
        <v>275</v>
      </c>
      <c r="AL45" s="968"/>
      <c r="AM45" s="968"/>
      <c r="AN45" s="968"/>
      <c r="AO45" s="968"/>
      <c r="AP45" s="968"/>
      <c r="AQ45" s="482">
        <v>2949264140</v>
      </c>
      <c r="AR45" s="482">
        <v>2849264140</v>
      </c>
      <c r="AS45" s="482">
        <v>100000000</v>
      </c>
      <c r="AT45" s="483">
        <v>0</v>
      </c>
      <c r="AU45" s="482">
        <v>2193979710</v>
      </c>
      <c r="AV45" s="482">
        <v>655284430</v>
      </c>
      <c r="AW45" s="482">
        <v>2193979710</v>
      </c>
      <c r="AX45" s="483">
        <v>0</v>
      </c>
      <c r="AY45" s="482">
        <v>2193979710</v>
      </c>
      <c r="AZ45" s="483">
        <v>0</v>
      </c>
      <c r="BA45" s="482">
        <v>2193979710</v>
      </c>
      <c r="BB45" s="483">
        <v>0</v>
      </c>
      <c r="BC45" s="483">
        <v>0</v>
      </c>
      <c r="BD45" s="472"/>
      <c r="BE45" s="484">
        <f t="shared" si="9"/>
        <v>0.74390749890581176</v>
      </c>
      <c r="BF45" s="484">
        <f t="shared" si="10"/>
        <v>0.74390749890581176</v>
      </c>
    </row>
    <row r="46" spans="1:58" x14ac:dyDescent="0.25">
      <c r="A46" s="480" t="str">
        <f t="shared" si="11"/>
        <v>A10151410</v>
      </c>
      <c r="B46" s="976" t="s">
        <v>14</v>
      </c>
      <c r="C46" s="968"/>
      <c r="D46" s="976" t="s">
        <v>279</v>
      </c>
      <c r="E46" s="968"/>
      <c r="F46" s="976" t="s">
        <v>280</v>
      </c>
      <c r="G46" s="968"/>
      <c r="H46" s="976" t="s">
        <v>279</v>
      </c>
      <c r="I46" s="968"/>
      <c r="J46" s="976" t="s">
        <v>284</v>
      </c>
      <c r="K46" s="968"/>
      <c r="L46" s="968"/>
      <c r="M46" s="976" t="s">
        <v>285</v>
      </c>
      <c r="N46" s="968"/>
      <c r="O46" s="968"/>
      <c r="P46" s="976"/>
      <c r="Q46" s="968"/>
      <c r="R46" s="976"/>
      <c r="S46" s="968"/>
      <c r="T46" s="977" t="s">
        <v>21</v>
      </c>
      <c r="U46" s="968"/>
      <c r="V46" s="968"/>
      <c r="W46" s="968"/>
      <c r="X46" s="968"/>
      <c r="Y46" s="968"/>
      <c r="Z46" s="968"/>
      <c r="AA46" s="968"/>
      <c r="AB46" s="976" t="s">
        <v>273</v>
      </c>
      <c r="AC46" s="968"/>
      <c r="AD46" s="968"/>
      <c r="AE46" s="968"/>
      <c r="AF46" s="968"/>
      <c r="AG46" s="976" t="s">
        <v>274</v>
      </c>
      <c r="AH46" s="968"/>
      <c r="AI46" s="968"/>
      <c r="AJ46" s="481" t="s">
        <v>65</v>
      </c>
      <c r="AK46" s="975" t="s">
        <v>275</v>
      </c>
      <c r="AL46" s="968"/>
      <c r="AM46" s="968"/>
      <c r="AN46" s="968"/>
      <c r="AO46" s="968"/>
      <c r="AP46" s="968"/>
      <c r="AQ46" s="482">
        <v>4261255939</v>
      </c>
      <c r="AR46" s="482">
        <v>4256255939</v>
      </c>
      <c r="AS46" s="482">
        <v>5000000</v>
      </c>
      <c r="AT46" s="483">
        <v>0</v>
      </c>
      <c r="AU46" s="482">
        <v>4152078585</v>
      </c>
      <c r="AV46" s="482">
        <v>104177354</v>
      </c>
      <c r="AW46" s="482">
        <v>4152078585</v>
      </c>
      <c r="AX46" s="483">
        <v>0</v>
      </c>
      <c r="AY46" s="482">
        <v>4152078585</v>
      </c>
      <c r="AZ46" s="483">
        <v>0</v>
      </c>
      <c r="BA46" s="482">
        <v>4152078585</v>
      </c>
      <c r="BB46" s="483">
        <v>0</v>
      </c>
      <c r="BC46" s="483">
        <v>0</v>
      </c>
      <c r="BD46" s="472"/>
      <c r="BE46" s="484">
        <f t="shared" si="9"/>
        <v>0.97437906674396546</v>
      </c>
      <c r="BF46" s="484">
        <f t="shared" si="10"/>
        <v>0.97437906674396546</v>
      </c>
    </row>
    <row r="47" spans="1:58" x14ac:dyDescent="0.25">
      <c r="A47" s="480" t="str">
        <f t="shared" si="11"/>
        <v>A10151510</v>
      </c>
      <c r="B47" s="976" t="s">
        <v>14</v>
      </c>
      <c r="C47" s="968"/>
      <c r="D47" s="976" t="s">
        <v>279</v>
      </c>
      <c r="E47" s="968"/>
      <c r="F47" s="976" t="s">
        <v>280</v>
      </c>
      <c r="G47" s="968"/>
      <c r="H47" s="976" t="s">
        <v>279</v>
      </c>
      <c r="I47" s="968"/>
      <c r="J47" s="976" t="s">
        <v>284</v>
      </c>
      <c r="K47" s="968"/>
      <c r="L47" s="968"/>
      <c r="M47" s="976" t="s">
        <v>286</v>
      </c>
      <c r="N47" s="968"/>
      <c r="O47" s="968"/>
      <c r="P47" s="976"/>
      <c r="Q47" s="968"/>
      <c r="R47" s="976"/>
      <c r="S47" s="968"/>
      <c r="T47" s="977" t="s">
        <v>22</v>
      </c>
      <c r="U47" s="968"/>
      <c r="V47" s="968"/>
      <c r="W47" s="968"/>
      <c r="X47" s="968"/>
      <c r="Y47" s="968"/>
      <c r="Z47" s="968"/>
      <c r="AA47" s="968"/>
      <c r="AB47" s="976" t="s">
        <v>273</v>
      </c>
      <c r="AC47" s="968"/>
      <c r="AD47" s="968"/>
      <c r="AE47" s="968"/>
      <c r="AF47" s="968"/>
      <c r="AG47" s="976" t="s">
        <v>274</v>
      </c>
      <c r="AH47" s="968"/>
      <c r="AI47" s="968"/>
      <c r="AJ47" s="481" t="s">
        <v>65</v>
      </c>
      <c r="AK47" s="975" t="s">
        <v>275</v>
      </c>
      <c r="AL47" s="968"/>
      <c r="AM47" s="968"/>
      <c r="AN47" s="968"/>
      <c r="AO47" s="968"/>
      <c r="AP47" s="968"/>
      <c r="AQ47" s="482">
        <v>4473037173</v>
      </c>
      <c r="AR47" s="482">
        <v>4173037173</v>
      </c>
      <c r="AS47" s="482">
        <v>300000000</v>
      </c>
      <c r="AT47" s="483">
        <v>0</v>
      </c>
      <c r="AU47" s="482">
        <v>2989603960</v>
      </c>
      <c r="AV47" s="482">
        <v>1183433213</v>
      </c>
      <c r="AW47" s="482">
        <v>2989599201</v>
      </c>
      <c r="AX47" s="482">
        <v>4759</v>
      </c>
      <c r="AY47" s="482">
        <v>2989599201</v>
      </c>
      <c r="AZ47" s="483">
        <v>0</v>
      </c>
      <c r="BA47" s="482">
        <v>2989599201</v>
      </c>
      <c r="BB47" s="483">
        <v>0</v>
      </c>
      <c r="BC47" s="482">
        <v>2002349</v>
      </c>
      <c r="BD47" s="472"/>
      <c r="BE47" s="484">
        <f t="shared" si="9"/>
        <v>0.66836108093305135</v>
      </c>
      <c r="BF47" s="484">
        <f t="shared" si="10"/>
        <v>0.66836001700270242</v>
      </c>
    </row>
    <row r="48" spans="1:58" x14ac:dyDescent="0.25">
      <c r="A48" s="480" t="str">
        <f t="shared" si="11"/>
        <v>A10151610</v>
      </c>
      <c r="B48" s="976" t="s">
        <v>14</v>
      </c>
      <c r="C48" s="968"/>
      <c r="D48" s="976" t="s">
        <v>279</v>
      </c>
      <c r="E48" s="968"/>
      <c r="F48" s="976" t="s">
        <v>280</v>
      </c>
      <c r="G48" s="968"/>
      <c r="H48" s="976" t="s">
        <v>279</v>
      </c>
      <c r="I48" s="968"/>
      <c r="J48" s="976" t="s">
        <v>284</v>
      </c>
      <c r="K48" s="968"/>
      <c r="L48" s="968"/>
      <c r="M48" s="976" t="s">
        <v>23</v>
      </c>
      <c r="N48" s="968"/>
      <c r="O48" s="968"/>
      <c r="P48" s="976"/>
      <c r="Q48" s="968"/>
      <c r="R48" s="976"/>
      <c r="S48" s="968"/>
      <c r="T48" s="977" t="s">
        <v>24</v>
      </c>
      <c r="U48" s="968"/>
      <c r="V48" s="968"/>
      <c r="W48" s="968"/>
      <c r="X48" s="968"/>
      <c r="Y48" s="968"/>
      <c r="Z48" s="968"/>
      <c r="AA48" s="968"/>
      <c r="AB48" s="976" t="s">
        <v>273</v>
      </c>
      <c r="AC48" s="968"/>
      <c r="AD48" s="968"/>
      <c r="AE48" s="968"/>
      <c r="AF48" s="968"/>
      <c r="AG48" s="976" t="s">
        <v>274</v>
      </c>
      <c r="AH48" s="968"/>
      <c r="AI48" s="968"/>
      <c r="AJ48" s="481" t="s">
        <v>65</v>
      </c>
      <c r="AK48" s="975" t="s">
        <v>275</v>
      </c>
      <c r="AL48" s="968"/>
      <c r="AM48" s="968"/>
      <c r="AN48" s="968"/>
      <c r="AO48" s="968"/>
      <c r="AP48" s="968"/>
      <c r="AQ48" s="482">
        <v>9451987628</v>
      </c>
      <c r="AR48" s="482">
        <v>9001987628</v>
      </c>
      <c r="AS48" s="482">
        <v>450000000</v>
      </c>
      <c r="AT48" s="483">
        <v>0</v>
      </c>
      <c r="AU48" s="482">
        <v>104345451</v>
      </c>
      <c r="AV48" s="482">
        <v>8897642177</v>
      </c>
      <c r="AW48" s="482">
        <v>104345385</v>
      </c>
      <c r="AX48" s="483">
        <v>66</v>
      </c>
      <c r="AY48" s="482">
        <v>104345385</v>
      </c>
      <c r="AZ48" s="483">
        <v>0</v>
      </c>
      <c r="BA48" s="482">
        <v>104345385</v>
      </c>
      <c r="BB48" s="483">
        <v>0</v>
      </c>
      <c r="BC48" s="483">
        <v>0</v>
      </c>
      <c r="BD48" s="472"/>
      <c r="BE48" s="484">
        <f t="shared" si="9"/>
        <v>1.1039524712335986E-2</v>
      </c>
      <c r="BF48" s="484">
        <f t="shared" si="10"/>
        <v>1.1039517729677671E-2</v>
      </c>
    </row>
    <row r="49" spans="1:58" x14ac:dyDescent="0.25">
      <c r="A49" s="480" t="str">
        <f t="shared" si="11"/>
        <v>A10152210</v>
      </c>
      <c r="B49" s="976" t="s">
        <v>14</v>
      </c>
      <c r="C49" s="968"/>
      <c r="D49" s="976" t="s">
        <v>279</v>
      </c>
      <c r="E49" s="968"/>
      <c r="F49" s="976" t="s">
        <v>280</v>
      </c>
      <c r="G49" s="968"/>
      <c r="H49" s="976" t="s">
        <v>279</v>
      </c>
      <c r="I49" s="968"/>
      <c r="J49" s="976" t="s">
        <v>284</v>
      </c>
      <c r="K49" s="968"/>
      <c r="L49" s="968"/>
      <c r="M49" s="976" t="s">
        <v>287</v>
      </c>
      <c r="N49" s="968"/>
      <c r="O49" s="968"/>
      <c r="P49" s="976"/>
      <c r="Q49" s="968"/>
      <c r="R49" s="976"/>
      <c r="S49" s="968"/>
      <c r="T49" s="977" t="s">
        <v>25</v>
      </c>
      <c r="U49" s="968"/>
      <c r="V49" s="968"/>
      <c r="W49" s="968"/>
      <c r="X49" s="968"/>
      <c r="Y49" s="968"/>
      <c r="Z49" s="968"/>
      <c r="AA49" s="968"/>
      <c r="AB49" s="976" t="s">
        <v>273</v>
      </c>
      <c r="AC49" s="968"/>
      <c r="AD49" s="968"/>
      <c r="AE49" s="968"/>
      <c r="AF49" s="968"/>
      <c r="AG49" s="976" t="s">
        <v>274</v>
      </c>
      <c r="AH49" s="968"/>
      <c r="AI49" s="968"/>
      <c r="AJ49" s="481" t="s">
        <v>65</v>
      </c>
      <c r="AK49" s="975" t="s">
        <v>275</v>
      </c>
      <c r="AL49" s="968"/>
      <c r="AM49" s="968"/>
      <c r="AN49" s="968"/>
      <c r="AO49" s="968"/>
      <c r="AP49" s="968"/>
      <c r="AQ49" s="482">
        <v>2207044982</v>
      </c>
      <c r="AR49" s="482">
        <v>2157044982</v>
      </c>
      <c r="AS49" s="482">
        <v>50000000</v>
      </c>
      <c r="AT49" s="483">
        <v>0</v>
      </c>
      <c r="AU49" s="482">
        <v>1643195970</v>
      </c>
      <c r="AV49" s="482">
        <v>513849012</v>
      </c>
      <c r="AW49" s="482">
        <v>1643195970</v>
      </c>
      <c r="AX49" s="483">
        <v>0</v>
      </c>
      <c r="AY49" s="482">
        <v>1643195970</v>
      </c>
      <c r="AZ49" s="483">
        <v>0</v>
      </c>
      <c r="BA49" s="482">
        <v>1643195970</v>
      </c>
      <c r="BB49" s="483">
        <v>0</v>
      </c>
      <c r="BC49" s="483">
        <v>0</v>
      </c>
      <c r="BD49" s="472"/>
      <c r="BE49" s="484">
        <f t="shared" si="9"/>
        <v>0.74452309916717407</v>
      </c>
      <c r="BF49" s="484">
        <f t="shared" si="10"/>
        <v>0.74452309916717407</v>
      </c>
    </row>
    <row r="50" spans="1:58" x14ac:dyDescent="0.25">
      <c r="A50" s="480" t="str">
        <f t="shared" si="11"/>
        <v>A101910</v>
      </c>
      <c r="B50" s="967" t="s">
        <v>14</v>
      </c>
      <c r="C50" s="968"/>
      <c r="D50" s="967" t="s">
        <v>279</v>
      </c>
      <c r="E50" s="968"/>
      <c r="F50" s="967" t="s">
        <v>280</v>
      </c>
      <c r="G50" s="968"/>
      <c r="H50" s="967" t="s">
        <v>279</v>
      </c>
      <c r="I50" s="968"/>
      <c r="J50" s="967" t="s">
        <v>288</v>
      </c>
      <c r="K50" s="968"/>
      <c r="L50" s="968"/>
      <c r="M50" s="967"/>
      <c r="N50" s="968"/>
      <c r="O50" s="968"/>
      <c r="P50" s="967"/>
      <c r="Q50" s="968"/>
      <c r="R50" s="967"/>
      <c r="S50" s="968"/>
      <c r="T50" s="970" t="s">
        <v>190</v>
      </c>
      <c r="U50" s="968"/>
      <c r="V50" s="968"/>
      <c r="W50" s="968"/>
      <c r="X50" s="968"/>
      <c r="Y50" s="968"/>
      <c r="Z50" s="968"/>
      <c r="AA50" s="968"/>
      <c r="AB50" s="967" t="s">
        <v>273</v>
      </c>
      <c r="AC50" s="968"/>
      <c r="AD50" s="968"/>
      <c r="AE50" s="968"/>
      <c r="AF50" s="968"/>
      <c r="AG50" s="967" t="s">
        <v>274</v>
      </c>
      <c r="AH50" s="968"/>
      <c r="AI50" s="968"/>
      <c r="AJ50" s="469" t="s">
        <v>65</v>
      </c>
      <c r="AK50" s="969" t="s">
        <v>275</v>
      </c>
      <c r="AL50" s="968"/>
      <c r="AM50" s="968"/>
      <c r="AN50" s="968"/>
      <c r="AO50" s="968"/>
      <c r="AP50" s="968"/>
      <c r="AQ50" s="470">
        <v>692000000</v>
      </c>
      <c r="AR50" s="470">
        <v>672000000</v>
      </c>
      <c r="AS50" s="470">
        <v>20000000</v>
      </c>
      <c r="AT50" s="471">
        <v>0</v>
      </c>
      <c r="AU50" s="470">
        <v>444623518</v>
      </c>
      <c r="AV50" s="470">
        <v>227376482</v>
      </c>
      <c r="AW50" s="470">
        <v>444616538</v>
      </c>
      <c r="AX50" s="470">
        <v>6980</v>
      </c>
      <c r="AY50" s="470">
        <v>444616538</v>
      </c>
      <c r="AZ50" s="471">
        <v>0</v>
      </c>
      <c r="BA50" s="470">
        <v>444616538</v>
      </c>
      <c r="BB50" s="471">
        <v>0</v>
      </c>
      <c r="BC50" s="471">
        <v>0</v>
      </c>
      <c r="BD50" s="472"/>
      <c r="BE50" s="474">
        <f t="shared" si="9"/>
        <v>0.6425195346820809</v>
      </c>
      <c r="BF50" s="474">
        <f t="shared" si="10"/>
        <v>0.64250944797687859</v>
      </c>
    </row>
    <row r="51" spans="1:58" x14ac:dyDescent="0.25">
      <c r="A51" s="480" t="str">
        <f t="shared" si="11"/>
        <v>A1019110</v>
      </c>
      <c r="B51" s="976" t="s">
        <v>14</v>
      </c>
      <c r="C51" s="968"/>
      <c r="D51" s="976" t="s">
        <v>279</v>
      </c>
      <c r="E51" s="968"/>
      <c r="F51" s="976" t="s">
        <v>280</v>
      </c>
      <c r="G51" s="968"/>
      <c r="H51" s="976" t="s">
        <v>279</v>
      </c>
      <c r="I51" s="968"/>
      <c r="J51" s="976" t="s">
        <v>288</v>
      </c>
      <c r="K51" s="968"/>
      <c r="L51" s="968"/>
      <c r="M51" s="976" t="s">
        <v>279</v>
      </c>
      <c r="N51" s="968"/>
      <c r="O51" s="968"/>
      <c r="P51" s="976"/>
      <c r="Q51" s="968"/>
      <c r="R51" s="976"/>
      <c r="S51" s="968"/>
      <c r="T51" s="977" t="s">
        <v>26</v>
      </c>
      <c r="U51" s="968"/>
      <c r="V51" s="968"/>
      <c r="W51" s="968"/>
      <c r="X51" s="968"/>
      <c r="Y51" s="968"/>
      <c r="Z51" s="968"/>
      <c r="AA51" s="968"/>
      <c r="AB51" s="976" t="s">
        <v>273</v>
      </c>
      <c r="AC51" s="968"/>
      <c r="AD51" s="968"/>
      <c r="AE51" s="968"/>
      <c r="AF51" s="968"/>
      <c r="AG51" s="976" t="s">
        <v>274</v>
      </c>
      <c r="AH51" s="968"/>
      <c r="AI51" s="968"/>
      <c r="AJ51" s="481" t="s">
        <v>65</v>
      </c>
      <c r="AK51" s="975" t="s">
        <v>275</v>
      </c>
      <c r="AL51" s="968"/>
      <c r="AM51" s="968"/>
      <c r="AN51" s="968"/>
      <c r="AO51" s="968"/>
      <c r="AP51" s="968"/>
      <c r="AQ51" s="482">
        <v>360000000</v>
      </c>
      <c r="AR51" s="482">
        <v>350000000</v>
      </c>
      <c r="AS51" s="482">
        <v>10000000</v>
      </c>
      <c r="AT51" s="483">
        <v>0</v>
      </c>
      <c r="AU51" s="482">
        <v>225745538</v>
      </c>
      <c r="AV51" s="482">
        <v>124254462</v>
      </c>
      <c r="AW51" s="482">
        <v>225745538</v>
      </c>
      <c r="AX51" s="483">
        <v>0</v>
      </c>
      <c r="AY51" s="482">
        <v>225745538</v>
      </c>
      <c r="AZ51" s="483">
        <v>0</v>
      </c>
      <c r="BA51" s="482">
        <v>225745538</v>
      </c>
      <c r="BB51" s="483">
        <v>0</v>
      </c>
      <c r="BC51" s="483">
        <v>0</v>
      </c>
      <c r="BD51" s="472"/>
      <c r="BE51" s="484">
        <f t="shared" si="9"/>
        <v>0.62707093888888887</v>
      </c>
      <c r="BF51" s="484">
        <f t="shared" si="10"/>
        <v>0.62707093888888887</v>
      </c>
    </row>
    <row r="52" spans="1:58" x14ac:dyDescent="0.25">
      <c r="A52" s="480" t="str">
        <f t="shared" si="11"/>
        <v>A1019310</v>
      </c>
      <c r="B52" s="976" t="s">
        <v>14</v>
      </c>
      <c r="C52" s="968"/>
      <c r="D52" s="976" t="s">
        <v>279</v>
      </c>
      <c r="E52" s="968"/>
      <c r="F52" s="976" t="s">
        <v>280</v>
      </c>
      <c r="G52" s="968"/>
      <c r="H52" s="976" t="s">
        <v>279</v>
      </c>
      <c r="I52" s="968"/>
      <c r="J52" s="976" t="s">
        <v>288</v>
      </c>
      <c r="K52" s="968"/>
      <c r="L52" s="968"/>
      <c r="M52" s="976" t="s">
        <v>289</v>
      </c>
      <c r="N52" s="968"/>
      <c r="O52" s="968"/>
      <c r="P52" s="976"/>
      <c r="Q52" s="968"/>
      <c r="R52" s="976"/>
      <c r="S52" s="968"/>
      <c r="T52" s="977" t="s">
        <v>27</v>
      </c>
      <c r="U52" s="968"/>
      <c r="V52" s="968"/>
      <c r="W52" s="968"/>
      <c r="X52" s="968"/>
      <c r="Y52" s="968"/>
      <c r="Z52" s="968"/>
      <c r="AA52" s="968"/>
      <c r="AB52" s="976" t="s">
        <v>273</v>
      </c>
      <c r="AC52" s="968"/>
      <c r="AD52" s="968"/>
      <c r="AE52" s="968"/>
      <c r="AF52" s="968"/>
      <c r="AG52" s="976" t="s">
        <v>274</v>
      </c>
      <c r="AH52" s="968"/>
      <c r="AI52" s="968"/>
      <c r="AJ52" s="481" t="s">
        <v>65</v>
      </c>
      <c r="AK52" s="975" t="s">
        <v>275</v>
      </c>
      <c r="AL52" s="968"/>
      <c r="AM52" s="968"/>
      <c r="AN52" s="968"/>
      <c r="AO52" s="968"/>
      <c r="AP52" s="968"/>
      <c r="AQ52" s="482">
        <v>332000000</v>
      </c>
      <c r="AR52" s="482">
        <v>322000000</v>
      </c>
      <c r="AS52" s="482">
        <v>10000000</v>
      </c>
      <c r="AT52" s="483">
        <v>0</v>
      </c>
      <c r="AU52" s="482">
        <v>218877980</v>
      </c>
      <c r="AV52" s="482">
        <v>103122020</v>
      </c>
      <c r="AW52" s="482">
        <v>218871000</v>
      </c>
      <c r="AX52" s="482">
        <v>6980</v>
      </c>
      <c r="AY52" s="482">
        <v>218871000</v>
      </c>
      <c r="AZ52" s="483">
        <v>0</v>
      </c>
      <c r="BA52" s="482">
        <v>218871000</v>
      </c>
      <c r="BB52" s="483">
        <v>0</v>
      </c>
      <c r="BC52" s="483">
        <v>0</v>
      </c>
      <c r="BD52" s="472"/>
      <c r="BE52" s="484">
        <f t="shared" si="9"/>
        <v>0.65927102409638549</v>
      </c>
      <c r="BF52" s="484">
        <f t="shared" si="10"/>
        <v>0.65925</v>
      </c>
    </row>
    <row r="53" spans="1:58" x14ac:dyDescent="0.25">
      <c r="A53" s="480" t="str">
        <f t="shared" si="11"/>
        <v>A1011010</v>
      </c>
      <c r="B53" s="976" t="s">
        <v>14</v>
      </c>
      <c r="C53" s="968"/>
      <c r="D53" s="976" t="s">
        <v>279</v>
      </c>
      <c r="E53" s="968"/>
      <c r="F53" s="976" t="s">
        <v>280</v>
      </c>
      <c r="G53" s="968"/>
      <c r="H53" s="976" t="s">
        <v>279</v>
      </c>
      <c r="I53" s="968"/>
      <c r="J53" s="976" t="s">
        <v>65</v>
      </c>
      <c r="K53" s="968"/>
      <c r="L53" s="968"/>
      <c r="M53" s="976"/>
      <c r="N53" s="968"/>
      <c r="O53" s="968"/>
      <c r="P53" s="976"/>
      <c r="Q53" s="968"/>
      <c r="R53" s="976"/>
      <c r="S53" s="968"/>
      <c r="T53" s="977" t="s">
        <v>665</v>
      </c>
      <c r="U53" s="968"/>
      <c r="V53" s="968"/>
      <c r="W53" s="968"/>
      <c r="X53" s="968"/>
      <c r="Y53" s="968"/>
      <c r="Z53" s="968"/>
      <c r="AA53" s="968"/>
      <c r="AB53" s="976" t="s">
        <v>273</v>
      </c>
      <c r="AC53" s="968"/>
      <c r="AD53" s="968"/>
      <c r="AE53" s="968"/>
      <c r="AF53" s="968"/>
      <c r="AG53" s="976" t="s">
        <v>274</v>
      </c>
      <c r="AH53" s="968"/>
      <c r="AI53" s="968"/>
      <c r="AJ53" s="481" t="s">
        <v>65</v>
      </c>
      <c r="AK53" s="975" t="s">
        <v>275</v>
      </c>
      <c r="AL53" s="968"/>
      <c r="AM53" s="968"/>
      <c r="AN53" s="968"/>
      <c r="AO53" s="968"/>
      <c r="AP53" s="968"/>
      <c r="AQ53" s="483">
        <v>0</v>
      </c>
      <c r="AR53" s="483">
        <v>0</v>
      </c>
      <c r="AS53" s="483">
        <v>0</v>
      </c>
      <c r="AT53" s="483">
        <v>0</v>
      </c>
      <c r="AU53" s="483">
        <v>0</v>
      </c>
      <c r="AV53" s="483">
        <v>0</v>
      </c>
      <c r="AW53" s="483">
        <v>0</v>
      </c>
      <c r="AX53" s="483">
        <v>0</v>
      </c>
      <c r="AY53" s="483">
        <v>0</v>
      </c>
      <c r="AZ53" s="483">
        <v>0</v>
      </c>
      <c r="BA53" s="483">
        <v>0</v>
      </c>
      <c r="BB53" s="483">
        <v>0</v>
      </c>
      <c r="BC53" s="483">
        <v>0</v>
      </c>
      <c r="BD53" s="472"/>
      <c r="BE53" s="484" t="e">
        <f t="shared" si="9"/>
        <v>#DIV/0!</v>
      </c>
      <c r="BF53" s="484" t="e">
        <f t="shared" si="10"/>
        <v>#DIV/0!</v>
      </c>
    </row>
    <row r="54" spans="1:58" x14ac:dyDescent="0.25">
      <c r="A54" s="480" t="str">
        <f t="shared" si="11"/>
        <v>A10210</v>
      </c>
      <c r="B54" s="967" t="s">
        <v>14</v>
      </c>
      <c r="C54" s="968"/>
      <c r="D54" s="967" t="s">
        <v>279</v>
      </c>
      <c r="E54" s="968"/>
      <c r="F54" s="967" t="s">
        <v>280</v>
      </c>
      <c r="G54" s="968"/>
      <c r="H54" s="967" t="s">
        <v>282</v>
      </c>
      <c r="I54" s="968"/>
      <c r="J54" s="967"/>
      <c r="K54" s="968"/>
      <c r="L54" s="968"/>
      <c r="M54" s="967"/>
      <c r="N54" s="968"/>
      <c r="O54" s="968"/>
      <c r="P54" s="967"/>
      <c r="Q54" s="968"/>
      <c r="R54" s="967"/>
      <c r="S54" s="968"/>
      <c r="T54" s="970" t="s">
        <v>193</v>
      </c>
      <c r="U54" s="968"/>
      <c r="V54" s="968"/>
      <c r="W54" s="968"/>
      <c r="X54" s="968"/>
      <c r="Y54" s="968"/>
      <c r="Z54" s="968"/>
      <c r="AA54" s="968"/>
      <c r="AB54" s="967" t="s">
        <v>273</v>
      </c>
      <c r="AC54" s="968"/>
      <c r="AD54" s="968"/>
      <c r="AE54" s="968"/>
      <c r="AF54" s="968"/>
      <c r="AG54" s="967" t="s">
        <v>274</v>
      </c>
      <c r="AH54" s="968"/>
      <c r="AI54" s="968"/>
      <c r="AJ54" s="469" t="s">
        <v>65</v>
      </c>
      <c r="AK54" s="969" t="s">
        <v>275</v>
      </c>
      <c r="AL54" s="968"/>
      <c r="AM54" s="968"/>
      <c r="AN54" s="968"/>
      <c r="AO54" s="968"/>
      <c r="AP54" s="968"/>
      <c r="AQ54" s="470">
        <v>2620100000</v>
      </c>
      <c r="AR54" s="470">
        <v>2421834999</v>
      </c>
      <c r="AS54" s="470">
        <v>198265001</v>
      </c>
      <c r="AT54" s="471">
        <v>0</v>
      </c>
      <c r="AU54" s="470">
        <v>2407541916</v>
      </c>
      <c r="AV54" s="470">
        <v>14293083</v>
      </c>
      <c r="AW54" s="470">
        <v>1296289825</v>
      </c>
      <c r="AX54" s="470">
        <v>1111252091</v>
      </c>
      <c r="AY54" s="470">
        <v>1296289825</v>
      </c>
      <c r="AZ54" s="471">
        <v>0</v>
      </c>
      <c r="BA54" s="470">
        <v>1296289825</v>
      </c>
      <c r="BB54" s="471">
        <v>0</v>
      </c>
      <c r="BC54" s="471">
        <v>0</v>
      </c>
      <c r="BD54" s="472"/>
      <c r="BE54" s="474">
        <f t="shared" si="9"/>
        <v>0.91887405671539257</v>
      </c>
      <c r="BF54" s="474">
        <f t="shared" si="10"/>
        <v>0.49474822525857792</v>
      </c>
    </row>
    <row r="55" spans="1:58" x14ac:dyDescent="0.25">
      <c r="A55" s="480" t="str">
        <f t="shared" si="11"/>
        <v>A1021210</v>
      </c>
      <c r="B55" s="976" t="s">
        <v>14</v>
      </c>
      <c r="C55" s="968"/>
      <c r="D55" s="976" t="s">
        <v>279</v>
      </c>
      <c r="E55" s="968"/>
      <c r="F55" s="976" t="s">
        <v>280</v>
      </c>
      <c r="G55" s="968"/>
      <c r="H55" s="976" t="s">
        <v>282</v>
      </c>
      <c r="I55" s="968"/>
      <c r="J55" s="976" t="s">
        <v>290</v>
      </c>
      <c r="K55" s="968"/>
      <c r="L55" s="968"/>
      <c r="M55" s="976"/>
      <c r="N55" s="968"/>
      <c r="O55" s="968"/>
      <c r="P55" s="976"/>
      <c r="Q55" s="968"/>
      <c r="R55" s="976"/>
      <c r="S55" s="968"/>
      <c r="T55" s="977" t="s">
        <v>28</v>
      </c>
      <c r="U55" s="968"/>
      <c r="V55" s="968"/>
      <c r="W55" s="968"/>
      <c r="X55" s="968"/>
      <c r="Y55" s="968"/>
      <c r="Z55" s="968"/>
      <c r="AA55" s="968"/>
      <c r="AB55" s="976" t="s">
        <v>273</v>
      </c>
      <c r="AC55" s="968"/>
      <c r="AD55" s="968"/>
      <c r="AE55" s="968"/>
      <c r="AF55" s="968"/>
      <c r="AG55" s="976" t="s">
        <v>274</v>
      </c>
      <c r="AH55" s="968"/>
      <c r="AI55" s="968"/>
      <c r="AJ55" s="481" t="s">
        <v>65</v>
      </c>
      <c r="AK55" s="975" t="s">
        <v>275</v>
      </c>
      <c r="AL55" s="968"/>
      <c r="AM55" s="968"/>
      <c r="AN55" s="968"/>
      <c r="AO55" s="968"/>
      <c r="AP55" s="968"/>
      <c r="AQ55" s="482">
        <v>2620100000</v>
      </c>
      <c r="AR55" s="482">
        <v>2421834999</v>
      </c>
      <c r="AS55" s="482">
        <v>198265001</v>
      </c>
      <c r="AT55" s="483">
        <v>0</v>
      </c>
      <c r="AU55" s="482">
        <v>2407541916</v>
      </c>
      <c r="AV55" s="482">
        <v>14293083</v>
      </c>
      <c r="AW55" s="482">
        <v>1296289825</v>
      </c>
      <c r="AX55" s="482">
        <v>1111252091</v>
      </c>
      <c r="AY55" s="482">
        <v>1296289825</v>
      </c>
      <c r="AZ55" s="483">
        <v>0</v>
      </c>
      <c r="BA55" s="482">
        <v>1296289825</v>
      </c>
      <c r="BB55" s="483">
        <v>0</v>
      </c>
      <c r="BC55" s="483">
        <v>0</v>
      </c>
      <c r="BD55" s="472"/>
      <c r="BE55" s="484">
        <f t="shared" si="9"/>
        <v>0.91887405671539257</v>
      </c>
      <c r="BF55" s="484">
        <f t="shared" si="10"/>
        <v>0.49474822525857792</v>
      </c>
    </row>
    <row r="56" spans="1:58" x14ac:dyDescent="0.25">
      <c r="A56" s="480" t="str">
        <f t="shared" si="11"/>
        <v>A10510</v>
      </c>
      <c r="B56" s="967" t="s">
        <v>14</v>
      </c>
      <c r="C56" s="968"/>
      <c r="D56" s="967" t="s">
        <v>279</v>
      </c>
      <c r="E56" s="968"/>
      <c r="F56" s="967" t="s">
        <v>280</v>
      </c>
      <c r="G56" s="968"/>
      <c r="H56" s="967" t="s">
        <v>284</v>
      </c>
      <c r="I56" s="968"/>
      <c r="J56" s="967"/>
      <c r="K56" s="968"/>
      <c r="L56" s="968"/>
      <c r="M56" s="967"/>
      <c r="N56" s="968"/>
      <c r="O56" s="968"/>
      <c r="P56" s="967"/>
      <c r="Q56" s="968"/>
      <c r="R56" s="967"/>
      <c r="S56" s="968"/>
      <c r="T56" s="970" t="s">
        <v>195</v>
      </c>
      <c r="U56" s="968"/>
      <c r="V56" s="968"/>
      <c r="W56" s="968"/>
      <c r="X56" s="968"/>
      <c r="Y56" s="968"/>
      <c r="Z56" s="968"/>
      <c r="AA56" s="968"/>
      <c r="AB56" s="967" t="s">
        <v>273</v>
      </c>
      <c r="AC56" s="968"/>
      <c r="AD56" s="968"/>
      <c r="AE56" s="968"/>
      <c r="AF56" s="968"/>
      <c r="AG56" s="967" t="s">
        <v>274</v>
      </c>
      <c r="AH56" s="968"/>
      <c r="AI56" s="968"/>
      <c r="AJ56" s="469" t="s">
        <v>65</v>
      </c>
      <c r="AK56" s="969" t="s">
        <v>275</v>
      </c>
      <c r="AL56" s="968"/>
      <c r="AM56" s="968"/>
      <c r="AN56" s="968"/>
      <c r="AO56" s="968"/>
      <c r="AP56" s="968"/>
      <c r="AQ56" s="470">
        <v>43211545217</v>
      </c>
      <c r="AR56" s="470">
        <v>39301545217</v>
      </c>
      <c r="AS56" s="470">
        <v>3910000000</v>
      </c>
      <c r="AT56" s="471">
        <v>0</v>
      </c>
      <c r="AU56" s="470">
        <v>29919089115</v>
      </c>
      <c r="AV56" s="470">
        <v>9382456102</v>
      </c>
      <c r="AW56" s="470">
        <v>29886198398</v>
      </c>
      <c r="AX56" s="470">
        <v>32890717</v>
      </c>
      <c r="AY56" s="470">
        <v>29886198398</v>
      </c>
      <c r="AZ56" s="471">
        <v>0</v>
      </c>
      <c r="BA56" s="470">
        <v>29886198398</v>
      </c>
      <c r="BB56" s="471">
        <v>0</v>
      </c>
      <c r="BC56" s="470">
        <v>89797994</v>
      </c>
      <c r="BD56" s="472"/>
      <c r="BE56" s="474">
        <f t="shared" si="9"/>
        <v>0.6923864667359646</v>
      </c>
      <c r="BF56" s="474">
        <f t="shared" si="10"/>
        <v>0.69162531096532898</v>
      </c>
    </row>
    <row r="57" spans="1:58" x14ac:dyDescent="0.25">
      <c r="A57" s="480" t="str">
        <f t="shared" si="11"/>
        <v>A105110</v>
      </c>
      <c r="B57" s="967" t="s">
        <v>14</v>
      </c>
      <c r="C57" s="968"/>
      <c r="D57" s="967" t="s">
        <v>279</v>
      </c>
      <c r="E57" s="968"/>
      <c r="F57" s="967" t="s">
        <v>280</v>
      </c>
      <c r="G57" s="968"/>
      <c r="H57" s="967" t="s">
        <v>284</v>
      </c>
      <c r="I57" s="968"/>
      <c r="J57" s="967" t="s">
        <v>279</v>
      </c>
      <c r="K57" s="968"/>
      <c r="L57" s="968"/>
      <c r="M57" s="967"/>
      <c r="N57" s="968"/>
      <c r="O57" s="968"/>
      <c r="P57" s="967"/>
      <c r="Q57" s="968"/>
      <c r="R57" s="967"/>
      <c r="S57" s="968"/>
      <c r="T57" s="970" t="s">
        <v>197</v>
      </c>
      <c r="U57" s="968"/>
      <c r="V57" s="968"/>
      <c r="W57" s="968"/>
      <c r="X57" s="968"/>
      <c r="Y57" s="968"/>
      <c r="Z57" s="968"/>
      <c r="AA57" s="968"/>
      <c r="AB57" s="967" t="s">
        <v>273</v>
      </c>
      <c r="AC57" s="968"/>
      <c r="AD57" s="968"/>
      <c r="AE57" s="968"/>
      <c r="AF57" s="968"/>
      <c r="AG57" s="967" t="s">
        <v>274</v>
      </c>
      <c r="AH57" s="968"/>
      <c r="AI57" s="968"/>
      <c r="AJ57" s="469" t="s">
        <v>65</v>
      </c>
      <c r="AK57" s="969" t="s">
        <v>275</v>
      </c>
      <c r="AL57" s="968"/>
      <c r="AM57" s="968"/>
      <c r="AN57" s="968"/>
      <c r="AO57" s="968"/>
      <c r="AP57" s="968"/>
      <c r="AQ57" s="470">
        <v>22794858469</v>
      </c>
      <c r="AR57" s="470">
        <v>20544858469</v>
      </c>
      <c r="AS57" s="470">
        <v>2250000000</v>
      </c>
      <c r="AT57" s="471">
        <v>0</v>
      </c>
      <c r="AU57" s="470">
        <v>15075472016</v>
      </c>
      <c r="AV57" s="470">
        <v>5469386453</v>
      </c>
      <c r="AW57" s="470">
        <v>15043269232</v>
      </c>
      <c r="AX57" s="470">
        <v>32202784</v>
      </c>
      <c r="AY57" s="470">
        <v>15043269232</v>
      </c>
      <c r="AZ57" s="471">
        <v>0</v>
      </c>
      <c r="BA57" s="470">
        <v>15043269232</v>
      </c>
      <c r="BB57" s="471">
        <v>0</v>
      </c>
      <c r="BC57" s="470">
        <v>86684398</v>
      </c>
      <c r="BD57" s="472"/>
      <c r="BE57" s="474">
        <f t="shared" si="9"/>
        <v>0.66135405212109455</v>
      </c>
      <c r="BF57" s="474">
        <f t="shared" si="10"/>
        <v>0.659941330737288</v>
      </c>
    </row>
    <row r="58" spans="1:58" x14ac:dyDescent="0.25">
      <c r="A58" s="480" t="str">
        <f t="shared" si="11"/>
        <v>A1051110</v>
      </c>
      <c r="B58" s="976" t="s">
        <v>14</v>
      </c>
      <c r="C58" s="968"/>
      <c r="D58" s="976" t="s">
        <v>279</v>
      </c>
      <c r="E58" s="968"/>
      <c r="F58" s="976" t="s">
        <v>280</v>
      </c>
      <c r="G58" s="968"/>
      <c r="H58" s="976" t="s">
        <v>284</v>
      </c>
      <c r="I58" s="968"/>
      <c r="J58" s="976" t="s">
        <v>279</v>
      </c>
      <c r="K58" s="968"/>
      <c r="L58" s="968"/>
      <c r="M58" s="976" t="s">
        <v>279</v>
      </c>
      <c r="N58" s="968"/>
      <c r="O58" s="968"/>
      <c r="P58" s="976"/>
      <c r="Q58" s="968"/>
      <c r="R58" s="976"/>
      <c r="S58" s="968"/>
      <c r="T58" s="977" t="s">
        <v>29</v>
      </c>
      <c r="U58" s="968"/>
      <c r="V58" s="968"/>
      <c r="W58" s="968"/>
      <c r="X58" s="968"/>
      <c r="Y58" s="968"/>
      <c r="Z58" s="968"/>
      <c r="AA58" s="968"/>
      <c r="AB58" s="976" t="s">
        <v>273</v>
      </c>
      <c r="AC58" s="968"/>
      <c r="AD58" s="968"/>
      <c r="AE58" s="968"/>
      <c r="AF58" s="968"/>
      <c r="AG58" s="976" t="s">
        <v>274</v>
      </c>
      <c r="AH58" s="968"/>
      <c r="AI58" s="968"/>
      <c r="AJ58" s="481" t="s">
        <v>65</v>
      </c>
      <c r="AK58" s="975" t="s">
        <v>275</v>
      </c>
      <c r="AL58" s="968"/>
      <c r="AM58" s="968"/>
      <c r="AN58" s="968"/>
      <c r="AO58" s="968"/>
      <c r="AP58" s="968"/>
      <c r="AQ58" s="482">
        <v>4351217965</v>
      </c>
      <c r="AR58" s="482">
        <v>4001217965</v>
      </c>
      <c r="AS58" s="482">
        <v>350000000</v>
      </c>
      <c r="AT58" s="483">
        <v>0</v>
      </c>
      <c r="AU58" s="482">
        <v>3365579445</v>
      </c>
      <c r="AV58" s="482">
        <v>635638520</v>
      </c>
      <c r="AW58" s="482">
        <v>3365579445</v>
      </c>
      <c r="AX58" s="483">
        <v>0</v>
      </c>
      <c r="AY58" s="482">
        <v>3365579445</v>
      </c>
      <c r="AZ58" s="483">
        <v>0</v>
      </c>
      <c r="BA58" s="482">
        <v>3365579445</v>
      </c>
      <c r="BB58" s="483">
        <v>0</v>
      </c>
      <c r="BC58" s="482">
        <v>833255</v>
      </c>
      <c r="BD58" s="472"/>
      <c r="BE58" s="484">
        <f t="shared" si="9"/>
        <v>0.7734798560016517</v>
      </c>
      <c r="BF58" s="484">
        <f t="shared" si="10"/>
        <v>0.7734798560016517</v>
      </c>
    </row>
    <row r="59" spans="1:58" x14ac:dyDescent="0.25">
      <c r="A59" s="480" t="str">
        <f t="shared" si="11"/>
        <v>A1051210</v>
      </c>
      <c r="B59" s="976" t="s">
        <v>14</v>
      </c>
      <c r="C59" s="968"/>
      <c r="D59" s="976" t="s">
        <v>279</v>
      </c>
      <c r="E59" s="968"/>
      <c r="F59" s="976" t="s">
        <v>280</v>
      </c>
      <c r="G59" s="968"/>
      <c r="H59" s="976" t="s">
        <v>284</v>
      </c>
      <c r="I59" s="968"/>
      <c r="J59" s="976" t="s">
        <v>279</v>
      </c>
      <c r="K59" s="968"/>
      <c r="L59" s="968"/>
      <c r="M59" s="976" t="s">
        <v>282</v>
      </c>
      <c r="N59" s="968"/>
      <c r="O59" s="968"/>
      <c r="P59" s="976"/>
      <c r="Q59" s="968"/>
      <c r="R59" s="976"/>
      <c r="S59" s="968"/>
      <c r="T59" s="977" t="s">
        <v>30</v>
      </c>
      <c r="U59" s="968"/>
      <c r="V59" s="968"/>
      <c r="W59" s="968"/>
      <c r="X59" s="968"/>
      <c r="Y59" s="968"/>
      <c r="Z59" s="968"/>
      <c r="AA59" s="968"/>
      <c r="AB59" s="976" t="s">
        <v>273</v>
      </c>
      <c r="AC59" s="968"/>
      <c r="AD59" s="968"/>
      <c r="AE59" s="968"/>
      <c r="AF59" s="968"/>
      <c r="AG59" s="976" t="s">
        <v>274</v>
      </c>
      <c r="AH59" s="968"/>
      <c r="AI59" s="968"/>
      <c r="AJ59" s="481" t="s">
        <v>65</v>
      </c>
      <c r="AK59" s="975" t="s">
        <v>275</v>
      </c>
      <c r="AL59" s="968"/>
      <c r="AM59" s="968"/>
      <c r="AN59" s="968"/>
      <c r="AO59" s="968"/>
      <c r="AP59" s="968"/>
      <c r="AQ59" s="482">
        <v>3124691545</v>
      </c>
      <c r="AR59" s="482">
        <v>2324691545</v>
      </c>
      <c r="AS59" s="482">
        <v>800000000</v>
      </c>
      <c r="AT59" s="483">
        <v>0</v>
      </c>
      <c r="AU59" s="482">
        <v>67713279</v>
      </c>
      <c r="AV59" s="482">
        <v>2256978266</v>
      </c>
      <c r="AW59" s="482">
        <v>67713279</v>
      </c>
      <c r="AX59" s="483">
        <v>0</v>
      </c>
      <c r="AY59" s="482">
        <v>67713279</v>
      </c>
      <c r="AZ59" s="483">
        <v>0</v>
      </c>
      <c r="BA59" s="482">
        <v>67713279</v>
      </c>
      <c r="BB59" s="483">
        <v>0</v>
      </c>
      <c r="BC59" s="483">
        <v>0</v>
      </c>
      <c r="BD59" s="472"/>
      <c r="BE59" s="484">
        <f t="shared" si="9"/>
        <v>2.1670388268676292E-2</v>
      </c>
      <c r="BF59" s="484">
        <f t="shared" si="10"/>
        <v>2.1670388268676292E-2</v>
      </c>
    </row>
    <row r="60" spans="1:58" x14ac:dyDescent="0.25">
      <c r="A60" s="480" t="str">
        <f t="shared" si="11"/>
        <v>A1051310</v>
      </c>
      <c r="B60" s="976" t="s">
        <v>14</v>
      </c>
      <c r="C60" s="968"/>
      <c r="D60" s="976" t="s">
        <v>279</v>
      </c>
      <c r="E60" s="968"/>
      <c r="F60" s="976" t="s">
        <v>280</v>
      </c>
      <c r="G60" s="968"/>
      <c r="H60" s="976" t="s">
        <v>284</v>
      </c>
      <c r="I60" s="968"/>
      <c r="J60" s="976" t="s">
        <v>279</v>
      </c>
      <c r="K60" s="968"/>
      <c r="L60" s="968"/>
      <c r="M60" s="976" t="s">
        <v>289</v>
      </c>
      <c r="N60" s="968"/>
      <c r="O60" s="968"/>
      <c r="P60" s="976"/>
      <c r="Q60" s="968"/>
      <c r="R60" s="976"/>
      <c r="S60" s="968"/>
      <c r="T60" s="977" t="s">
        <v>31</v>
      </c>
      <c r="U60" s="968"/>
      <c r="V60" s="968"/>
      <c r="W60" s="968"/>
      <c r="X60" s="968"/>
      <c r="Y60" s="968"/>
      <c r="Z60" s="968"/>
      <c r="AA60" s="968"/>
      <c r="AB60" s="976" t="s">
        <v>273</v>
      </c>
      <c r="AC60" s="968"/>
      <c r="AD60" s="968"/>
      <c r="AE60" s="968"/>
      <c r="AF60" s="968"/>
      <c r="AG60" s="976" t="s">
        <v>274</v>
      </c>
      <c r="AH60" s="968"/>
      <c r="AI60" s="968"/>
      <c r="AJ60" s="481" t="s">
        <v>65</v>
      </c>
      <c r="AK60" s="975" t="s">
        <v>275</v>
      </c>
      <c r="AL60" s="968"/>
      <c r="AM60" s="968"/>
      <c r="AN60" s="968"/>
      <c r="AO60" s="968"/>
      <c r="AP60" s="968"/>
      <c r="AQ60" s="482">
        <v>5351871042</v>
      </c>
      <c r="AR60" s="482">
        <v>5051871042</v>
      </c>
      <c r="AS60" s="482">
        <v>300000000</v>
      </c>
      <c r="AT60" s="483">
        <v>0</v>
      </c>
      <c r="AU60" s="482">
        <v>4022508815</v>
      </c>
      <c r="AV60" s="482">
        <v>1029362227</v>
      </c>
      <c r="AW60" s="482">
        <v>4022016110</v>
      </c>
      <c r="AX60" s="482">
        <v>492705</v>
      </c>
      <c r="AY60" s="482">
        <v>4022016110</v>
      </c>
      <c r="AZ60" s="483">
        <v>0</v>
      </c>
      <c r="BA60" s="482">
        <v>4022016110</v>
      </c>
      <c r="BB60" s="483">
        <v>0</v>
      </c>
      <c r="BC60" s="482">
        <v>1028266</v>
      </c>
      <c r="BD60" s="472"/>
      <c r="BE60" s="484">
        <f t="shared" si="9"/>
        <v>0.75160794859077618</v>
      </c>
      <c r="BF60" s="484">
        <f t="shared" si="10"/>
        <v>0.75151588639493228</v>
      </c>
    </row>
    <row r="61" spans="1:58" x14ac:dyDescent="0.25">
      <c r="A61" s="480" t="str">
        <f t="shared" si="11"/>
        <v>A1051410</v>
      </c>
      <c r="B61" s="976" t="s">
        <v>14</v>
      </c>
      <c r="C61" s="968"/>
      <c r="D61" s="976" t="s">
        <v>279</v>
      </c>
      <c r="E61" s="968"/>
      <c r="F61" s="976" t="s">
        <v>280</v>
      </c>
      <c r="G61" s="968"/>
      <c r="H61" s="976" t="s">
        <v>284</v>
      </c>
      <c r="I61" s="968"/>
      <c r="J61" s="976" t="s">
        <v>279</v>
      </c>
      <c r="K61" s="968"/>
      <c r="L61" s="968"/>
      <c r="M61" s="976" t="s">
        <v>283</v>
      </c>
      <c r="N61" s="968"/>
      <c r="O61" s="968"/>
      <c r="P61" s="976"/>
      <c r="Q61" s="968"/>
      <c r="R61" s="976"/>
      <c r="S61" s="968"/>
      <c r="T61" s="977" t="s">
        <v>32</v>
      </c>
      <c r="U61" s="968"/>
      <c r="V61" s="968"/>
      <c r="W61" s="968"/>
      <c r="X61" s="968"/>
      <c r="Y61" s="968"/>
      <c r="Z61" s="968"/>
      <c r="AA61" s="968"/>
      <c r="AB61" s="976" t="s">
        <v>273</v>
      </c>
      <c r="AC61" s="968"/>
      <c r="AD61" s="968"/>
      <c r="AE61" s="968"/>
      <c r="AF61" s="968"/>
      <c r="AG61" s="976" t="s">
        <v>274</v>
      </c>
      <c r="AH61" s="968"/>
      <c r="AI61" s="968"/>
      <c r="AJ61" s="481" t="s">
        <v>65</v>
      </c>
      <c r="AK61" s="975" t="s">
        <v>275</v>
      </c>
      <c r="AL61" s="968"/>
      <c r="AM61" s="968"/>
      <c r="AN61" s="968"/>
      <c r="AO61" s="968"/>
      <c r="AP61" s="968"/>
      <c r="AQ61" s="482">
        <v>8832131228</v>
      </c>
      <c r="AR61" s="482">
        <v>8132131228</v>
      </c>
      <c r="AS61" s="482">
        <v>700000000</v>
      </c>
      <c r="AT61" s="483">
        <v>0</v>
      </c>
      <c r="AU61" s="482">
        <v>6747220302</v>
      </c>
      <c r="AV61" s="482">
        <v>1384910926</v>
      </c>
      <c r="AW61" s="482">
        <v>6715510223</v>
      </c>
      <c r="AX61" s="482">
        <v>31710079</v>
      </c>
      <c r="AY61" s="482">
        <v>6715510223</v>
      </c>
      <c r="AZ61" s="483">
        <v>0</v>
      </c>
      <c r="BA61" s="482">
        <v>6715510223</v>
      </c>
      <c r="BB61" s="483">
        <v>0</v>
      </c>
      <c r="BC61" s="482">
        <v>84822877</v>
      </c>
      <c r="BD61" s="472"/>
      <c r="BE61" s="484">
        <f t="shared" si="9"/>
        <v>0.76394022323962685</v>
      </c>
      <c r="BF61" s="484">
        <f t="shared" si="10"/>
        <v>0.76034991437969157</v>
      </c>
    </row>
    <row r="62" spans="1:58" x14ac:dyDescent="0.25">
      <c r="A62" s="480" t="str">
        <f t="shared" si="11"/>
        <v>A1051510</v>
      </c>
      <c r="B62" s="976" t="s">
        <v>14</v>
      </c>
      <c r="C62" s="968"/>
      <c r="D62" s="976" t="s">
        <v>279</v>
      </c>
      <c r="E62" s="968"/>
      <c r="F62" s="976" t="s">
        <v>280</v>
      </c>
      <c r="G62" s="968"/>
      <c r="H62" s="976" t="s">
        <v>284</v>
      </c>
      <c r="I62" s="968"/>
      <c r="J62" s="976" t="s">
        <v>279</v>
      </c>
      <c r="K62" s="968"/>
      <c r="L62" s="968"/>
      <c r="M62" s="976" t="s">
        <v>284</v>
      </c>
      <c r="N62" s="968"/>
      <c r="O62" s="968"/>
      <c r="P62" s="976"/>
      <c r="Q62" s="968"/>
      <c r="R62" s="976"/>
      <c r="S62" s="968"/>
      <c r="T62" s="977" t="s">
        <v>33</v>
      </c>
      <c r="U62" s="968"/>
      <c r="V62" s="968"/>
      <c r="W62" s="968"/>
      <c r="X62" s="968"/>
      <c r="Y62" s="968"/>
      <c r="Z62" s="968"/>
      <c r="AA62" s="968"/>
      <c r="AB62" s="976" t="s">
        <v>273</v>
      </c>
      <c r="AC62" s="968"/>
      <c r="AD62" s="968"/>
      <c r="AE62" s="968"/>
      <c r="AF62" s="968"/>
      <c r="AG62" s="976" t="s">
        <v>274</v>
      </c>
      <c r="AH62" s="968"/>
      <c r="AI62" s="968"/>
      <c r="AJ62" s="481" t="s">
        <v>65</v>
      </c>
      <c r="AK62" s="975" t="s">
        <v>275</v>
      </c>
      <c r="AL62" s="968"/>
      <c r="AM62" s="968"/>
      <c r="AN62" s="968"/>
      <c r="AO62" s="968"/>
      <c r="AP62" s="968"/>
      <c r="AQ62" s="482">
        <v>1134946689</v>
      </c>
      <c r="AR62" s="482">
        <v>1034946689</v>
      </c>
      <c r="AS62" s="482">
        <v>100000000</v>
      </c>
      <c r="AT62" s="483">
        <v>0</v>
      </c>
      <c r="AU62" s="482">
        <v>872450175</v>
      </c>
      <c r="AV62" s="482">
        <v>162496514</v>
      </c>
      <c r="AW62" s="482">
        <v>872450175</v>
      </c>
      <c r="AX62" s="483">
        <v>0</v>
      </c>
      <c r="AY62" s="482">
        <v>872450175</v>
      </c>
      <c r="AZ62" s="483">
        <v>0</v>
      </c>
      <c r="BA62" s="482">
        <v>872450175</v>
      </c>
      <c r="BB62" s="483">
        <v>0</v>
      </c>
      <c r="BC62" s="483">
        <v>0</v>
      </c>
      <c r="BD62" s="472"/>
      <c r="BE62" s="484">
        <f t="shared" si="9"/>
        <v>0.76871467484407985</v>
      </c>
      <c r="BF62" s="484">
        <f t="shared" si="10"/>
        <v>0.76871467484407985</v>
      </c>
    </row>
    <row r="63" spans="1:58" x14ac:dyDescent="0.25">
      <c r="A63" s="480" t="str">
        <f t="shared" si="11"/>
        <v>A105210</v>
      </c>
      <c r="B63" s="967" t="s">
        <v>14</v>
      </c>
      <c r="C63" s="968"/>
      <c r="D63" s="967" t="s">
        <v>279</v>
      </c>
      <c r="E63" s="968"/>
      <c r="F63" s="967" t="s">
        <v>280</v>
      </c>
      <c r="G63" s="968"/>
      <c r="H63" s="967" t="s">
        <v>284</v>
      </c>
      <c r="I63" s="968"/>
      <c r="J63" s="967" t="s">
        <v>282</v>
      </c>
      <c r="K63" s="968"/>
      <c r="L63" s="968"/>
      <c r="M63" s="967"/>
      <c r="N63" s="968"/>
      <c r="O63" s="968"/>
      <c r="P63" s="967"/>
      <c r="Q63" s="968"/>
      <c r="R63" s="967"/>
      <c r="S63" s="968"/>
      <c r="T63" s="970" t="s">
        <v>291</v>
      </c>
      <c r="U63" s="968"/>
      <c r="V63" s="968"/>
      <c r="W63" s="968"/>
      <c r="X63" s="968"/>
      <c r="Y63" s="968"/>
      <c r="Z63" s="968"/>
      <c r="AA63" s="968"/>
      <c r="AB63" s="967" t="s">
        <v>273</v>
      </c>
      <c r="AC63" s="968"/>
      <c r="AD63" s="968"/>
      <c r="AE63" s="968"/>
      <c r="AF63" s="968"/>
      <c r="AG63" s="967" t="s">
        <v>274</v>
      </c>
      <c r="AH63" s="968"/>
      <c r="AI63" s="968"/>
      <c r="AJ63" s="469" t="s">
        <v>65</v>
      </c>
      <c r="AK63" s="969" t="s">
        <v>275</v>
      </c>
      <c r="AL63" s="968"/>
      <c r="AM63" s="968"/>
      <c r="AN63" s="968"/>
      <c r="AO63" s="968"/>
      <c r="AP63" s="968"/>
      <c r="AQ63" s="470">
        <v>14524261648</v>
      </c>
      <c r="AR63" s="470">
        <v>13614261648</v>
      </c>
      <c r="AS63" s="470">
        <v>910000000</v>
      </c>
      <c r="AT63" s="471">
        <v>0</v>
      </c>
      <c r="AU63" s="470">
        <v>10506646399</v>
      </c>
      <c r="AV63" s="470">
        <v>3107615249</v>
      </c>
      <c r="AW63" s="470">
        <v>10505958466</v>
      </c>
      <c r="AX63" s="470">
        <v>687933</v>
      </c>
      <c r="AY63" s="470">
        <v>10505958466</v>
      </c>
      <c r="AZ63" s="471">
        <v>0</v>
      </c>
      <c r="BA63" s="470">
        <v>10505958466</v>
      </c>
      <c r="BB63" s="471">
        <v>0</v>
      </c>
      <c r="BC63" s="470">
        <v>3113596</v>
      </c>
      <c r="BD63" s="472"/>
      <c r="BE63" s="474">
        <f t="shared" si="9"/>
        <v>0.72338592168275706</v>
      </c>
      <c r="BF63" s="474">
        <f t="shared" si="10"/>
        <v>0.72333855727851593</v>
      </c>
    </row>
    <row r="64" spans="1:58" x14ac:dyDescent="0.25">
      <c r="A64" s="480" t="str">
        <f t="shared" si="11"/>
        <v>A1052110</v>
      </c>
      <c r="B64" s="976" t="s">
        <v>14</v>
      </c>
      <c r="C64" s="968"/>
      <c r="D64" s="976" t="s">
        <v>279</v>
      </c>
      <c r="E64" s="968"/>
      <c r="F64" s="976" t="s">
        <v>280</v>
      </c>
      <c r="G64" s="968"/>
      <c r="H64" s="976" t="s">
        <v>284</v>
      </c>
      <c r="I64" s="968"/>
      <c r="J64" s="976" t="s">
        <v>282</v>
      </c>
      <c r="K64" s="968"/>
      <c r="L64" s="968"/>
      <c r="M64" s="976" t="s">
        <v>279</v>
      </c>
      <c r="N64" s="968"/>
      <c r="O64" s="968"/>
      <c r="P64" s="976"/>
      <c r="Q64" s="968"/>
      <c r="R64" s="976"/>
      <c r="S64" s="968"/>
      <c r="T64" s="977" t="s">
        <v>34</v>
      </c>
      <c r="U64" s="968"/>
      <c r="V64" s="968"/>
      <c r="W64" s="968"/>
      <c r="X64" s="968"/>
      <c r="Y64" s="968"/>
      <c r="Z64" s="968"/>
      <c r="AA64" s="968"/>
      <c r="AB64" s="976" t="s">
        <v>273</v>
      </c>
      <c r="AC64" s="968"/>
      <c r="AD64" s="968"/>
      <c r="AE64" s="968"/>
      <c r="AF64" s="968"/>
      <c r="AG64" s="976" t="s">
        <v>274</v>
      </c>
      <c r="AH64" s="968"/>
      <c r="AI64" s="968"/>
      <c r="AJ64" s="481" t="s">
        <v>65</v>
      </c>
      <c r="AK64" s="975" t="s">
        <v>275</v>
      </c>
      <c r="AL64" s="968"/>
      <c r="AM64" s="968"/>
      <c r="AN64" s="968"/>
      <c r="AO64" s="968"/>
      <c r="AP64" s="968"/>
      <c r="AQ64" s="482">
        <v>134144700</v>
      </c>
      <c r="AR64" s="482">
        <v>129144700</v>
      </c>
      <c r="AS64" s="482">
        <v>5000000</v>
      </c>
      <c r="AT64" s="483">
        <v>0</v>
      </c>
      <c r="AU64" s="482">
        <v>102729300</v>
      </c>
      <c r="AV64" s="482">
        <v>26415400</v>
      </c>
      <c r="AW64" s="482">
        <v>102729300</v>
      </c>
      <c r="AX64" s="483">
        <v>0</v>
      </c>
      <c r="AY64" s="482">
        <v>102729300</v>
      </c>
      <c r="AZ64" s="483">
        <v>0</v>
      </c>
      <c r="BA64" s="482">
        <v>102729300</v>
      </c>
      <c r="BB64" s="483">
        <v>0</v>
      </c>
      <c r="BC64" s="483">
        <v>0</v>
      </c>
      <c r="BD64" s="472"/>
      <c r="BE64" s="484">
        <f t="shared" si="9"/>
        <v>0.76580960708846491</v>
      </c>
      <c r="BF64" s="484">
        <f t="shared" si="10"/>
        <v>0.76580960708846491</v>
      </c>
    </row>
    <row r="65" spans="1:58" x14ac:dyDescent="0.25">
      <c r="A65" s="480" t="str">
        <f t="shared" si="11"/>
        <v>A1052210</v>
      </c>
      <c r="B65" s="976" t="s">
        <v>14</v>
      </c>
      <c r="C65" s="968"/>
      <c r="D65" s="976" t="s">
        <v>279</v>
      </c>
      <c r="E65" s="968"/>
      <c r="F65" s="976" t="s">
        <v>280</v>
      </c>
      <c r="G65" s="968"/>
      <c r="H65" s="976" t="s">
        <v>284</v>
      </c>
      <c r="I65" s="968"/>
      <c r="J65" s="976" t="s">
        <v>282</v>
      </c>
      <c r="K65" s="968"/>
      <c r="L65" s="968"/>
      <c r="M65" s="976" t="s">
        <v>282</v>
      </c>
      <c r="N65" s="968"/>
      <c r="O65" s="968"/>
      <c r="P65" s="976"/>
      <c r="Q65" s="968"/>
      <c r="R65" s="976"/>
      <c r="S65" s="968"/>
      <c r="T65" s="977" t="s">
        <v>35</v>
      </c>
      <c r="U65" s="968"/>
      <c r="V65" s="968"/>
      <c r="W65" s="968"/>
      <c r="X65" s="968"/>
      <c r="Y65" s="968"/>
      <c r="Z65" s="968"/>
      <c r="AA65" s="968"/>
      <c r="AB65" s="976" t="s">
        <v>273</v>
      </c>
      <c r="AC65" s="968"/>
      <c r="AD65" s="968"/>
      <c r="AE65" s="968"/>
      <c r="AF65" s="968"/>
      <c r="AG65" s="976" t="s">
        <v>274</v>
      </c>
      <c r="AH65" s="968"/>
      <c r="AI65" s="968"/>
      <c r="AJ65" s="481" t="s">
        <v>65</v>
      </c>
      <c r="AK65" s="975" t="s">
        <v>275</v>
      </c>
      <c r="AL65" s="968"/>
      <c r="AM65" s="968"/>
      <c r="AN65" s="968"/>
      <c r="AO65" s="968"/>
      <c r="AP65" s="968"/>
      <c r="AQ65" s="482">
        <v>6642403045</v>
      </c>
      <c r="AR65" s="482">
        <v>6242403045</v>
      </c>
      <c r="AS65" s="482">
        <v>400000000</v>
      </c>
      <c r="AT65" s="483">
        <v>0</v>
      </c>
      <c r="AU65" s="482">
        <v>4693146925</v>
      </c>
      <c r="AV65" s="482">
        <v>1549256120</v>
      </c>
      <c r="AW65" s="482">
        <v>4693146925</v>
      </c>
      <c r="AX65" s="483">
        <v>0</v>
      </c>
      <c r="AY65" s="482">
        <v>4693146925</v>
      </c>
      <c r="AZ65" s="483">
        <v>0</v>
      </c>
      <c r="BA65" s="482">
        <v>4693146925</v>
      </c>
      <c r="BB65" s="483">
        <v>0</v>
      </c>
      <c r="BC65" s="483">
        <v>0</v>
      </c>
      <c r="BD65" s="472"/>
      <c r="BE65" s="484">
        <f t="shared" si="9"/>
        <v>0.70654353450182728</v>
      </c>
      <c r="BF65" s="484">
        <f t="shared" si="10"/>
        <v>0.70654353450182728</v>
      </c>
    </row>
    <row r="66" spans="1:58" x14ac:dyDescent="0.25">
      <c r="A66" s="480" t="str">
        <f t="shared" si="11"/>
        <v>A1052310</v>
      </c>
      <c r="B66" s="976" t="s">
        <v>14</v>
      </c>
      <c r="C66" s="968"/>
      <c r="D66" s="976" t="s">
        <v>279</v>
      </c>
      <c r="E66" s="968"/>
      <c r="F66" s="976" t="s">
        <v>280</v>
      </c>
      <c r="G66" s="968"/>
      <c r="H66" s="976" t="s">
        <v>284</v>
      </c>
      <c r="I66" s="968"/>
      <c r="J66" s="976" t="s">
        <v>282</v>
      </c>
      <c r="K66" s="968"/>
      <c r="L66" s="968"/>
      <c r="M66" s="976" t="s">
        <v>289</v>
      </c>
      <c r="N66" s="968"/>
      <c r="O66" s="968"/>
      <c r="P66" s="976"/>
      <c r="Q66" s="968"/>
      <c r="R66" s="976"/>
      <c r="S66" s="968"/>
      <c r="T66" s="977" t="s">
        <v>36</v>
      </c>
      <c r="U66" s="968"/>
      <c r="V66" s="968"/>
      <c r="W66" s="968"/>
      <c r="X66" s="968"/>
      <c r="Y66" s="968"/>
      <c r="Z66" s="968"/>
      <c r="AA66" s="968"/>
      <c r="AB66" s="976" t="s">
        <v>273</v>
      </c>
      <c r="AC66" s="968"/>
      <c r="AD66" s="968"/>
      <c r="AE66" s="968"/>
      <c r="AF66" s="968"/>
      <c r="AG66" s="976" t="s">
        <v>274</v>
      </c>
      <c r="AH66" s="968"/>
      <c r="AI66" s="968"/>
      <c r="AJ66" s="481" t="s">
        <v>65</v>
      </c>
      <c r="AK66" s="975" t="s">
        <v>275</v>
      </c>
      <c r="AL66" s="968"/>
      <c r="AM66" s="968"/>
      <c r="AN66" s="968"/>
      <c r="AO66" s="968"/>
      <c r="AP66" s="968"/>
      <c r="AQ66" s="482">
        <v>7662566613</v>
      </c>
      <c r="AR66" s="482">
        <v>7162566613</v>
      </c>
      <c r="AS66" s="482">
        <v>500000000</v>
      </c>
      <c r="AT66" s="483">
        <v>0</v>
      </c>
      <c r="AU66" s="482">
        <v>5661689060</v>
      </c>
      <c r="AV66" s="482">
        <v>1500877553</v>
      </c>
      <c r="AW66" s="482">
        <v>5661001127</v>
      </c>
      <c r="AX66" s="482">
        <v>687933</v>
      </c>
      <c r="AY66" s="482">
        <v>5661001127</v>
      </c>
      <c r="AZ66" s="483">
        <v>0</v>
      </c>
      <c r="BA66" s="482">
        <v>5661001127</v>
      </c>
      <c r="BB66" s="483">
        <v>0</v>
      </c>
      <c r="BC66" s="482">
        <v>3113596</v>
      </c>
      <c r="BD66" s="472"/>
      <c r="BE66" s="484">
        <f t="shared" si="9"/>
        <v>0.73887632511991574</v>
      </c>
      <c r="BF66" s="484">
        <f t="shared" si="10"/>
        <v>0.73878654671605393</v>
      </c>
    </row>
    <row r="67" spans="1:58" x14ac:dyDescent="0.25">
      <c r="A67" s="480" t="str">
        <f t="shared" si="11"/>
        <v>A1052610</v>
      </c>
      <c r="B67" s="976" t="s">
        <v>14</v>
      </c>
      <c r="C67" s="968"/>
      <c r="D67" s="976" t="s">
        <v>279</v>
      </c>
      <c r="E67" s="968"/>
      <c r="F67" s="976" t="s">
        <v>280</v>
      </c>
      <c r="G67" s="968"/>
      <c r="H67" s="976" t="s">
        <v>284</v>
      </c>
      <c r="I67" s="968"/>
      <c r="J67" s="976" t="s">
        <v>282</v>
      </c>
      <c r="K67" s="968"/>
      <c r="L67" s="968"/>
      <c r="M67" s="976" t="s">
        <v>292</v>
      </c>
      <c r="N67" s="968"/>
      <c r="O67" s="968"/>
      <c r="P67" s="976"/>
      <c r="Q67" s="968"/>
      <c r="R67" s="976"/>
      <c r="S67" s="968"/>
      <c r="T67" s="977" t="s">
        <v>37</v>
      </c>
      <c r="U67" s="968"/>
      <c r="V67" s="968"/>
      <c r="W67" s="968"/>
      <c r="X67" s="968"/>
      <c r="Y67" s="968"/>
      <c r="Z67" s="968"/>
      <c r="AA67" s="968"/>
      <c r="AB67" s="976" t="s">
        <v>273</v>
      </c>
      <c r="AC67" s="968"/>
      <c r="AD67" s="968"/>
      <c r="AE67" s="968"/>
      <c r="AF67" s="968"/>
      <c r="AG67" s="976" t="s">
        <v>274</v>
      </c>
      <c r="AH67" s="968"/>
      <c r="AI67" s="968"/>
      <c r="AJ67" s="481" t="s">
        <v>65</v>
      </c>
      <c r="AK67" s="975" t="s">
        <v>275</v>
      </c>
      <c r="AL67" s="968"/>
      <c r="AM67" s="968"/>
      <c r="AN67" s="968"/>
      <c r="AO67" s="968"/>
      <c r="AP67" s="968"/>
      <c r="AQ67" s="482">
        <v>85147290</v>
      </c>
      <c r="AR67" s="482">
        <v>80147290</v>
      </c>
      <c r="AS67" s="482">
        <v>5000000</v>
      </c>
      <c r="AT67" s="483">
        <v>0</v>
      </c>
      <c r="AU67" s="482">
        <v>49081114</v>
      </c>
      <c r="AV67" s="482">
        <v>31066176</v>
      </c>
      <c r="AW67" s="482">
        <v>49081114</v>
      </c>
      <c r="AX67" s="483">
        <v>0</v>
      </c>
      <c r="AY67" s="482">
        <v>49081114</v>
      </c>
      <c r="AZ67" s="483">
        <v>0</v>
      </c>
      <c r="BA67" s="482">
        <v>49081114</v>
      </c>
      <c r="BB67" s="483">
        <v>0</v>
      </c>
      <c r="BC67" s="483">
        <v>0</v>
      </c>
      <c r="BD67" s="472"/>
      <c r="BE67" s="484">
        <f t="shared" si="9"/>
        <v>0.57642602600740434</v>
      </c>
      <c r="BF67" s="484">
        <f t="shared" si="10"/>
        <v>0.57642602600740434</v>
      </c>
    </row>
    <row r="68" spans="1:58" x14ac:dyDescent="0.25">
      <c r="A68" s="480" t="str">
        <f t="shared" si="11"/>
        <v>A105610</v>
      </c>
      <c r="B68" s="976" t="s">
        <v>14</v>
      </c>
      <c r="C68" s="968"/>
      <c r="D68" s="976" t="s">
        <v>279</v>
      </c>
      <c r="E68" s="968"/>
      <c r="F68" s="976" t="s">
        <v>280</v>
      </c>
      <c r="G68" s="968"/>
      <c r="H68" s="976" t="s">
        <v>284</v>
      </c>
      <c r="I68" s="968"/>
      <c r="J68" s="976" t="s">
        <v>292</v>
      </c>
      <c r="K68" s="968"/>
      <c r="L68" s="968"/>
      <c r="M68" s="976"/>
      <c r="N68" s="968"/>
      <c r="O68" s="968"/>
      <c r="P68" s="976"/>
      <c r="Q68" s="968"/>
      <c r="R68" s="976"/>
      <c r="S68" s="968"/>
      <c r="T68" s="977" t="s">
        <v>38</v>
      </c>
      <c r="U68" s="968"/>
      <c r="V68" s="968"/>
      <c r="W68" s="968"/>
      <c r="X68" s="968"/>
      <c r="Y68" s="968"/>
      <c r="Z68" s="968"/>
      <c r="AA68" s="968"/>
      <c r="AB68" s="976" t="s">
        <v>273</v>
      </c>
      <c r="AC68" s="968"/>
      <c r="AD68" s="968"/>
      <c r="AE68" s="968"/>
      <c r="AF68" s="968"/>
      <c r="AG68" s="976" t="s">
        <v>274</v>
      </c>
      <c r="AH68" s="968"/>
      <c r="AI68" s="968"/>
      <c r="AJ68" s="481" t="s">
        <v>65</v>
      </c>
      <c r="AK68" s="975" t="s">
        <v>275</v>
      </c>
      <c r="AL68" s="968"/>
      <c r="AM68" s="968"/>
      <c r="AN68" s="968"/>
      <c r="AO68" s="968"/>
      <c r="AP68" s="968"/>
      <c r="AQ68" s="482">
        <v>3471591300</v>
      </c>
      <c r="AR68" s="482">
        <v>3021591300</v>
      </c>
      <c r="AS68" s="482">
        <v>450000000</v>
      </c>
      <c r="AT68" s="483">
        <v>0</v>
      </c>
      <c r="AU68" s="482">
        <v>2601153400</v>
      </c>
      <c r="AV68" s="482">
        <v>420437900</v>
      </c>
      <c r="AW68" s="482">
        <v>2601153400</v>
      </c>
      <c r="AX68" s="483">
        <v>0</v>
      </c>
      <c r="AY68" s="482">
        <v>2601153400</v>
      </c>
      <c r="AZ68" s="483">
        <v>0</v>
      </c>
      <c r="BA68" s="482">
        <v>2601153400</v>
      </c>
      <c r="BB68" s="483">
        <v>0</v>
      </c>
      <c r="BC68" s="483">
        <v>0</v>
      </c>
      <c r="BD68" s="472"/>
      <c r="BE68" s="484">
        <f t="shared" si="9"/>
        <v>0.74926832545063704</v>
      </c>
      <c r="BF68" s="484">
        <f t="shared" si="10"/>
        <v>0.74926832545063704</v>
      </c>
    </row>
    <row r="69" spans="1:58" x14ac:dyDescent="0.25">
      <c r="A69" s="480" t="str">
        <f t="shared" si="11"/>
        <v>A105710</v>
      </c>
      <c r="B69" s="976" t="s">
        <v>14</v>
      </c>
      <c r="C69" s="968"/>
      <c r="D69" s="976" t="s">
        <v>279</v>
      </c>
      <c r="E69" s="968"/>
      <c r="F69" s="976" t="s">
        <v>280</v>
      </c>
      <c r="G69" s="968"/>
      <c r="H69" s="976" t="s">
        <v>284</v>
      </c>
      <c r="I69" s="968"/>
      <c r="J69" s="976" t="s">
        <v>293</v>
      </c>
      <c r="K69" s="968"/>
      <c r="L69" s="968"/>
      <c r="M69" s="976"/>
      <c r="N69" s="968"/>
      <c r="O69" s="968"/>
      <c r="P69" s="976"/>
      <c r="Q69" s="968"/>
      <c r="R69" s="976"/>
      <c r="S69" s="968"/>
      <c r="T69" s="977" t="s">
        <v>39</v>
      </c>
      <c r="U69" s="968"/>
      <c r="V69" s="968"/>
      <c r="W69" s="968"/>
      <c r="X69" s="968"/>
      <c r="Y69" s="968"/>
      <c r="Z69" s="968"/>
      <c r="AA69" s="968"/>
      <c r="AB69" s="976" t="s">
        <v>273</v>
      </c>
      <c r="AC69" s="968"/>
      <c r="AD69" s="968"/>
      <c r="AE69" s="968"/>
      <c r="AF69" s="968"/>
      <c r="AG69" s="976" t="s">
        <v>274</v>
      </c>
      <c r="AH69" s="968"/>
      <c r="AI69" s="968"/>
      <c r="AJ69" s="481" t="s">
        <v>65</v>
      </c>
      <c r="AK69" s="975" t="s">
        <v>275</v>
      </c>
      <c r="AL69" s="968"/>
      <c r="AM69" s="968"/>
      <c r="AN69" s="968"/>
      <c r="AO69" s="968"/>
      <c r="AP69" s="968"/>
      <c r="AQ69" s="482">
        <v>615219400</v>
      </c>
      <c r="AR69" s="482">
        <v>540219400</v>
      </c>
      <c r="AS69" s="482">
        <v>75000000</v>
      </c>
      <c r="AT69" s="483">
        <v>0</v>
      </c>
      <c r="AU69" s="482">
        <v>434134500</v>
      </c>
      <c r="AV69" s="482">
        <v>106084900</v>
      </c>
      <c r="AW69" s="482">
        <v>434134500</v>
      </c>
      <c r="AX69" s="483">
        <v>0</v>
      </c>
      <c r="AY69" s="482">
        <v>434134500</v>
      </c>
      <c r="AZ69" s="483">
        <v>0</v>
      </c>
      <c r="BA69" s="482">
        <v>434134500</v>
      </c>
      <c r="BB69" s="483">
        <v>0</v>
      </c>
      <c r="BC69" s="483">
        <v>0</v>
      </c>
      <c r="BD69" s="472"/>
      <c r="BE69" s="484">
        <f t="shared" si="9"/>
        <v>0.70565801403531814</v>
      </c>
      <c r="BF69" s="484">
        <f t="shared" si="10"/>
        <v>0.70565801403531814</v>
      </c>
    </row>
    <row r="70" spans="1:58" x14ac:dyDescent="0.25">
      <c r="A70" s="480" t="str">
        <f t="shared" si="11"/>
        <v>A105810</v>
      </c>
      <c r="B70" s="976" t="s">
        <v>14</v>
      </c>
      <c r="C70" s="968"/>
      <c r="D70" s="976" t="s">
        <v>279</v>
      </c>
      <c r="E70" s="968"/>
      <c r="F70" s="976" t="s">
        <v>280</v>
      </c>
      <c r="G70" s="968"/>
      <c r="H70" s="976" t="s">
        <v>284</v>
      </c>
      <c r="I70" s="968"/>
      <c r="J70" s="976" t="s">
        <v>294</v>
      </c>
      <c r="K70" s="968"/>
      <c r="L70" s="968"/>
      <c r="M70" s="976"/>
      <c r="N70" s="968"/>
      <c r="O70" s="968"/>
      <c r="P70" s="976"/>
      <c r="Q70" s="968"/>
      <c r="R70" s="976"/>
      <c r="S70" s="968"/>
      <c r="T70" s="977" t="s">
        <v>40</v>
      </c>
      <c r="U70" s="968"/>
      <c r="V70" s="968"/>
      <c r="W70" s="968"/>
      <c r="X70" s="968"/>
      <c r="Y70" s="968"/>
      <c r="Z70" s="968"/>
      <c r="AA70" s="968"/>
      <c r="AB70" s="976" t="s">
        <v>273</v>
      </c>
      <c r="AC70" s="968"/>
      <c r="AD70" s="968"/>
      <c r="AE70" s="968"/>
      <c r="AF70" s="968"/>
      <c r="AG70" s="976" t="s">
        <v>274</v>
      </c>
      <c r="AH70" s="968"/>
      <c r="AI70" s="968"/>
      <c r="AJ70" s="481" t="s">
        <v>65</v>
      </c>
      <c r="AK70" s="975" t="s">
        <v>275</v>
      </c>
      <c r="AL70" s="968"/>
      <c r="AM70" s="968"/>
      <c r="AN70" s="968"/>
      <c r="AO70" s="968"/>
      <c r="AP70" s="968"/>
      <c r="AQ70" s="482">
        <v>615219400</v>
      </c>
      <c r="AR70" s="482">
        <v>540219400</v>
      </c>
      <c r="AS70" s="482">
        <v>75000000</v>
      </c>
      <c r="AT70" s="483">
        <v>0</v>
      </c>
      <c r="AU70" s="482">
        <v>434134500</v>
      </c>
      <c r="AV70" s="482">
        <v>106084900</v>
      </c>
      <c r="AW70" s="482">
        <v>434134500</v>
      </c>
      <c r="AX70" s="483">
        <v>0</v>
      </c>
      <c r="AY70" s="482">
        <v>434134500</v>
      </c>
      <c r="AZ70" s="483">
        <v>0</v>
      </c>
      <c r="BA70" s="482">
        <v>434134500</v>
      </c>
      <c r="BB70" s="483">
        <v>0</v>
      </c>
      <c r="BC70" s="483">
        <v>0</v>
      </c>
      <c r="BD70" s="472"/>
      <c r="BE70" s="484">
        <f t="shared" si="9"/>
        <v>0.70565801403531814</v>
      </c>
      <c r="BF70" s="484">
        <f t="shared" si="10"/>
        <v>0.70565801403531814</v>
      </c>
    </row>
    <row r="71" spans="1:58" x14ac:dyDescent="0.25">
      <c r="A71" s="480" t="str">
        <f t="shared" si="11"/>
        <v>A105910</v>
      </c>
      <c r="B71" s="976" t="s">
        <v>14</v>
      </c>
      <c r="C71" s="968"/>
      <c r="D71" s="976" t="s">
        <v>279</v>
      </c>
      <c r="E71" s="968"/>
      <c r="F71" s="976" t="s">
        <v>280</v>
      </c>
      <c r="G71" s="968"/>
      <c r="H71" s="976" t="s">
        <v>284</v>
      </c>
      <c r="I71" s="968"/>
      <c r="J71" s="976" t="s">
        <v>288</v>
      </c>
      <c r="K71" s="968"/>
      <c r="L71" s="968"/>
      <c r="M71" s="976"/>
      <c r="N71" s="968"/>
      <c r="O71" s="968"/>
      <c r="P71" s="976"/>
      <c r="Q71" s="968"/>
      <c r="R71" s="976"/>
      <c r="S71" s="968"/>
      <c r="T71" s="977" t="s">
        <v>41</v>
      </c>
      <c r="U71" s="968"/>
      <c r="V71" s="968"/>
      <c r="W71" s="968"/>
      <c r="X71" s="968"/>
      <c r="Y71" s="968"/>
      <c r="Z71" s="968"/>
      <c r="AA71" s="968"/>
      <c r="AB71" s="976" t="s">
        <v>273</v>
      </c>
      <c r="AC71" s="968"/>
      <c r="AD71" s="968"/>
      <c r="AE71" s="968"/>
      <c r="AF71" s="968"/>
      <c r="AG71" s="976" t="s">
        <v>274</v>
      </c>
      <c r="AH71" s="968"/>
      <c r="AI71" s="968"/>
      <c r="AJ71" s="481" t="s">
        <v>65</v>
      </c>
      <c r="AK71" s="975" t="s">
        <v>275</v>
      </c>
      <c r="AL71" s="968"/>
      <c r="AM71" s="968"/>
      <c r="AN71" s="968"/>
      <c r="AO71" s="968"/>
      <c r="AP71" s="968"/>
      <c r="AQ71" s="482">
        <v>1190395000</v>
      </c>
      <c r="AR71" s="482">
        <v>1040395000</v>
      </c>
      <c r="AS71" s="482">
        <v>150000000</v>
      </c>
      <c r="AT71" s="483">
        <v>0</v>
      </c>
      <c r="AU71" s="482">
        <v>867548300</v>
      </c>
      <c r="AV71" s="482">
        <v>172846700</v>
      </c>
      <c r="AW71" s="482">
        <v>867548300</v>
      </c>
      <c r="AX71" s="483">
        <v>0</v>
      </c>
      <c r="AY71" s="482">
        <v>867548300</v>
      </c>
      <c r="AZ71" s="483">
        <v>0</v>
      </c>
      <c r="BA71" s="482">
        <v>867548300</v>
      </c>
      <c r="BB71" s="483">
        <v>0</v>
      </c>
      <c r="BC71" s="483">
        <v>0</v>
      </c>
      <c r="BD71" s="472"/>
      <c r="BE71" s="484">
        <f t="shared" si="9"/>
        <v>0.72879027549678888</v>
      </c>
      <c r="BF71" s="484">
        <f t="shared" si="10"/>
        <v>0.72879027549678888</v>
      </c>
    </row>
    <row r="72" spans="1:58" s="480" customFormat="1" ht="13.5" x14ac:dyDescent="0.2">
      <c r="A72" s="480" t="str">
        <f t="shared" si="11"/>
        <v>A210</v>
      </c>
      <c r="B72" s="971" t="s">
        <v>14</v>
      </c>
      <c r="C72" s="972"/>
      <c r="D72" s="971" t="s">
        <v>282</v>
      </c>
      <c r="E72" s="972"/>
      <c r="F72" s="971"/>
      <c r="G72" s="972"/>
      <c r="H72" s="971"/>
      <c r="I72" s="972"/>
      <c r="J72" s="971"/>
      <c r="K72" s="972"/>
      <c r="L72" s="972"/>
      <c r="M72" s="971"/>
      <c r="N72" s="972"/>
      <c r="O72" s="972"/>
      <c r="P72" s="971"/>
      <c r="Q72" s="972"/>
      <c r="R72" s="971"/>
      <c r="S72" s="972"/>
      <c r="T72" s="973" t="s">
        <v>9</v>
      </c>
      <c r="U72" s="972"/>
      <c r="V72" s="972"/>
      <c r="W72" s="972"/>
      <c r="X72" s="972"/>
      <c r="Y72" s="972"/>
      <c r="Z72" s="972"/>
      <c r="AA72" s="972"/>
      <c r="AB72" s="971" t="s">
        <v>273</v>
      </c>
      <c r="AC72" s="972"/>
      <c r="AD72" s="972"/>
      <c r="AE72" s="972"/>
      <c r="AF72" s="972"/>
      <c r="AG72" s="971" t="s">
        <v>274</v>
      </c>
      <c r="AH72" s="972"/>
      <c r="AI72" s="972"/>
      <c r="AJ72" s="475" t="s">
        <v>65</v>
      </c>
      <c r="AK72" s="974" t="s">
        <v>275</v>
      </c>
      <c r="AL72" s="972"/>
      <c r="AM72" s="972"/>
      <c r="AN72" s="972"/>
      <c r="AO72" s="972"/>
      <c r="AP72" s="972"/>
      <c r="AQ72" s="476">
        <v>14440414179</v>
      </c>
      <c r="AR72" s="476">
        <v>12620321112.18</v>
      </c>
      <c r="AS72" s="476">
        <v>1820093066.8199999</v>
      </c>
      <c r="AT72" s="477">
        <v>0</v>
      </c>
      <c r="AU72" s="477">
        <v>10224946859.92</v>
      </c>
      <c r="AV72" s="477">
        <v>2395374252.2600002</v>
      </c>
      <c r="AW72" s="477">
        <v>7010804212.8400002</v>
      </c>
      <c r="AX72" s="477">
        <v>3214142647.0799999</v>
      </c>
      <c r="AY72" s="477">
        <v>6994277121.8400002</v>
      </c>
      <c r="AZ72" s="477">
        <v>16527091</v>
      </c>
      <c r="BA72" s="477">
        <v>6994277121.8400002</v>
      </c>
      <c r="BB72" s="477">
        <v>0</v>
      </c>
      <c r="BC72" s="477">
        <v>2918088</v>
      </c>
      <c r="BD72" s="478"/>
      <c r="BE72" s="479">
        <f t="shared" si="9"/>
        <v>0.70807850337074463</v>
      </c>
      <c r="BF72" s="479">
        <f t="shared" si="10"/>
        <v>0.48549883167724339</v>
      </c>
    </row>
    <row r="73" spans="1:58" s="480" customFormat="1" ht="13.5" x14ac:dyDescent="0.2">
      <c r="A73" s="480" t="str">
        <f t="shared" si="11"/>
        <v>A213</v>
      </c>
      <c r="B73" s="971" t="s">
        <v>14</v>
      </c>
      <c r="C73" s="972"/>
      <c r="D73" s="971" t="s">
        <v>282</v>
      </c>
      <c r="E73" s="972"/>
      <c r="F73" s="971"/>
      <c r="G73" s="972"/>
      <c r="H73" s="971"/>
      <c r="I73" s="972"/>
      <c r="J73" s="971"/>
      <c r="K73" s="972"/>
      <c r="L73" s="972"/>
      <c r="M73" s="971"/>
      <c r="N73" s="972"/>
      <c r="O73" s="972"/>
      <c r="P73" s="971"/>
      <c r="Q73" s="972"/>
      <c r="R73" s="971"/>
      <c r="S73" s="972"/>
      <c r="T73" s="973" t="s">
        <v>9</v>
      </c>
      <c r="U73" s="972"/>
      <c r="V73" s="972"/>
      <c r="W73" s="972"/>
      <c r="X73" s="972"/>
      <c r="Y73" s="972"/>
      <c r="Z73" s="972"/>
      <c r="AA73" s="972"/>
      <c r="AB73" s="971" t="s">
        <v>273</v>
      </c>
      <c r="AC73" s="972"/>
      <c r="AD73" s="972"/>
      <c r="AE73" s="972"/>
      <c r="AF73" s="972"/>
      <c r="AG73" s="971" t="s">
        <v>274</v>
      </c>
      <c r="AH73" s="972"/>
      <c r="AI73" s="972"/>
      <c r="AJ73" s="475" t="s">
        <v>303</v>
      </c>
      <c r="AK73" s="974" t="s">
        <v>321</v>
      </c>
      <c r="AL73" s="972"/>
      <c r="AM73" s="972"/>
      <c r="AN73" s="972"/>
      <c r="AO73" s="972"/>
      <c r="AP73" s="972"/>
      <c r="AQ73" s="476">
        <v>4021085821</v>
      </c>
      <c r="AR73" s="476">
        <v>3000928641</v>
      </c>
      <c r="AS73" s="476">
        <v>1020157180</v>
      </c>
      <c r="AT73" s="477">
        <v>0</v>
      </c>
      <c r="AU73" s="477">
        <v>979239913.82000005</v>
      </c>
      <c r="AV73" s="477">
        <v>2021688727.1800001</v>
      </c>
      <c r="AW73" s="477">
        <v>104400849</v>
      </c>
      <c r="AX73" s="477">
        <v>874839064.82000005</v>
      </c>
      <c r="AY73" s="477">
        <v>69112134</v>
      </c>
      <c r="AZ73" s="477">
        <v>35288715</v>
      </c>
      <c r="BA73" s="477">
        <v>51725462</v>
      </c>
      <c r="BB73" s="477">
        <v>17386672</v>
      </c>
      <c r="BC73" s="477">
        <v>0</v>
      </c>
      <c r="BD73" s="478"/>
      <c r="BE73" s="479">
        <f t="shared" si="9"/>
        <v>0.2435262407745562</v>
      </c>
      <c r="BF73" s="479">
        <f t="shared" si="10"/>
        <v>2.596334762485538E-2</v>
      </c>
    </row>
    <row r="74" spans="1:58" x14ac:dyDescent="0.25">
      <c r="A74" s="480" t="str">
        <f t="shared" si="11"/>
        <v>A2010</v>
      </c>
      <c r="B74" s="967" t="s">
        <v>14</v>
      </c>
      <c r="C74" s="968"/>
      <c r="D74" s="967" t="s">
        <v>282</v>
      </c>
      <c r="E74" s="968"/>
      <c r="F74" s="967" t="s">
        <v>280</v>
      </c>
      <c r="G74" s="968"/>
      <c r="H74" s="967"/>
      <c r="I74" s="968"/>
      <c r="J74" s="967"/>
      <c r="K74" s="968"/>
      <c r="L74" s="968"/>
      <c r="M74" s="967"/>
      <c r="N74" s="968"/>
      <c r="O74" s="968"/>
      <c r="P74" s="967"/>
      <c r="Q74" s="968"/>
      <c r="R74" s="967"/>
      <c r="S74" s="968"/>
      <c r="T74" s="970" t="s">
        <v>9</v>
      </c>
      <c r="U74" s="968"/>
      <c r="V74" s="968"/>
      <c r="W74" s="968"/>
      <c r="X74" s="968"/>
      <c r="Y74" s="968"/>
      <c r="Z74" s="968"/>
      <c r="AA74" s="968"/>
      <c r="AB74" s="967" t="s">
        <v>273</v>
      </c>
      <c r="AC74" s="968"/>
      <c r="AD74" s="968"/>
      <c r="AE74" s="968"/>
      <c r="AF74" s="968"/>
      <c r="AG74" s="967" t="s">
        <v>274</v>
      </c>
      <c r="AH74" s="968"/>
      <c r="AI74" s="968"/>
      <c r="AJ74" s="469" t="s">
        <v>65</v>
      </c>
      <c r="AK74" s="969" t="s">
        <v>275</v>
      </c>
      <c r="AL74" s="968"/>
      <c r="AM74" s="968"/>
      <c r="AN74" s="968"/>
      <c r="AO74" s="968"/>
      <c r="AP74" s="968"/>
      <c r="AQ74" s="470">
        <v>14440414179</v>
      </c>
      <c r="AR74" s="470">
        <v>12620321112.18</v>
      </c>
      <c r="AS74" s="470">
        <v>1820093066.8199999</v>
      </c>
      <c r="AT74" s="471">
        <v>0</v>
      </c>
      <c r="AU74" s="470">
        <v>10224946859.92</v>
      </c>
      <c r="AV74" s="470">
        <v>2395374252.2600002</v>
      </c>
      <c r="AW74" s="470">
        <v>7010804212.8400002</v>
      </c>
      <c r="AX74" s="470">
        <v>3214142647.0799999</v>
      </c>
      <c r="AY74" s="470">
        <v>6994277121.8400002</v>
      </c>
      <c r="AZ74" s="470">
        <v>16527091</v>
      </c>
      <c r="BA74" s="470">
        <v>6994277121.8400002</v>
      </c>
      <c r="BB74" s="471">
        <v>0</v>
      </c>
      <c r="BC74" s="470">
        <v>2918088</v>
      </c>
      <c r="BD74" s="472"/>
      <c r="BE74" s="474">
        <f t="shared" si="9"/>
        <v>0.70807850337074463</v>
      </c>
      <c r="BF74" s="474">
        <f t="shared" si="10"/>
        <v>0.48549883167724339</v>
      </c>
    </row>
    <row r="75" spans="1:58" x14ac:dyDescent="0.25">
      <c r="A75" s="480" t="str">
        <f t="shared" si="11"/>
        <v>A2013</v>
      </c>
      <c r="B75" s="967" t="s">
        <v>14</v>
      </c>
      <c r="C75" s="968"/>
      <c r="D75" s="967" t="s">
        <v>282</v>
      </c>
      <c r="E75" s="968"/>
      <c r="F75" s="967" t="s">
        <v>280</v>
      </c>
      <c r="G75" s="968"/>
      <c r="H75" s="967"/>
      <c r="I75" s="968"/>
      <c r="J75" s="967"/>
      <c r="K75" s="968"/>
      <c r="L75" s="968"/>
      <c r="M75" s="967"/>
      <c r="N75" s="968"/>
      <c r="O75" s="968"/>
      <c r="P75" s="967"/>
      <c r="Q75" s="968"/>
      <c r="R75" s="967"/>
      <c r="S75" s="968"/>
      <c r="T75" s="970" t="s">
        <v>9</v>
      </c>
      <c r="U75" s="968"/>
      <c r="V75" s="968"/>
      <c r="W75" s="968"/>
      <c r="X75" s="968"/>
      <c r="Y75" s="968"/>
      <c r="Z75" s="968"/>
      <c r="AA75" s="968"/>
      <c r="AB75" s="967" t="s">
        <v>273</v>
      </c>
      <c r="AC75" s="968"/>
      <c r="AD75" s="968"/>
      <c r="AE75" s="968"/>
      <c r="AF75" s="968"/>
      <c r="AG75" s="967" t="s">
        <v>274</v>
      </c>
      <c r="AH75" s="968"/>
      <c r="AI75" s="968"/>
      <c r="AJ75" s="469" t="s">
        <v>303</v>
      </c>
      <c r="AK75" s="969" t="s">
        <v>321</v>
      </c>
      <c r="AL75" s="968"/>
      <c r="AM75" s="968"/>
      <c r="AN75" s="968"/>
      <c r="AO75" s="968"/>
      <c r="AP75" s="968"/>
      <c r="AQ75" s="470">
        <v>4021085821</v>
      </c>
      <c r="AR75" s="470">
        <v>3000928641</v>
      </c>
      <c r="AS75" s="470">
        <v>1020157180</v>
      </c>
      <c r="AT75" s="471">
        <v>0</v>
      </c>
      <c r="AU75" s="470">
        <v>979239913.82000005</v>
      </c>
      <c r="AV75" s="470">
        <v>2021688727.1800001</v>
      </c>
      <c r="AW75" s="470">
        <v>104400849</v>
      </c>
      <c r="AX75" s="470">
        <v>874839064.82000005</v>
      </c>
      <c r="AY75" s="470">
        <v>69112134</v>
      </c>
      <c r="AZ75" s="470">
        <v>35288715</v>
      </c>
      <c r="BA75" s="470">
        <v>51725462</v>
      </c>
      <c r="BB75" s="470">
        <v>17386672</v>
      </c>
      <c r="BC75" s="471">
        <v>0</v>
      </c>
      <c r="BD75" s="472"/>
      <c r="BE75" s="474">
        <f t="shared" si="9"/>
        <v>0.2435262407745562</v>
      </c>
      <c r="BF75" s="474">
        <f t="shared" si="10"/>
        <v>2.596334762485538E-2</v>
      </c>
    </row>
    <row r="76" spans="1:58" x14ac:dyDescent="0.25">
      <c r="A76" s="480" t="str">
        <f t="shared" si="11"/>
        <v>A20310</v>
      </c>
      <c r="B76" s="967" t="s">
        <v>14</v>
      </c>
      <c r="C76" s="968"/>
      <c r="D76" s="967" t="s">
        <v>282</v>
      </c>
      <c r="E76" s="968"/>
      <c r="F76" s="967" t="s">
        <v>280</v>
      </c>
      <c r="G76" s="968"/>
      <c r="H76" s="967" t="s">
        <v>289</v>
      </c>
      <c r="I76" s="968"/>
      <c r="J76" s="967"/>
      <c r="K76" s="968"/>
      <c r="L76" s="968"/>
      <c r="M76" s="967"/>
      <c r="N76" s="968"/>
      <c r="O76" s="968"/>
      <c r="P76" s="967"/>
      <c r="Q76" s="968"/>
      <c r="R76" s="967"/>
      <c r="S76" s="968"/>
      <c r="T76" s="970" t="s">
        <v>201</v>
      </c>
      <c r="U76" s="968"/>
      <c r="V76" s="968"/>
      <c r="W76" s="968"/>
      <c r="X76" s="968"/>
      <c r="Y76" s="968"/>
      <c r="Z76" s="968"/>
      <c r="AA76" s="968"/>
      <c r="AB76" s="967" t="s">
        <v>273</v>
      </c>
      <c r="AC76" s="968"/>
      <c r="AD76" s="968"/>
      <c r="AE76" s="968"/>
      <c r="AF76" s="968"/>
      <c r="AG76" s="967" t="s">
        <v>274</v>
      </c>
      <c r="AH76" s="968"/>
      <c r="AI76" s="968"/>
      <c r="AJ76" s="469" t="s">
        <v>65</v>
      </c>
      <c r="AK76" s="969" t="s">
        <v>275</v>
      </c>
      <c r="AL76" s="968"/>
      <c r="AM76" s="968"/>
      <c r="AN76" s="968"/>
      <c r="AO76" s="968"/>
      <c r="AP76" s="968"/>
      <c r="AQ76" s="470">
        <v>343000000</v>
      </c>
      <c r="AR76" s="470">
        <v>313661563</v>
      </c>
      <c r="AS76" s="470">
        <v>29338437</v>
      </c>
      <c r="AT76" s="471">
        <v>0</v>
      </c>
      <c r="AU76" s="470">
        <v>313661563</v>
      </c>
      <c r="AV76" s="471">
        <v>0</v>
      </c>
      <c r="AW76" s="470">
        <v>313661563</v>
      </c>
      <c r="AX76" s="471">
        <v>0</v>
      </c>
      <c r="AY76" s="470">
        <v>313661563</v>
      </c>
      <c r="AZ76" s="471">
        <v>0</v>
      </c>
      <c r="BA76" s="470">
        <v>313661563</v>
      </c>
      <c r="BB76" s="471">
        <v>0</v>
      </c>
      <c r="BC76" s="471">
        <v>0</v>
      </c>
      <c r="BD76" s="472"/>
      <c r="BE76" s="474">
        <f t="shared" si="9"/>
        <v>0.91446519825072892</v>
      </c>
      <c r="BF76" s="474">
        <f t="shared" si="10"/>
        <v>0.91446519825072892</v>
      </c>
    </row>
    <row r="77" spans="1:58" x14ac:dyDescent="0.25">
      <c r="A77" s="480" t="str">
        <f t="shared" si="11"/>
        <v>A2035010</v>
      </c>
      <c r="B77" s="967" t="s">
        <v>14</v>
      </c>
      <c r="C77" s="968"/>
      <c r="D77" s="967" t="s">
        <v>282</v>
      </c>
      <c r="E77" s="968"/>
      <c r="F77" s="967" t="s">
        <v>280</v>
      </c>
      <c r="G77" s="968"/>
      <c r="H77" s="967" t="s">
        <v>289</v>
      </c>
      <c r="I77" s="968"/>
      <c r="J77" s="967" t="s">
        <v>295</v>
      </c>
      <c r="K77" s="968"/>
      <c r="L77" s="968"/>
      <c r="M77" s="967"/>
      <c r="N77" s="968"/>
      <c r="O77" s="968"/>
      <c r="P77" s="967"/>
      <c r="Q77" s="968"/>
      <c r="R77" s="967"/>
      <c r="S77" s="968"/>
      <c r="T77" s="970" t="s">
        <v>208</v>
      </c>
      <c r="U77" s="968"/>
      <c r="V77" s="968"/>
      <c r="W77" s="968"/>
      <c r="X77" s="968"/>
      <c r="Y77" s="968"/>
      <c r="Z77" s="968"/>
      <c r="AA77" s="968"/>
      <c r="AB77" s="967" t="s">
        <v>273</v>
      </c>
      <c r="AC77" s="968"/>
      <c r="AD77" s="968"/>
      <c r="AE77" s="968"/>
      <c r="AF77" s="968"/>
      <c r="AG77" s="967" t="s">
        <v>274</v>
      </c>
      <c r="AH77" s="968"/>
      <c r="AI77" s="968"/>
      <c r="AJ77" s="469" t="s">
        <v>65</v>
      </c>
      <c r="AK77" s="969" t="s">
        <v>275</v>
      </c>
      <c r="AL77" s="968"/>
      <c r="AM77" s="968"/>
      <c r="AN77" s="968"/>
      <c r="AO77" s="968"/>
      <c r="AP77" s="968"/>
      <c r="AQ77" s="470">
        <v>341000000</v>
      </c>
      <c r="AR77" s="470">
        <v>313661563</v>
      </c>
      <c r="AS77" s="470">
        <v>27338437</v>
      </c>
      <c r="AT77" s="471">
        <v>0</v>
      </c>
      <c r="AU77" s="470">
        <v>313661563</v>
      </c>
      <c r="AV77" s="471">
        <v>0</v>
      </c>
      <c r="AW77" s="470">
        <v>313661563</v>
      </c>
      <c r="AX77" s="471">
        <v>0</v>
      </c>
      <c r="AY77" s="470">
        <v>313661563</v>
      </c>
      <c r="AZ77" s="471">
        <v>0</v>
      </c>
      <c r="BA77" s="470">
        <v>313661563</v>
      </c>
      <c r="BB77" s="471">
        <v>0</v>
      </c>
      <c r="BC77" s="471">
        <v>0</v>
      </c>
      <c r="BD77" s="472"/>
      <c r="BE77" s="474">
        <f t="shared" si="9"/>
        <v>0.91982863049853369</v>
      </c>
      <c r="BF77" s="474">
        <f t="shared" si="10"/>
        <v>0.91982863049853369</v>
      </c>
    </row>
    <row r="78" spans="1:58" x14ac:dyDescent="0.25">
      <c r="A78" s="480" t="str">
        <f t="shared" si="11"/>
        <v>A20350210</v>
      </c>
      <c r="B78" s="976" t="s">
        <v>14</v>
      </c>
      <c r="C78" s="968"/>
      <c r="D78" s="976" t="s">
        <v>282</v>
      </c>
      <c r="E78" s="968"/>
      <c r="F78" s="976" t="s">
        <v>280</v>
      </c>
      <c r="G78" s="968"/>
      <c r="H78" s="976" t="s">
        <v>289</v>
      </c>
      <c r="I78" s="968"/>
      <c r="J78" s="976" t="s">
        <v>295</v>
      </c>
      <c r="K78" s="968"/>
      <c r="L78" s="968"/>
      <c r="M78" s="976" t="s">
        <v>282</v>
      </c>
      <c r="N78" s="968"/>
      <c r="O78" s="968"/>
      <c r="P78" s="976"/>
      <c r="Q78" s="968"/>
      <c r="R78" s="976"/>
      <c r="S78" s="968"/>
      <c r="T78" s="977" t="s">
        <v>42</v>
      </c>
      <c r="U78" s="968"/>
      <c r="V78" s="968"/>
      <c r="W78" s="968"/>
      <c r="X78" s="968"/>
      <c r="Y78" s="968"/>
      <c r="Z78" s="968"/>
      <c r="AA78" s="968"/>
      <c r="AB78" s="976" t="s">
        <v>273</v>
      </c>
      <c r="AC78" s="968"/>
      <c r="AD78" s="968"/>
      <c r="AE78" s="968"/>
      <c r="AF78" s="968"/>
      <c r="AG78" s="976" t="s">
        <v>274</v>
      </c>
      <c r="AH78" s="968"/>
      <c r="AI78" s="968"/>
      <c r="AJ78" s="481" t="s">
        <v>65</v>
      </c>
      <c r="AK78" s="975" t="s">
        <v>275</v>
      </c>
      <c r="AL78" s="968"/>
      <c r="AM78" s="968"/>
      <c r="AN78" s="968"/>
      <c r="AO78" s="968"/>
      <c r="AP78" s="968"/>
      <c r="AQ78" s="482">
        <v>6376304</v>
      </c>
      <c r="AR78" s="482">
        <v>6217875</v>
      </c>
      <c r="AS78" s="482">
        <v>158429</v>
      </c>
      <c r="AT78" s="483">
        <v>0</v>
      </c>
      <c r="AU78" s="482">
        <v>6217875</v>
      </c>
      <c r="AV78" s="483">
        <v>0</v>
      </c>
      <c r="AW78" s="482">
        <v>6217875</v>
      </c>
      <c r="AX78" s="483">
        <v>0</v>
      </c>
      <c r="AY78" s="482">
        <v>6217875</v>
      </c>
      <c r="AZ78" s="483">
        <v>0</v>
      </c>
      <c r="BA78" s="482">
        <v>6217875</v>
      </c>
      <c r="BB78" s="483">
        <v>0</v>
      </c>
      <c r="BC78" s="483">
        <v>0</v>
      </c>
      <c r="BD78" s="472"/>
      <c r="BE78" s="484">
        <f t="shared" si="9"/>
        <v>0.97515347448929657</v>
      </c>
      <c r="BF78" s="484">
        <f t="shared" si="10"/>
        <v>0.97515347448929657</v>
      </c>
    </row>
    <row r="79" spans="1:58" x14ac:dyDescent="0.25">
      <c r="A79" s="480" t="str">
        <f t="shared" si="11"/>
        <v>A20350310</v>
      </c>
      <c r="B79" s="976" t="s">
        <v>14</v>
      </c>
      <c r="C79" s="968"/>
      <c r="D79" s="976" t="s">
        <v>282</v>
      </c>
      <c r="E79" s="968"/>
      <c r="F79" s="976" t="s">
        <v>280</v>
      </c>
      <c r="G79" s="968"/>
      <c r="H79" s="976" t="s">
        <v>289</v>
      </c>
      <c r="I79" s="968"/>
      <c r="J79" s="976" t="s">
        <v>295</v>
      </c>
      <c r="K79" s="968"/>
      <c r="L79" s="968"/>
      <c r="M79" s="976" t="s">
        <v>289</v>
      </c>
      <c r="N79" s="968"/>
      <c r="O79" s="968"/>
      <c r="P79" s="976"/>
      <c r="Q79" s="968"/>
      <c r="R79" s="976"/>
      <c r="S79" s="968"/>
      <c r="T79" s="977" t="s">
        <v>43</v>
      </c>
      <c r="U79" s="968"/>
      <c r="V79" s="968"/>
      <c r="W79" s="968"/>
      <c r="X79" s="968"/>
      <c r="Y79" s="968"/>
      <c r="Z79" s="968"/>
      <c r="AA79" s="968"/>
      <c r="AB79" s="976" t="s">
        <v>273</v>
      </c>
      <c r="AC79" s="968"/>
      <c r="AD79" s="968"/>
      <c r="AE79" s="968"/>
      <c r="AF79" s="968"/>
      <c r="AG79" s="976" t="s">
        <v>274</v>
      </c>
      <c r="AH79" s="968"/>
      <c r="AI79" s="968"/>
      <c r="AJ79" s="481" t="s">
        <v>65</v>
      </c>
      <c r="AK79" s="975" t="s">
        <v>275</v>
      </c>
      <c r="AL79" s="968"/>
      <c r="AM79" s="968"/>
      <c r="AN79" s="968"/>
      <c r="AO79" s="968"/>
      <c r="AP79" s="968"/>
      <c r="AQ79" s="482">
        <v>324023696</v>
      </c>
      <c r="AR79" s="482">
        <v>307443688</v>
      </c>
      <c r="AS79" s="482">
        <v>16580008</v>
      </c>
      <c r="AT79" s="483">
        <v>0</v>
      </c>
      <c r="AU79" s="482">
        <v>307443688</v>
      </c>
      <c r="AV79" s="483">
        <v>0</v>
      </c>
      <c r="AW79" s="482">
        <v>307443688</v>
      </c>
      <c r="AX79" s="483">
        <v>0</v>
      </c>
      <c r="AY79" s="482">
        <v>307443688</v>
      </c>
      <c r="AZ79" s="483">
        <v>0</v>
      </c>
      <c r="BA79" s="482">
        <v>307443688</v>
      </c>
      <c r="BB79" s="483">
        <v>0</v>
      </c>
      <c r="BC79" s="483">
        <v>0</v>
      </c>
      <c r="BD79" s="472"/>
      <c r="BE79" s="484">
        <f t="shared" si="9"/>
        <v>0.94883087809726119</v>
      </c>
      <c r="BF79" s="484">
        <f t="shared" si="10"/>
        <v>0.94883087809726119</v>
      </c>
    </row>
    <row r="80" spans="1:58" x14ac:dyDescent="0.25">
      <c r="A80" s="480" t="str">
        <f t="shared" si="11"/>
        <v>A203501610</v>
      </c>
      <c r="B80" s="976" t="s">
        <v>14</v>
      </c>
      <c r="C80" s="968"/>
      <c r="D80" s="976" t="s">
        <v>282</v>
      </c>
      <c r="E80" s="968"/>
      <c r="F80" s="976" t="s">
        <v>280</v>
      </c>
      <c r="G80" s="968"/>
      <c r="H80" s="976" t="s">
        <v>289</v>
      </c>
      <c r="I80" s="968"/>
      <c r="J80" s="976" t="s">
        <v>295</v>
      </c>
      <c r="K80" s="968"/>
      <c r="L80" s="968"/>
      <c r="M80" s="976" t="s">
        <v>23</v>
      </c>
      <c r="N80" s="968"/>
      <c r="O80" s="968"/>
      <c r="P80" s="976"/>
      <c r="Q80" s="968"/>
      <c r="R80" s="976"/>
      <c r="S80" s="968"/>
      <c r="T80" s="977" t="s">
        <v>44</v>
      </c>
      <c r="U80" s="968"/>
      <c r="V80" s="968"/>
      <c r="W80" s="968"/>
      <c r="X80" s="968"/>
      <c r="Y80" s="968"/>
      <c r="Z80" s="968"/>
      <c r="AA80" s="968"/>
      <c r="AB80" s="976" t="s">
        <v>273</v>
      </c>
      <c r="AC80" s="968"/>
      <c r="AD80" s="968"/>
      <c r="AE80" s="968"/>
      <c r="AF80" s="968"/>
      <c r="AG80" s="976" t="s">
        <v>274</v>
      </c>
      <c r="AH80" s="968"/>
      <c r="AI80" s="968"/>
      <c r="AJ80" s="481" t="s">
        <v>65</v>
      </c>
      <c r="AK80" s="975" t="s">
        <v>275</v>
      </c>
      <c r="AL80" s="968"/>
      <c r="AM80" s="968"/>
      <c r="AN80" s="968"/>
      <c r="AO80" s="968"/>
      <c r="AP80" s="968"/>
      <c r="AQ80" s="482">
        <v>10000000</v>
      </c>
      <c r="AR80" s="483">
        <v>0</v>
      </c>
      <c r="AS80" s="482">
        <v>10000000</v>
      </c>
      <c r="AT80" s="483">
        <v>0</v>
      </c>
      <c r="AU80" s="483">
        <v>0</v>
      </c>
      <c r="AV80" s="483">
        <v>0</v>
      </c>
      <c r="AW80" s="483">
        <v>0</v>
      </c>
      <c r="AX80" s="483">
        <v>0</v>
      </c>
      <c r="AY80" s="483">
        <v>0</v>
      </c>
      <c r="AZ80" s="483">
        <v>0</v>
      </c>
      <c r="BA80" s="483">
        <v>0</v>
      </c>
      <c r="BB80" s="483">
        <v>0</v>
      </c>
      <c r="BC80" s="483">
        <v>0</v>
      </c>
      <c r="BD80" s="472"/>
      <c r="BE80" s="484">
        <f t="shared" si="9"/>
        <v>0</v>
      </c>
      <c r="BF80" s="484">
        <f t="shared" si="10"/>
        <v>0</v>
      </c>
    </row>
    <row r="81" spans="1:58" x14ac:dyDescent="0.25">
      <c r="A81" s="480" t="str">
        <f t="shared" si="11"/>
        <v>A203509010</v>
      </c>
      <c r="B81" s="976" t="s">
        <v>14</v>
      </c>
      <c r="C81" s="968"/>
      <c r="D81" s="976" t="s">
        <v>282</v>
      </c>
      <c r="E81" s="968"/>
      <c r="F81" s="976" t="s">
        <v>280</v>
      </c>
      <c r="G81" s="968"/>
      <c r="H81" s="976" t="s">
        <v>289</v>
      </c>
      <c r="I81" s="968"/>
      <c r="J81" s="976" t="s">
        <v>295</v>
      </c>
      <c r="K81" s="968"/>
      <c r="L81" s="968"/>
      <c r="M81" s="976" t="s">
        <v>296</v>
      </c>
      <c r="N81" s="968"/>
      <c r="O81" s="968"/>
      <c r="P81" s="976"/>
      <c r="Q81" s="968"/>
      <c r="R81" s="976"/>
      <c r="S81" s="968"/>
      <c r="T81" s="977" t="s">
        <v>45</v>
      </c>
      <c r="U81" s="968"/>
      <c r="V81" s="968"/>
      <c r="W81" s="968"/>
      <c r="X81" s="968"/>
      <c r="Y81" s="968"/>
      <c r="Z81" s="968"/>
      <c r="AA81" s="968"/>
      <c r="AB81" s="976" t="s">
        <v>273</v>
      </c>
      <c r="AC81" s="968"/>
      <c r="AD81" s="968"/>
      <c r="AE81" s="968"/>
      <c r="AF81" s="968"/>
      <c r="AG81" s="976" t="s">
        <v>274</v>
      </c>
      <c r="AH81" s="968"/>
      <c r="AI81" s="968"/>
      <c r="AJ81" s="481" t="s">
        <v>65</v>
      </c>
      <c r="AK81" s="975" t="s">
        <v>275</v>
      </c>
      <c r="AL81" s="968"/>
      <c r="AM81" s="968"/>
      <c r="AN81" s="968"/>
      <c r="AO81" s="968"/>
      <c r="AP81" s="968"/>
      <c r="AQ81" s="482">
        <v>600000</v>
      </c>
      <c r="AR81" s="483">
        <v>0</v>
      </c>
      <c r="AS81" s="482">
        <v>600000</v>
      </c>
      <c r="AT81" s="483">
        <v>0</v>
      </c>
      <c r="AU81" s="483">
        <v>0</v>
      </c>
      <c r="AV81" s="483">
        <v>0</v>
      </c>
      <c r="AW81" s="483">
        <v>0</v>
      </c>
      <c r="AX81" s="483">
        <v>0</v>
      </c>
      <c r="AY81" s="483">
        <v>0</v>
      </c>
      <c r="AZ81" s="483">
        <v>0</v>
      </c>
      <c r="BA81" s="483">
        <v>0</v>
      </c>
      <c r="BB81" s="483">
        <v>0</v>
      </c>
      <c r="BC81" s="483">
        <v>0</v>
      </c>
      <c r="BD81" s="472"/>
      <c r="BE81" s="484">
        <f t="shared" si="9"/>
        <v>0</v>
      </c>
      <c r="BF81" s="484">
        <f t="shared" si="10"/>
        <v>0</v>
      </c>
    </row>
    <row r="82" spans="1:58" x14ac:dyDescent="0.25">
      <c r="A82" s="480" t="str">
        <f t="shared" si="11"/>
        <v>A2035110</v>
      </c>
      <c r="B82" s="967" t="s">
        <v>14</v>
      </c>
      <c r="C82" s="968"/>
      <c r="D82" s="967" t="s">
        <v>282</v>
      </c>
      <c r="E82" s="968"/>
      <c r="F82" s="967" t="s">
        <v>280</v>
      </c>
      <c r="G82" s="968"/>
      <c r="H82" s="967" t="s">
        <v>289</v>
      </c>
      <c r="I82" s="968"/>
      <c r="J82" s="967" t="s">
        <v>297</v>
      </c>
      <c r="K82" s="968"/>
      <c r="L82" s="968"/>
      <c r="M82" s="967"/>
      <c r="N82" s="968"/>
      <c r="O82" s="968"/>
      <c r="P82" s="967"/>
      <c r="Q82" s="968"/>
      <c r="R82" s="967"/>
      <c r="S82" s="968"/>
      <c r="T82" s="970" t="s">
        <v>204</v>
      </c>
      <c r="U82" s="968"/>
      <c r="V82" s="968"/>
      <c r="W82" s="968"/>
      <c r="X82" s="968"/>
      <c r="Y82" s="968"/>
      <c r="Z82" s="968"/>
      <c r="AA82" s="968"/>
      <c r="AB82" s="967" t="s">
        <v>273</v>
      </c>
      <c r="AC82" s="968"/>
      <c r="AD82" s="968"/>
      <c r="AE82" s="968"/>
      <c r="AF82" s="968"/>
      <c r="AG82" s="967" t="s">
        <v>274</v>
      </c>
      <c r="AH82" s="968"/>
      <c r="AI82" s="968"/>
      <c r="AJ82" s="469" t="s">
        <v>65</v>
      </c>
      <c r="AK82" s="969" t="s">
        <v>275</v>
      </c>
      <c r="AL82" s="968"/>
      <c r="AM82" s="968"/>
      <c r="AN82" s="968"/>
      <c r="AO82" s="968"/>
      <c r="AP82" s="968"/>
      <c r="AQ82" s="470">
        <v>2000000</v>
      </c>
      <c r="AR82" s="471">
        <v>0</v>
      </c>
      <c r="AS82" s="470">
        <v>2000000</v>
      </c>
      <c r="AT82" s="471">
        <v>0</v>
      </c>
      <c r="AU82" s="471">
        <v>0</v>
      </c>
      <c r="AV82" s="471">
        <v>0</v>
      </c>
      <c r="AW82" s="471">
        <v>0</v>
      </c>
      <c r="AX82" s="471">
        <v>0</v>
      </c>
      <c r="AY82" s="471">
        <v>0</v>
      </c>
      <c r="AZ82" s="471">
        <v>0</v>
      </c>
      <c r="BA82" s="471">
        <v>0</v>
      </c>
      <c r="BB82" s="471">
        <v>0</v>
      </c>
      <c r="BC82" s="471">
        <v>0</v>
      </c>
      <c r="BD82" s="472"/>
      <c r="BE82" s="474">
        <f t="shared" si="9"/>
        <v>0</v>
      </c>
      <c r="BF82" s="474">
        <f t="shared" si="10"/>
        <v>0</v>
      </c>
    </row>
    <row r="83" spans="1:58" x14ac:dyDescent="0.25">
      <c r="A83" s="480" t="str">
        <f t="shared" si="11"/>
        <v>A20351110</v>
      </c>
      <c r="B83" s="976" t="s">
        <v>14</v>
      </c>
      <c r="C83" s="968"/>
      <c r="D83" s="976" t="s">
        <v>282</v>
      </c>
      <c r="E83" s="968"/>
      <c r="F83" s="976" t="s">
        <v>280</v>
      </c>
      <c r="G83" s="968"/>
      <c r="H83" s="976" t="s">
        <v>289</v>
      </c>
      <c r="I83" s="968"/>
      <c r="J83" s="976" t="s">
        <v>297</v>
      </c>
      <c r="K83" s="968"/>
      <c r="L83" s="968"/>
      <c r="M83" s="976" t="s">
        <v>279</v>
      </c>
      <c r="N83" s="968"/>
      <c r="O83" s="968"/>
      <c r="P83" s="976"/>
      <c r="Q83" s="968"/>
      <c r="R83" s="976"/>
      <c r="S83" s="968"/>
      <c r="T83" s="977" t="s">
        <v>46</v>
      </c>
      <c r="U83" s="968"/>
      <c r="V83" s="968"/>
      <c r="W83" s="968"/>
      <c r="X83" s="968"/>
      <c r="Y83" s="968"/>
      <c r="Z83" s="968"/>
      <c r="AA83" s="968"/>
      <c r="AB83" s="976" t="s">
        <v>273</v>
      </c>
      <c r="AC83" s="968"/>
      <c r="AD83" s="968"/>
      <c r="AE83" s="968"/>
      <c r="AF83" s="968"/>
      <c r="AG83" s="976" t="s">
        <v>274</v>
      </c>
      <c r="AH83" s="968"/>
      <c r="AI83" s="968"/>
      <c r="AJ83" s="481" t="s">
        <v>65</v>
      </c>
      <c r="AK83" s="975" t="s">
        <v>275</v>
      </c>
      <c r="AL83" s="968"/>
      <c r="AM83" s="968"/>
      <c r="AN83" s="968"/>
      <c r="AO83" s="968"/>
      <c r="AP83" s="968"/>
      <c r="AQ83" s="482">
        <v>1000000</v>
      </c>
      <c r="AR83" s="483">
        <v>0</v>
      </c>
      <c r="AS83" s="482">
        <v>1000000</v>
      </c>
      <c r="AT83" s="483">
        <v>0</v>
      </c>
      <c r="AU83" s="483">
        <v>0</v>
      </c>
      <c r="AV83" s="483">
        <v>0</v>
      </c>
      <c r="AW83" s="483">
        <v>0</v>
      </c>
      <c r="AX83" s="483">
        <v>0</v>
      </c>
      <c r="AY83" s="483">
        <v>0</v>
      </c>
      <c r="AZ83" s="483">
        <v>0</v>
      </c>
      <c r="BA83" s="483">
        <v>0</v>
      </c>
      <c r="BB83" s="483">
        <v>0</v>
      </c>
      <c r="BC83" s="483">
        <v>0</v>
      </c>
      <c r="BD83" s="472"/>
      <c r="BE83" s="484">
        <f t="shared" si="9"/>
        <v>0</v>
      </c>
      <c r="BF83" s="484">
        <f t="shared" si="10"/>
        <v>0</v>
      </c>
    </row>
    <row r="84" spans="1:58" x14ac:dyDescent="0.25">
      <c r="A84" s="480" t="str">
        <f t="shared" si="11"/>
        <v>A20351210</v>
      </c>
      <c r="B84" s="976" t="s">
        <v>14</v>
      </c>
      <c r="C84" s="968"/>
      <c r="D84" s="976" t="s">
        <v>282</v>
      </c>
      <c r="E84" s="968"/>
      <c r="F84" s="976" t="s">
        <v>280</v>
      </c>
      <c r="G84" s="968"/>
      <c r="H84" s="976" t="s">
        <v>289</v>
      </c>
      <c r="I84" s="968"/>
      <c r="J84" s="976" t="s">
        <v>297</v>
      </c>
      <c r="K84" s="968"/>
      <c r="L84" s="968"/>
      <c r="M84" s="976" t="s">
        <v>282</v>
      </c>
      <c r="N84" s="968"/>
      <c r="O84" s="968"/>
      <c r="P84" s="976"/>
      <c r="Q84" s="968"/>
      <c r="R84" s="976"/>
      <c r="S84" s="968"/>
      <c r="T84" s="977" t="s">
        <v>47</v>
      </c>
      <c r="U84" s="968"/>
      <c r="V84" s="968"/>
      <c r="W84" s="968"/>
      <c r="X84" s="968"/>
      <c r="Y84" s="968"/>
      <c r="Z84" s="968"/>
      <c r="AA84" s="968"/>
      <c r="AB84" s="976" t="s">
        <v>273</v>
      </c>
      <c r="AC84" s="968"/>
      <c r="AD84" s="968"/>
      <c r="AE84" s="968"/>
      <c r="AF84" s="968"/>
      <c r="AG84" s="976" t="s">
        <v>274</v>
      </c>
      <c r="AH84" s="968"/>
      <c r="AI84" s="968"/>
      <c r="AJ84" s="481" t="s">
        <v>65</v>
      </c>
      <c r="AK84" s="975" t="s">
        <v>275</v>
      </c>
      <c r="AL84" s="968"/>
      <c r="AM84" s="968"/>
      <c r="AN84" s="968"/>
      <c r="AO84" s="968"/>
      <c r="AP84" s="968"/>
      <c r="AQ84" s="482">
        <v>1000000</v>
      </c>
      <c r="AR84" s="483">
        <v>0</v>
      </c>
      <c r="AS84" s="482">
        <v>1000000</v>
      </c>
      <c r="AT84" s="483">
        <v>0</v>
      </c>
      <c r="AU84" s="483">
        <v>0</v>
      </c>
      <c r="AV84" s="483">
        <v>0</v>
      </c>
      <c r="AW84" s="483">
        <v>0</v>
      </c>
      <c r="AX84" s="483">
        <v>0</v>
      </c>
      <c r="AY84" s="483">
        <v>0</v>
      </c>
      <c r="AZ84" s="483">
        <v>0</v>
      </c>
      <c r="BA84" s="483">
        <v>0</v>
      </c>
      <c r="BB84" s="483">
        <v>0</v>
      </c>
      <c r="BC84" s="483">
        <v>0</v>
      </c>
      <c r="BD84" s="472"/>
      <c r="BE84" s="484">
        <f t="shared" si="9"/>
        <v>0</v>
      </c>
      <c r="BF84" s="484">
        <f t="shared" si="10"/>
        <v>0</v>
      </c>
    </row>
    <row r="85" spans="1:58" s="494" customFormat="1" x14ac:dyDescent="0.25">
      <c r="A85" s="497" t="str">
        <f t="shared" si="11"/>
        <v>A20410</v>
      </c>
      <c r="B85" s="978" t="s">
        <v>14</v>
      </c>
      <c r="C85" s="979"/>
      <c r="D85" s="978" t="s">
        <v>282</v>
      </c>
      <c r="E85" s="979"/>
      <c r="F85" s="978" t="s">
        <v>280</v>
      </c>
      <c r="G85" s="979"/>
      <c r="H85" s="978" t="s">
        <v>283</v>
      </c>
      <c r="I85" s="979"/>
      <c r="J85" s="978"/>
      <c r="K85" s="979"/>
      <c r="L85" s="979"/>
      <c r="M85" s="978"/>
      <c r="N85" s="979"/>
      <c r="O85" s="979"/>
      <c r="P85" s="978"/>
      <c r="Q85" s="979"/>
      <c r="R85" s="978"/>
      <c r="S85" s="979"/>
      <c r="T85" s="986" t="s">
        <v>206</v>
      </c>
      <c r="U85" s="979"/>
      <c r="V85" s="979"/>
      <c r="W85" s="979"/>
      <c r="X85" s="979"/>
      <c r="Y85" s="979"/>
      <c r="Z85" s="979"/>
      <c r="AA85" s="979"/>
      <c r="AB85" s="978" t="s">
        <v>273</v>
      </c>
      <c r="AC85" s="979"/>
      <c r="AD85" s="979"/>
      <c r="AE85" s="979"/>
      <c r="AF85" s="979"/>
      <c r="AG85" s="978" t="s">
        <v>274</v>
      </c>
      <c r="AH85" s="979"/>
      <c r="AI85" s="979"/>
      <c r="AJ85" s="498" t="s">
        <v>65</v>
      </c>
      <c r="AK85" s="987" t="s">
        <v>275</v>
      </c>
      <c r="AL85" s="979"/>
      <c r="AM85" s="979"/>
      <c r="AN85" s="979"/>
      <c r="AO85" s="979"/>
      <c r="AP85" s="979"/>
      <c r="AQ85" s="499">
        <v>14097414179</v>
      </c>
      <c r="AR85" s="499">
        <v>12306659549.18</v>
      </c>
      <c r="AS85" s="499">
        <v>1790754629.8199999</v>
      </c>
      <c r="AT85" s="500">
        <v>0</v>
      </c>
      <c r="AU85" s="499">
        <v>9911285296.9200001</v>
      </c>
      <c r="AV85" s="499">
        <v>2395374252.2600002</v>
      </c>
      <c r="AW85" s="499">
        <v>6697142649.8400002</v>
      </c>
      <c r="AX85" s="499">
        <v>3214142647.0799999</v>
      </c>
      <c r="AY85" s="499">
        <v>6680615558.8400002</v>
      </c>
      <c r="AZ85" s="499">
        <v>16527091</v>
      </c>
      <c r="BA85" s="499">
        <v>6680615558.8400002</v>
      </c>
      <c r="BB85" s="500">
        <v>0</v>
      </c>
      <c r="BC85" s="499">
        <v>2918088</v>
      </c>
      <c r="BD85" s="501"/>
      <c r="BE85" s="502">
        <f t="shared" si="9"/>
        <v>0.70305696995724198</v>
      </c>
      <c r="BF85" s="502">
        <f t="shared" si="10"/>
        <v>0.47506177833778179</v>
      </c>
    </row>
    <row r="86" spans="1:58" s="494" customFormat="1" x14ac:dyDescent="0.25">
      <c r="A86" s="497" t="str">
        <f t="shared" si="11"/>
        <v>A20413</v>
      </c>
      <c r="B86" s="984" t="s">
        <v>14</v>
      </c>
      <c r="C86" s="979"/>
      <c r="D86" s="984" t="s">
        <v>282</v>
      </c>
      <c r="E86" s="979"/>
      <c r="F86" s="984" t="s">
        <v>280</v>
      </c>
      <c r="G86" s="979"/>
      <c r="H86" s="984" t="s">
        <v>283</v>
      </c>
      <c r="I86" s="979"/>
      <c r="J86" s="984"/>
      <c r="K86" s="979"/>
      <c r="L86" s="979"/>
      <c r="M86" s="984"/>
      <c r="N86" s="979"/>
      <c r="O86" s="979"/>
      <c r="P86" s="984"/>
      <c r="Q86" s="979"/>
      <c r="R86" s="984"/>
      <c r="S86" s="979"/>
      <c r="T86" s="985" t="s">
        <v>206</v>
      </c>
      <c r="U86" s="979"/>
      <c r="V86" s="979"/>
      <c r="W86" s="979"/>
      <c r="X86" s="979"/>
      <c r="Y86" s="979"/>
      <c r="Z86" s="979"/>
      <c r="AA86" s="979"/>
      <c r="AB86" s="984" t="s">
        <v>273</v>
      </c>
      <c r="AC86" s="979"/>
      <c r="AD86" s="979"/>
      <c r="AE86" s="979"/>
      <c r="AF86" s="979"/>
      <c r="AG86" s="984" t="s">
        <v>274</v>
      </c>
      <c r="AH86" s="979"/>
      <c r="AI86" s="979"/>
      <c r="AJ86" s="573" t="s">
        <v>303</v>
      </c>
      <c r="AK86" s="980" t="s">
        <v>321</v>
      </c>
      <c r="AL86" s="979"/>
      <c r="AM86" s="979"/>
      <c r="AN86" s="979"/>
      <c r="AO86" s="979"/>
      <c r="AP86" s="979"/>
      <c r="AQ86" s="571">
        <v>4021085821</v>
      </c>
      <c r="AR86" s="571">
        <v>3000928641</v>
      </c>
      <c r="AS86" s="571">
        <v>1020157180</v>
      </c>
      <c r="AT86" s="572">
        <v>0</v>
      </c>
      <c r="AU86" s="571">
        <v>979239913.82000005</v>
      </c>
      <c r="AV86" s="571">
        <v>2021688727.1800001</v>
      </c>
      <c r="AW86" s="571">
        <v>104400849</v>
      </c>
      <c r="AX86" s="571">
        <v>874839064.82000005</v>
      </c>
      <c r="AY86" s="571">
        <v>69112134</v>
      </c>
      <c r="AZ86" s="571">
        <v>35288715</v>
      </c>
      <c r="BA86" s="571">
        <v>51725462</v>
      </c>
      <c r="BB86" s="571">
        <v>17386672</v>
      </c>
      <c r="BC86" s="572">
        <v>0</v>
      </c>
      <c r="BD86" s="501"/>
      <c r="BE86" s="574">
        <f t="shared" si="9"/>
        <v>0.2435262407745562</v>
      </c>
      <c r="BF86" s="574">
        <f t="shared" si="10"/>
        <v>2.596334762485538E-2</v>
      </c>
    </row>
    <row r="87" spans="1:58" s="542" customFormat="1" x14ac:dyDescent="0.25">
      <c r="A87" s="536" t="str">
        <f t="shared" si="11"/>
        <v>A204110</v>
      </c>
      <c r="B87" s="981" t="s">
        <v>14</v>
      </c>
      <c r="C87" s="982"/>
      <c r="D87" s="981" t="s">
        <v>282</v>
      </c>
      <c r="E87" s="982"/>
      <c r="F87" s="981" t="s">
        <v>280</v>
      </c>
      <c r="G87" s="982"/>
      <c r="H87" s="981" t="s">
        <v>283</v>
      </c>
      <c r="I87" s="982"/>
      <c r="J87" s="981" t="s">
        <v>279</v>
      </c>
      <c r="K87" s="982"/>
      <c r="L87" s="982"/>
      <c r="M87" s="981"/>
      <c r="N87" s="982"/>
      <c r="O87" s="982"/>
      <c r="P87" s="981"/>
      <c r="Q87" s="982"/>
      <c r="R87" s="981"/>
      <c r="S87" s="982"/>
      <c r="T87" s="983" t="s">
        <v>209</v>
      </c>
      <c r="U87" s="982"/>
      <c r="V87" s="982"/>
      <c r="W87" s="982"/>
      <c r="X87" s="982"/>
      <c r="Y87" s="982"/>
      <c r="Z87" s="982"/>
      <c r="AA87" s="982"/>
      <c r="AB87" s="981" t="s">
        <v>273</v>
      </c>
      <c r="AC87" s="982"/>
      <c r="AD87" s="982"/>
      <c r="AE87" s="982"/>
      <c r="AF87" s="982"/>
      <c r="AG87" s="981" t="s">
        <v>274</v>
      </c>
      <c r="AH87" s="982"/>
      <c r="AI87" s="982"/>
      <c r="AJ87" s="537" t="s">
        <v>65</v>
      </c>
      <c r="AK87" s="988" t="s">
        <v>275</v>
      </c>
      <c r="AL87" s="982"/>
      <c r="AM87" s="982"/>
      <c r="AN87" s="982"/>
      <c r="AO87" s="982"/>
      <c r="AP87" s="982"/>
      <c r="AQ87" s="538">
        <v>307000000</v>
      </c>
      <c r="AR87" s="538">
        <v>231642609.15000001</v>
      </c>
      <c r="AS87" s="538">
        <v>75357390.849999994</v>
      </c>
      <c r="AT87" s="539">
        <v>0</v>
      </c>
      <c r="AU87" s="538">
        <v>208021013.44999999</v>
      </c>
      <c r="AV87" s="538">
        <v>23621595.699999999</v>
      </c>
      <c r="AW87" s="538">
        <v>208021013.44</v>
      </c>
      <c r="AX87" s="539">
        <v>0.01</v>
      </c>
      <c r="AY87" s="538">
        <v>208021013.44</v>
      </c>
      <c r="AZ87" s="539">
        <v>0</v>
      </c>
      <c r="BA87" s="538">
        <v>208021013.44</v>
      </c>
      <c r="BB87" s="539">
        <v>0</v>
      </c>
      <c r="BC87" s="539">
        <v>0</v>
      </c>
      <c r="BD87" s="540"/>
      <c r="BE87" s="541">
        <f t="shared" si="9"/>
        <v>0.67759287768729637</v>
      </c>
      <c r="BF87" s="541">
        <f t="shared" si="10"/>
        <v>0.67759287765472309</v>
      </c>
    </row>
    <row r="88" spans="1:58" s="542" customFormat="1" x14ac:dyDescent="0.25">
      <c r="A88" s="536" t="str">
        <f t="shared" si="11"/>
        <v>A204113</v>
      </c>
      <c r="B88" s="981" t="s">
        <v>14</v>
      </c>
      <c r="C88" s="982"/>
      <c r="D88" s="981" t="s">
        <v>282</v>
      </c>
      <c r="E88" s="982"/>
      <c r="F88" s="981" t="s">
        <v>280</v>
      </c>
      <c r="G88" s="982"/>
      <c r="H88" s="981" t="s">
        <v>283</v>
      </c>
      <c r="I88" s="982"/>
      <c r="J88" s="981" t="s">
        <v>279</v>
      </c>
      <c r="K88" s="982"/>
      <c r="L88" s="982"/>
      <c r="M88" s="981"/>
      <c r="N88" s="982"/>
      <c r="O88" s="982"/>
      <c r="P88" s="981"/>
      <c r="Q88" s="982"/>
      <c r="R88" s="981"/>
      <c r="S88" s="982"/>
      <c r="T88" s="983" t="s">
        <v>209</v>
      </c>
      <c r="U88" s="982"/>
      <c r="V88" s="982"/>
      <c r="W88" s="982"/>
      <c r="X88" s="982"/>
      <c r="Y88" s="982"/>
      <c r="Z88" s="982"/>
      <c r="AA88" s="982"/>
      <c r="AB88" s="981" t="s">
        <v>273</v>
      </c>
      <c r="AC88" s="982"/>
      <c r="AD88" s="982"/>
      <c r="AE88" s="982"/>
      <c r="AF88" s="982"/>
      <c r="AG88" s="981" t="s">
        <v>274</v>
      </c>
      <c r="AH88" s="982"/>
      <c r="AI88" s="982"/>
      <c r="AJ88" s="537" t="s">
        <v>303</v>
      </c>
      <c r="AK88" s="988" t="s">
        <v>321</v>
      </c>
      <c r="AL88" s="982"/>
      <c r="AM88" s="982"/>
      <c r="AN88" s="982"/>
      <c r="AO88" s="982"/>
      <c r="AP88" s="982"/>
      <c r="AQ88" s="538">
        <v>986000000</v>
      </c>
      <c r="AR88" s="538">
        <v>959970000</v>
      </c>
      <c r="AS88" s="538">
        <v>26030000</v>
      </c>
      <c r="AT88" s="539">
        <v>0</v>
      </c>
      <c r="AU88" s="538">
        <v>36250000</v>
      </c>
      <c r="AV88" s="538">
        <v>923720000</v>
      </c>
      <c r="AW88" s="539">
        <v>0</v>
      </c>
      <c r="AX88" s="538">
        <v>36250000</v>
      </c>
      <c r="AY88" s="539">
        <v>0</v>
      </c>
      <c r="AZ88" s="539">
        <v>0</v>
      </c>
      <c r="BA88" s="539">
        <v>0</v>
      </c>
      <c r="BB88" s="539">
        <v>0</v>
      </c>
      <c r="BC88" s="539">
        <v>0</v>
      </c>
      <c r="BD88" s="540"/>
      <c r="BE88" s="541">
        <f t="shared" si="9"/>
        <v>3.6764705882352942E-2</v>
      </c>
      <c r="BF88" s="541">
        <f t="shared" si="10"/>
        <v>0</v>
      </c>
    </row>
    <row r="89" spans="1:58" x14ac:dyDescent="0.25">
      <c r="A89" s="480" t="str">
        <f t="shared" si="11"/>
        <v>A2041313</v>
      </c>
      <c r="B89" s="976" t="s">
        <v>14</v>
      </c>
      <c r="C89" s="968"/>
      <c r="D89" s="976" t="s">
        <v>282</v>
      </c>
      <c r="E89" s="968"/>
      <c r="F89" s="976" t="s">
        <v>280</v>
      </c>
      <c r="G89" s="968"/>
      <c r="H89" s="976" t="s">
        <v>283</v>
      </c>
      <c r="I89" s="968"/>
      <c r="J89" s="976" t="s">
        <v>279</v>
      </c>
      <c r="K89" s="968"/>
      <c r="L89" s="968"/>
      <c r="M89" s="976" t="s">
        <v>289</v>
      </c>
      <c r="N89" s="968"/>
      <c r="O89" s="968"/>
      <c r="P89" s="976"/>
      <c r="Q89" s="968"/>
      <c r="R89" s="976"/>
      <c r="S89" s="968"/>
      <c r="T89" s="977" t="s">
        <v>655</v>
      </c>
      <c r="U89" s="968"/>
      <c r="V89" s="968"/>
      <c r="W89" s="968"/>
      <c r="X89" s="968"/>
      <c r="Y89" s="968"/>
      <c r="Z89" s="968"/>
      <c r="AA89" s="968"/>
      <c r="AB89" s="976" t="s">
        <v>273</v>
      </c>
      <c r="AC89" s="968"/>
      <c r="AD89" s="968"/>
      <c r="AE89" s="968"/>
      <c r="AF89" s="968"/>
      <c r="AG89" s="976" t="s">
        <v>274</v>
      </c>
      <c r="AH89" s="968"/>
      <c r="AI89" s="968"/>
      <c r="AJ89" s="481" t="s">
        <v>303</v>
      </c>
      <c r="AK89" s="975" t="s">
        <v>321</v>
      </c>
      <c r="AL89" s="968"/>
      <c r="AM89" s="968"/>
      <c r="AN89" s="968"/>
      <c r="AO89" s="968"/>
      <c r="AP89" s="968"/>
      <c r="AQ89" s="482">
        <v>6000000</v>
      </c>
      <c r="AR89" s="483">
        <v>0</v>
      </c>
      <c r="AS89" s="482">
        <v>6000000</v>
      </c>
      <c r="AT89" s="483">
        <v>0</v>
      </c>
      <c r="AU89" s="483">
        <v>0</v>
      </c>
      <c r="AV89" s="483">
        <v>0</v>
      </c>
      <c r="AW89" s="483">
        <v>0</v>
      </c>
      <c r="AX89" s="483">
        <v>0</v>
      </c>
      <c r="AY89" s="483">
        <v>0</v>
      </c>
      <c r="AZ89" s="483">
        <v>0</v>
      </c>
      <c r="BA89" s="483">
        <v>0</v>
      </c>
      <c r="BB89" s="483">
        <v>0</v>
      </c>
      <c r="BC89" s="483">
        <v>0</v>
      </c>
      <c r="BD89" s="472"/>
      <c r="BE89" s="484">
        <f t="shared" si="9"/>
        <v>0</v>
      </c>
      <c r="BF89" s="484">
        <f t="shared" si="10"/>
        <v>0</v>
      </c>
    </row>
    <row r="90" spans="1:58" x14ac:dyDescent="0.25">
      <c r="A90" s="480" t="str">
        <f t="shared" si="11"/>
        <v>A2041610</v>
      </c>
      <c r="B90" s="976" t="s">
        <v>14</v>
      </c>
      <c r="C90" s="968"/>
      <c r="D90" s="976" t="s">
        <v>282</v>
      </c>
      <c r="E90" s="968"/>
      <c r="F90" s="976" t="s">
        <v>280</v>
      </c>
      <c r="G90" s="968"/>
      <c r="H90" s="976" t="s">
        <v>283</v>
      </c>
      <c r="I90" s="968"/>
      <c r="J90" s="976" t="s">
        <v>279</v>
      </c>
      <c r="K90" s="968"/>
      <c r="L90" s="968"/>
      <c r="M90" s="976" t="s">
        <v>292</v>
      </c>
      <c r="N90" s="968"/>
      <c r="O90" s="968"/>
      <c r="P90" s="976"/>
      <c r="Q90" s="968"/>
      <c r="R90" s="976"/>
      <c r="S90" s="968"/>
      <c r="T90" s="977" t="s">
        <v>48</v>
      </c>
      <c r="U90" s="968"/>
      <c r="V90" s="968"/>
      <c r="W90" s="968"/>
      <c r="X90" s="968"/>
      <c r="Y90" s="968"/>
      <c r="Z90" s="968"/>
      <c r="AA90" s="968"/>
      <c r="AB90" s="976" t="s">
        <v>273</v>
      </c>
      <c r="AC90" s="968"/>
      <c r="AD90" s="968"/>
      <c r="AE90" s="968"/>
      <c r="AF90" s="968"/>
      <c r="AG90" s="976" t="s">
        <v>274</v>
      </c>
      <c r="AH90" s="968"/>
      <c r="AI90" s="968"/>
      <c r="AJ90" s="481" t="s">
        <v>65</v>
      </c>
      <c r="AK90" s="975" t="s">
        <v>275</v>
      </c>
      <c r="AL90" s="968"/>
      <c r="AM90" s="968"/>
      <c r="AN90" s="968"/>
      <c r="AO90" s="968"/>
      <c r="AP90" s="968"/>
      <c r="AQ90" s="482">
        <v>75000000</v>
      </c>
      <c r="AR90" s="482">
        <v>400000</v>
      </c>
      <c r="AS90" s="482">
        <v>74600000</v>
      </c>
      <c r="AT90" s="483">
        <v>0</v>
      </c>
      <c r="AU90" s="482">
        <v>400000</v>
      </c>
      <c r="AV90" s="483">
        <v>0</v>
      </c>
      <c r="AW90" s="482">
        <v>400000</v>
      </c>
      <c r="AX90" s="483">
        <v>0</v>
      </c>
      <c r="AY90" s="482">
        <v>400000</v>
      </c>
      <c r="AZ90" s="483">
        <v>0</v>
      </c>
      <c r="BA90" s="482">
        <v>400000</v>
      </c>
      <c r="BB90" s="483">
        <v>0</v>
      </c>
      <c r="BC90" s="483">
        <v>0</v>
      </c>
      <c r="BD90" s="472"/>
      <c r="BE90" s="484">
        <f t="shared" si="9"/>
        <v>5.3333333333333332E-3</v>
      </c>
      <c r="BF90" s="484">
        <f t="shared" si="10"/>
        <v>5.3333333333333332E-3</v>
      </c>
    </row>
    <row r="91" spans="1:58" x14ac:dyDescent="0.25">
      <c r="A91" s="480" t="str">
        <f t="shared" si="11"/>
        <v>A2041613</v>
      </c>
      <c r="B91" s="976" t="s">
        <v>14</v>
      </c>
      <c r="C91" s="968"/>
      <c r="D91" s="976" t="s">
        <v>282</v>
      </c>
      <c r="E91" s="968"/>
      <c r="F91" s="976" t="s">
        <v>280</v>
      </c>
      <c r="G91" s="968"/>
      <c r="H91" s="976" t="s">
        <v>283</v>
      </c>
      <c r="I91" s="968"/>
      <c r="J91" s="976" t="s">
        <v>279</v>
      </c>
      <c r="K91" s="968"/>
      <c r="L91" s="968"/>
      <c r="M91" s="976" t="s">
        <v>292</v>
      </c>
      <c r="N91" s="968"/>
      <c r="O91" s="968"/>
      <c r="P91" s="976"/>
      <c r="Q91" s="968"/>
      <c r="R91" s="976"/>
      <c r="S91" s="968"/>
      <c r="T91" s="977" t="s">
        <v>48</v>
      </c>
      <c r="U91" s="968"/>
      <c r="V91" s="968"/>
      <c r="W91" s="968"/>
      <c r="X91" s="968"/>
      <c r="Y91" s="968"/>
      <c r="Z91" s="968"/>
      <c r="AA91" s="968"/>
      <c r="AB91" s="976" t="s">
        <v>273</v>
      </c>
      <c r="AC91" s="968"/>
      <c r="AD91" s="968"/>
      <c r="AE91" s="968"/>
      <c r="AF91" s="968"/>
      <c r="AG91" s="976" t="s">
        <v>274</v>
      </c>
      <c r="AH91" s="968"/>
      <c r="AI91" s="968"/>
      <c r="AJ91" s="481" t="s">
        <v>303</v>
      </c>
      <c r="AK91" s="975" t="s">
        <v>321</v>
      </c>
      <c r="AL91" s="968"/>
      <c r="AM91" s="968"/>
      <c r="AN91" s="968"/>
      <c r="AO91" s="968"/>
      <c r="AP91" s="968"/>
      <c r="AQ91" s="482">
        <v>500000000</v>
      </c>
      <c r="AR91" s="482">
        <v>482320000</v>
      </c>
      <c r="AS91" s="482">
        <v>17680000</v>
      </c>
      <c r="AT91" s="483">
        <v>0</v>
      </c>
      <c r="AU91" s="483">
        <v>0</v>
      </c>
      <c r="AV91" s="482">
        <v>482320000</v>
      </c>
      <c r="AW91" s="483">
        <v>0</v>
      </c>
      <c r="AX91" s="483">
        <v>0</v>
      </c>
      <c r="AY91" s="483">
        <v>0</v>
      </c>
      <c r="AZ91" s="483">
        <v>0</v>
      </c>
      <c r="BA91" s="483">
        <v>0</v>
      </c>
      <c r="BB91" s="483">
        <v>0</v>
      </c>
      <c r="BC91" s="483">
        <v>0</v>
      </c>
      <c r="BD91" s="472"/>
      <c r="BE91" s="484">
        <f t="shared" si="9"/>
        <v>0</v>
      </c>
      <c r="BF91" s="484">
        <f t="shared" si="10"/>
        <v>0</v>
      </c>
    </row>
    <row r="92" spans="1:58" x14ac:dyDescent="0.25">
      <c r="A92" s="480" t="str">
        <f t="shared" si="11"/>
        <v>A2041810</v>
      </c>
      <c r="B92" s="976" t="s">
        <v>14</v>
      </c>
      <c r="C92" s="968"/>
      <c r="D92" s="976" t="s">
        <v>282</v>
      </c>
      <c r="E92" s="968"/>
      <c r="F92" s="976" t="s">
        <v>280</v>
      </c>
      <c r="G92" s="968"/>
      <c r="H92" s="976" t="s">
        <v>283</v>
      </c>
      <c r="I92" s="968"/>
      <c r="J92" s="976" t="s">
        <v>279</v>
      </c>
      <c r="K92" s="968"/>
      <c r="L92" s="968"/>
      <c r="M92" s="976" t="s">
        <v>294</v>
      </c>
      <c r="N92" s="968"/>
      <c r="O92" s="968"/>
      <c r="P92" s="976"/>
      <c r="Q92" s="968"/>
      <c r="R92" s="976"/>
      <c r="S92" s="968"/>
      <c r="T92" s="977" t="s">
        <v>49</v>
      </c>
      <c r="U92" s="968"/>
      <c r="V92" s="968"/>
      <c r="W92" s="968"/>
      <c r="X92" s="968"/>
      <c r="Y92" s="968"/>
      <c r="Z92" s="968"/>
      <c r="AA92" s="968"/>
      <c r="AB92" s="976" t="s">
        <v>273</v>
      </c>
      <c r="AC92" s="968"/>
      <c r="AD92" s="968"/>
      <c r="AE92" s="968"/>
      <c r="AF92" s="968"/>
      <c r="AG92" s="976" t="s">
        <v>274</v>
      </c>
      <c r="AH92" s="968"/>
      <c r="AI92" s="968"/>
      <c r="AJ92" s="481" t="s">
        <v>65</v>
      </c>
      <c r="AK92" s="975" t="s">
        <v>275</v>
      </c>
      <c r="AL92" s="968"/>
      <c r="AM92" s="968"/>
      <c r="AN92" s="968"/>
      <c r="AO92" s="968"/>
      <c r="AP92" s="968"/>
      <c r="AQ92" s="482">
        <v>232000000</v>
      </c>
      <c r="AR92" s="482">
        <v>231242609.15000001</v>
      </c>
      <c r="AS92" s="482">
        <v>757390.85</v>
      </c>
      <c r="AT92" s="483">
        <v>0</v>
      </c>
      <c r="AU92" s="482">
        <v>207621013.44999999</v>
      </c>
      <c r="AV92" s="482">
        <v>23621595.699999999</v>
      </c>
      <c r="AW92" s="482">
        <v>207621013.44</v>
      </c>
      <c r="AX92" s="483">
        <v>0.01</v>
      </c>
      <c r="AY92" s="482">
        <v>207621013.44</v>
      </c>
      <c r="AZ92" s="483">
        <v>0</v>
      </c>
      <c r="BA92" s="482">
        <v>207621013.44</v>
      </c>
      <c r="BB92" s="483">
        <v>0</v>
      </c>
      <c r="BC92" s="483">
        <v>0</v>
      </c>
      <c r="BD92" s="472"/>
      <c r="BE92" s="484">
        <f t="shared" si="9"/>
        <v>0.89491816142241376</v>
      </c>
      <c r="BF92" s="484">
        <f t="shared" si="10"/>
        <v>0.89491816137931035</v>
      </c>
    </row>
    <row r="93" spans="1:58" x14ac:dyDescent="0.25">
      <c r="A93" s="480" t="str">
        <f t="shared" si="11"/>
        <v>A2041813</v>
      </c>
      <c r="B93" s="976" t="s">
        <v>14</v>
      </c>
      <c r="C93" s="968"/>
      <c r="D93" s="976" t="s">
        <v>282</v>
      </c>
      <c r="E93" s="968"/>
      <c r="F93" s="976" t="s">
        <v>280</v>
      </c>
      <c r="G93" s="968"/>
      <c r="H93" s="976" t="s">
        <v>283</v>
      </c>
      <c r="I93" s="968"/>
      <c r="J93" s="976" t="s">
        <v>279</v>
      </c>
      <c r="K93" s="968"/>
      <c r="L93" s="968"/>
      <c r="M93" s="976" t="s">
        <v>294</v>
      </c>
      <c r="N93" s="968"/>
      <c r="O93" s="968"/>
      <c r="P93" s="976"/>
      <c r="Q93" s="968"/>
      <c r="R93" s="976"/>
      <c r="S93" s="968"/>
      <c r="T93" s="977" t="s">
        <v>49</v>
      </c>
      <c r="U93" s="968"/>
      <c r="V93" s="968"/>
      <c r="W93" s="968"/>
      <c r="X93" s="968"/>
      <c r="Y93" s="968"/>
      <c r="Z93" s="968"/>
      <c r="AA93" s="968"/>
      <c r="AB93" s="976" t="s">
        <v>273</v>
      </c>
      <c r="AC93" s="968"/>
      <c r="AD93" s="968"/>
      <c r="AE93" s="968"/>
      <c r="AF93" s="968"/>
      <c r="AG93" s="976" t="s">
        <v>274</v>
      </c>
      <c r="AH93" s="968"/>
      <c r="AI93" s="968"/>
      <c r="AJ93" s="481" t="s">
        <v>303</v>
      </c>
      <c r="AK93" s="975" t="s">
        <v>321</v>
      </c>
      <c r="AL93" s="968"/>
      <c r="AM93" s="968"/>
      <c r="AN93" s="968"/>
      <c r="AO93" s="968"/>
      <c r="AP93" s="968"/>
      <c r="AQ93" s="482">
        <v>480000000</v>
      </c>
      <c r="AR93" s="482">
        <v>477650000</v>
      </c>
      <c r="AS93" s="482">
        <v>2350000</v>
      </c>
      <c r="AT93" s="483">
        <v>0</v>
      </c>
      <c r="AU93" s="482">
        <v>36250000</v>
      </c>
      <c r="AV93" s="482">
        <v>441400000</v>
      </c>
      <c r="AW93" s="483">
        <v>0</v>
      </c>
      <c r="AX93" s="482">
        <v>36250000</v>
      </c>
      <c r="AY93" s="483">
        <v>0</v>
      </c>
      <c r="AZ93" s="483">
        <v>0</v>
      </c>
      <c r="BA93" s="483">
        <v>0</v>
      </c>
      <c r="BB93" s="483">
        <v>0</v>
      </c>
      <c r="BC93" s="483">
        <v>0</v>
      </c>
      <c r="BD93" s="472"/>
      <c r="BE93" s="484">
        <f t="shared" si="9"/>
        <v>7.5520833333333329E-2</v>
      </c>
      <c r="BF93" s="484">
        <f t="shared" si="10"/>
        <v>0</v>
      </c>
    </row>
    <row r="94" spans="1:58" s="542" customFormat="1" x14ac:dyDescent="0.25">
      <c r="A94" s="536" t="str">
        <f t="shared" si="11"/>
        <v>A204210</v>
      </c>
      <c r="B94" s="981" t="s">
        <v>14</v>
      </c>
      <c r="C94" s="982"/>
      <c r="D94" s="981" t="s">
        <v>282</v>
      </c>
      <c r="E94" s="982"/>
      <c r="F94" s="981" t="s">
        <v>280</v>
      </c>
      <c r="G94" s="982"/>
      <c r="H94" s="981" t="s">
        <v>283</v>
      </c>
      <c r="I94" s="982"/>
      <c r="J94" s="981" t="s">
        <v>282</v>
      </c>
      <c r="K94" s="982"/>
      <c r="L94" s="982"/>
      <c r="M94" s="981"/>
      <c r="N94" s="982"/>
      <c r="O94" s="982"/>
      <c r="P94" s="981"/>
      <c r="Q94" s="982"/>
      <c r="R94" s="981"/>
      <c r="S94" s="982"/>
      <c r="T94" s="983" t="s">
        <v>211</v>
      </c>
      <c r="U94" s="982"/>
      <c r="V94" s="982"/>
      <c r="W94" s="982"/>
      <c r="X94" s="982"/>
      <c r="Y94" s="982"/>
      <c r="Z94" s="982"/>
      <c r="AA94" s="982"/>
      <c r="AB94" s="981" t="s">
        <v>273</v>
      </c>
      <c r="AC94" s="982"/>
      <c r="AD94" s="982"/>
      <c r="AE94" s="982"/>
      <c r="AF94" s="982"/>
      <c r="AG94" s="981" t="s">
        <v>274</v>
      </c>
      <c r="AH94" s="982"/>
      <c r="AI94" s="982"/>
      <c r="AJ94" s="537" t="s">
        <v>65</v>
      </c>
      <c r="AK94" s="988" t="s">
        <v>275</v>
      </c>
      <c r="AL94" s="982"/>
      <c r="AM94" s="982"/>
      <c r="AN94" s="982"/>
      <c r="AO94" s="982"/>
      <c r="AP94" s="982"/>
      <c r="AQ94" s="538">
        <v>127000000</v>
      </c>
      <c r="AR94" s="538">
        <v>95821990</v>
      </c>
      <c r="AS94" s="538">
        <v>31178010</v>
      </c>
      <c r="AT94" s="539">
        <v>0</v>
      </c>
      <c r="AU94" s="538">
        <v>3174350</v>
      </c>
      <c r="AV94" s="538">
        <v>92647640</v>
      </c>
      <c r="AW94" s="538">
        <v>2000000</v>
      </c>
      <c r="AX94" s="538">
        <v>1174350</v>
      </c>
      <c r="AY94" s="538">
        <v>2000000</v>
      </c>
      <c r="AZ94" s="539">
        <v>0</v>
      </c>
      <c r="BA94" s="538">
        <v>2000000</v>
      </c>
      <c r="BB94" s="539">
        <v>0</v>
      </c>
      <c r="BC94" s="539">
        <v>0</v>
      </c>
      <c r="BD94" s="540"/>
      <c r="BE94" s="541">
        <f t="shared" ref="BE94:BE157" si="12">+AU94/AQ94</f>
        <v>2.499488188976378E-2</v>
      </c>
      <c r="BF94" s="541">
        <f t="shared" ref="BF94:BF157" si="13">+AW94/AQ94</f>
        <v>1.5748031496062992E-2</v>
      </c>
    </row>
    <row r="95" spans="1:58" x14ac:dyDescent="0.25">
      <c r="A95" s="480" t="str">
        <f t="shared" si="11"/>
        <v>A2042110</v>
      </c>
      <c r="B95" s="976" t="s">
        <v>14</v>
      </c>
      <c r="C95" s="968"/>
      <c r="D95" s="976" t="s">
        <v>282</v>
      </c>
      <c r="E95" s="968"/>
      <c r="F95" s="976" t="s">
        <v>280</v>
      </c>
      <c r="G95" s="968"/>
      <c r="H95" s="976" t="s">
        <v>283</v>
      </c>
      <c r="I95" s="968"/>
      <c r="J95" s="976" t="s">
        <v>282</v>
      </c>
      <c r="K95" s="968"/>
      <c r="L95" s="968"/>
      <c r="M95" s="976" t="s">
        <v>279</v>
      </c>
      <c r="N95" s="968"/>
      <c r="O95" s="968"/>
      <c r="P95" s="976"/>
      <c r="Q95" s="968"/>
      <c r="R95" s="976"/>
      <c r="S95" s="968"/>
      <c r="T95" s="977" t="s">
        <v>50</v>
      </c>
      <c r="U95" s="968"/>
      <c r="V95" s="968"/>
      <c r="W95" s="968"/>
      <c r="X95" s="968"/>
      <c r="Y95" s="968"/>
      <c r="Z95" s="968"/>
      <c r="AA95" s="968"/>
      <c r="AB95" s="976" t="s">
        <v>273</v>
      </c>
      <c r="AC95" s="968"/>
      <c r="AD95" s="968"/>
      <c r="AE95" s="968"/>
      <c r="AF95" s="968"/>
      <c r="AG95" s="976" t="s">
        <v>274</v>
      </c>
      <c r="AH95" s="968"/>
      <c r="AI95" s="968"/>
      <c r="AJ95" s="481" t="s">
        <v>65</v>
      </c>
      <c r="AK95" s="975" t="s">
        <v>275</v>
      </c>
      <c r="AL95" s="968"/>
      <c r="AM95" s="968"/>
      <c r="AN95" s="968"/>
      <c r="AO95" s="968"/>
      <c r="AP95" s="968"/>
      <c r="AQ95" s="482">
        <v>57000000</v>
      </c>
      <c r="AR95" s="482">
        <v>26371990</v>
      </c>
      <c r="AS95" s="482">
        <v>30628010</v>
      </c>
      <c r="AT95" s="483">
        <v>0</v>
      </c>
      <c r="AU95" s="482">
        <v>1000000</v>
      </c>
      <c r="AV95" s="482">
        <v>25371990</v>
      </c>
      <c r="AW95" s="482">
        <v>1000000</v>
      </c>
      <c r="AX95" s="483">
        <v>0</v>
      </c>
      <c r="AY95" s="482">
        <v>1000000</v>
      </c>
      <c r="AZ95" s="483">
        <v>0</v>
      </c>
      <c r="BA95" s="482">
        <v>1000000</v>
      </c>
      <c r="BB95" s="483">
        <v>0</v>
      </c>
      <c r="BC95" s="483">
        <v>0</v>
      </c>
      <c r="BD95" s="472"/>
      <c r="BE95" s="484">
        <f t="shared" si="12"/>
        <v>1.7543859649122806E-2</v>
      </c>
      <c r="BF95" s="484">
        <f t="shared" si="13"/>
        <v>1.7543859649122806E-2</v>
      </c>
    </row>
    <row r="96" spans="1:58" x14ac:dyDescent="0.25">
      <c r="A96" s="480" t="str">
        <f t="shared" si="11"/>
        <v>A2042210</v>
      </c>
      <c r="B96" s="976" t="s">
        <v>14</v>
      </c>
      <c r="C96" s="968"/>
      <c r="D96" s="976" t="s">
        <v>282</v>
      </c>
      <c r="E96" s="968"/>
      <c r="F96" s="976" t="s">
        <v>280</v>
      </c>
      <c r="G96" s="968"/>
      <c r="H96" s="976" t="s">
        <v>283</v>
      </c>
      <c r="I96" s="968"/>
      <c r="J96" s="976" t="s">
        <v>282</v>
      </c>
      <c r="K96" s="968"/>
      <c r="L96" s="968"/>
      <c r="M96" s="976" t="s">
        <v>282</v>
      </c>
      <c r="N96" s="968"/>
      <c r="O96" s="968"/>
      <c r="P96" s="976"/>
      <c r="Q96" s="968"/>
      <c r="R96" s="976"/>
      <c r="S96" s="968"/>
      <c r="T96" s="977" t="s">
        <v>51</v>
      </c>
      <c r="U96" s="968"/>
      <c r="V96" s="968"/>
      <c r="W96" s="968"/>
      <c r="X96" s="968"/>
      <c r="Y96" s="968"/>
      <c r="Z96" s="968"/>
      <c r="AA96" s="968"/>
      <c r="AB96" s="976" t="s">
        <v>273</v>
      </c>
      <c r="AC96" s="968"/>
      <c r="AD96" s="968"/>
      <c r="AE96" s="968"/>
      <c r="AF96" s="968"/>
      <c r="AG96" s="976" t="s">
        <v>274</v>
      </c>
      <c r="AH96" s="968"/>
      <c r="AI96" s="968"/>
      <c r="AJ96" s="481" t="s">
        <v>65</v>
      </c>
      <c r="AK96" s="975" t="s">
        <v>275</v>
      </c>
      <c r="AL96" s="968"/>
      <c r="AM96" s="968"/>
      <c r="AN96" s="968"/>
      <c r="AO96" s="968"/>
      <c r="AP96" s="968"/>
      <c r="AQ96" s="482">
        <v>70000000</v>
      </c>
      <c r="AR96" s="482">
        <v>69450000</v>
      </c>
      <c r="AS96" s="482">
        <v>550000</v>
      </c>
      <c r="AT96" s="483">
        <v>0</v>
      </c>
      <c r="AU96" s="482">
        <v>2174350</v>
      </c>
      <c r="AV96" s="482">
        <v>67275650</v>
      </c>
      <c r="AW96" s="482">
        <v>1000000</v>
      </c>
      <c r="AX96" s="482">
        <v>1174350</v>
      </c>
      <c r="AY96" s="482">
        <v>1000000</v>
      </c>
      <c r="AZ96" s="483">
        <v>0</v>
      </c>
      <c r="BA96" s="482">
        <v>1000000</v>
      </c>
      <c r="BB96" s="483">
        <v>0</v>
      </c>
      <c r="BC96" s="483">
        <v>0</v>
      </c>
      <c r="BD96" s="472"/>
      <c r="BE96" s="484">
        <f t="shared" si="12"/>
        <v>3.1062142857142858E-2</v>
      </c>
      <c r="BF96" s="484">
        <f t="shared" si="13"/>
        <v>1.4285714285714285E-2</v>
      </c>
    </row>
    <row r="97" spans="1:58" s="542" customFormat="1" x14ac:dyDescent="0.25">
      <c r="A97" s="536" t="str">
        <f t="shared" si="11"/>
        <v>A204410</v>
      </c>
      <c r="B97" s="981" t="s">
        <v>14</v>
      </c>
      <c r="C97" s="982"/>
      <c r="D97" s="981" t="s">
        <v>282</v>
      </c>
      <c r="E97" s="982"/>
      <c r="F97" s="981" t="s">
        <v>280</v>
      </c>
      <c r="G97" s="982"/>
      <c r="H97" s="981" t="s">
        <v>283</v>
      </c>
      <c r="I97" s="982"/>
      <c r="J97" s="981" t="s">
        <v>283</v>
      </c>
      <c r="K97" s="982"/>
      <c r="L97" s="982"/>
      <c r="M97" s="981"/>
      <c r="N97" s="982"/>
      <c r="O97" s="982"/>
      <c r="P97" s="981"/>
      <c r="Q97" s="982"/>
      <c r="R97" s="981"/>
      <c r="S97" s="982"/>
      <c r="T97" s="983" t="s">
        <v>213</v>
      </c>
      <c r="U97" s="982"/>
      <c r="V97" s="982"/>
      <c r="W97" s="982"/>
      <c r="X97" s="982"/>
      <c r="Y97" s="982"/>
      <c r="Z97" s="982"/>
      <c r="AA97" s="982"/>
      <c r="AB97" s="981" t="s">
        <v>273</v>
      </c>
      <c r="AC97" s="982"/>
      <c r="AD97" s="982"/>
      <c r="AE97" s="982"/>
      <c r="AF97" s="982"/>
      <c r="AG97" s="981" t="s">
        <v>274</v>
      </c>
      <c r="AH97" s="982"/>
      <c r="AI97" s="982"/>
      <c r="AJ97" s="537" t="s">
        <v>65</v>
      </c>
      <c r="AK97" s="988" t="s">
        <v>275</v>
      </c>
      <c r="AL97" s="982"/>
      <c r="AM97" s="982"/>
      <c r="AN97" s="982"/>
      <c r="AO97" s="982"/>
      <c r="AP97" s="982"/>
      <c r="AQ97" s="538">
        <v>286723166</v>
      </c>
      <c r="AR97" s="538">
        <v>254606061</v>
      </c>
      <c r="AS97" s="538">
        <v>32117105</v>
      </c>
      <c r="AT97" s="539">
        <v>0</v>
      </c>
      <c r="AU97" s="538">
        <v>206313946</v>
      </c>
      <c r="AV97" s="538">
        <v>48292115</v>
      </c>
      <c r="AW97" s="538">
        <v>136242107</v>
      </c>
      <c r="AX97" s="538">
        <v>70071839</v>
      </c>
      <c r="AY97" s="538">
        <v>136242107</v>
      </c>
      <c r="AZ97" s="539">
        <v>0</v>
      </c>
      <c r="BA97" s="538">
        <v>136242107</v>
      </c>
      <c r="BB97" s="539">
        <v>0</v>
      </c>
      <c r="BC97" s="539">
        <v>0</v>
      </c>
      <c r="BD97" s="540"/>
      <c r="BE97" s="541">
        <f t="shared" si="12"/>
        <v>0.7195579934409625</v>
      </c>
      <c r="BF97" s="541">
        <f t="shared" si="13"/>
        <v>0.47516951246276345</v>
      </c>
    </row>
    <row r="98" spans="1:58" s="542" customFormat="1" x14ac:dyDescent="0.25">
      <c r="A98" s="536" t="str">
        <f t="shared" si="11"/>
        <v>A204413</v>
      </c>
      <c r="B98" s="981" t="s">
        <v>14</v>
      </c>
      <c r="C98" s="982"/>
      <c r="D98" s="981" t="s">
        <v>282</v>
      </c>
      <c r="E98" s="982"/>
      <c r="F98" s="981" t="s">
        <v>280</v>
      </c>
      <c r="G98" s="982"/>
      <c r="H98" s="981" t="s">
        <v>283</v>
      </c>
      <c r="I98" s="982"/>
      <c r="J98" s="981" t="s">
        <v>283</v>
      </c>
      <c r="K98" s="982"/>
      <c r="L98" s="982"/>
      <c r="M98" s="981"/>
      <c r="N98" s="982"/>
      <c r="O98" s="982"/>
      <c r="P98" s="981"/>
      <c r="Q98" s="982"/>
      <c r="R98" s="981"/>
      <c r="S98" s="982"/>
      <c r="T98" s="983" t="s">
        <v>213</v>
      </c>
      <c r="U98" s="982"/>
      <c r="V98" s="982"/>
      <c r="W98" s="982"/>
      <c r="X98" s="982"/>
      <c r="Y98" s="982"/>
      <c r="Z98" s="982"/>
      <c r="AA98" s="982"/>
      <c r="AB98" s="981" t="s">
        <v>273</v>
      </c>
      <c r="AC98" s="982"/>
      <c r="AD98" s="982"/>
      <c r="AE98" s="982"/>
      <c r="AF98" s="982"/>
      <c r="AG98" s="981" t="s">
        <v>274</v>
      </c>
      <c r="AH98" s="982"/>
      <c r="AI98" s="982"/>
      <c r="AJ98" s="537" t="s">
        <v>303</v>
      </c>
      <c r="AK98" s="988" t="s">
        <v>321</v>
      </c>
      <c r="AL98" s="982"/>
      <c r="AM98" s="982"/>
      <c r="AN98" s="982"/>
      <c r="AO98" s="982"/>
      <c r="AP98" s="982"/>
      <c r="AQ98" s="538">
        <v>1175000000</v>
      </c>
      <c r="AR98" s="538">
        <v>644950000</v>
      </c>
      <c r="AS98" s="538">
        <v>530050000</v>
      </c>
      <c r="AT98" s="539">
        <v>0</v>
      </c>
      <c r="AU98" s="538">
        <v>439001611.81999999</v>
      </c>
      <c r="AV98" s="538">
        <v>205948388.18000001</v>
      </c>
      <c r="AW98" s="538">
        <v>2571590</v>
      </c>
      <c r="AX98" s="538">
        <v>436430021.81999999</v>
      </c>
      <c r="AY98" s="538">
        <v>2571590</v>
      </c>
      <c r="AZ98" s="539">
        <v>0</v>
      </c>
      <c r="BA98" s="538">
        <v>2571590</v>
      </c>
      <c r="BB98" s="539">
        <v>0</v>
      </c>
      <c r="BC98" s="539">
        <v>0</v>
      </c>
      <c r="BD98" s="540"/>
      <c r="BE98" s="541">
        <f t="shared" si="12"/>
        <v>0.37361839303829786</v>
      </c>
      <c r="BF98" s="541">
        <f t="shared" si="13"/>
        <v>2.1885872340425532E-3</v>
      </c>
    </row>
    <row r="99" spans="1:58" x14ac:dyDescent="0.25">
      <c r="A99" s="480" t="str">
        <f t="shared" ref="A99:A162" si="14">+B99&amp;D99&amp;F99&amp;H99&amp;J99&amp;M99&amp;P99&amp;R99&amp;AJ99</f>
        <v>A2044110</v>
      </c>
      <c r="B99" s="976" t="s">
        <v>14</v>
      </c>
      <c r="C99" s="968"/>
      <c r="D99" s="976" t="s">
        <v>282</v>
      </c>
      <c r="E99" s="968"/>
      <c r="F99" s="976" t="s">
        <v>280</v>
      </c>
      <c r="G99" s="968"/>
      <c r="H99" s="976" t="s">
        <v>283</v>
      </c>
      <c r="I99" s="968"/>
      <c r="J99" s="976" t="s">
        <v>283</v>
      </c>
      <c r="K99" s="968"/>
      <c r="L99" s="968"/>
      <c r="M99" s="976" t="s">
        <v>279</v>
      </c>
      <c r="N99" s="968"/>
      <c r="O99" s="968"/>
      <c r="P99" s="976"/>
      <c r="Q99" s="968"/>
      <c r="R99" s="976"/>
      <c r="S99" s="968"/>
      <c r="T99" s="977" t="s">
        <v>52</v>
      </c>
      <c r="U99" s="968"/>
      <c r="V99" s="968"/>
      <c r="W99" s="968"/>
      <c r="X99" s="968"/>
      <c r="Y99" s="968"/>
      <c r="Z99" s="968"/>
      <c r="AA99" s="968"/>
      <c r="AB99" s="976" t="s">
        <v>273</v>
      </c>
      <c r="AC99" s="968"/>
      <c r="AD99" s="968"/>
      <c r="AE99" s="968"/>
      <c r="AF99" s="968"/>
      <c r="AG99" s="976" t="s">
        <v>274</v>
      </c>
      <c r="AH99" s="968"/>
      <c r="AI99" s="968"/>
      <c r="AJ99" s="481" t="s">
        <v>65</v>
      </c>
      <c r="AK99" s="975" t="s">
        <v>275</v>
      </c>
      <c r="AL99" s="968"/>
      <c r="AM99" s="968"/>
      <c r="AN99" s="968"/>
      <c r="AO99" s="968"/>
      <c r="AP99" s="968"/>
      <c r="AQ99" s="482">
        <v>196000000</v>
      </c>
      <c r="AR99" s="482">
        <v>193950000</v>
      </c>
      <c r="AS99" s="482">
        <v>2050000</v>
      </c>
      <c r="AT99" s="483">
        <v>0</v>
      </c>
      <c r="AU99" s="482">
        <v>160150000</v>
      </c>
      <c r="AV99" s="482">
        <v>33800000</v>
      </c>
      <c r="AW99" s="482">
        <v>90078161</v>
      </c>
      <c r="AX99" s="482">
        <v>70071839</v>
      </c>
      <c r="AY99" s="482">
        <v>90078161</v>
      </c>
      <c r="AZ99" s="483">
        <v>0</v>
      </c>
      <c r="BA99" s="482">
        <v>90078161</v>
      </c>
      <c r="BB99" s="483">
        <v>0</v>
      </c>
      <c r="BC99" s="483">
        <v>0</v>
      </c>
      <c r="BD99" s="472"/>
      <c r="BE99" s="484">
        <f t="shared" si="12"/>
        <v>0.81709183673469388</v>
      </c>
      <c r="BF99" s="484">
        <f t="shared" si="13"/>
        <v>0.45958245408163267</v>
      </c>
    </row>
    <row r="100" spans="1:58" x14ac:dyDescent="0.25">
      <c r="A100" s="480" t="str">
        <f t="shared" si="14"/>
        <v>A2044113</v>
      </c>
      <c r="B100" s="976" t="s">
        <v>14</v>
      </c>
      <c r="C100" s="968"/>
      <c r="D100" s="976" t="s">
        <v>282</v>
      </c>
      <c r="E100" s="968"/>
      <c r="F100" s="976" t="s">
        <v>280</v>
      </c>
      <c r="G100" s="968"/>
      <c r="H100" s="976" t="s">
        <v>283</v>
      </c>
      <c r="I100" s="968"/>
      <c r="J100" s="976" t="s">
        <v>283</v>
      </c>
      <c r="K100" s="968"/>
      <c r="L100" s="968"/>
      <c r="M100" s="976" t="s">
        <v>279</v>
      </c>
      <c r="N100" s="968"/>
      <c r="O100" s="968"/>
      <c r="P100" s="976"/>
      <c r="Q100" s="968"/>
      <c r="R100" s="976"/>
      <c r="S100" s="968"/>
      <c r="T100" s="977" t="s">
        <v>52</v>
      </c>
      <c r="U100" s="968"/>
      <c r="V100" s="968"/>
      <c r="W100" s="968"/>
      <c r="X100" s="968"/>
      <c r="Y100" s="968"/>
      <c r="Z100" s="968"/>
      <c r="AA100" s="968"/>
      <c r="AB100" s="976" t="s">
        <v>273</v>
      </c>
      <c r="AC100" s="968"/>
      <c r="AD100" s="968"/>
      <c r="AE100" s="968"/>
      <c r="AF100" s="968"/>
      <c r="AG100" s="976" t="s">
        <v>274</v>
      </c>
      <c r="AH100" s="968"/>
      <c r="AI100" s="968"/>
      <c r="AJ100" s="481" t="s">
        <v>303</v>
      </c>
      <c r="AK100" s="975" t="s">
        <v>321</v>
      </c>
      <c r="AL100" s="968"/>
      <c r="AM100" s="968"/>
      <c r="AN100" s="968"/>
      <c r="AO100" s="968"/>
      <c r="AP100" s="968"/>
      <c r="AQ100" s="482">
        <v>200000000</v>
      </c>
      <c r="AR100" s="482">
        <v>94750000</v>
      </c>
      <c r="AS100" s="482">
        <v>105250000</v>
      </c>
      <c r="AT100" s="483">
        <v>0</v>
      </c>
      <c r="AU100" s="482">
        <v>5500000</v>
      </c>
      <c r="AV100" s="482">
        <v>89250000</v>
      </c>
      <c r="AW100" s="483">
        <v>0</v>
      </c>
      <c r="AX100" s="482">
        <v>5500000</v>
      </c>
      <c r="AY100" s="483">
        <v>0</v>
      </c>
      <c r="AZ100" s="483">
        <v>0</v>
      </c>
      <c r="BA100" s="483">
        <v>0</v>
      </c>
      <c r="BB100" s="483">
        <v>0</v>
      </c>
      <c r="BC100" s="483">
        <v>0</v>
      </c>
      <c r="BD100" s="472"/>
      <c r="BE100" s="484">
        <f t="shared" si="12"/>
        <v>2.75E-2</v>
      </c>
      <c r="BF100" s="484">
        <f t="shared" si="13"/>
        <v>0</v>
      </c>
    </row>
    <row r="101" spans="1:58" x14ac:dyDescent="0.25">
      <c r="A101" s="480" t="str">
        <f t="shared" si="14"/>
        <v>A2044610</v>
      </c>
      <c r="B101" s="976" t="s">
        <v>14</v>
      </c>
      <c r="C101" s="968"/>
      <c r="D101" s="976" t="s">
        <v>282</v>
      </c>
      <c r="E101" s="968"/>
      <c r="F101" s="976" t="s">
        <v>280</v>
      </c>
      <c r="G101" s="968"/>
      <c r="H101" s="976" t="s">
        <v>283</v>
      </c>
      <c r="I101" s="968"/>
      <c r="J101" s="976" t="s">
        <v>283</v>
      </c>
      <c r="K101" s="968"/>
      <c r="L101" s="968"/>
      <c r="M101" s="976" t="s">
        <v>292</v>
      </c>
      <c r="N101" s="968"/>
      <c r="O101" s="968"/>
      <c r="P101" s="976"/>
      <c r="Q101" s="968"/>
      <c r="R101" s="976"/>
      <c r="S101" s="968"/>
      <c r="T101" s="977" t="s">
        <v>53</v>
      </c>
      <c r="U101" s="968"/>
      <c r="V101" s="968"/>
      <c r="W101" s="968"/>
      <c r="X101" s="968"/>
      <c r="Y101" s="968"/>
      <c r="Z101" s="968"/>
      <c r="AA101" s="968"/>
      <c r="AB101" s="976" t="s">
        <v>273</v>
      </c>
      <c r="AC101" s="968"/>
      <c r="AD101" s="968"/>
      <c r="AE101" s="968"/>
      <c r="AF101" s="968"/>
      <c r="AG101" s="976" t="s">
        <v>274</v>
      </c>
      <c r="AH101" s="968"/>
      <c r="AI101" s="968"/>
      <c r="AJ101" s="481" t="s">
        <v>65</v>
      </c>
      <c r="AK101" s="975" t="s">
        <v>275</v>
      </c>
      <c r="AL101" s="968"/>
      <c r="AM101" s="968"/>
      <c r="AN101" s="968"/>
      <c r="AO101" s="968"/>
      <c r="AP101" s="968"/>
      <c r="AQ101" s="482">
        <v>20000000</v>
      </c>
      <c r="AR101" s="482">
        <v>452200</v>
      </c>
      <c r="AS101" s="482">
        <v>19547800</v>
      </c>
      <c r="AT101" s="483">
        <v>0</v>
      </c>
      <c r="AU101" s="483">
        <v>0</v>
      </c>
      <c r="AV101" s="482">
        <v>452200</v>
      </c>
      <c r="AW101" s="483">
        <v>0</v>
      </c>
      <c r="AX101" s="483">
        <v>0</v>
      </c>
      <c r="AY101" s="483">
        <v>0</v>
      </c>
      <c r="AZ101" s="483">
        <v>0</v>
      </c>
      <c r="BA101" s="483">
        <v>0</v>
      </c>
      <c r="BB101" s="483">
        <v>0</v>
      </c>
      <c r="BC101" s="483">
        <v>0</v>
      </c>
      <c r="BD101" s="472"/>
      <c r="BE101" s="484">
        <f t="shared" si="12"/>
        <v>0</v>
      </c>
      <c r="BF101" s="484">
        <f t="shared" si="13"/>
        <v>0</v>
      </c>
    </row>
    <row r="102" spans="1:58" x14ac:dyDescent="0.25">
      <c r="A102" s="480" t="str">
        <f t="shared" si="14"/>
        <v>A2044613</v>
      </c>
      <c r="B102" s="976" t="s">
        <v>14</v>
      </c>
      <c r="C102" s="968"/>
      <c r="D102" s="976" t="s">
        <v>282</v>
      </c>
      <c r="E102" s="968"/>
      <c r="F102" s="976" t="s">
        <v>280</v>
      </c>
      <c r="G102" s="968"/>
      <c r="H102" s="976" t="s">
        <v>283</v>
      </c>
      <c r="I102" s="968"/>
      <c r="J102" s="976" t="s">
        <v>283</v>
      </c>
      <c r="K102" s="968"/>
      <c r="L102" s="968"/>
      <c r="M102" s="976" t="s">
        <v>292</v>
      </c>
      <c r="N102" s="968"/>
      <c r="O102" s="968"/>
      <c r="P102" s="976"/>
      <c r="Q102" s="968"/>
      <c r="R102" s="976"/>
      <c r="S102" s="968"/>
      <c r="T102" s="977" t="s">
        <v>53</v>
      </c>
      <c r="U102" s="968"/>
      <c r="V102" s="968"/>
      <c r="W102" s="968"/>
      <c r="X102" s="968"/>
      <c r="Y102" s="968"/>
      <c r="Z102" s="968"/>
      <c r="AA102" s="968"/>
      <c r="AB102" s="976" t="s">
        <v>273</v>
      </c>
      <c r="AC102" s="968"/>
      <c r="AD102" s="968"/>
      <c r="AE102" s="968"/>
      <c r="AF102" s="968"/>
      <c r="AG102" s="976" t="s">
        <v>274</v>
      </c>
      <c r="AH102" s="968"/>
      <c r="AI102" s="968"/>
      <c r="AJ102" s="481" t="s">
        <v>303</v>
      </c>
      <c r="AK102" s="975" t="s">
        <v>321</v>
      </c>
      <c r="AL102" s="968"/>
      <c r="AM102" s="968"/>
      <c r="AN102" s="968"/>
      <c r="AO102" s="968"/>
      <c r="AP102" s="968"/>
      <c r="AQ102" s="482">
        <v>80000000</v>
      </c>
      <c r="AR102" s="483">
        <v>0</v>
      </c>
      <c r="AS102" s="482">
        <v>80000000</v>
      </c>
      <c r="AT102" s="483">
        <v>0</v>
      </c>
      <c r="AU102" s="483">
        <v>0</v>
      </c>
      <c r="AV102" s="483">
        <v>0</v>
      </c>
      <c r="AW102" s="483">
        <v>0</v>
      </c>
      <c r="AX102" s="483">
        <v>0</v>
      </c>
      <c r="AY102" s="483">
        <v>0</v>
      </c>
      <c r="AZ102" s="483">
        <v>0</v>
      </c>
      <c r="BA102" s="483">
        <v>0</v>
      </c>
      <c r="BB102" s="483">
        <v>0</v>
      </c>
      <c r="BC102" s="483">
        <v>0</v>
      </c>
      <c r="BD102" s="472"/>
      <c r="BE102" s="484">
        <f t="shared" si="12"/>
        <v>0</v>
      </c>
      <c r="BF102" s="484">
        <f t="shared" si="13"/>
        <v>0</v>
      </c>
    </row>
    <row r="103" spans="1:58" x14ac:dyDescent="0.25">
      <c r="A103" s="480" t="str">
        <f t="shared" si="14"/>
        <v>A2044910</v>
      </c>
      <c r="B103" s="976" t="s">
        <v>14</v>
      </c>
      <c r="C103" s="968"/>
      <c r="D103" s="976" t="s">
        <v>282</v>
      </c>
      <c r="E103" s="968"/>
      <c r="F103" s="976" t="s">
        <v>280</v>
      </c>
      <c r="G103" s="968"/>
      <c r="H103" s="976" t="s">
        <v>283</v>
      </c>
      <c r="I103" s="968"/>
      <c r="J103" s="976" t="s">
        <v>283</v>
      </c>
      <c r="K103" s="968"/>
      <c r="L103" s="968"/>
      <c r="M103" s="976" t="s">
        <v>288</v>
      </c>
      <c r="N103" s="968"/>
      <c r="O103" s="968"/>
      <c r="P103" s="976"/>
      <c r="Q103" s="968"/>
      <c r="R103" s="976"/>
      <c r="S103" s="968"/>
      <c r="T103" s="977" t="s">
        <v>54</v>
      </c>
      <c r="U103" s="968"/>
      <c r="V103" s="968"/>
      <c r="W103" s="968"/>
      <c r="X103" s="968"/>
      <c r="Y103" s="968"/>
      <c r="Z103" s="968"/>
      <c r="AA103" s="968"/>
      <c r="AB103" s="976" t="s">
        <v>273</v>
      </c>
      <c r="AC103" s="968"/>
      <c r="AD103" s="968"/>
      <c r="AE103" s="968"/>
      <c r="AF103" s="968"/>
      <c r="AG103" s="976" t="s">
        <v>274</v>
      </c>
      <c r="AH103" s="968"/>
      <c r="AI103" s="968"/>
      <c r="AJ103" s="481" t="s">
        <v>65</v>
      </c>
      <c r="AK103" s="975" t="s">
        <v>275</v>
      </c>
      <c r="AL103" s="968"/>
      <c r="AM103" s="968"/>
      <c r="AN103" s="968"/>
      <c r="AO103" s="968"/>
      <c r="AP103" s="968"/>
      <c r="AQ103" s="482">
        <v>10000000</v>
      </c>
      <c r="AR103" s="482">
        <v>6732400</v>
      </c>
      <c r="AS103" s="482">
        <v>3267600</v>
      </c>
      <c r="AT103" s="483">
        <v>0</v>
      </c>
      <c r="AU103" s="482">
        <v>4762508</v>
      </c>
      <c r="AV103" s="482">
        <v>1969892</v>
      </c>
      <c r="AW103" s="482">
        <v>4762508</v>
      </c>
      <c r="AX103" s="483">
        <v>0</v>
      </c>
      <c r="AY103" s="482">
        <v>4762508</v>
      </c>
      <c r="AZ103" s="483">
        <v>0</v>
      </c>
      <c r="BA103" s="482">
        <v>4762508</v>
      </c>
      <c r="BB103" s="483">
        <v>0</v>
      </c>
      <c r="BC103" s="483">
        <v>0</v>
      </c>
      <c r="BD103" s="472"/>
      <c r="BE103" s="484">
        <f t="shared" si="12"/>
        <v>0.47625079999999997</v>
      </c>
      <c r="BF103" s="484">
        <f t="shared" si="13"/>
        <v>0.47625079999999997</v>
      </c>
    </row>
    <row r="104" spans="1:58" x14ac:dyDescent="0.25">
      <c r="A104" s="480" t="str">
        <f t="shared" si="14"/>
        <v>A2044913</v>
      </c>
      <c r="B104" s="976" t="s">
        <v>14</v>
      </c>
      <c r="C104" s="968"/>
      <c r="D104" s="976" t="s">
        <v>282</v>
      </c>
      <c r="E104" s="968"/>
      <c r="F104" s="976" t="s">
        <v>280</v>
      </c>
      <c r="G104" s="968"/>
      <c r="H104" s="976" t="s">
        <v>283</v>
      </c>
      <c r="I104" s="968"/>
      <c r="J104" s="976" t="s">
        <v>283</v>
      </c>
      <c r="K104" s="968"/>
      <c r="L104" s="968"/>
      <c r="M104" s="976" t="s">
        <v>288</v>
      </c>
      <c r="N104" s="968"/>
      <c r="O104" s="968"/>
      <c r="P104" s="976"/>
      <c r="Q104" s="968"/>
      <c r="R104" s="976"/>
      <c r="S104" s="968"/>
      <c r="T104" s="977" t="s">
        <v>54</v>
      </c>
      <c r="U104" s="968"/>
      <c r="V104" s="968"/>
      <c r="W104" s="968"/>
      <c r="X104" s="968"/>
      <c r="Y104" s="968"/>
      <c r="Z104" s="968"/>
      <c r="AA104" s="968"/>
      <c r="AB104" s="976" t="s">
        <v>273</v>
      </c>
      <c r="AC104" s="968"/>
      <c r="AD104" s="968"/>
      <c r="AE104" s="968"/>
      <c r="AF104" s="968"/>
      <c r="AG104" s="976" t="s">
        <v>274</v>
      </c>
      <c r="AH104" s="968"/>
      <c r="AI104" s="968"/>
      <c r="AJ104" s="481" t="s">
        <v>303</v>
      </c>
      <c r="AK104" s="975" t="s">
        <v>321</v>
      </c>
      <c r="AL104" s="968"/>
      <c r="AM104" s="968"/>
      <c r="AN104" s="968"/>
      <c r="AO104" s="968"/>
      <c r="AP104" s="968"/>
      <c r="AQ104" s="482">
        <v>20000000</v>
      </c>
      <c r="AR104" s="482">
        <v>200000</v>
      </c>
      <c r="AS104" s="482">
        <v>19800000</v>
      </c>
      <c r="AT104" s="483">
        <v>0</v>
      </c>
      <c r="AU104" s="483">
        <v>0</v>
      </c>
      <c r="AV104" s="482">
        <v>200000</v>
      </c>
      <c r="AW104" s="483">
        <v>0</v>
      </c>
      <c r="AX104" s="483">
        <v>0</v>
      </c>
      <c r="AY104" s="483">
        <v>0</v>
      </c>
      <c r="AZ104" s="483">
        <v>0</v>
      </c>
      <c r="BA104" s="483">
        <v>0</v>
      </c>
      <c r="BB104" s="483">
        <v>0</v>
      </c>
      <c r="BC104" s="483">
        <v>0</v>
      </c>
      <c r="BD104" s="472"/>
      <c r="BE104" s="484">
        <f t="shared" si="12"/>
        <v>0</v>
      </c>
      <c r="BF104" s="484">
        <f t="shared" si="13"/>
        <v>0</v>
      </c>
    </row>
    <row r="105" spans="1:58" x14ac:dyDescent="0.25">
      <c r="A105" s="480" t="str">
        <f t="shared" si="14"/>
        <v>A20441510</v>
      </c>
      <c r="B105" s="976" t="s">
        <v>14</v>
      </c>
      <c r="C105" s="968"/>
      <c r="D105" s="976" t="s">
        <v>282</v>
      </c>
      <c r="E105" s="968"/>
      <c r="F105" s="976" t="s">
        <v>280</v>
      </c>
      <c r="G105" s="968"/>
      <c r="H105" s="976" t="s">
        <v>283</v>
      </c>
      <c r="I105" s="968"/>
      <c r="J105" s="976" t="s">
        <v>283</v>
      </c>
      <c r="K105" s="968"/>
      <c r="L105" s="968"/>
      <c r="M105" s="976" t="s">
        <v>286</v>
      </c>
      <c r="N105" s="968"/>
      <c r="O105" s="968"/>
      <c r="P105" s="976"/>
      <c r="Q105" s="968"/>
      <c r="R105" s="976"/>
      <c r="S105" s="968"/>
      <c r="T105" s="977" t="s">
        <v>55</v>
      </c>
      <c r="U105" s="968"/>
      <c r="V105" s="968"/>
      <c r="W105" s="968"/>
      <c r="X105" s="968"/>
      <c r="Y105" s="968"/>
      <c r="Z105" s="968"/>
      <c r="AA105" s="968"/>
      <c r="AB105" s="976" t="s">
        <v>273</v>
      </c>
      <c r="AC105" s="968"/>
      <c r="AD105" s="968"/>
      <c r="AE105" s="968"/>
      <c r="AF105" s="968"/>
      <c r="AG105" s="976" t="s">
        <v>274</v>
      </c>
      <c r="AH105" s="968"/>
      <c r="AI105" s="968"/>
      <c r="AJ105" s="481" t="s">
        <v>65</v>
      </c>
      <c r="AK105" s="975" t="s">
        <v>275</v>
      </c>
      <c r="AL105" s="968"/>
      <c r="AM105" s="968"/>
      <c r="AN105" s="968"/>
      <c r="AO105" s="968"/>
      <c r="AP105" s="968"/>
      <c r="AQ105" s="482">
        <v>6600000</v>
      </c>
      <c r="AR105" s="482">
        <v>5673760</v>
      </c>
      <c r="AS105" s="482">
        <v>926240</v>
      </c>
      <c r="AT105" s="483">
        <v>0</v>
      </c>
      <c r="AU105" s="482">
        <v>5673760</v>
      </c>
      <c r="AV105" s="483">
        <v>0</v>
      </c>
      <c r="AW105" s="482">
        <v>5673760</v>
      </c>
      <c r="AX105" s="483">
        <v>0</v>
      </c>
      <c r="AY105" s="482">
        <v>5673760</v>
      </c>
      <c r="AZ105" s="483">
        <v>0</v>
      </c>
      <c r="BA105" s="482">
        <v>5673760</v>
      </c>
      <c r="BB105" s="483">
        <v>0</v>
      </c>
      <c r="BC105" s="483">
        <v>0</v>
      </c>
      <c r="BD105" s="472"/>
      <c r="BE105" s="484">
        <f t="shared" si="12"/>
        <v>0.85966060606060601</v>
      </c>
      <c r="BF105" s="484">
        <f t="shared" si="13"/>
        <v>0.85966060606060601</v>
      </c>
    </row>
    <row r="106" spans="1:58" x14ac:dyDescent="0.25">
      <c r="A106" s="480" t="str">
        <f t="shared" si="14"/>
        <v>A20441513</v>
      </c>
      <c r="B106" s="976" t="s">
        <v>14</v>
      </c>
      <c r="C106" s="968"/>
      <c r="D106" s="976" t="s">
        <v>282</v>
      </c>
      <c r="E106" s="968"/>
      <c r="F106" s="976" t="s">
        <v>280</v>
      </c>
      <c r="G106" s="968"/>
      <c r="H106" s="976" t="s">
        <v>283</v>
      </c>
      <c r="I106" s="968"/>
      <c r="J106" s="976" t="s">
        <v>283</v>
      </c>
      <c r="K106" s="968"/>
      <c r="L106" s="968"/>
      <c r="M106" s="976" t="s">
        <v>286</v>
      </c>
      <c r="N106" s="968"/>
      <c r="O106" s="968"/>
      <c r="P106" s="976"/>
      <c r="Q106" s="968"/>
      <c r="R106" s="976"/>
      <c r="S106" s="968"/>
      <c r="T106" s="977" t="s">
        <v>55</v>
      </c>
      <c r="U106" s="968"/>
      <c r="V106" s="968"/>
      <c r="W106" s="968"/>
      <c r="X106" s="968"/>
      <c r="Y106" s="968"/>
      <c r="Z106" s="968"/>
      <c r="AA106" s="968"/>
      <c r="AB106" s="976" t="s">
        <v>273</v>
      </c>
      <c r="AC106" s="968"/>
      <c r="AD106" s="968"/>
      <c r="AE106" s="968"/>
      <c r="AF106" s="968"/>
      <c r="AG106" s="976" t="s">
        <v>274</v>
      </c>
      <c r="AH106" s="968"/>
      <c r="AI106" s="968"/>
      <c r="AJ106" s="481" t="s">
        <v>303</v>
      </c>
      <c r="AK106" s="975" t="s">
        <v>321</v>
      </c>
      <c r="AL106" s="968"/>
      <c r="AM106" s="968"/>
      <c r="AN106" s="968"/>
      <c r="AO106" s="968"/>
      <c r="AP106" s="968"/>
      <c r="AQ106" s="482">
        <v>550000000</v>
      </c>
      <c r="AR106" s="482">
        <v>550000000</v>
      </c>
      <c r="AS106" s="483">
        <v>0</v>
      </c>
      <c r="AT106" s="483">
        <v>0</v>
      </c>
      <c r="AU106" s="482">
        <v>433501611.81999999</v>
      </c>
      <c r="AV106" s="482">
        <v>116498388.18000001</v>
      </c>
      <c r="AW106" s="482">
        <v>2571590</v>
      </c>
      <c r="AX106" s="482">
        <v>430930021.81999999</v>
      </c>
      <c r="AY106" s="482">
        <v>2571590</v>
      </c>
      <c r="AZ106" s="483">
        <v>0</v>
      </c>
      <c r="BA106" s="482">
        <v>2571590</v>
      </c>
      <c r="BB106" s="483">
        <v>0</v>
      </c>
      <c r="BC106" s="483">
        <v>0</v>
      </c>
      <c r="BD106" s="472"/>
      <c r="BE106" s="484">
        <f t="shared" si="12"/>
        <v>0.78818474876363631</v>
      </c>
      <c r="BF106" s="484">
        <f t="shared" si="13"/>
        <v>4.6756181818181815E-3</v>
      </c>
    </row>
    <row r="107" spans="1:58" x14ac:dyDescent="0.25">
      <c r="A107" s="480" t="str">
        <f t="shared" si="14"/>
        <v>A20441710</v>
      </c>
      <c r="B107" s="976" t="s">
        <v>14</v>
      </c>
      <c r="C107" s="968"/>
      <c r="D107" s="976" t="s">
        <v>282</v>
      </c>
      <c r="E107" s="968"/>
      <c r="F107" s="976" t="s">
        <v>280</v>
      </c>
      <c r="G107" s="968"/>
      <c r="H107" s="976" t="s">
        <v>283</v>
      </c>
      <c r="I107" s="968"/>
      <c r="J107" s="976" t="s">
        <v>283</v>
      </c>
      <c r="K107" s="968"/>
      <c r="L107" s="968"/>
      <c r="M107" s="976" t="s">
        <v>298</v>
      </c>
      <c r="N107" s="968"/>
      <c r="O107" s="968"/>
      <c r="P107" s="976"/>
      <c r="Q107" s="968"/>
      <c r="R107" s="976"/>
      <c r="S107" s="968"/>
      <c r="T107" s="977" t="s">
        <v>56</v>
      </c>
      <c r="U107" s="968"/>
      <c r="V107" s="968"/>
      <c r="W107" s="968"/>
      <c r="X107" s="968"/>
      <c r="Y107" s="968"/>
      <c r="Z107" s="968"/>
      <c r="AA107" s="968"/>
      <c r="AB107" s="976" t="s">
        <v>273</v>
      </c>
      <c r="AC107" s="968"/>
      <c r="AD107" s="968"/>
      <c r="AE107" s="968"/>
      <c r="AF107" s="968"/>
      <c r="AG107" s="976" t="s">
        <v>274</v>
      </c>
      <c r="AH107" s="968"/>
      <c r="AI107" s="968"/>
      <c r="AJ107" s="481" t="s">
        <v>65</v>
      </c>
      <c r="AK107" s="975" t="s">
        <v>275</v>
      </c>
      <c r="AL107" s="968"/>
      <c r="AM107" s="968"/>
      <c r="AN107" s="968"/>
      <c r="AO107" s="968"/>
      <c r="AP107" s="968"/>
      <c r="AQ107" s="482">
        <v>7503744</v>
      </c>
      <c r="AR107" s="482">
        <v>6150000</v>
      </c>
      <c r="AS107" s="482">
        <v>1353744</v>
      </c>
      <c r="AT107" s="483">
        <v>0</v>
      </c>
      <c r="AU107" s="482">
        <v>4786155</v>
      </c>
      <c r="AV107" s="482">
        <v>1363845</v>
      </c>
      <c r="AW107" s="482">
        <v>4786155</v>
      </c>
      <c r="AX107" s="483">
        <v>0</v>
      </c>
      <c r="AY107" s="482">
        <v>4786155</v>
      </c>
      <c r="AZ107" s="483">
        <v>0</v>
      </c>
      <c r="BA107" s="482">
        <v>4786155</v>
      </c>
      <c r="BB107" s="483">
        <v>0</v>
      </c>
      <c r="BC107" s="483">
        <v>0</v>
      </c>
      <c r="BD107" s="472"/>
      <c r="BE107" s="484">
        <f t="shared" si="12"/>
        <v>0.63783559247223787</v>
      </c>
      <c r="BF107" s="484">
        <f t="shared" si="13"/>
        <v>0.63783559247223787</v>
      </c>
    </row>
    <row r="108" spans="1:58" x14ac:dyDescent="0.25">
      <c r="A108" s="480" t="str">
        <f t="shared" si="14"/>
        <v>A20441713</v>
      </c>
      <c r="B108" s="976" t="s">
        <v>14</v>
      </c>
      <c r="C108" s="968"/>
      <c r="D108" s="976" t="s">
        <v>282</v>
      </c>
      <c r="E108" s="968"/>
      <c r="F108" s="976" t="s">
        <v>280</v>
      </c>
      <c r="G108" s="968"/>
      <c r="H108" s="976" t="s">
        <v>283</v>
      </c>
      <c r="I108" s="968"/>
      <c r="J108" s="976" t="s">
        <v>283</v>
      </c>
      <c r="K108" s="968"/>
      <c r="L108" s="968"/>
      <c r="M108" s="976" t="s">
        <v>298</v>
      </c>
      <c r="N108" s="968"/>
      <c r="O108" s="968"/>
      <c r="P108" s="976"/>
      <c r="Q108" s="968"/>
      <c r="R108" s="976"/>
      <c r="S108" s="968"/>
      <c r="T108" s="977" t="s">
        <v>56</v>
      </c>
      <c r="U108" s="968"/>
      <c r="V108" s="968"/>
      <c r="W108" s="968"/>
      <c r="X108" s="968"/>
      <c r="Y108" s="968"/>
      <c r="Z108" s="968"/>
      <c r="AA108" s="968"/>
      <c r="AB108" s="976" t="s">
        <v>273</v>
      </c>
      <c r="AC108" s="968"/>
      <c r="AD108" s="968"/>
      <c r="AE108" s="968"/>
      <c r="AF108" s="968"/>
      <c r="AG108" s="976" t="s">
        <v>274</v>
      </c>
      <c r="AH108" s="968"/>
      <c r="AI108" s="968"/>
      <c r="AJ108" s="481" t="s">
        <v>303</v>
      </c>
      <c r="AK108" s="975" t="s">
        <v>321</v>
      </c>
      <c r="AL108" s="968"/>
      <c r="AM108" s="968"/>
      <c r="AN108" s="968"/>
      <c r="AO108" s="968"/>
      <c r="AP108" s="968"/>
      <c r="AQ108" s="482">
        <v>35000000</v>
      </c>
      <c r="AR108" s="483">
        <v>0</v>
      </c>
      <c r="AS108" s="482">
        <v>35000000</v>
      </c>
      <c r="AT108" s="483">
        <v>0</v>
      </c>
      <c r="AU108" s="483">
        <v>0</v>
      </c>
      <c r="AV108" s="483">
        <v>0</v>
      </c>
      <c r="AW108" s="483">
        <v>0</v>
      </c>
      <c r="AX108" s="483">
        <v>0</v>
      </c>
      <c r="AY108" s="483">
        <v>0</v>
      </c>
      <c r="AZ108" s="483">
        <v>0</v>
      </c>
      <c r="BA108" s="483">
        <v>0</v>
      </c>
      <c r="BB108" s="483">
        <v>0</v>
      </c>
      <c r="BC108" s="483">
        <v>0</v>
      </c>
      <c r="BD108" s="472"/>
      <c r="BE108" s="484">
        <f t="shared" si="12"/>
        <v>0</v>
      </c>
      <c r="BF108" s="484">
        <f t="shared" si="13"/>
        <v>0</v>
      </c>
    </row>
    <row r="109" spans="1:58" x14ac:dyDescent="0.25">
      <c r="A109" s="480" t="str">
        <f t="shared" si="14"/>
        <v>A20441810</v>
      </c>
      <c r="B109" s="976" t="s">
        <v>14</v>
      </c>
      <c r="C109" s="968"/>
      <c r="D109" s="976" t="s">
        <v>282</v>
      </c>
      <c r="E109" s="968"/>
      <c r="F109" s="976" t="s">
        <v>280</v>
      </c>
      <c r="G109" s="968"/>
      <c r="H109" s="976" t="s">
        <v>283</v>
      </c>
      <c r="I109" s="968"/>
      <c r="J109" s="976" t="s">
        <v>283</v>
      </c>
      <c r="K109" s="968"/>
      <c r="L109" s="968"/>
      <c r="M109" s="976" t="s">
        <v>299</v>
      </c>
      <c r="N109" s="968"/>
      <c r="O109" s="968"/>
      <c r="P109" s="976"/>
      <c r="Q109" s="968"/>
      <c r="R109" s="976"/>
      <c r="S109" s="968"/>
      <c r="T109" s="977" t="s">
        <v>57</v>
      </c>
      <c r="U109" s="968"/>
      <c r="V109" s="968"/>
      <c r="W109" s="968"/>
      <c r="X109" s="968"/>
      <c r="Y109" s="968"/>
      <c r="Z109" s="968"/>
      <c r="AA109" s="968"/>
      <c r="AB109" s="976" t="s">
        <v>273</v>
      </c>
      <c r="AC109" s="968"/>
      <c r="AD109" s="968"/>
      <c r="AE109" s="968"/>
      <c r="AF109" s="968"/>
      <c r="AG109" s="976" t="s">
        <v>274</v>
      </c>
      <c r="AH109" s="968"/>
      <c r="AI109" s="968"/>
      <c r="AJ109" s="481" t="s">
        <v>65</v>
      </c>
      <c r="AK109" s="975" t="s">
        <v>275</v>
      </c>
      <c r="AL109" s="968"/>
      <c r="AM109" s="968"/>
      <c r="AN109" s="968"/>
      <c r="AO109" s="968"/>
      <c r="AP109" s="968"/>
      <c r="AQ109" s="482">
        <v>9000000</v>
      </c>
      <c r="AR109" s="482">
        <v>5200000</v>
      </c>
      <c r="AS109" s="482">
        <v>3800000</v>
      </c>
      <c r="AT109" s="483">
        <v>0</v>
      </c>
      <c r="AU109" s="482">
        <v>4023492</v>
      </c>
      <c r="AV109" s="482">
        <v>1176508</v>
      </c>
      <c r="AW109" s="482">
        <v>4023492</v>
      </c>
      <c r="AX109" s="483">
        <v>0</v>
      </c>
      <c r="AY109" s="482">
        <v>4023492</v>
      </c>
      <c r="AZ109" s="483">
        <v>0</v>
      </c>
      <c r="BA109" s="482">
        <v>4023492</v>
      </c>
      <c r="BB109" s="483">
        <v>0</v>
      </c>
      <c r="BC109" s="483">
        <v>0</v>
      </c>
      <c r="BD109" s="472"/>
      <c r="BE109" s="484">
        <f t="shared" si="12"/>
        <v>0.44705466666666666</v>
      </c>
      <c r="BF109" s="484">
        <f t="shared" si="13"/>
        <v>0.44705466666666666</v>
      </c>
    </row>
    <row r="110" spans="1:58" x14ac:dyDescent="0.25">
      <c r="A110" s="480" t="str">
        <f t="shared" si="14"/>
        <v>A20442010</v>
      </c>
      <c r="B110" s="976" t="s">
        <v>14</v>
      </c>
      <c r="C110" s="968"/>
      <c r="D110" s="976" t="s">
        <v>282</v>
      </c>
      <c r="E110" s="968"/>
      <c r="F110" s="976" t="s">
        <v>280</v>
      </c>
      <c r="G110" s="968"/>
      <c r="H110" s="976" t="s">
        <v>283</v>
      </c>
      <c r="I110" s="968"/>
      <c r="J110" s="976" t="s">
        <v>283</v>
      </c>
      <c r="K110" s="968"/>
      <c r="L110" s="968"/>
      <c r="M110" s="976" t="s">
        <v>300</v>
      </c>
      <c r="N110" s="968"/>
      <c r="O110" s="968"/>
      <c r="P110" s="976"/>
      <c r="Q110" s="968"/>
      <c r="R110" s="976"/>
      <c r="S110" s="968"/>
      <c r="T110" s="977" t="s">
        <v>58</v>
      </c>
      <c r="U110" s="968"/>
      <c r="V110" s="968"/>
      <c r="W110" s="968"/>
      <c r="X110" s="968"/>
      <c r="Y110" s="968"/>
      <c r="Z110" s="968"/>
      <c r="AA110" s="968"/>
      <c r="AB110" s="976" t="s">
        <v>273</v>
      </c>
      <c r="AC110" s="968"/>
      <c r="AD110" s="968"/>
      <c r="AE110" s="968"/>
      <c r="AF110" s="968"/>
      <c r="AG110" s="976" t="s">
        <v>274</v>
      </c>
      <c r="AH110" s="968"/>
      <c r="AI110" s="968"/>
      <c r="AJ110" s="481" t="s">
        <v>65</v>
      </c>
      <c r="AK110" s="975" t="s">
        <v>275</v>
      </c>
      <c r="AL110" s="968"/>
      <c r="AM110" s="968"/>
      <c r="AN110" s="968"/>
      <c r="AO110" s="968"/>
      <c r="AP110" s="968"/>
      <c r="AQ110" s="482">
        <v>33000000</v>
      </c>
      <c r="AR110" s="482">
        <v>31828279</v>
      </c>
      <c r="AS110" s="482">
        <v>1171721</v>
      </c>
      <c r="AT110" s="483">
        <v>0</v>
      </c>
      <c r="AU110" s="482">
        <v>22298609</v>
      </c>
      <c r="AV110" s="482">
        <v>9529670</v>
      </c>
      <c r="AW110" s="482">
        <v>22298609</v>
      </c>
      <c r="AX110" s="483">
        <v>0</v>
      </c>
      <c r="AY110" s="482">
        <v>22298609</v>
      </c>
      <c r="AZ110" s="483">
        <v>0</v>
      </c>
      <c r="BA110" s="482">
        <v>22298609</v>
      </c>
      <c r="BB110" s="483">
        <v>0</v>
      </c>
      <c r="BC110" s="483">
        <v>0</v>
      </c>
      <c r="BD110" s="472"/>
      <c r="BE110" s="484">
        <f t="shared" si="12"/>
        <v>0.67571542424242426</v>
      </c>
      <c r="BF110" s="484">
        <f t="shared" si="13"/>
        <v>0.67571542424242426</v>
      </c>
    </row>
    <row r="111" spans="1:58" x14ac:dyDescent="0.25">
      <c r="A111" s="480" t="str">
        <f t="shared" si="14"/>
        <v>A20442013</v>
      </c>
      <c r="B111" s="976" t="s">
        <v>14</v>
      </c>
      <c r="C111" s="968"/>
      <c r="D111" s="976" t="s">
        <v>282</v>
      </c>
      <c r="E111" s="968"/>
      <c r="F111" s="976" t="s">
        <v>280</v>
      </c>
      <c r="G111" s="968"/>
      <c r="H111" s="976" t="s">
        <v>283</v>
      </c>
      <c r="I111" s="968"/>
      <c r="J111" s="976" t="s">
        <v>283</v>
      </c>
      <c r="K111" s="968"/>
      <c r="L111" s="968"/>
      <c r="M111" s="976" t="s">
        <v>300</v>
      </c>
      <c r="N111" s="968"/>
      <c r="O111" s="968"/>
      <c r="P111" s="976"/>
      <c r="Q111" s="968"/>
      <c r="R111" s="976"/>
      <c r="S111" s="968"/>
      <c r="T111" s="977" t="s">
        <v>58</v>
      </c>
      <c r="U111" s="968"/>
      <c r="V111" s="968"/>
      <c r="W111" s="968"/>
      <c r="X111" s="968"/>
      <c r="Y111" s="968"/>
      <c r="Z111" s="968"/>
      <c r="AA111" s="968"/>
      <c r="AB111" s="976" t="s">
        <v>273</v>
      </c>
      <c r="AC111" s="968"/>
      <c r="AD111" s="968"/>
      <c r="AE111" s="968"/>
      <c r="AF111" s="968"/>
      <c r="AG111" s="976" t="s">
        <v>274</v>
      </c>
      <c r="AH111" s="968"/>
      <c r="AI111" s="968"/>
      <c r="AJ111" s="481" t="s">
        <v>303</v>
      </c>
      <c r="AK111" s="975" t="s">
        <v>321</v>
      </c>
      <c r="AL111" s="968"/>
      <c r="AM111" s="968"/>
      <c r="AN111" s="968"/>
      <c r="AO111" s="968"/>
      <c r="AP111" s="968"/>
      <c r="AQ111" s="482">
        <v>270000000</v>
      </c>
      <c r="AR111" s="483">
        <v>0</v>
      </c>
      <c r="AS111" s="482">
        <v>270000000</v>
      </c>
      <c r="AT111" s="483">
        <v>0</v>
      </c>
      <c r="AU111" s="483">
        <v>0</v>
      </c>
      <c r="AV111" s="483">
        <v>0</v>
      </c>
      <c r="AW111" s="483">
        <v>0</v>
      </c>
      <c r="AX111" s="483">
        <v>0</v>
      </c>
      <c r="AY111" s="483">
        <v>0</v>
      </c>
      <c r="AZ111" s="483">
        <v>0</v>
      </c>
      <c r="BA111" s="483">
        <v>0</v>
      </c>
      <c r="BB111" s="483">
        <v>0</v>
      </c>
      <c r="BC111" s="483">
        <v>0</v>
      </c>
      <c r="BD111" s="472"/>
      <c r="BE111" s="484">
        <f t="shared" si="12"/>
        <v>0</v>
      </c>
      <c r="BF111" s="484">
        <f t="shared" si="13"/>
        <v>0</v>
      </c>
    </row>
    <row r="112" spans="1:58" x14ac:dyDescent="0.25">
      <c r="A112" s="480" t="str">
        <f t="shared" si="14"/>
        <v>A20442310</v>
      </c>
      <c r="B112" s="976" t="s">
        <v>14</v>
      </c>
      <c r="C112" s="968"/>
      <c r="D112" s="976" t="s">
        <v>282</v>
      </c>
      <c r="E112" s="968"/>
      <c r="F112" s="976" t="s">
        <v>280</v>
      </c>
      <c r="G112" s="968"/>
      <c r="H112" s="976" t="s">
        <v>283</v>
      </c>
      <c r="I112" s="968"/>
      <c r="J112" s="976" t="s">
        <v>283</v>
      </c>
      <c r="K112" s="968"/>
      <c r="L112" s="968"/>
      <c r="M112" s="976" t="s">
        <v>302</v>
      </c>
      <c r="N112" s="968"/>
      <c r="O112" s="968"/>
      <c r="P112" s="976"/>
      <c r="Q112" s="968"/>
      <c r="R112" s="976"/>
      <c r="S112" s="968"/>
      <c r="T112" s="977" t="s">
        <v>59</v>
      </c>
      <c r="U112" s="968"/>
      <c r="V112" s="968"/>
      <c r="W112" s="968"/>
      <c r="X112" s="968"/>
      <c r="Y112" s="968"/>
      <c r="Z112" s="968"/>
      <c r="AA112" s="968"/>
      <c r="AB112" s="976" t="s">
        <v>273</v>
      </c>
      <c r="AC112" s="968"/>
      <c r="AD112" s="968"/>
      <c r="AE112" s="968"/>
      <c r="AF112" s="968"/>
      <c r="AG112" s="976" t="s">
        <v>274</v>
      </c>
      <c r="AH112" s="968"/>
      <c r="AI112" s="968"/>
      <c r="AJ112" s="481" t="s">
        <v>65</v>
      </c>
      <c r="AK112" s="975" t="s">
        <v>275</v>
      </c>
      <c r="AL112" s="968"/>
      <c r="AM112" s="968"/>
      <c r="AN112" s="968"/>
      <c r="AO112" s="968"/>
      <c r="AP112" s="968"/>
      <c r="AQ112" s="482">
        <v>4619422</v>
      </c>
      <c r="AR112" s="482">
        <v>4619422</v>
      </c>
      <c r="AS112" s="483">
        <v>0</v>
      </c>
      <c r="AT112" s="483">
        <v>0</v>
      </c>
      <c r="AU112" s="482">
        <v>4619422</v>
      </c>
      <c r="AV112" s="483">
        <v>0</v>
      </c>
      <c r="AW112" s="482">
        <v>4619422</v>
      </c>
      <c r="AX112" s="483">
        <v>0</v>
      </c>
      <c r="AY112" s="482">
        <v>4619422</v>
      </c>
      <c r="AZ112" s="483">
        <v>0</v>
      </c>
      <c r="BA112" s="482">
        <v>4619422</v>
      </c>
      <c r="BB112" s="483">
        <v>0</v>
      </c>
      <c r="BC112" s="483">
        <v>0</v>
      </c>
      <c r="BD112" s="472"/>
      <c r="BE112" s="484">
        <f t="shared" si="12"/>
        <v>1</v>
      </c>
      <c r="BF112" s="484">
        <f t="shared" si="13"/>
        <v>1</v>
      </c>
    </row>
    <row r="113" spans="1:58" x14ac:dyDescent="0.25">
      <c r="A113" s="480" t="str">
        <f t="shared" si="14"/>
        <v>A20442313</v>
      </c>
      <c r="B113" s="976" t="s">
        <v>14</v>
      </c>
      <c r="C113" s="968"/>
      <c r="D113" s="976" t="s">
        <v>282</v>
      </c>
      <c r="E113" s="968"/>
      <c r="F113" s="976" t="s">
        <v>280</v>
      </c>
      <c r="G113" s="968"/>
      <c r="H113" s="976" t="s">
        <v>283</v>
      </c>
      <c r="I113" s="968"/>
      <c r="J113" s="976" t="s">
        <v>283</v>
      </c>
      <c r="K113" s="968"/>
      <c r="L113" s="968"/>
      <c r="M113" s="976" t="s">
        <v>302</v>
      </c>
      <c r="N113" s="968"/>
      <c r="O113" s="968"/>
      <c r="P113" s="976"/>
      <c r="Q113" s="968"/>
      <c r="R113" s="976"/>
      <c r="S113" s="968"/>
      <c r="T113" s="977" t="s">
        <v>59</v>
      </c>
      <c r="U113" s="968"/>
      <c r="V113" s="968"/>
      <c r="W113" s="968"/>
      <c r="X113" s="968"/>
      <c r="Y113" s="968"/>
      <c r="Z113" s="968"/>
      <c r="AA113" s="968"/>
      <c r="AB113" s="976" t="s">
        <v>273</v>
      </c>
      <c r="AC113" s="968"/>
      <c r="AD113" s="968"/>
      <c r="AE113" s="968"/>
      <c r="AF113" s="968"/>
      <c r="AG113" s="976" t="s">
        <v>274</v>
      </c>
      <c r="AH113" s="968"/>
      <c r="AI113" s="968"/>
      <c r="AJ113" s="481" t="s">
        <v>303</v>
      </c>
      <c r="AK113" s="975" t="s">
        <v>321</v>
      </c>
      <c r="AL113" s="968"/>
      <c r="AM113" s="968"/>
      <c r="AN113" s="968"/>
      <c r="AO113" s="968"/>
      <c r="AP113" s="968"/>
      <c r="AQ113" s="482">
        <v>20000000</v>
      </c>
      <c r="AR113" s="483">
        <v>0</v>
      </c>
      <c r="AS113" s="482">
        <v>20000000</v>
      </c>
      <c r="AT113" s="483">
        <v>0</v>
      </c>
      <c r="AU113" s="483">
        <v>0</v>
      </c>
      <c r="AV113" s="483">
        <v>0</v>
      </c>
      <c r="AW113" s="483">
        <v>0</v>
      </c>
      <c r="AX113" s="483">
        <v>0</v>
      </c>
      <c r="AY113" s="483">
        <v>0</v>
      </c>
      <c r="AZ113" s="483">
        <v>0</v>
      </c>
      <c r="BA113" s="483">
        <v>0</v>
      </c>
      <c r="BB113" s="483">
        <v>0</v>
      </c>
      <c r="BC113" s="483">
        <v>0</v>
      </c>
      <c r="BD113" s="472"/>
      <c r="BE113" s="484">
        <f t="shared" si="12"/>
        <v>0</v>
      </c>
      <c r="BF113" s="484">
        <f t="shared" si="13"/>
        <v>0</v>
      </c>
    </row>
    <row r="114" spans="1:58" s="542" customFormat="1" ht="21.75" customHeight="1" x14ac:dyDescent="0.25">
      <c r="A114" s="536" t="str">
        <f t="shared" si="14"/>
        <v>A204510</v>
      </c>
      <c r="B114" s="981" t="s">
        <v>14</v>
      </c>
      <c r="C114" s="982"/>
      <c r="D114" s="981" t="s">
        <v>282</v>
      </c>
      <c r="E114" s="982"/>
      <c r="F114" s="981" t="s">
        <v>280</v>
      </c>
      <c r="G114" s="982"/>
      <c r="H114" s="981" t="s">
        <v>283</v>
      </c>
      <c r="I114" s="982"/>
      <c r="J114" s="981" t="s">
        <v>284</v>
      </c>
      <c r="K114" s="982"/>
      <c r="L114" s="982"/>
      <c r="M114" s="981"/>
      <c r="N114" s="982"/>
      <c r="O114" s="982"/>
      <c r="P114" s="981"/>
      <c r="Q114" s="982"/>
      <c r="R114" s="981"/>
      <c r="S114" s="982"/>
      <c r="T114" s="983" t="s">
        <v>216</v>
      </c>
      <c r="U114" s="982"/>
      <c r="V114" s="982"/>
      <c r="W114" s="982"/>
      <c r="X114" s="982"/>
      <c r="Y114" s="982"/>
      <c r="Z114" s="982"/>
      <c r="AA114" s="982"/>
      <c r="AB114" s="981" t="s">
        <v>273</v>
      </c>
      <c r="AC114" s="982"/>
      <c r="AD114" s="982"/>
      <c r="AE114" s="982"/>
      <c r="AF114" s="982"/>
      <c r="AG114" s="981" t="s">
        <v>274</v>
      </c>
      <c r="AH114" s="982"/>
      <c r="AI114" s="982"/>
      <c r="AJ114" s="537" t="s">
        <v>65</v>
      </c>
      <c r="AK114" s="988" t="s">
        <v>275</v>
      </c>
      <c r="AL114" s="982"/>
      <c r="AM114" s="982"/>
      <c r="AN114" s="982"/>
      <c r="AO114" s="982"/>
      <c r="AP114" s="982"/>
      <c r="AQ114" s="538">
        <v>5859523603</v>
      </c>
      <c r="AR114" s="538">
        <v>4895090686.5299997</v>
      </c>
      <c r="AS114" s="538">
        <v>964432916.47000003</v>
      </c>
      <c r="AT114" s="539">
        <v>0</v>
      </c>
      <c r="AU114" s="538">
        <v>4277757761.9699998</v>
      </c>
      <c r="AV114" s="538">
        <v>617332924.55999994</v>
      </c>
      <c r="AW114" s="538">
        <v>2434388334.4000001</v>
      </c>
      <c r="AX114" s="538">
        <v>1843369427.5699999</v>
      </c>
      <c r="AY114" s="538">
        <v>2434388334.4000001</v>
      </c>
      <c r="AZ114" s="539">
        <v>0</v>
      </c>
      <c r="BA114" s="538">
        <v>2434388334.4000001</v>
      </c>
      <c r="BB114" s="539">
        <v>0</v>
      </c>
      <c r="BC114" s="539">
        <v>0</v>
      </c>
      <c r="BD114" s="540"/>
      <c r="BE114" s="541">
        <f t="shared" si="12"/>
        <v>0.73005214276803043</v>
      </c>
      <c r="BF114" s="541">
        <f t="shared" si="13"/>
        <v>0.41545840572322723</v>
      </c>
    </row>
    <row r="115" spans="1:58" s="542" customFormat="1" x14ac:dyDescent="0.25">
      <c r="A115" s="536" t="str">
        <f t="shared" si="14"/>
        <v>A204513</v>
      </c>
      <c r="B115" s="981" t="s">
        <v>14</v>
      </c>
      <c r="C115" s="982"/>
      <c r="D115" s="981" t="s">
        <v>282</v>
      </c>
      <c r="E115" s="982"/>
      <c r="F115" s="981" t="s">
        <v>280</v>
      </c>
      <c r="G115" s="982"/>
      <c r="H115" s="981" t="s">
        <v>283</v>
      </c>
      <c r="I115" s="982"/>
      <c r="J115" s="981" t="s">
        <v>284</v>
      </c>
      <c r="K115" s="982"/>
      <c r="L115" s="982"/>
      <c r="M115" s="981"/>
      <c r="N115" s="982"/>
      <c r="O115" s="982"/>
      <c r="P115" s="981"/>
      <c r="Q115" s="982"/>
      <c r="R115" s="981"/>
      <c r="S115" s="982"/>
      <c r="T115" s="983" t="s">
        <v>216</v>
      </c>
      <c r="U115" s="982"/>
      <c r="V115" s="982"/>
      <c r="W115" s="982"/>
      <c r="X115" s="982"/>
      <c r="Y115" s="982"/>
      <c r="Z115" s="982"/>
      <c r="AA115" s="982"/>
      <c r="AB115" s="981" t="s">
        <v>273</v>
      </c>
      <c r="AC115" s="982"/>
      <c r="AD115" s="982"/>
      <c r="AE115" s="982"/>
      <c r="AF115" s="982"/>
      <c r="AG115" s="981" t="s">
        <v>274</v>
      </c>
      <c r="AH115" s="982"/>
      <c r="AI115" s="982"/>
      <c r="AJ115" s="537" t="s">
        <v>303</v>
      </c>
      <c r="AK115" s="988" t="s">
        <v>321</v>
      </c>
      <c r="AL115" s="982"/>
      <c r="AM115" s="982"/>
      <c r="AN115" s="982"/>
      <c r="AO115" s="982"/>
      <c r="AP115" s="982"/>
      <c r="AQ115" s="538">
        <v>1074085821</v>
      </c>
      <c r="AR115" s="538">
        <v>610008641</v>
      </c>
      <c r="AS115" s="538">
        <v>464077180</v>
      </c>
      <c r="AT115" s="539">
        <v>0</v>
      </c>
      <c r="AU115" s="538">
        <v>4000000</v>
      </c>
      <c r="AV115" s="538">
        <v>606008641</v>
      </c>
      <c r="AW115" s="539">
        <v>0</v>
      </c>
      <c r="AX115" s="538">
        <v>4000000</v>
      </c>
      <c r="AY115" s="539">
        <v>0</v>
      </c>
      <c r="AZ115" s="539">
        <v>0</v>
      </c>
      <c r="BA115" s="539">
        <v>0</v>
      </c>
      <c r="BB115" s="539">
        <v>0</v>
      </c>
      <c r="BC115" s="539">
        <v>0</v>
      </c>
      <c r="BD115" s="540"/>
      <c r="BE115" s="541">
        <f t="shared" si="12"/>
        <v>3.7240972013538945E-3</v>
      </c>
      <c r="BF115" s="541">
        <f t="shared" si="13"/>
        <v>0</v>
      </c>
    </row>
    <row r="116" spans="1:58" x14ac:dyDescent="0.25">
      <c r="A116" s="480" t="str">
        <f t="shared" si="14"/>
        <v>A2045110</v>
      </c>
      <c r="B116" s="976" t="s">
        <v>14</v>
      </c>
      <c r="C116" s="968"/>
      <c r="D116" s="976" t="s">
        <v>282</v>
      </c>
      <c r="E116" s="968"/>
      <c r="F116" s="976" t="s">
        <v>280</v>
      </c>
      <c r="G116" s="968"/>
      <c r="H116" s="976" t="s">
        <v>283</v>
      </c>
      <c r="I116" s="968"/>
      <c r="J116" s="976" t="s">
        <v>284</v>
      </c>
      <c r="K116" s="968"/>
      <c r="L116" s="968"/>
      <c r="M116" s="976" t="s">
        <v>279</v>
      </c>
      <c r="N116" s="968"/>
      <c r="O116" s="968"/>
      <c r="P116" s="976"/>
      <c r="Q116" s="968"/>
      <c r="R116" s="976"/>
      <c r="S116" s="968"/>
      <c r="T116" s="977" t="s">
        <v>60</v>
      </c>
      <c r="U116" s="968"/>
      <c r="V116" s="968"/>
      <c r="W116" s="968"/>
      <c r="X116" s="968"/>
      <c r="Y116" s="968"/>
      <c r="Z116" s="968"/>
      <c r="AA116" s="968"/>
      <c r="AB116" s="976" t="s">
        <v>273</v>
      </c>
      <c r="AC116" s="968"/>
      <c r="AD116" s="968"/>
      <c r="AE116" s="968"/>
      <c r="AF116" s="968"/>
      <c r="AG116" s="976" t="s">
        <v>274</v>
      </c>
      <c r="AH116" s="968"/>
      <c r="AI116" s="968"/>
      <c r="AJ116" s="481" t="s">
        <v>65</v>
      </c>
      <c r="AK116" s="975" t="s">
        <v>275</v>
      </c>
      <c r="AL116" s="968"/>
      <c r="AM116" s="968"/>
      <c r="AN116" s="968"/>
      <c r="AO116" s="968"/>
      <c r="AP116" s="968"/>
      <c r="AQ116" s="482">
        <v>952410435</v>
      </c>
      <c r="AR116" s="482">
        <v>753163133</v>
      </c>
      <c r="AS116" s="482">
        <v>199247302</v>
      </c>
      <c r="AT116" s="483">
        <v>0</v>
      </c>
      <c r="AU116" s="482">
        <v>539813878.97000003</v>
      </c>
      <c r="AV116" s="482">
        <v>213349254.03</v>
      </c>
      <c r="AW116" s="482">
        <v>318254072</v>
      </c>
      <c r="AX116" s="482">
        <v>221559806.97</v>
      </c>
      <c r="AY116" s="482">
        <v>318254072</v>
      </c>
      <c r="AZ116" s="483">
        <v>0</v>
      </c>
      <c r="BA116" s="482">
        <v>318254072</v>
      </c>
      <c r="BB116" s="483">
        <v>0</v>
      </c>
      <c r="BC116" s="483">
        <v>0</v>
      </c>
      <c r="BD116" s="472"/>
      <c r="BE116" s="484">
        <f t="shared" si="12"/>
        <v>0.56678702703420092</v>
      </c>
      <c r="BF116" s="484">
        <f t="shared" si="13"/>
        <v>0.33415643120289834</v>
      </c>
    </row>
    <row r="117" spans="1:58" x14ac:dyDescent="0.25">
      <c r="A117" s="480" t="str">
        <f t="shared" si="14"/>
        <v>A2045113</v>
      </c>
      <c r="B117" s="976" t="s">
        <v>14</v>
      </c>
      <c r="C117" s="968"/>
      <c r="D117" s="976" t="s">
        <v>282</v>
      </c>
      <c r="E117" s="968"/>
      <c r="F117" s="976" t="s">
        <v>280</v>
      </c>
      <c r="G117" s="968"/>
      <c r="H117" s="976" t="s">
        <v>283</v>
      </c>
      <c r="I117" s="968"/>
      <c r="J117" s="976" t="s">
        <v>284</v>
      </c>
      <c r="K117" s="968"/>
      <c r="L117" s="968"/>
      <c r="M117" s="976" t="s">
        <v>279</v>
      </c>
      <c r="N117" s="968"/>
      <c r="O117" s="968"/>
      <c r="P117" s="976"/>
      <c r="Q117" s="968"/>
      <c r="R117" s="976"/>
      <c r="S117" s="968"/>
      <c r="T117" s="977" t="s">
        <v>60</v>
      </c>
      <c r="U117" s="968"/>
      <c r="V117" s="968"/>
      <c r="W117" s="968"/>
      <c r="X117" s="968"/>
      <c r="Y117" s="968"/>
      <c r="Z117" s="968"/>
      <c r="AA117" s="968"/>
      <c r="AB117" s="976" t="s">
        <v>273</v>
      </c>
      <c r="AC117" s="968"/>
      <c r="AD117" s="968"/>
      <c r="AE117" s="968"/>
      <c r="AF117" s="968"/>
      <c r="AG117" s="976" t="s">
        <v>274</v>
      </c>
      <c r="AH117" s="968"/>
      <c r="AI117" s="968"/>
      <c r="AJ117" s="481" t="s">
        <v>303</v>
      </c>
      <c r="AK117" s="975" t="s">
        <v>321</v>
      </c>
      <c r="AL117" s="968"/>
      <c r="AM117" s="968"/>
      <c r="AN117" s="968"/>
      <c r="AO117" s="968"/>
      <c r="AP117" s="968"/>
      <c r="AQ117" s="482">
        <v>754085821</v>
      </c>
      <c r="AR117" s="482">
        <v>530779189</v>
      </c>
      <c r="AS117" s="482">
        <v>223306632</v>
      </c>
      <c r="AT117" s="483">
        <v>0</v>
      </c>
      <c r="AU117" s="483">
        <v>0</v>
      </c>
      <c r="AV117" s="482">
        <v>530779189</v>
      </c>
      <c r="AW117" s="483">
        <v>0</v>
      </c>
      <c r="AX117" s="483">
        <v>0</v>
      </c>
      <c r="AY117" s="483">
        <v>0</v>
      </c>
      <c r="AZ117" s="483">
        <v>0</v>
      </c>
      <c r="BA117" s="483">
        <v>0</v>
      </c>
      <c r="BB117" s="483">
        <v>0</v>
      </c>
      <c r="BC117" s="483">
        <v>0</v>
      </c>
      <c r="BD117" s="472"/>
      <c r="BE117" s="484">
        <f t="shared" si="12"/>
        <v>0</v>
      </c>
      <c r="BF117" s="484">
        <f t="shared" si="13"/>
        <v>0</v>
      </c>
    </row>
    <row r="118" spans="1:58" x14ac:dyDescent="0.25">
      <c r="A118" s="480" t="str">
        <f t="shared" si="14"/>
        <v>A2045210</v>
      </c>
      <c r="B118" s="976" t="s">
        <v>14</v>
      </c>
      <c r="C118" s="968"/>
      <c r="D118" s="976" t="s">
        <v>282</v>
      </c>
      <c r="E118" s="968"/>
      <c r="F118" s="976" t="s">
        <v>280</v>
      </c>
      <c r="G118" s="968"/>
      <c r="H118" s="976" t="s">
        <v>283</v>
      </c>
      <c r="I118" s="968"/>
      <c r="J118" s="976" t="s">
        <v>284</v>
      </c>
      <c r="K118" s="968"/>
      <c r="L118" s="968"/>
      <c r="M118" s="976" t="s">
        <v>282</v>
      </c>
      <c r="N118" s="968"/>
      <c r="O118" s="968"/>
      <c r="P118" s="976"/>
      <c r="Q118" s="968"/>
      <c r="R118" s="976"/>
      <c r="S118" s="968"/>
      <c r="T118" s="977" t="s">
        <v>61</v>
      </c>
      <c r="U118" s="968"/>
      <c r="V118" s="968"/>
      <c r="W118" s="968"/>
      <c r="X118" s="968"/>
      <c r="Y118" s="968"/>
      <c r="Z118" s="968"/>
      <c r="AA118" s="968"/>
      <c r="AB118" s="976" t="s">
        <v>273</v>
      </c>
      <c r="AC118" s="968"/>
      <c r="AD118" s="968"/>
      <c r="AE118" s="968"/>
      <c r="AF118" s="968"/>
      <c r="AG118" s="976" t="s">
        <v>274</v>
      </c>
      <c r="AH118" s="968"/>
      <c r="AI118" s="968"/>
      <c r="AJ118" s="481" t="s">
        <v>65</v>
      </c>
      <c r="AK118" s="975" t="s">
        <v>275</v>
      </c>
      <c r="AL118" s="968"/>
      <c r="AM118" s="968"/>
      <c r="AN118" s="968"/>
      <c r="AO118" s="968"/>
      <c r="AP118" s="968"/>
      <c r="AQ118" s="482">
        <v>66000000</v>
      </c>
      <c r="AR118" s="482">
        <v>52395850</v>
      </c>
      <c r="AS118" s="482">
        <v>13604150</v>
      </c>
      <c r="AT118" s="483">
        <v>0</v>
      </c>
      <c r="AU118" s="482">
        <v>4271750</v>
      </c>
      <c r="AV118" s="482">
        <v>48124100</v>
      </c>
      <c r="AW118" s="482">
        <v>4271750</v>
      </c>
      <c r="AX118" s="483">
        <v>0</v>
      </c>
      <c r="AY118" s="482">
        <v>4271750</v>
      </c>
      <c r="AZ118" s="483">
        <v>0</v>
      </c>
      <c r="BA118" s="482">
        <v>4271750</v>
      </c>
      <c r="BB118" s="483">
        <v>0</v>
      </c>
      <c r="BC118" s="483">
        <v>0</v>
      </c>
      <c r="BD118" s="472"/>
      <c r="BE118" s="484">
        <f t="shared" si="12"/>
        <v>6.472348484848485E-2</v>
      </c>
      <c r="BF118" s="484">
        <f t="shared" si="13"/>
        <v>6.472348484848485E-2</v>
      </c>
    </row>
    <row r="119" spans="1:58" x14ac:dyDescent="0.25">
      <c r="A119" s="480" t="str">
        <f t="shared" si="14"/>
        <v>A2045510</v>
      </c>
      <c r="B119" s="976" t="s">
        <v>14</v>
      </c>
      <c r="C119" s="968"/>
      <c r="D119" s="976" t="s">
        <v>282</v>
      </c>
      <c r="E119" s="968"/>
      <c r="F119" s="976" t="s">
        <v>280</v>
      </c>
      <c r="G119" s="968"/>
      <c r="H119" s="976" t="s">
        <v>283</v>
      </c>
      <c r="I119" s="968"/>
      <c r="J119" s="976" t="s">
        <v>284</v>
      </c>
      <c r="K119" s="968"/>
      <c r="L119" s="968"/>
      <c r="M119" s="976" t="s">
        <v>284</v>
      </c>
      <c r="N119" s="968"/>
      <c r="O119" s="968"/>
      <c r="P119" s="976"/>
      <c r="Q119" s="968"/>
      <c r="R119" s="976"/>
      <c r="S119" s="968"/>
      <c r="T119" s="977" t="s">
        <v>62</v>
      </c>
      <c r="U119" s="968"/>
      <c r="V119" s="968"/>
      <c r="W119" s="968"/>
      <c r="X119" s="968"/>
      <c r="Y119" s="968"/>
      <c r="Z119" s="968"/>
      <c r="AA119" s="968"/>
      <c r="AB119" s="976" t="s">
        <v>273</v>
      </c>
      <c r="AC119" s="968"/>
      <c r="AD119" s="968"/>
      <c r="AE119" s="968"/>
      <c r="AF119" s="968"/>
      <c r="AG119" s="976" t="s">
        <v>274</v>
      </c>
      <c r="AH119" s="968"/>
      <c r="AI119" s="968"/>
      <c r="AJ119" s="481" t="s">
        <v>65</v>
      </c>
      <c r="AK119" s="975" t="s">
        <v>275</v>
      </c>
      <c r="AL119" s="968"/>
      <c r="AM119" s="968"/>
      <c r="AN119" s="968"/>
      <c r="AO119" s="968"/>
      <c r="AP119" s="968"/>
      <c r="AQ119" s="482">
        <v>530000000</v>
      </c>
      <c r="AR119" s="482">
        <v>52900000</v>
      </c>
      <c r="AS119" s="482">
        <v>477100000</v>
      </c>
      <c r="AT119" s="483">
        <v>0</v>
      </c>
      <c r="AU119" s="482">
        <v>1190000</v>
      </c>
      <c r="AV119" s="482">
        <v>51710000</v>
      </c>
      <c r="AW119" s="482">
        <v>1190000</v>
      </c>
      <c r="AX119" s="483">
        <v>0</v>
      </c>
      <c r="AY119" s="482">
        <v>1190000</v>
      </c>
      <c r="AZ119" s="483">
        <v>0</v>
      </c>
      <c r="BA119" s="482">
        <v>1190000</v>
      </c>
      <c r="BB119" s="483">
        <v>0</v>
      </c>
      <c r="BC119" s="483">
        <v>0</v>
      </c>
      <c r="BD119" s="472"/>
      <c r="BE119" s="484">
        <f t="shared" si="12"/>
        <v>2.2452830188679244E-3</v>
      </c>
      <c r="BF119" s="484">
        <f t="shared" si="13"/>
        <v>2.2452830188679244E-3</v>
      </c>
    </row>
    <row r="120" spans="1:58" x14ac:dyDescent="0.25">
      <c r="A120" s="480" t="str">
        <f t="shared" si="14"/>
        <v>A2045610</v>
      </c>
      <c r="B120" s="976" t="s">
        <v>14</v>
      </c>
      <c r="C120" s="968"/>
      <c r="D120" s="976" t="s">
        <v>282</v>
      </c>
      <c r="E120" s="968"/>
      <c r="F120" s="976" t="s">
        <v>280</v>
      </c>
      <c r="G120" s="968"/>
      <c r="H120" s="976" t="s">
        <v>283</v>
      </c>
      <c r="I120" s="968"/>
      <c r="J120" s="976" t="s">
        <v>284</v>
      </c>
      <c r="K120" s="968"/>
      <c r="L120" s="968"/>
      <c r="M120" s="976" t="s">
        <v>292</v>
      </c>
      <c r="N120" s="968"/>
      <c r="O120" s="968"/>
      <c r="P120" s="976"/>
      <c r="Q120" s="968"/>
      <c r="R120" s="976"/>
      <c r="S120" s="968"/>
      <c r="T120" s="977" t="s">
        <v>63</v>
      </c>
      <c r="U120" s="968"/>
      <c r="V120" s="968"/>
      <c r="W120" s="968"/>
      <c r="X120" s="968"/>
      <c r="Y120" s="968"/>
      <c r="Z120" s="968"/>
      <c r="AA120" s="968"/>
      <c r="AB120" s="976" t="s">
        <v>273</v>
      </c>
      <c r="AC120" s="968"/>
      <c r="AD120" s="968"/>
      <c r="AE120" s="968"/>
      <c r="AF120" s="968"/>
      <c r="AG120" s="976" t="s">
        <v>274</v>
      </c>
      <c r="AH120" s="968"/>
      <c r="AI120" s="968"/>
      <c r="AJ120" s="481" t="s">
        <v>65</v>
      </c>
      <c r="AK120" s="975" t="s">
        <v>275</v>
      </c>
      <c r="AL120" s="968"/>
      <c r="AM120" s="968"/>
      <c r="AN120" s="968"/>
      <c r="AO120" s="968"/>
      <c r="AP120" s="968"/>
      <c r="AQ120" s="482">
        <v>125000000</v>
      </c>
      <c r="AR120" s="482">
        <v>122064885</v>
      </c>
      <c r="AS120" s="482">
        <v>2935115</v>
      </c>
      <c r="AT120" s="483">
        <v>0</v>
      </c>
      <c r="AU120" s="482">
        <v>86266141</v>
      </c>
      <c r="AV120" s="482">
        <v>35798744</v>
      </c>
      <c r="AW120" s="482">
        <v>44086907</v>
      </c>
      <c r="AX120" s="482">
        <v>42179234</v>
      </c>
      <c r="AY120" s="482">
        <v>44086907</v>
      </c>
      <c r="AZ120" s="483">
        <v>0</v>
      </c>
      <c r="BA120" s="482">
        <v>44086907</v>
      </c>
      <c r="BB120" s="483">
        <v>0</v>
      </c>
      <c r="BC120" s="483">
        <v>0</v>
      </c>
      <c r="BD120" s="472"/>
      <c r="BE120" s="484">
        <f t="shared" si="12"/>
        <v>0.69012912800000004</v>
      </c>
      <c r="BF120" s="484">
        <f t="shared" si="13"/>
        <v>0.35269525600000001</v>
      </c>
    </row>
    <row r="121" spans="1:58" x14ac:dyDescent="0.25">
      <c r="A121" s="480" t="str">
        <f t="shared" si="14"/>
        <v>A2045613</v>
      </c>
      <c r="B121" s="976" t="s">
        <v>14</v>
      </c>
      <c r="C121" s="968"/>
      <c r="D121" s="976" t="s">
        <v>282</v>
      </c>
      <c r="E121" s="968"/>
      <c r="F121" s="976" t="s">
        <v>280</v>
      </c>
      <c r="G121" s="968"/>
      <c r="H121" s="976" t="s">
        <v>283</v>
      </c>
      <c r="I121" s="968"/>
      <c r="J121" s="976" t="s">
        <v>284</v>
      </c>
      <c r="K121" s="968"/>
      <c r="L121" s="968"/>
      <c r="M121" s="976" t="s">
        <v>292</v>
      </c>
      <c r="N121" s="968"/>
      <c r="O121" s="968"/>
      <c r="P121" s="976"/>
      <c r="Q121" s="968"/>
      <c r="R121" s="976"/>
      <c r="S121" s="968"/>
      <c r="T121" s="977" t="s">
        <v>63</v>
      </c>
      <c r="U121" s="968"/>
      <c r="V121" s="968"/>
      <c r="W121" s="968"/>
      <c r="X121" s="968"/>
      <c r="Y121" s="968"/>
      <c r="Z121" s="968"/>
      <c r="AA121" s="968"/>
      <c r="AB121" s="976" t="s">
        <v>273</v>
      </c>
      <c r="AC121" s="968"/>
      <c r="AD121" s="968"/>
      <c r="AE121" s="968"/>
      <c r="AF121" s="968"/>
      <c r="AG121" s="976" t="s">
        <v>274</v>
      </c>
      <c r="AH121" s="968"/>
      <c r="AI121" s="968"/>
      <c r="AJ121" s="481" t="s">
        <v>303</v>
      </c>
      <c r="AK121" s="975" t="s">
        <v>321</v>
      </c>
      <c r="AL121" s="968"/>
      <c r="AM121" s="968"/>
      <c r="AN121" s="968"/>
      <c r="AO121" s="968"/>
      <c r="AP121" s="968"/>
      <c r="AQ121" s="482">
        <v>320000000</v>
      </c>
      <c r="AR121" s="482">
        <v>79229452</v>
      </c>
      <c r="AS121" s="482">
        <v>240770548</v>
      </c>
      <c r="AT121" s="483">
        <v>0</v>
      </c>
      <c r="AU121" s="482">
        <v>4000000</v>
      </c>
      <c r="AV121" s="482">
        <v>75229452</v>
      </c>
      <c r="AW121" s="483">
        <v>0</v>
      </c>
      <c r="AX121" s="482">
        <v>4000000</v>
      </c>
      <c r="AY121" s="483">
        <v>0</v>
      </c>
      <c r="AZ121" s="483">
        <v>0</v>
      </c>
      <c r="BA121" s="483">
        <v>0</v>
      </c>
      <c r="BB121" s="483">
        <v>0</v>
      </c>
      <c r="BC121" s="483">
        <v>0</v>
      </c>
      <c r="BD121" s="472"/>
      <c r="BE121" s="484">
        <f t="shared" si="12"/>
        <v>1.2500000000000001E-2</v>
      </c>
      <c r="BF121" s="484">
        <f t="shared" si="13"/>
        <v>0</v>
      </c>
    </row>
    <row r="122" spans="1:58" x14ac:dyDescent="0.25">
      <c r="A122" s="480" t="str">
        <f t="shared" si="14"/>
        <v>A2045810</v>
      </c>
      <c r="B122" s="976" t="s">
        <v>14</v>
      </c>
      <c r="C122" s="968"/>
      <c r="D122" s="976" t="s">
        <v>282</v>
      </c>
      <c r="E122" s="968"/>
      <c r="F122" s="976" t="s">
        <v>280</v>
      </c>
      <c r="G122" s="968"/>
      <c r="H122" s="976" t="s">
        <v>283</v>
      </c>
      <c r="I122" s="968"/>
      <c r="J122" s="976" t="s">
        <v>284</v>
      </c>
      <c r="K122" s="968"/>
      <c r="L122" s="968"/>
      <c r="M122" s="976" t="s">
        <v>294</v>
      </c>
      <c r="N122" s="968"/>
      <c r="O122" s="968"/>
      <c r="P122" s="976"/>
      <c r="Q122" s="968"/>
      <c r="R122" s="976"/>
      <c r="S122" s="968"/>
      <c r="T122" s="977" t="s">
        <v>64</v>
      </c>
      <c r="U122" s="968"/>
      <c r="V122" s="968"/>
      <c r="W122" s="968"/>
      <c r="X122" s="968"/>
      <c r="Y122" s="968"/>
      <c r="Z122" s="968"/>
      <c r="AA122" s="968"/>
      <c r="AB122" s="976" t="s">
        <v>273</v>
      </c>
      <c r="AC122" s="968"/>
      <c r="AD122" s="968"/>
      <c r="AE122" s="968"/>
      <c r="AF122" s="968"/>
      <c r="AG122" s="976" t="s">
        <v>274</v>
      </c>
      <c r="AH122" s="968"/>
      <c r="AI122" s="968"/>
      <c r="AJ122" s="481" t="s">
        <v>65</v>
      </c>
      <c r="AK122" s="975" t="s">
        <v>275</v>
      </c>
      <c r="AL122" s="968"/>
      <c r="AM122" s="968"/>
      <c r="AN122" s="968"/>
      <c r="AO122" s="968"/>
      <c r="AP122" s="968"/>
      <c r="AQ122" s="482">
        <v>1466822020</v>
      </c>
      <c r="AR122" s="482">
        <v>1319626781.1199999</v>
      </c>
      <c r="AS122" s="482">
        <v>147195238.88</v>
      </c>
      <c r="AT122" s="483">
        <v>0</v>
      </c>
      <c r="AU122" s="482">
        <v>1299738072.5899999</v>
      </c>
      <c r="AV122" s="482">
        <v>19888708.530000001</v>
      </c>
      <c r="AW122" s="482">
        <v>717353264.39999998</v>
      </c>
      <c r="AX122" s="482">
        <v>582384808.19000006</v>
      </c>
      <c r="AY122" s="482">
        <v>717353264.39999998</v>
      </c>
      <c r="AZ122" s="483">
        <v>0</v>
      </c>
      <c r="BA122" s="482">
        <v>717353264.39999998</v>
      </c>
      <c r="BB122" s="483">
        <v>0</v>
      </c>
      <c r="BC122" s="483">
        <v>0</v>
      </c>
      <c r="BD122" s="472"/>
      <c r="BE122" s="484">
        <f t="shared" si="12"/>
        <v>0.88609119229748123</v>
      </c>
      <c r="BF122" s="484">
        <f t="shared" si="13"/>
        <v>0.4890526966591352</v>
      </c>
    </row>
    <row r="123" spans="1:58" x14ac:dyDescent="0.25">
      <c r="A123" s="480" t="str">
        <f t="shared" si="14"/>
        <v>A20451010</v>
      </c>
      <c r="B123" s="976" t="s">
        <v>14</v>
      </c>
      <c r="C123" s="968"/>
      <c r="D123" s="976" t="s">
        <v>282</v>
      </c>
      <c r="E123" s="968"/>
      <c r="F123" s="976" t="s">
        <v>280</v>
      </c>
      <c r="G123" s="968"/>
      <c r="H123" s="976" t="s">
        <v>283</v>
      </c>
      <c r="I123" s="968"/>
      <c r="J123" s="976" t="s">
        <v>284</v>
      </c>
      <c r="K123" s="968"/>
      <c r="L123" s="968"/>
      <c r="M123" s="976" t="s">
        <v>65</v>
      </c>
      <c r="N123" s="968"/>
      <c r="O123" s="968"/>
      <c r="P123" s="976"/>
      <c r="Q123" s="968"/>
      <c r="R123" s="976"/>
      <c r="S123" s="968"/>
      <c r="T123" s="977" t="s">
        <v>66</v>
      </c>
      <c r="U123" s="968"/>
      <c r="V123" s="968"/>
      <c r="W123" s="968"/>
      <c r="X123" s="968"/>
      <c r="Y123" s="968"/>
      <c r="Z123" s="968"/>
      <c r="AA123" s="968"/>
      <c r="AB123" s="976" t="s">
        <v>273</v>
      </c>
      <c r="AC123" s="968"/>
      <c r="AD123" s="968"/>
      <c r="AE123" s="968"/>
      <c r="AF123" s="968"/>
      <c r="AG123" s="976" t="s">
        <v>274</v>
      </c>
      <c r="AH123" s="968"/>
      <c r="AI123" s="968"/>
      <c r="AJ123" s="481" t="s">
        <v>65</v>
      </c>
      <c r="AK123" s="975" t="s">
        <v>275</v>
      </c>
      <c r="AL123" s="968"/>
      <c r="AM123" s="968"/>
      <c r="AN123" s="968"/>
      <c r="AO123" s="968"/>
      <c r="AP123" s="968"/>
      <c r="AQ123" s="482">
        <v>2715791148</v>
      </c>
      <c r="AR123" s="482">
        <v>2593823077.4099998</v>
      </c>
      <c r="AS123" s="482">
        <v>121968070.59</v>
      </c>
      <c r="AT123" s="483">
        <v>0</v>
      </c>
      <c r="AU123" s="482">
        <v>2345360959.4099998</v>
      </c>
      <c r="AV123" s="482">
        <v>248462118</v>
      </c>
      <c r="AW123" s="482">
        <v>1348115381</v>
      </c>
      <c r="AX123" s="482">
        <v>997245578.40999997</v>
      </c>
      <c r="AY123" s="482">
        <v>1348115381</v>
      </c>
      <c r="AZ123" s="483">
        <v>0</v>
      </c>
      <c r="BA123" s="482">
        <v>1348115381</v>
      </c>
      <c r="BB123" s="483">
        <v>0</v>
      </c>
      <c r="BC123" s="483">
        <v>0</v>
      </c>
      <c r="BD123" s="472"/>
      <c r="BE123" s="484">
        <f t="shared" si="12"/>
        <v>0.86360137123843361</v>
      </c>
      <c r="BF123" s="484">
        <f t="shared" si="13"/>
        <v>0.49639876836361202</v>
      </c>
    </row>
    <row r="124" spans="1:58" x14ac:dyDescent="0.25">
      <c r="A124" s="480" t="str">
        <f t="shared" si="14"/>
        <v>A20451210</v>
      </c>
      <c r="B124" s="976" t="s">
        <v>14</v>
      </c>
      <c r="C124" s="968"/>
      <c r="D124" s="976" t="s">
        <v>282</v>
      </c>
      <c r="E124" s="968"/>
      <c r="F124" s="976" t="s">
        <v>280</v>
      </c>
      <c r="G124" s="968"/>
      <c r="H124" s="976" t="s">
        <v>283</v>
      </c>
      <c r="I124" s="968"/>
      <c r="J124" s="976" t="s">
        <v>284</v>
      </c>
      <c r="K124" s="968"/>
      <c r="L124" s="968"/>
      <c r="M124" s="976" t="s">
        <v>290</v>
      </c>
      <c r="N124" s="968"/>
      <c r="O124" s="968"/>
      <c r="P124" s="976"/>
      <c r="Q124" s="968"/>
      <c r="R124" s="976"/>
      <c r="S124" s="968"/>
      <c r="T124" s="977" t="s">
        <v>67</v>
      </c>
      <c r="U124" s="968"/>
      <c r="V124" s="968"/>
      <c r="W124" s="968"/>
      <c r="X124" s="968"/>
      <c r="Y124" s="968"/>
      <c r="Z124" s="968"/>
      <c r="AA124" s="968"/>
      <c r="AB124" s="976" t="s">
        <v>273</v>
      </c>
      <c r="AC124" s="968"/>
      <c r="AD124" s="968"/>
      <c r="AE124" s="968"/>
      <c r="AF124" s="968"/>
      <c r="AG124" s="976" t="s">
        <v>274</v>
      </c>
      <c r="AH124" s="968"/>
      <c r="AI124" s="968"/>
      <c r="AJ124" s="481" t="s">
        <v>65</v>
      </c>
      <c r="AK124" s="975" t="s">
        <v>275</v>
      </c>
      <c r="AL124" s="968"/>
      <c r="AM124" s="968"/>
      <c r="AN124" s="968"/>
      <c r="AO124" s="968"/>
      <c r="AP124" s="968"/>
      <c r="AQ124" s="482">
        <v>3500000</v>
      </c>
      <c r="AR124" s="482">
        <v>1116960</v>
      </c>
      <c r="AS124" s="482">
        <v>2383040</v>
      </c>
      <c r="AT124" s="483">
        <v>0</v>
      </c>
      <c r="AU124" s="482">
        <v>1116960</v>
      </c>
      <c r="AV124" s="483">
        <v>0</v>
      </c>
      <c r="AW124" s="482">
        <v>1116960</v>
      </c>
      <c r="AX124" s="483">
        <v>0</v>
      </c>
      <c r="AY124" s="482">
        <v>1116960</v>
      </c>
      <c r="AZ124" s="483">
        <v>0</v>
      </c>
      <c r="BA124" s="482">
        <v>1116960</v>
      </c>
      <c r="BB124" s="483">
        <v>0</v>
      </c>
      <c r="BC124" s="483">
        <v>0</v>
      </c>
      <c r="BD124" s="472"/>
      <c r="BE124" s="484">
        <f t="shared" si="12"/>
        <v>0.31913142857142857</v>
      </c>
      <c r="BF124" s="484">
        <f t="shared" si="13"/>
        <v>0.31913142857142857</v>
      </c>
    </row>
    <row r="125" spans="1:58" s="542" customFormat="1" x14ac:dyDescent="0.25">
      <c r="A125" s="536" t="str">
        <f t="shared" si="14"/>
        <v>A204610</v>
      </c>
      <c r="B125" s="981" t="s">
        <v>14</v>
      </c>
      <c r="C125" s="982"/>
      <c r="D125" s="981" t="s">
        <v>282</v>
      </c>
      <c r="E125" s="982"/>
      <c r="F125" s="981" t="s">
        <v>280</v>
      </c>
      <c r="G125" s="982"/>
      <c r="H125" s="981" t="s">
        <v>283</v>
      </c>
      <c r="I125" s="982"/>
      <c r="J125" s="981" t="s">
        <v>292</v>
      </c>
      <c r="K125" s="982"/>
      <c r="L125" s="982"/>
      <c r="M125" s="981"/>
      <c r="N125" s="982"/>
      <c r="O125" s="982"/>
      <c r="P125" s="981"/>
      <c r="Q125" s="982"/>
      <c r="R125" s="981"/>
      <c r="S125" s="982"/>
      <c r="T125" s="983" t="s">
        <v>304</v>
      </c>
      <c r="U125" s="982"/>
      <c r="V125" s="982"/>
      <c r="W125" s="982"/>
      <c r="X125" s="982"/>
      <c r="Y125" s="982"/>
      <c r="Z125" s="982"/>
      <c r="AA125" s="982"/>
      <c r="AB125" s="981" t="s">
        <v>273</v>
      </c>
      <c r="AC125" s="982"/>
      <c r="AD125" s="982"/>
      <c r="AE125" s="982"/>
      <c r="AF125" s="982"/>
      <c r="AG125" s="981" t="s">
        <v>274</v>
      </c>
      <c r="AH125" s="982"/>
      <c r="AI125" s="982"/>
      <c r="AJ125" s="537" t="s">
        <v>65</v>
      </c>
      <c r="AK125" s="988" t="s">
        <v>275</v>
      </c>
      <c r="AL125" s="982"/>
      <c r="AM125" s="982"/>
      <c r="AN125" s="982"/>
      <c r="AO125" s="982"/>
      <c r="AP125" s="982"/>
      <c r="AQ125" s="538">
        <v>2653771112</v>
      </c>
      <c r="AR125" s="538">
        <v>2363681676.5</v>
      </c>
      <c r="AS125" s="538">
        <v>290089435.5</v>
      </c>
      <c r="AT125" s="539">
        <v>0</v>
      </c>
      <c r="AU125" s="538">
        <v>1905740810.5</v>
      </c>
      <c r="AV125" s="538">
        <v>457940866</v>
      </c>
      <c r="AW125" s="538">
        <v>1168834289</v>
      </c>
      <c r="AX125" s="538">
        <v>736906521.5</v>
      </c>
      <c r="AY125" s="538">
        <v>1168834289</v>
      </c>
      <c r="AZ125" s="539">
        <v>0</v>
      </c>
      <c r="BA125" s="538">
        <v>1168834289</v>
      </c>
      <c r="BB125" s="539">
        <v>0</v>
      </c>
      <c r="BC125" s="539">
        <v>0</v>
      </c>
      <c r="BD125" s="540"/>
      <c r="BE125" s="541">
        <f t="shared" si="12"/>
        <v>0.71812553911770816</v>
      </c>
      <c r="BF125" s="541">
        <f t="shared" si="13"/>
        <v>0.44044276603761601</v>
      </c>
    </row>
    <row r="126" spans="1:58" x14ac:dyDescent="0.25">
      <c r="A126" s="480" t="str">
        <f t="shared" si="14"/>
        <v>A2046210</v>
      </c>
      <c r="B126" s="976" t="s">
        <v>14</v>
      </c>
      <c r="C126" s="968"/>
      <c r="D126" s="976" t="s">
        <v>282</v>
      </c>
      <c r="E126" s="968"/>
      <c r="F126" s="976" t="s">
        <v>280</v>
      </c>
      <c r="G126" s="968"/>
      <c r="H126" s="976" t="s">
        <v>283</v>
      </c>
      <c r="I126" s="968"/>
      <c r="J126" s="976" t="s">
        <v>292</v>
      </c>
      <c r="K126" s="968"/>
      <c r="L126" s="968"/>
      <c r="M126" s="976" t="s">
        <v>282</v>
      </c>
      <c r="N126" s="968"/>
      <c r="O126" s="968"/>
      <c r="P126" s="976"/>
      <c r="Q126" s="968"/>
      <c r="R126" s="976"/>
      <c r="S126" s="968"/>
      <c r="T126" s="977" t="s">
        <v>68</v>
      </c>
      <c r="U126" s="968"/>
      <c r="V126" s="968"/>
      <c r="W126" s="968"/>
      <c r="X126" s="968"/>
      <c r="Y126" s="968"/>
      <c r="Z126" s="968"/>
      <c r="AA126" s="968"/>
      <c r="AB126" s="976" t="s">
        <v>273</v>
      </c>
      <c r="AC126" s="968"/>
      <c r="AD126" s="968"/>
      <c r="AE126" s="968"/>
      <c r="AF126" s="968"/>
      <c r="AG126" s="976" t="s">
        <v>274</v>
      </c>
      <c r="AH126" s="968"/>
      <c r="AI126" s="968"/>
      <c r="AJ126" s="481" t="s">
        <v>65</v>
      </c>
      <c r="AK126" s="975" t="s">
        <v>275</v>
      </c>
      <c r="AL126" s="968"/>
      <c r="AM126" s="968"/>
      <c r="AN126" s="968"/>
      <c r="AO126" s="968"/>
      <c r="AP126" s="968"/>
      <c r="AQ126" s="482">
        <v>979871112</v>
      </c>
      <c r="AR126" s="482">
        <v>979781676</v>
      </c>
      <c r="AS126" s="482">
        <v>89436</v>
      </c>
      <c r="AT126" s="483">
        <v>0</v>
      </c>
      <c r="AU126" s="482">
        <v>704781676</v>
      </c>
      <c r="AV126" s="482">
        <v>275000000</v>
      </c>
      <c r="AW126" s="482">
        <v>482685281</v>
      </c>
      <c r="AX126" s="482">
        <v>222096395</v>
      </c>
      <c r="AY126" s="482">
        <v>482685281</v>
      </c>
      <c r="AZ126" s="483">
        <v>0</v>
      </c>
      <c r="BA126" s="482">
        <v>482685281</v>
      </c>
      <c r="BB126" s="483">
        <v>0</v>
      </c>
      <c r="BC126" s="483">
        <v>0</v>
      </c>
      <c r="BD126" s="472"/>
      <c r="BE126" s="484">
        <f t="shared" si="12"/>
        <v>0.71925957135472729</v>
      </c>
      <c r="BF126" s="484">
        <f t="shared" si="13"/>
        <v>0.49260078707167765</v>
      </c>
    </row>
    <row r="127" spans="1:58" x14ac:dyDescent="0.25">
      <c r="A127" s="480" t="str">
        <f t="shared" si="14"/>
        <v>A2046310</v>
      </c>
      <c r="B127" s="976" t="s">
        <v>14</v>
      </c>
      <c r="C127" s="968"/>
      <c r="D127" s="976" t="s">
        <v>282</v>
      </c>
      <c r="E127" s="968"/>
      <c r="F127" s="976" t="s">
        <v>280</v>
      </c>
      <c r="G127" s="968"/>
      <c r="H127" s="976" t="s">
        <v>283</v>
      </c>
      <c r="I127" s="968"/>
      <c r="J127" s="976" t="s">
        <v>292</v>
      </c>
      <c r="K127" s="968"/>
      <c r="L127" s="968"/>
      <c r="M127" s="976" t="s">
        <v>289</v>
      </c>
      <c r="N127" s="968"/>
      <c r="O127" s="968"/>
      <c r="P127" s="976"/>
      <c r="Q127" s="968"/>
      <c r="R127" s="976"/>
      <c r="S127" s="968"/>
      <c r="T127" s="977" t="s">
        <v>69</v>
      </c>
      <c r="U127" s="968"/>
      <c r="V127" s="968"/>
      <c r="W127" s="968"/>
      <c r="X127" s="968"/>
      <c r="Y127" s="968"/>
      <c r="Z127" s="968"/>
      <c r="AA127" s="968"/>
      <c r="AB127" s="976" t="s">
        <v>273</v>
      </c>
      <c r="AC127" s="968"/>
      <c r="AD127" s="968"/>
      <c r="AE127" s="968"/>
      <c r="AF127" s="968"/>
      <c r="AG127" s="976" t="s">
        <v>274</v>
      </c>
      <c r="AH127" s="968"/>
      <c r="AI127" s="968"/>
      <c r="AJ127" s="481" t="s">
        <v>65</v>
      </c>
      <c r="AK127" s="975" t="s">
        <v>275</v>
      </c>
      <c r="AL127" s="968"/>
      <c r="AM127" s="968"/>
      <c r="AN127" s="968"/>
      <c r="AO127" s="968"/>
      <c r="AP127" s="968"/>
      <c r="AQ127" s="482">
        <v>40000000</v>
      </c>
      <c r="AR127" s="483">
        <v>0</v>
      </c>
      <c r="AS127" s="482">
        <v>40000000</v>
      </c>
      <c r="AT127" s="483">
        <v>0</v>
      </c>
      <c r="AU127" s="483">
        <v>0</v>
      </c>
      <c r="AV127" s="483">
        <v>0</v>
      </c>
      <c r="AW127" s="483">
        <v>0</v>
      </c>
      <c r="AX127" s="483">
        <v>0</v>
      </c>
      <c r="AY127" s="483">
        <v>0</v>
      </c>
      <c r="AZ127" s="483">
        <v>0</v>
      </c>
      <c r="BA127" s="483">
        <v>0</v>
      </c>
      <c r="BB127" s="483">
        <v>0</v>
      </c>
      <c r="BC127" s="483">
        <v>0</v>
      </c>
      <c r="BD127" s="472"/>
      <c r="BE127" s="484">
        <f t="shared" si="12"/>
        <v>0</v>
      </c>
      <c r="BF127" s="484">
        <f t="shared" si="13"/>
        <v>0</v>
      </c>
    </row>
    <row r="128" spans="1:58" x14ac:dyDescent="0.25">
      <c r="A128" s="480" t="str">
        <f t="shared" si="14"/>
        <v>A2046510</v>
      </c>
      <c r="B128" s="976" t="s">
        <v>14</v>
      </c>
      <c r="C128" s="968"/>
      <c r="D128" s="976" t="s">
        <v>282</v>
      </c>
      <c r="E128" s="968"/>
      <c r="F128" s="976" t="s">
        <v>280</v>
      </c>
      <c r="G128" s="968"/>
      <c r="H128" s="976" t="s">
        <v>283</v>
      </c>
      <c r="I128" s="968"/>
      <c r="J128" s="976" t="s">
        <v>292</v>
      </c>
      <c r="K128" s="968"/>
      <c r="L128" s="968"/>
      <c r="M128" s="976" t="s">
        <v>284</v>
      </c>
      <c r="N128" s="968"/>
      <c r="O128" s="968"/>
      <c r="P128" s="976"/>
      <c r="Q128" s="968"/>
      <c r="R128" s="976"/>
      <c r="S128" s="968"/>
      <c r="T128" s="977" t="s">
        <v>70</v>
      </c>
      <c r="U128" s="968"/>
      <c r="V128" s="968"/>
      <c r="W128" s="968"/>
      <c r="X128" s="968"/>
      <c r="Y128" s="968"/>
      <c r="Z128" s="968"/>
      <c r="AA128" s="968"/>
      <c r="AB128" s="976" t="s">
        <v>273</v>
      </c>
      <c r="AC128" s="968"/>
      <c r="AD128" s="968"/>
      <c r="AE128" s="968"/>
      <c r="AF128" s="968"/>
      <c r="AG128" s="976" t="s">
        <v>274</v>
      </c>
      <c r="AH128" s="968"/>
      <c r="AI128" s="968"/>
      <c r="AJ128" s="481" t="s">
        <v>65</v>
      </c>
      <c r="AK128" s="975" t="s">
        <v>275</v>
      </c>
      <c r="AL128" s="968"/>
      <c r="AM128" s="968"/>
      <c r="AN128" s="968"/>
      <c r="AO128" s="968"/>
      <c r="AP128" s="968"/>
      <c r="AQ128" s="482">
        <v>1583900000</v>
      </c>
      <c r="AR128" s="482">
        <v>1383900000.5</v>
      </c>
      <c r="AS128" s="482">
        <v>199999999.5</v>
      </c>
      <c r="AT128" s="483">
        <v>0</v>
      </c>
      <c r="AU128" s="482">
        <v>1200959134.5</v>
      </c>
      <c r="AV128" s="482">
        <v>182940866</v>
      </c>
      <c r="AW128" s="482">
        <v>686149008</v>
      </c>
      <c r="AX128" s="482">
        <v>514810126.5</v>
      </c>
      <c r="AY128" s="482">
        <v>686149008</v>
      </c>
      <c r="AZ128" s="483">
        <v>0</v>
      </c>
      <c r="BA128" s="482">
        <v>686149008</v>
      </c>
      <c r="BB128" s="483">
        <v>0</v>
      </c>
      <c r="BC128" s="483">
        <v>0</v>
      </c>
      <c r="BD128" s="472"/>
      <c r="BE128" s="484">
        <f t="shared" si="12"/>
        <v>0.75822913978155182</v>
      </c>
      <c r="BF128" s="484">
        <f t="shared" si="13"/>
        <v>0.4332022274133468</v>
      </c>
    </row>
    <row r="129" spans="1:58" x14ac:dyDescent="0.25">
      <c r="A129" s="480" t="str">
        <f t="shared" si="14"/>
        <v>A2046810</v>
      </c>
      <c r="B129" s="976" t="s">
        <v>14</v>
      </c>
      <c r="C129" s="968"/>
      <c r="D129" s="976" t="s">
        <v>282</v>
      </c>
      <c r="E129" s="968"/>
      <c r="F129" s="976" t="s">
        <v>280</v>
      </c>
      <c r="G129" s="968"/>
      <c r="H129" s="976" t="s">
        <v>283</v>
      </c>
      <c r="I129" s="968"/>
      <c r="J129" s="976" t="s">
        <v>292</v>
      </c>
      <c r="K129" s="968"/>
      <c r="L129" s="968"/>
      <c r="M129" s="976" t="s">
        <v>294</v>
      </c>
      <c r="N129" s="968"/>
      <c r="O129" s="968"/>
      <c r="P129" s="976"/>
      <c r="Q129" s="968"/>
      <c r="R129" s="976"/>
      <c r="S129" s="968"/>
      <c r="T129" s="977" t="s">
        <v>657</v>
      </c>
      <c r="U129" s="968"/>
      <c r="V129" s="968"/>
      <c r="W129" s="968"/>
      <c r="X129" s="968"/>
      <c r="Y129" s="968"/>
      <c r="Z129" s="968"/>
      <c r="AA129" s="968"/>
      <c r="AB129" s="976" t="s">
        <v>273</v>
      </c>
      <c r="AC129" s="968"/>
      <c r="AD129" s="968"/>
      <c r="AE129" s="968"/>
      <c r="AF129" s="968"/>
      <c r="AG129" s="976" t="s">
        <v>274</v>
      </c>
      <c r="AH129" s="968"/>
      <c r="AI129" s="968"/>
      <c r="AJ129" s="481" t="s">
        <v>65</v>
      </c>
      <c r="AK129" s="975" t="s">
        <v>275</v>
      </c>
      <c r="AL129" s="968"/>
      <c r="AM129" s="968"/>
      <c r="AN129" s="968"/>
      <c r="AO129" s="968"/>
      <c r="AP129" s="968"/>
      <c r="AQ129" s="482">
        <v>50000000</v>
      </c>
      <c r="AR129" s="483">
        <v>0</v>
      </c>
      <c r="AS129" s="482">
        <v>50000000</v>
      </c>
      <c r="AT129" s="483">
        <v>0</v>
      </c>
      <c r="AU129" s="483">
        <v>0</v>
      </c>
      <c r="AV129" s="483">
        <v>0</v>
      </c>
      <c r="AW129" s="483">
        <v>0</v>
      </c>
      <c r="AX129" s="483">
        <v>0</v>
      </c>
      <c r="AY129" s="483">
        <v>0</v>
      </c>
      <c r="AZ129" s="483">
        <v>0</v>
      </c>
      <c r="BA129" s="483">
        <v>0</v>
      </c>
      <c r="BB129" s="483">
        <v>0</v>
      </c>
      <c r="BC129" s="483">
        <v>0</v>
      </c>
      <c r="BD129" s="472"/>
      <c r="BE129" s="484">
        <f t="shared" si="12"/>
        <v>0</v>
      </c>
      <c r="BF129" s="484">
        <f t="shared" si="13"/>
        <v>0</v>
      </c>
    </row>
    <row r="130" spans="1:58" s="542" customFormat="1" x14ac:dyDescent="0.25">
      <c r="A130" s="536" t="str">
        <f t="shared" si="14"/>
        <v>A204710</v>
      </c>
      <c r="B130" s="981" t="s">
        <v>14</v>
      </c>
      <c r="C130" s="982"/>
      <c r="D130" s="981" t="s">
        <v>282</v>
      </c>
      <c r="E130" s="982"/>
      <c r="F130" s="981" t="s">
        <v>280</v>
      </c>
      <c r="G130" s="982"/>
      <c r="H130" s="981" t="s">
        <v>283</v>
      </c>
      <c r="I130" s="982"/>
      <c r="J130" s="981" t="s">
        <v>293</v>
      </c>
      <c r="K130" s="982"/>
      <c r="L130" s="982"/>
      <c r="M130" s="981"/>
      <c r="N130" s="982"/>
      <c r="O130" s="982"/>
      <c r="P130" s="981"/>
      <c r="Q130" s="982"/>
      <c r="R130" s="981"/>
      <c r="S130" s="982"/>
      <c r="T130" s="983" t="s">
        <v>220</v>
      </c>
      <c r="U130" s="982"/>
      <c r="V130" s="982"/>
      <c r="W130" s="982"/>
      <c r="X130" s="982"/>
      <c r="Y130" s="982"/>
      <c r="Z130" s="982"/>
      <c r="AA130" s="982"/>
      <c r="AB130" s="981" t="s">
        <v>273</v>
      </c>
      <c r="AC130" s="982"/>
      <c r="AD130" s="982"/>
      <c r="AE130" s="982"/>
      <c r="AF130" s="982"/>
      <c r="AG130" s="981" t="s">
        <v>274</v>
      </c>
      <c r="AH130" s="982"/>
      <c r="AI130" s="982"/>
      <c r="AJ130" s="537" t="s">
        <v>65</v>
      </c>
      <c r="AK130" s="988" t="s">
        <v>275</v>
      </c>
      <c r="AL130" s="982"/>
      <c r="AM130" s="982"/>
      <c r="AN130" s="982"/>
      <c r="AO130" s="982"/>
      <c r="AP130" s="982"/>
      <c r="AQ130" s="538">
        <v>131400000</v>
      </c>
      <c r="AR130" s="538">
        <v>105786605</v>
      </c>
      <c r="AS130" s="538">
        <v>25613395</v>
      </c>
      <c r="AT130" s="539">
        <v>0</v>
      </c>
      <c r="AU130" s="538">
        <v>42094575</v>
      </c>
      <c r="AV130" s="538">
        <v>63692030</v>
      </c>
      <c r="AW130" s="538">
        <v>42094575</v>
      </c>
      <c r="AX130" s="539">
        <v>0</v>
      </c>
      <c r="AY130" s="538">
        <v>42094575</v>
      </c>
      <c r="AZ130" s="539">
        <v>0</v>
      </c>
      <c r="BA130" s="538">
        <v>42094575</v>
      </c>
      <c r="BB130" s="539">
        <v>0</v>
      </c>
      <c r="BC130" s="539">
        <v>0</v>
      </c>
      <c r="BD130" s="540"/>
      <c r="BE130" s="541">
        <f t="shared" si="12"/>
        <v>0.32035445205479451</v>
      </c>
      <c r="BF130" s="541">
        <f t="shared" si="13"/>
        <v>0.32035445205479451</v>
      </c>
    </row>
    <row r="131" spans="1:58" x14ac:dyDescent="0.25">
      <c r="A131" s="480" t="str">
        <f t="shared" si="14"/>
        <v>A2047510</v>
      </c>
      <c r="B131" s="976" t="s">
        <v>14</v>
      </c>
      <c r="C131" s="968"/>
      <c r="D131" s="976" t="s">
        <v>282</v>
      </c>
      <c r="E131" s="968"/>
      <c r="F131" s="976" t="s">
        <v>280</v>
      </c>
      <c r="G131" s="968"/>
      <c r="H131" s="976" t="s">
        <v>283</v>
      </c>
      <c r="I131" s="968"/>
      <c r="J131" s="976" t="s">
        <v>293</v>
      </c>
      <c r="K131" s="968"/>
      <c r="L131" s="968"/>
      <c r="M131" s="976" t="s">
        <v>284</v>
      </c>
      <c r="N131" s="968"/>
      <c r="O131" s="968"/>
      <c r="P131" s="976"/>
      <c r="Q131" s="968"/>
      <c r="R131" s="976"/>
      <c r="S131" s="968"/>
      <c r="T131" s="977" t="s">
        <v>71</v>
      </c>
      <c r="U131" s="968"/>
      <c r="V131" s="968"/>
      <c r="W131" s="968"/>
      <c r="X131" s="968"/>
      <c r="Y131" s="968"/>
      <c r="Z131" s="968"/>
      <c r="AA131" s="968"/>
      <c r="AB131" s="976" t="s">
        <v>273</v>
      </c>
      <c r="AC131" s="968"/>
      <c r="AD131" s="968"/>
      <c r="AE131" s="968"/>
      <c r="AF131" s="968"/>
      <c r="AG131" s="976" t="s">
        <v>274</v>
      </c>
      <c r="AH131" s="968"/>
      <c r="AI131" s="968"/>
      <c r="AJ131" s="481" t="s">
        <v>65</v>
      </c>
      <c r="AK131" s="975" t="s">
        <v>275</v>
      </c>
      <c r="AL131" s="968"/>
      <c r="AM131" s="968"/>
      <c r="AN131" s="968"/>
      <c r="AO131" s="968"/>
      <c r="AP131" s="968"/>
      <c r="AQ131" s="482">
        <v>6000000</v>
      </c>
      <c r="AR131" s="482">
        <v>5528976</v>
      </c>
      <c r="AS131" s="482">
        <v>471024</v>
      </c>
      <c r="AT131" s="483">
        <v>0</v>
      </c>
      <c r="AU131" s="482">
        <v>837000</v>
      </c>
      <c r="AV131" s="482">
        <v>4691976</v>
      </c>
      <c r="AW131" s="482">
        <v>837000</v>
      </c>
      <c r="AX131" s="483">
        <v>0</v>
      </c>
      <c r="AY131" s="482">
        <v>837000</v>
      </c>
      <c r="AZ131" s="483">
        <v>0</v>
      </c>
      <c r="BA131" s="482">
        <v>837000</v>
      </c>
      <c r="BB131" s="483">
        <v>0</v>
      </c>
      <c r="BC131" s="483">
        <v>0</v>
      </c>
      <c r="BD131" s="472"/>
      <c r="BE131" s="484">
        <f t="shared" si="12"/>
        <v>0.13950000000000001</v>
      </c>
      <c r="BF131" s="484">
        <f t="shared" si="13"/>
        <v>0.13950000000000001</v>
      </c>
    </row>
    <row r="132" spans="1:58" x14ac:dyDescent="0.25">
      <c r="A132" s="480" t="str">
        <f t="shared" si="14"/>
        <v>A2047610</v>
      </c>
      <c r="B132" s="976" t="s">
        <v>14</v>
      </c>
      <c r="C132" s="968"/>
      <c r="D132" s="976" t="s">
        <v>282</v>
      </c>
      <c r="E132" s="968"/>
      <c r="F132" s="976" t="s">
        <v>280</v>
      </c>
      <c r="G132" s="968"/>
      <c r="H132" s="976" t="s">
        <v>283</v>
      </c>
      <c r="I132" s="968"/>
      <c r="J132" s="976" t="s">
        <v>293</v>
      </c>
      <c r="K132" s="968"/>
      <c r="L132" s="968"/>
      <c r="M132" s="976" t="s">
        <v>292</v>
      </c>
      <c r="N132" s="968"/>
      <c r="O132" s="968"/>
      <c r="P132" s="976"/>
      <c r="Q132" s="968"/>
      <c r="R132" s="976"/>
      <c r="S132" s="968"/>
      <c r="T132" s="977" t="s">
        <v>72</v>
      </c>
      <c r="U132" s="968"/>
      <c r="V132" s="968"/>
      <c r="W132" s="968"/>
      <c r="X132" s="968"/>
      <c r="Y132" s="968"/>
      <c r="Z132" s="968"/>
      <c r="AA132" s="968"/>
      <c r="AB132" s="976" t="s">
        <v>273</v>
      </c>
      <c r="AC132" s="968"/>
      <c r="AD132" s="968"/>
      <c r="AE132" s="968"/>
      <c r="AF132" s="968"/>
      <c r="AG132" s="976" t="s">
        <v>274</v>
      </c>
      <c r="AH132" s="968"/>
      <c r="AI132" s="968"/>
      <c r="AJ132" s="481" t="s">
        <v>65</v>
      </c>
      <c r="AK132" s="975" t="s">
        <v>275</v>
      </c>
      <c r="AL132" s="968"/>
      <c r="AM132" s="968"/>
      <c r="AN132" s="968"/>
      <c r="AO132" s="968"/>
      <c r="AP132" s="968"/>
      <c r="AQ132" s="482">
        <v>125400000</v>
      </c>
      <c r="AR132" s="482">
        <v>100257629</v>
      </c>
      <c r="AS132" s="482">
        <v>25142371</v>
      </c>
      <c r="AT132" s="483">
        <v>0</v>
      </c>
      <c r="AU132" s="482">
        <v>41257575</v>
      </c>
      <c r="AV132" s="482">
        <v>59000054</v>
      </c>
      <c r="AW132" s="482">
        <v>41257575</v>
      </c>
      <c r="AX132" s="483">
        <v>0</v>
      </c>
      <c r="AY132" s="482">
        <v>41257575</v>
      </c>
      <c r="AZ132" s="483">
        <v>0</v>
      </c>
      <c r="BA132" s="482">
        <v>41257575</v>
      </c>
      <c r="BB132" s="483">
        <v>0</v>
      </c>
      <c r="BC132" s="483">
        <v>0</v>
      </c>
      <c r="BD132" s="472"/>
      <c r="BE132" s="484">
        <f t="shared" si="12"/>
        <v>0.32900777511961721</v>
      </c>
      <c r="BF132" s="484">
        <f t="shared" si="13"/>
        <v>0.32900777511961721</v>
      </c>
    </row>
    <row r="133" spans="1:58" s="542" customFormat="1" x14ac:dyDescent="0.25">
      <c r="A133" s="536" t="str">
        <f t="shared" si="14"/>
        <v>A204810</v>
      </c>
      <c r="B133" s="981" t="s">
        <v>14</v>
      </c>
      <c r="C133" s="982"/>
      <c r="D133" s="981" t="s">
        <v>282</v>
      </c>
      <c r="E133" s="982"/>
      <c r="F133" s="981" t="s">
        <v>280</v>
      </c>
      <c r="G133" s="982"/>
      <c r="H133" s="981" t="s">
        <v>283</v>
      </c>
      <c r="I133" s="982"/>
      <c r="J133" s="981" t="s">
        <v>294</v>
      </c>
      <c r="K133" s="982"/>
      <c r="L133" s="982"/>
      <c r="M133" s="981"/>
      <c r="N133" s="982"/>
      <c r="O133" s="982"/>
      <c r="P133" s="981"/>
      <c r="Q133" s="982"/>
      <c r="R133" s="981"/>
      <c r="S133" s="982"/>
      <c r="T133" s="983" t="s">
        <v>305</v>
      </c>
      <c r="U133" s="982"/>
      <c r="V133" s="982"/>
      <c r="W133" s="982"/>
      <c r="X133" s="982"/>
      <c r="Y133" s="982"/>
      <c r="Z133" s="982"/>
      <c r="AA133" s="982"/>
      <c r="AB133" s="981" t="s">
        <v>273</v>
      </c>
      <c r="AC133" s="982"/>
      <c r="AD133" s="982"/>
      <c r="AE133" s="982"/>
      <c r="AF133" s="982"/>
      <c r="AG133" s="981" t="s">
        <v>274</v>
      </c>
      <c r="AH133" s="982"/>
      <c r="AI133" s="982"/>
      <c r="AJ133" s="537" t="s">
        <v>65</v>
      </c>
      <c r="AK133" s="988" t="s">
        <v>275</v>
      </c>
      <c r="AL133" s="982"/>
      <c r="AM133" s="982"/>
      <c r="AN133" s="982"/>
      <c r="AO133" s="982"/>
      <c r="AP133" s="982"/>
      <c r="AQ133" s="538">
        <v>1343176172</v>
      </c>
      <c r="AR133" s="538">
        <v>1343176172</v>
      </c>
      <c r="AS133" s="539">
        <v>0</v>
      </c>
      <c r="AT133" s="539">
        <v>0</v>
      </c>
      <c r="AU133" s="538">
        <v>949828481</v>
      </c>
      <c r="AV133" s="538">
        <v>393347691</v>
      </c>
      <c r="AW133" s="538">
        <v>949828481</v>
      </c>
      <c r="AX133" s="539">
        <v>0</v>
      </c>
      <c r="AY133" s="538">
        <v>941467193</v>
      </c>
      <c r="AZ133" s="538">
        <v>8361288</v>
      </c>
      <c r="BA133" s="538">
        <v>941467193</v>
      </c>
      <c r="BB133" s="539">
        <v>0</v>
      </c>
      <c r="BC133" s="538">
        <v>1680659</v>
      </c>
      <c r="BD133" s="540"/>
      <c r="BE133" s="541">
        <f t="shared" si="12"/>
        <v>0.70715108025308238</v>
      </c>
      <c r="BF133" s="541">
        <f t="shared" si="13"/>
        <v>0.70715108025308238</v>
      </c>
    </row>
    <row r="134" spans="1:58" x14ac:dyDescent="0.25">
      <c r="A134" s="480" t="str">
        <f t="shared" si="14"/>
        <v>A2048110</v>
      </c>
      <c r="B134" s="976" t="s">
        <v>14</v>
      </c>
      <c r="C134" s="968"/>
      <c r="D134" s="976" t="s">
        <v>282</v>
      </c>
      <c r="E134" s="968"/>
      <c r="F134" s="976" t="s">
        <v>280</v>
      </c>
      <c r="G134" s="968"/>
      <c r="H134" s="976" t="s">
        <v>283</v>
      </c>
      <c r="I134" s="968"/>
      <c r="J134" s="976" t="s">
        <v>294</v>
      </c>
      <c r="K134" s="968"/>
      <c r="L134" s="968"/>
      <c r="M134" s="976" t="s">
        <v>279</v>
      </c>
      <c r="N134" s="968"/>
      <c r="O134" s="968"/>
      <c r="P134" s="976"/>
      <c r="Q134" s="968"/>
      <c r="R134" s="976"/>
      <c r="S134" s="968"/>
      <c r="T134" s="977" t="s">
        <v>73</v>
      </c>
      <c r="U134" s="968"/>
      <c r="V134" s="968"/>
      <c r="W134" s="968"/>
      <c r="X134" s="968"/>
      <c r="Y134" s="968"/>
      <c r="Z134" s="968"/>
      <c r="AA134" s="968"/>
      <c r="AB134" s="976" t="s">
        <v>273</v>
      </c>
      <c r="AC134" s="968"/>
      <c r="AD134" s="968"/>
      <c r="AE134" s="968"/>
      <c r="AF134" s="968"/>
      <c r="AG134" s="976" t="s">
        <v>274</v>
      </c>
      <c r="AH134" s="968"/>
      <c r="AI134" s="968"/>
      <c r="AJ134" s="481" t="s">
        <v>65</v>
      </c>
      <c r="AK134" s="975" t="s">
        <v>275</v>
      </c>
      <c r="AL134" s="968"/>
      <c r="AM134" s="968"/>
      <c r="AN134" s="968"/>
      <c r="AO134" s="968"/>
      <c r="AP134" s="968"/>
      <c r="AQ134" s="482">
        <v>143815862</v>
      </c>
      <c r="AR134" s="482">
        <v>143815862</v>
      </c>
      <c r="AS134" s="483">
        <v>0</v>
      </c>
      <c r="AT134" s="483">
        <v>0</v>
      </c>
      <c r="AU134" s="482">
        <v>84918910</v>
      </c>
      <c r="AV134" s="482">
        <v>58896952</v>
      </c>
      <c r="AW134" s="482">
        <v>84918910</v>
      </c>
      <c r="AX134" s="483">
        <v>0</v>
      </c>
      <c r="AY134" s="482">
        <v>84712815</v>
      </c>
      <c r="AZ134" s="482">
        <v>206095</v>
      </c>
      <c r="BA134" s="482">
        <v>84712815</v>
      </c>
      <c r="BB134" s="483">
        <v>0</v>
      </c>
      <c r="BC134" s="483">
        <v>0</v>
      </c>
      <c r="BD134" s="472"/>
      <c r="BE134" s="484">
        <f t="shared" si="12"/>
        <v>0.59046970771555085</v>
      </c>
      <c r="BF134" s="484">
        <f t="shared" si="13"/>
        <v>0.59046970771555085</v>
      </c>
    </row>
    <row r="135" spans="1:58" x14ac:dyDescent="0.25">
      <c r="A135" s="480" t="str">
        <f t="shared" si="14"/>
        <v>A2048210</v>
      </c>
      <c r="B135" s="976" t="s">
        <v>14</v>
      </c>
      <c r="C135" s="968"/>
      <c r="D135" s="976" t="s">
        <v>282</v>
      </c>
      <c r="E135" s="968"/>
      <c r="F135" s="976" t="s">
        <v>280</v>
      </c>
      <c r="G135" s="968"/>
      <c r="H135" s="976" t="s">
        <v>283</v>
      </c>
      <c r="I135" s="968"/>
      <c r="J135" s="976" t="s">
        <v>294</v>
      </c>
      <c r="K135" s="968"/>
      <c r="L135" s="968"/>
      <c r="M135" s="976" t="s">
        <v>282</v>
      </c>
      <c r="N135" s="968"/>
      <c r="O135" s="968"/>
      <c r="P135" s="976"/>
      <c r="Q135" s="968"/>
      <c r="R135" s="976"/>
      <c r="S135" s="968"/>
      <c r="T135" s="977" t="s">
        <v>74</v>
      </c>
      <c r="U135" s="968"/>
      <c r="V135" s="968"/>
      <c r="W135" s="968"/>
      <c r="X135" s="968"/>
      <c r="Y135" s="968"/>
      <c r="Z135" s="968"/>
      <c r="AA135" s="968"/>
      <c r="AB135" s="976" t="s">
        <v>273</v>
      </c>
      <c r="AC135" s="968"/>
      <c r="AD135" s="968"/>
      <c r="AE135" s="968"/>
      <c r="AF135" s="968"/>
      <c r="AG135" s="976" t="s">
        <v>274</v>
      </c>
      <c r="AH135" s="968"/>
      <c r="AI135" s="968"/>
      <c r="AJ135" s="481" t="s">
        <v>65</v>
      </c>
      <c r="AK135" s="975" t="s">
        <v>275</v>
      </c>
      <c r="AL135" s="968"/>
      <c r="AM135" s="968"/>
      <c r="AN135" s="968"/>
      <c r="AO135" s="968"/>
      <c r="AP135" s="968"/>
      <c r="AQ135" s="482">
        <v>794010310</v>
      </c>
      <c r="AR135" s="482">
        <v>794010310</v>
      </c>
      <c r="AS135" s="483">
        <v>0</v>
      </c>
      <c r="AT135" s="483">
        <v>0</v>
      </c>
      <c r="AU135" s="482">
        <v>611793389</v>
      </c>
      <c r="AV135" s="482">
        <v>182216921</v>
      </c>
      <c r="AW135" s="482">
        <v>611793389</v>
      </c>
      <c r="AX135" s="483">
        <v>0</v>
      </c>
      <c r="AY135" s="482">
        <v>604152102</v>
      </c>
      <c r="AZ135" s="482">
        <v>7641287</v>
      </c>
      <c r="BA135" s="482">
        <v>604152102</v>
      </c>
      <c r="BB135" s="483">
        <v>0</v>
      </c>
      <c r="BC135" s="482">
        <v>1547759</v>
      </c>
      <c r="BD135" s="472"/>
      <c r="BE135" s="484">
        <f t="shared" si="12"/>
        <v>0.77051063606466264</v>
      </c>
      <c r="BF135" s="484">
        <f t="shared" si="13"/>
        <v>0.77051063606466264</v>
      </c>
    </row>
    <row r="136" spans="1:58" x14ac:dyDescent="0.25">
      <c r="A136" s="480" t="str">
        <f t="shared" si="14"/>
        <v>A2048310</v>
      </c>
      <c r="B136" s="976" t="s">
        <v>14</v>
      </c>
      <c r="C136" s="968"/>
      <c r="D136" s="976" t="s">
        <v>282</v>
      </c>
      <c r="E136" s="968"/>
      <c r="F136" s="976" t="s">
        <v>280</v>
      </c>
      <c r="G136" s="968"/>
      <c r="H136" s="976" t="s">
        <v>283</v>
      </c>
      <c r="I136" s="968"/>
      <c r="J136" s="976" t="s">
        <v>294</v>
      </c>
      <c r="K136" s="968"/>
      <c r="L136" s="968"/>
      <c r="M136" s="976" t="s">
        <v>289</v>
      </c>
      <c r="N136" s="968"/>
      <c r="O136" s="968"/>
      <c r="P136" s="976"/>
      <c r="Q136" s="968"/>
      <c r="R136" s="976"/>
      <c r="S136" s="968"/>
      <c r="T136" s="977" t="s">
        <v>75</v>
      </c>
      <c r="U136" s="968"/>
      <c r="V136" s="968"/>
      <c r="W136" s="968"/>
      <c r="X136" s="968"/>
      <c r="Y136" s="968"/>
      <c r="Z136" s="968"/>
      <c r="AA136" s="968"/>
      <c r="AB136" s="976" t="s">
        <v>273</v>
      </c>
      <c r="AC136" s="968"/>
      <c r="AD136" s="968"/>
      <c r="AE136" s="968"/>
      <c r="AF136" s="968"/>
      <c r="AG136" s="976" t="s">
        <v>274</v>
      </c>
      <c r="AH136" s="968"/>
      <c r="AI136" s="968"/>
      <c r="AJ136" s="481" t="s">
        <v>65</v>
      </c>
      <c r="AK136" s="975" t="s">
        <v>275</v>
      </c>
      <c r="AL136" s="968"/>
      <c r="AM136" s="968"/>
      <c r="AN136" s="968"/>
      <c r="AO136" s="968"/>
      <c r="AP136" s="968"/>
      <c r="AQ136" s="482">
        <v>350000</v>
      </c>
      <c r="AR136" s="482">
        <v>350000</v>
      </c>
      <c r="AS136" s="483">
        <v>0</v>
      </c>
      <c r="AT136" s="483">
        <v>0</v>
      </c>
      <c r="AU136" s="482">
        <v>102042</v>
      </c>
      <c r="AV136" s="482">
        <v>247958</v>
      </c>
      <c r="AW136" s="482">
        <v>102042</v>
      </c>
      <c r="AX136" s="483">
        <v>0</v>
      </c>
      <c r="AY136" s="482">
        <v>102042</v>
      </c>
      <c r="AZ136" s="483">
        <v>0</v>
      </c>
      <c r="BA136" s="482">
        <v>102042</v>
      </c>
      <c r="BB136" s="483">
        <v>0</v>
      </c>
      <c r="BC136" s="483">
        <v>0</v>
      </c>
      <c r="BD136" s="472"/>
      <c r="BE136" s="484">
        <f t="shared" si="12"/>
        <v>0.29154857142857143</v>
      </c>
      <c r="BF136" s="484">
        <f t="shared" si="13"/>
        <v>0.29154857142857143</v>
      </c>
    </row>
    <row r="137" spans="1:58" x14ac:dyDescent="0.25">
      <c r="A137" s="480" t="str">
        <f t="shared" si="14"/>
        <v>A2048510</v>
      </c>
      <c r="B137" s="976" t="s">
        <v>14</v>
      </c>
      <c r="C137" s="968"/>
      <c r="D137" s="976" t="s">
        <v>282</v>
      </c>
      <c r="E137" s="968"/>
      <c r="F137" s="976" t="s">
        <v>280</v>
      </c>
      <c r="G137" s="968"/>
      <c r="H137" s="976" t="s">
        <v>283</v>
      </c>
      <c r="I137" s="968"/>
      <c r="J137" s="976" t="s">
        <v>294</v>
      </c>
      <c r="K137" s="968"/>
      <c r="L137" s="968"/>
      <c r="M137" s="976" t="s">
        <v>284</v>
      </c>
      <c r="N137" s="968"/>
      <c r="O137" s="968"/>
      <c r="P137" s="976"/>
      <c r="Q137" s="968"/>
      <c r="R137" s="976"/>
      <c r="S137" s="968"/>
      <c r="T137" s="977" t="s">
        <v>76</v>
      </c>
      <c r="U137" s="968"/>
      <c r="V137" s="968"/>
      <c r="W137" s="968"/>
      <c r="X137" s="968"/>
      <c r="Y137" s="968"/>
      <c r="Z137" s="968"/>
      <c r="AA137" s="968"/>
      <c r="AB137" s="976" t="s">
        <v>273</v>
      </c>
      <c r="AC137" s="968"/>
      <c r="AD137" s="968"/>
      <c r="AE137" s="968"/>
      <c r="AF137" s="968"/>
      <c r="AG137" s="976" t="s">
        <v>274</v>
      </c>
      <c r="AH137" s="968"/>
      <c r="AI137" s="968"/>
      <c r="AJ137" s="481" t="s">
        <v>65</v>
      </c>
      <c r="AK137" s="975" t="s">
        <v>275</v>
      </c>
      <c r="AL137" s="968"/>
      <c r="AM137" s="968"/>
      <c r="AN137" s="968"/>
      <c r="AO137" s="968"/>
      <c r="AP137" s="968"/>
      <c r="AQ137" s="482">
        <v>185000000</v>
      </c>
      <c r="AR137" s="482">
        <v>185000000</v>
      </c>
      <c r="AS137" s="483">
        <v>0</v>
      </c>
      <c r="AT137" s="483">
        <v>0</v>
      </c>
      <c r="AU137" s="482">
        <v>97543358</v>
      </c>
      <c r="AV137" s="482">
        <v>87456642</v>
      </c>
      <c r="AW137" s="482">
        <v>97543358</v>
      </c>
      <c r="AX137" s="483">
        <v>0</v>
      </c>
      <c r="AY137" s="482">
        <v>97543358</v>
      </c>
      <c r="AZ137" s="483">
        <v>0</v>
      </c>
      <c r="BA137" s="482">
        <v>97543358</v>
      </c>
      <c r="BB137" s="483">
        <v>0</v>
      </c>
      <c r="BC137" s="482">
        <v>132900</v>
      </c>
      <c r="BD137" s="472"/>
      <c r="BE137" s="484">
        <f t="shared" si="12"/>
        <v>0.52726139459459465</v>
      </c>
      <c r="BF137" s="484">
        <f t="shared" si="13"/>
        <v>0.52726139459459465</v>
      </c>
    </row>
    <row r="138" spans="1:58" x14ac:dyDescent="0.25">
      <c r="A138" s="480" t="str">
        <f t="shared" si="14"/>
        <v>A2048610</v>
      </c>
      <c r="B138" s="976" t="s">
        <v>14</v>
      </c>
      <c r="C138" s="968"/>
      <c r="D138" s="976" t="s">
        <v>282</v>
      </c>
      <c r="E138" s="968"/>
      <c r="F138" s="976" t="s">
        <v>280</v>
      </c>
      <c r="G138" s="968"/>
      <c r="H138" s="976" t="s">
        <v>283</v>
      </c>
      <c r="I138" s="968"/>
      <c r="J138" s="976" t="s">
        <v>294</v>
      </c>
      <c r="K138" s="968"/>
      <c r="L138" s="968"/>
      <c r="M138" s="976" t="s">
        <v>292</v>
      </c>
      <c r="N138" s="968"/>
      <c r="O138" s="968"/>
      <c r="P138" s="976"/>
      <c r="Q138" s="968"/>
      <c r="R138" s="976"/>
      <c r="S138" s="968"/>
      <c r="T138" s="977" t="s">
        <v>77</v>
      </c>
      <c r="U138" s="968"/>
      <c r="V138" s="968"/>
      <c r="W138" s="968"/>
      <c r="X138" s="968"/>
      <c r="Y138" s="968"/>
      <c r="Z138" s="968"/>
      <c r="AA138" s="968"/>
      <c r="AB138" s="976" t="s">
        <v>273</v>
      </c>
      <c r="AC138" s="968"/>
      <c r="AD138" s="968"/>
      <c r="AE138" s="968"/>
      <c r="AF138" s="968"/>
      <c r="AG138" s="976" t="s">
        <v>274</v>
      </c>
      <c r="AH138" s="968"/>
      <c r="AI138" s="968"/>
      <c r="AJ138" s="481" t="s">
        <v>65</v>
      </c>
      <c r="AK138" s="975" t="s">
        <v>275</v>
      </c>
      <c r="AL138" s="968"/>
      <c r="AM138" s="968"/>
      <c r="AN138" s="968"/>
      <c r="AO138" s="968"/>
      <c r="AP138" s="968"/>
      <c r="AQ138" s="482">
        <v>220000000</v>
      </c>
      <c r="AR138" s="482">
        <v>220000000</v>
      </c>
      <c r="AS138" s="483">
        <v>0</v>
      </c>
      <c r="AT138" s="483">
        <v>0</v>
      </c>
      <c r="AU138" s="482">
        <v>155470782</v>
      </c>
      <c r="AV138" s="482">
        <v>64529218</v>
      </c>
      <c r="AW138" s="482">
        <v>155470782</v>
      </c>
      <c r="AX138" s="483">
        <v>0</v>
      </c>
      <c r="AY138" s="482">
        <v>154956876</v>
      </c>
      <c r="AZ138" s="482">
        <v>513906</v>
      </c>
      <c r="BA138" s="482">
        <v>154956876</v>
      </c>
      <c r="BB138" s="483">
        <v>0</v>
      </c>
      <c r="BC138" s="483">
        <v>0</v>
      </c>
      <c r="BD138" s="472"/>
      <c r="BE138" s="484">
        <f t="shared" si="12"/>
        <v>0.70668537272727272</v>
      </c>
      <c r="BF138" s="484">
        <f t="shared" si="13"/>
        <v>0.70668537272727272</v>
      </c>
    </row>
    <row r="139" spans="1:58" s="542" customFormat="1" x14ac:dyDescent="0.25">
      <c r="A139" s="536" t="str">
        <f t="shared" si="14"/>
        <v>A204910</v>
      </c>
      <c r="B139" s="981" t="s">
        <v>14</v>
      </c>
      <c r="C139" s="982"/>
      <c r="D139" s="981" t="s">
        <v>282</v>
      </c>
      <c r="E139" s="982"/>
      <c r="F139" s="981" t="s">
        <v>280</v>
      </c>
      <c r="G139" s="982"/>
      <c r="H139" s="981" t="s">
        <v>283</v>
      </c>
      <c r="I139" s="982"/>
      <c r="J139" s="981" t="s">
        <v>288</v>
      </c>
      <c r="K139" s="982"/>
      <c r="L139" s="982"/>
      <c r="M139" s="981"/>
      <c r="N139" s="982"/>
      <c r="O139" s="982"/>
      <c r="P139" s="981"/>
      <c r="Q139" s="982"/>
      <c r="R139" s="981"/>
      <c r="S139" s="982"/>
      <c r="T139" s="983" t="s">
        <v>224</v>
      </c>
      <c r="U139" s="982"/>
      <c r="V139" s="982"/>
      <c r="W139" s="982"/>
      <c r="X139" s="982"/>
      <c r="Y139" s="982"/>
      <c r="Z139" s="982"/>
      <c r="AA139" s="982"/>
      <c r="AB139" s="981" t="s">
        <v>273</v>
      </c>
      <c r="AC139" s="982"/>
      <c r="AD139" s="982"/>
      <c r="AE139" s="982"/>
      <c r="AF139" s="982"/>
      <c r="AG139" s="981" t="s">
        <v>274</v>
      </c>
      <c r="AH139" s="982"/>
      <c r="AI139" s="982"/>
      <c r="AJ139" s="537" t="s">
        <v>65</v>
      </c>
      <c r="AK139" s="988" t="s">
        <v>275</v>
      </c>
      <c r="AL139" s="982"/>
      <c r="AM139" s="982"/>
      <c r="AN139" s="982"/>
      <c r="AO139" s="982"/>
      <c r="AP139" s="982"/>
      <c r="AQ139" s="538">
        <v>597250000</v>
      </c>
      <c r="AR139" s="538">
        <v>575263740</v>
      </c>
      <c r="AS139" s="538">
        <v>21986260</v>
      </c>
      <c r="AT139" s="539">
        <v>0</v>
      </c>
      <c r="AU139" s="538">
        <v>574786498</v>
      </c>
      <c r="AV139" s="538">
        <v>477242</v>
      </c>
      <c r="AW139" s="538">
        <v>574786498</v>
      </c>
      <c r="AX139" s="539">
        <v>0</v>
      </c>
      <c r="AY139" s="538">
        <v>574786498</v>
      </c>
      <c r="AZ139" s="539">
        <v>0</v>
      </c>
      <c r="BA139" s="538">
        <v>574786498</v>
      </c>
      <c r="BB139" s="539">
        <v>0</v>
      </c>
      <c r="BC139" s="539">
        <v>0</v>
      </c>
      <c r="BD139" s="540"/>
      <c r="BE139" s="541">
        <f t="shared" si="12"/>
        <v>0.96238844370029297</v>
      </c>
      <c r="BF139" s="541">
        <f t="shared" si="13"/>
        <v>0.96238844370029297</v>
      </c>
    </row>
    <row r="140" spans="1:58" x14ac:dyDescent="0.25">
      <c r="A140" s="480" t="str">
        <f t="shared" si="14"/>
        <v>A2049110</v>
      </c>
      <c r="B140" s="976" t="s">
        <v>14</v>
      </c>
      <c r="C140" s="968"/>
      <c r="D140" s="976" t="s">
        <v>282</v>
      </c>
      <c r="E140" s="968"/>
      <c r="F140" s="976" t="s">
        <v>280</v>
      </c>
      <c r="G140" s="968"/>
      <c r="H140" s="976" t="s">
        <v>283</v>
      </c>
      <c r="I140" s="968"/>
      <c r="J140" s="976" t="s">
        <v>288</v>
      </c>
      <c r="K140" s="968"/>
      <c r="L140" s="968"/>
      <c r="M140" s="976" t="s">
        <v>279</v>
      </c>
      <c r="N140" s="968"/>
      <c r="O140" s="968"/>
      <c r="P140" s="976"/>
      <c r="Q140" s="968"/>
      <c r="R140" s="976"/>
      <c r="S140" s="968"/>
      <c r="T140" s="977" t="s">
        <v>78</v>
      </c>
      <c r="U140" s="968"/>
      <c r="V140" s="968"/>
      <c r="W140" s="968"/>
      <c r="X140" s="968"/>
      <c r="Y140" s="968"/>
      <c r="Z140" s="968"/>
      <c r="AA140" s="968"/>
      <c r="AB140" s="976" t="s">
        <v>273</v>
      </c>
      <c r="AC140" s="968"/>
      <c r="AD140" s="968"/>
      <c r="AE140" s="968"/>
      <c r="AF140" s="968"/>
      <c r="AG140" s="976" t="s">
        <v>274</v>
      </c>
      <c r="AH140" s="968"/>
      <c r="AI140" s="968"/>
      <c r="AJ140" s="481" t="s">
        <v>65</v>
      </c>
      <c r="AK140" s="975" t="s">
        <v>275</v>
      </c>
      <c r="AL140" s="968"/>
      <c r="AM140" s="968"/>
      <c r="AN140" s="968"/>
      <c r="AO140" s="968"/>
      <c r="AP140" s="968"/>
      <c r="AQ140" s="482">
        <v>72100000</v>
      </c>
      <c r="AR140" s="482">
        <v>50113740</v>
      </c>
      <c r="AS140" s="482">
        <v>21986260</v>
      </c>
      <c r="AT140" s="483">
        <v>0</v>
      </c>
      <c r="AU140" s="482">
        <v>50113740</v>
      </c>
      <c r="AV140" s="483">
        <v>0</v>
      </c>
      <c r="AW140" s="482">
        <v>50113740</v>
      </c>
      <c r="AX140" s="483">
        <v>0</v>
      </c>
      <c r="AY140" s="482">
        <v>50113740</v>
      </c>
      <c r="AZ140" s="483">
        <v>0</v>
      </c>
      <c r="BA140" s="482">
        <v>50113740</v>
      </c>
      <c r="BB140" s="483">
        <v>0</v>
      </c>
      <c r="BC140" s="483">
        <v>0</v>
      </c>
      <c r="BD140" s="472"/>
      <c r="BE140" s="484">
        <f t="shared" si="12"/>
        <v>0.69505880721220525</v>
      </c>
      <c r="BF140" s="484">
        <f t="shared" si="13"/>
        <v>0.69505880721220525</v>
      </c>
    </row>
    <row r="141" spans="1:58" x14ac:dyDescent="0.25">
      <c r="A141" s="480" t="str">
        <f t="shared" si="14"/>
        <v>A2049810</v>
      </c>
      <c r="B141" s="976" t="s">
        <v>14</v>
      </c>
      <c r="C141" s="968"/>
      <c r="D141" s="976" t="s">
        <v>282</v>
      </c>
      <c r="E141" s="968"/>
      <c r="F141" s="976" t="s">
        <v>280</v>
      </c>
      <c r="G141" s="968"/>
      <c r="H141" s="976" t="s">
        <v>283</v>
      </c>
      <c r="I141" s="968"/>
      <c r="J141" s="976" t="s">
        <v>288</v>
      </c>
      <c r="K141" s="968"/>
      <c r="L141" s="968"/>
      <c r="M141" s="976" t="s">
        <v>294</v>
      </c>
      <c r="N141" s="968"/>
      <c r="O141" s="968"/>
      <c r="P141" s="976"/>
      <c r="Q141" s="968"/>
      <c r="R141" s="976"/>
      <c r="S141" s="968"/>
      <c r="T141" s="977" t="s">
        <v>79</v>
      </c>
      <c r="U141" s="968"/>
      <c r="V141" s="968"/>
      <c r="W141" s="968"/>
      <c r="X141" s="968"/>
      <c r="Y141" s="968"/>
      <c r="Z141" s="968"/>
      <c r="AA141" s="968"/>
      <c r="AB141" s="976" t="s">
        <v>273</v>
      </c>
      <c r="AC141" s="968"/>
      <c r="AD141" s="968"/>
      <c r="AE141" s="968"/>
      <c r="AF141" s="968"/>
      <c r="AG141" s="976" t="s">
        <v>274</v>
      </c>
      <c r="AH141" s="968"/>
      <c r="AI141" s="968"/>
      <c r="AJ141" s="481" t="s">
        <v>65</v>
      </c>
      <c r="AK141" s="975" t="s">
        <v>275</v>
      </c>
      <c r="AL141" s="968"/>
      <c r="AM141" s="968"/>
      <c r="AN141" s="968"/>
      <c r="AO141" s="968"/>
      <c r="AP141" s="968"/>
      <c r="AQ141" s="482">
        <v>13373589</v>
      </c>
      <c r="AR141" s="482">
        <v>13373589</v>
      </c>
      <c r="AS141" s="483">
        <v>0</v>
      </c>
      <c r="AT141" s="483">
        <v>0</v>
      </c>
      <c r="AU141" s="482">
        <v>13228888</v>
      </c>
      <c r="AV141" s="482">
        <v>144701</v>
      </c>
      <c r="AW141" s="482">
        <v>13228888</v>
      </c>
      <c r="AX141" s="483">
        <v>0</v>
      </c>
      <c r="AY141" s="482">
        <v>13228888</v>
      </c>
      <c r="AZ141" s="483">
        <v>0</v>
      </c>
      <c r="BA141" s="482">
        <v>13228888</v>
      </c>
      <c r="BB141" s="483">
        <v>0</v>
      </c>
      <c r="BC141" s="483">
        <v>0</v>
      </c>
      <c r="BD141" s="472"/>
      <c r="BE141" s="484">
        <f t="shared" si="12"/>
        <v>0.98918009219514669</v>
      </c>
      <c r="BF141" s="484">
        <f t="shared" si="13"/>
        <v>0.98918009219514669</v>
      </c>
    </row>
    <row r="142" spans="1:58" x14ac:dyDescent="0.25">
      <c r="A142" s="480" t="str">
        <f t="shared" si="14"/>
        <v>A20491110</v>
      </c>
      <c r="B142" s="976" t="s">
        <v>14</v>
      </c>
      <c r="C142" s="968"/>
      <c r="D142" s="976" t="s">
        <v>282</v>
      </c>
      <c r="E142" s="968"/>
      <c r="F142" s="976" t="s">
        <v>280</v>
      </c>
      <c r="G142" s="968"/>
      <c r="H142" s="976" t="s">
        <v>283</v>
      </c>
      <c r="I142" s="968"/>
      <c r="J142" s="976" t="s">
        <v>288</v>
      </c>
      <c r="K142" s="968"/>
      <c r="L142" s="968"/>
      <c r="M142" s="976" t="s">
        <v>80</v>
      </c>
      <c r="N142" s="968"/>
      <c r="O142" s="968"/>
      <c r="P142" s="976"/>
      <c r="Q142" s="968"/>
      <c r="R142" s="976"/>
      <c r="S142" s="968"/>
      <c r="T142" s="977" t="s">
        <v>81</v>
      </c>
      <c r="U142" s="968"/>
      <c r="V142" s="968"/>
      <c r="W142" s="968"/>
      <c r="X142" s="968"/>
      <c r="Y142" s="968"/>
      <c r="Z142" s="968"/>
      <c r="AA142" s="968"/>
      <c r="AB142" s="976" t="s">
        <v>273</v>
      </c>
      <c r="AC142" s="968"/>
      <c r="AD142" s="968"/>
      <c r="AE142" s="968"/>
      <c r="AF142" s="968"/>
      <c r="AG142" s="976" t="s">
        <v>274</v>
      </c>
      <c r="AH142" s="968"/>
      <c r="AI142" s="968"/>
      <c r="AJ142" s="481" t="s">
        <v>65</v>
      </c>
      <c r="AK142" s="975" t="s">
        <v>275</v>
      </c>
      <c r="AL142" s="968"/>
      <c r="AM142" s="968"/>
      <c r="AN142" s="968"/>
      <c r="AO142" s="968"/>
      <c r="AP142" s="968"/>
      <c r="AQ142" s="482">
        <v>511776411</v>
      </c>
      <c r="AR142" s="482">
        <v>511776411</v>
      </c>
      <c r="AS142" s="483">
        <v>0</v>
      </c>
      <c r="AT142" s="483">
        <v>0</v>
      </c>
      <c r="AU142" s="482">
        <v>511443870</v>
      </c>
      <c r="AV142" s="482">
        <v>332541</v>
      </c>
      <c r="AW142" s="482">
        <v>511443870</v>
      </c>
      <c r="AX142" s="483">
        <v>0</v>
      </c>
      <c r="AY142" s="482">
        <v>511443870</v>
      </c>
      <c r="AZ142" s="483">
        <v>0</v>
      </c>
      <c r="BA142" s="482">
        <v>511443870</v>
      </c>
      <c r="BB142" s="483">
        <v>0</v>
      </c>
      <c r="BC142" s="483">
        <v>0</v>
      </c>
      <c r="BD142" s="472"/>
      <c r="BE142" s="484">
        <f t="shared" si="12"/>
        <v>0.99935022210314417</v>
      </c>
      <c r="BF142" s="484">
        <f t="shared" si="13"/>
        <v>0.99935022210314417</v>
      </c>
    </row>
    <row r="143" spans="1:58" s="542" customFormat="1" x14ac:dyDescent="0.25">
      <c r="A143" s="536" t="str">
        <f t="shared" si="14"/>
        <v>A2041010</v>
      </c>
      <c r="B143" s="981" t="s">
        <v>14</v>
      </c>
      <c r="C143" s="982"/>
      <c r="D143" s="981" t="s">
        <v>282</v>
      </c>
      <c r="E143" s="982"/>
      <c r="F143" s="981" t="s">
        <v>280</v>
      </c>
      <c r="G143" s="982"/>
      <c r="H143" s="981" t="s">
        <v>283</v>
      </c>
      <c r="I143" s="982"/>
      <c r="J143" s="981" t="s">
        <v>65</v>
      </c>
      <c r="K143" s="982"/>
      <c r="L143" s="982"/>
      <c r="M143" s="981"/>
      <c r="N143" s="982"/>
      <c r="O143" s="982"/>
      <c r="P143" s="981"/>
      <c r="Q143" s="982"/>
      <c r="R143" s="981"/>
      <c r="S143" s="982"/>
      <c r="T143" s="983" t="s">
        <v>226</v>
      </c>
      <c r="U143" s="982"/>
      <c r="V143" s="982"/>
      <c r="W143" s="982"/>
      <c r="X143" s="982"/>
      <c r="Y143" s="982"/>
      <c r="Z143" s="982"/>
      <c r="AA143" s="982"/>
      <c r="AB143" s="981" t="s">
        <v>273</v>
      </c>
      <c r="AC143" s="982"/>
      <c r="AD143" s="982"/>
      <c r="AE143" s="982"/>
      <c r="AF143" s="982"/>
      <c r="AG143" s="981" t="s">
        <v>274</v>
      </c>
      <c r="AH143" s="982"/>
      <c r="AI143" s="982"/>
      <c r="AJ143" s="537" t="s">
        <v>65</v>
      </c>
      <c r="AK143" s="988" t="s">
        <v>275</v>
      </c>
      <c r="AL143" s="982"/>
      <c r="AM143" s="982"/>
      <c r="AN143" s="982"/>
      <c r="AO143" s="982"/>
      <c r="AP143" s="982"/>
      <c r="AQ143" s="538">
        <v>1603139548</v>
      </c>
      <c r="AR143" s="538">
        <v>1277298887</v>
      </c>
      <c r="AS143" s="538">
        <v>325840661</v>
      </c>
      <c r="AT143" s="539">
        <v>0</v>
      </c>
      <c r="AU143" s="538">
        <v>1150537326</v>
      </c>
      <c r="AV143" s="538">
        <v>126761561</v>
      </c>
      <c r="AW143" s="538">
        <v>854821705</v>
      </c>
      <c r="AX143" s="538">
        <v>295715621</v>
      </c>
      <c r="AY143" s="538">
        <v>854821705</v>
      </c>
      <c r="AZ143" s="539">
        <v>0</v>
      </c>
      <c r="BA143" s="538">
        <v>854821705</v>
      </c>
      <c r="BB143" s="539">
        <v>0</v>
      </c>
      <c r="BC143" s="539">
        <v>0</v>
      </c>
      <c r="BD143" s="540"/>
      <c r="BE143" s="541">
        <f t="shared" si="12"/>
        <v>0.71767758922506475</v>
      </c>
      <c r="BF143" s="541">
        <f t="shared" si="13"/>
        <v>0.53321727735207736</v>
      </c>
    </row>
    <row r="144" spans="1:58" x14ac:dyDescent="0.25">
      <c r="A144" s="480" t="str">
        <f t="shared" si="14"/>
        <v>A20410110</v>
      </c>
      <c r="B144" s="976" t="s">
        <v>14</v>
      </c>
      <c r="C144" s="968"/>
      <c r="D144" s="976" t="s">
        <v>282</v>
      </c>
      <c r="E144" s="968"/>
      <c r="F144" s="976" t="s">
        <v>280</v>
      </c>
      <c r="G144" s="968"/>
      <c r="H144" s="976" t="s">
        <v>283</v>
      </c>
      <c r="I144" s="968"/>
      <c r="J144" s="976" t="s">
        <v>65</v>
      </c>
      <c r="K144" s="968"/>
      <c r="L144" s="968"/>
      <c r="M144" s="976" t="s">
        <v>279</v>
      </c>
      <c r="N144" s="968"/>
      <c r="O144" s="968"/>
      <c r="P144" s="976"/>
      <c r="Q144" s="968"/>
      <c r="R144" s="976"/>
      <c r="S144" s="968"/>
      <c r="T144" s="977" t="s">
        <v>407</v>
      </c>
      <c r="U144" s="968"/>
      <c r="V144" s="968"/>
      <c r="W144" s="968"/>
      <c r="X144" s="968"/>
      <c r="Y144" s="968"/>
      <c r="Z144" s="968"/>
      <c r="AA144" s="968"/>
      <c r="AB144" s="976" t="s">
        <v>273</v>
      </c>
      <c r="AC144" s="968"/>
      <c r="AD144" s="968"/>
      <c r="AE144" s="968"/>
      <c r="AF144" s="968"/>
      <c r="AG144" s="976" t="s">
        <v>274</v>
      </c>
      <c r="AH144" s="968"/>
      <c r="AI144" s="968"/>
      <c r="AJ144" s="481" t="s">
        <v>65</v>
      </c>
      <c r="AK144" s="975" t="s">
        <v>275</v>
      </c>
      <c r="AL144" s="968"/>
      <c r="AM144" s="968"/>
      <c r="AN144" s="968"/>
      <c r="AO144" s="968"/>
      <c r="AP144" s="968"/>
      <c r="AQ144" s="482">
        <v>400000000</v>
      </c>
      <c r="AR144" s="482">
        <v>95200000</v>
      </c>
      <c r="AS144" s="482">
        <v>304800000</v>
      </c>
      <c r="AT144" s="483">
        <v>0</v>
      </c>
      <c r="AU144" s="482">
        <v>72168000</v>
      </c>
      <c r="AV144" s="482">
        <v>23032000</v>
      </c>
      <c r="AW144" s="482">
        <v>32295088</v>
      </c>
      <c r="AX144" s="482">
        <v>39872912</v>
      </c>
      <c r="AY144" s="482">
        <v>32295088</v>
      </c>
      <c r="AZ144" s="483">
        <v>0</v>
      </c>
      <c r="BA144" s="482">
        <v>32295088</v>
      </c>
      <c r="BB144" s="483">
        <v>0</v>
      </c>
      <c r="BC144" s="483">
        <v>0</v>
      </c>
      <c r="BD144" s="472"/>
      <c r="BE144" s="484">
        <f t="shared" si="12"/>
        <v>0.18042</v>
      </c>
      <c r="BF144" s="484">
        <f t="shared" si="13"/>
        <v>8.0737719999999999E-2</v>
      </c>
    </row>
    <row r="145" spans="1:58" x14ac:dyDescent="0.25">
      <c r="A145" s="480" t="str">
        <f t="shared" si="14"/>
        <v>A20410210</v>
      </c>
      <c r="B145" s="976" t="s">
        <v>14</v>
      </c>
      <c r="C145" s="968"/>
      <c r="D145" s="976" t="s">
        <v>282</v>
      </c>
      <c r="E145" s="968"/>
      <c r="F145" s="976" t="s">
        <v>280</v>
      </c>
      <c r="G145" s="968"/>
      <c r="H145" s="976" t="s">
        <v>283</v>
      </c>
      <c r="I145" s="968"/>
      <c r="J145" s="976" t="s">
        <v>65</v>
      </c>
      <c r="K145" s="968"/>
      <c r="L145" s="968"/>
      <c r="M145" s="976" t="s">
        <v>282</v>
      </c>
      <c r="N145" s="968"/>
      <c r="O145" s="968"/>
      <c r="P145" s="976"/>
      <c r="Q145" s="968"/>
      <c r="R145" s="976"/>
      <c r="S145" s="968"/>
      <c r="T145" s="977" t="s">
        <v>82</v>
      </c>
      <c r="U145" s="968"/>
      <c r="V145" s="968"/>
      <c r="W145" s="968"/>
      <c r="X145" s="968"/>
      <c r="Y145" s="968"/>
      <c r="Z145" s="968"/>
      <c r="AA145" s="968"/>
      <c r="AB145" s="976" t="s">
        <v>273</v>
      </c>
      <c r="AC145" s="968"/>
      <c r="AD145" s="968"/>
      <c r="AE145" s="968"/>
      <c r="AF145" s="968"/>
      <c r="AG145" s="976" t="s">
        <v>274</v>
      </c>
      <c r="AH145" s="968"/>
      <c r="AI145" s="968"/>
      <c r="AJ145" s="481" t="s">
        <v>65</v>
      </c>
      <c r="AK145" s="975" t="s">
        <v>275</v>
      </c>
      <c r="AL145" s="968"/>
      <c r="AM145" s="968"/>
      <c r="AN145" s="968"/>
      <c r="AO145" s="968"/>
      <c r="AP145" s="968"/>
      <c r="AQ145" s="482">
        <v>1203139548</v>
      </c>
      <c r="AR145" s="482">
        <v>1182098887</v>
      </c>
      <c r="AS145" s="482">
        <v>21040661</v>
      </c>
      <c r="AT145" s="483">
        <v>0</v>
      </c>
      <c r="AU145" s="482">
        <v>1078369326</v>
      </c>
      <c r="AV145" s="482">
        <v>103729561</v>
      </c>
      <c r="AW145" s="482">
        <v>822526617</v>
      </c>
      <c r="AX145" s="482">
        <v>255842709</v>
      </c>
      <c r="AY145" s="482">
        <v>822526617</v>
      </c>
      <c r="AZ145" s="483">
        <v>0</v>
      </c>
      <c r="BA145" s="482">
        <v>822526617</v>
      </c>
      <c r="BB145" s="483">
        <v>0</v>
      </c>
      <c r="BC145" s="483">
        <v>0</v>
      </c>
      <c r="BD145" s="472"/>
      <c r="BE145" s="484">
        <f t="shared" si="12"/>
        <v>0.89629613438656575</v>
      </c>
      <c r="BF145" s="484">
        <f t="shared" si="13"/>
        <v>0.68365022026522226</v>
      </c>
    </row>
    <row r="146" spans="1:58" s="542" customFormat="1" x14ac:dyDescent="0.25">
      <c r="A146" s="536" t="str">
        <f t="shared" si="14"/>
        <v>A2041110</v>
      </c>
      <c r="B146" s="981" t="s">
        <v>14</v>
      </c>
      <c r="C146" s="982"/>
      <c r="D146" s="981" t="s">
        <v>282</v>
      </c>
      <c r="E146" s="982"/>
      <c r="F146" s="981" t="s">
        <v>280</v>
      </c>
      <c r="G146" s="982"/>
      <c r="H146" s="981" t="s">
        <v>283</v>
      </c>
      <c r="I146" s="982"/>
      <c r="J146" s="981" t="s">
        <v>80</v>
      </c>
      <c r="K146" s="982"/>
      <c r="L146" s="982"/>
      <c r="M146" s="981"/>
      <c r="N146" s="982"/>
      <c r="O146" s="982"/>
      <c r="P146" s="981"/>
      <c r="Q146" s="982"/>
      <c r="R146" s="981"/>
      <c r="S146" s="982"/>
      <c r="T146" s="983" t="s">
        <v>227</v>
      </c>
      <c r="U146" s="982"/>
      <c r="V146" s="982"/>
      <c r="W146" s="982"/>
      <c r="X146" s="982"/>
      <c r="Y146" s="982"/>
      <c r="Z146" s="982"/>
      <c r="AA146" s="982"/>
      <c r="AB146" s="981" t="s">
        <v>273</v>
      </c>
      <c r="AC146" s="982"/>
      <c r="AD146" s="982"/>
      <c r="AE146" s="982"/>
      <c r="AF146" s="982"/>
      <c r="AG146" s="981" t="s">
        <v>274</v>
      </c>
      <c r="AH146" s="982"/>
      <c r="AI146" s="982"/>
      <c r="AJ146" s="537" t="s">
        <v>65</v>
      </c>
      <c r="AK146" s="988" t="s">
        <v>275</v>
      </c>
      <c r="AL146" s="982"/>
      <c r="AM146" s="982"/>
      <c r="AN146" s="982"/>
      <c r="AO146" s="982"/>
      <c r="AP146" s="982"/>
      <c r="AQ146" s="538">
        <v>348000000</v>
      </c>
      <c r="AR146" s="538">
        <v>348000000</v>
      </c>
      <c r="AS146" s="539">
        <v>0</v>
      </c>
      <c r="AT146" s="539">
        <v>0</v>
      </c>
      <c r="AU146" s="538">
        <v>273645143</v>
      </c>
      <c r="AV146" s="538">
        <v>74354857</v>
      </c>
      <c r="AW146" s="538">
        <v>254556305</v>
      </c>
      <c r="AX146" s="538">
        <v>19088838</v>
      </c>
      <c r="AY146" s="538">
        <v>246390502</v>
      </c>
      <c r="AZ146" s="538">
        <v>8165803</v>
      </c>
      <c r="BA146" s="538">
        <v>246390502</v>
      </c>
      <c r="BB146" s="539">
        <v>0</v>
      </c>
      <c r="BC146" s="538">
        <v>1237429</v>
      </c>
      <c r="BD146" s="540"/>
      <c r="BE146" s="541">
        <f t="shared" si="12"/>
        <v>0.78633661781609199</v>
      </c>
      <c r="BF146" s="541">
        <f t="shared" si="13"/>
        <v>0.73148363505747127</v>
      </c>
    </row>
    <row r="147" spans="1:58" s="542" customFormat="1" x14ac:dyDescent="0.25">
      <c r="A147" s="536" t="str">
        <f t="shared" si="14"/>
        <v>A2041113</v>
      </c>
      <c r="B147" s="981" t="s">
        <v>14</v>
      </c>
      <c r="C147" s="982"/>
      <c r="D147" s="981" t="s">
        <v>282</v>
      </c>
      <c r="E147" s="982"/>
      <c r="F147" s="981" t="s">
        <v>280</v>
      </c>
      <c r="G147" s="982"/>
      <c r="H147" s="981" t="s">
        <v>283</v>
      </c>
      <c r="I147" s="982"/>
      <c r="J147" s="981" t="s">
        <v>80</v>
      </c>
      <c r="K147" s="982"/>
      <c r="L147" s="982"/>
      <c r="M147" s="981"/>
      <c r="N147" s="982"/>
      <c r="O147" s="982"/>
      <c r="P147" s="981"/>
      <c r="Q147" s="982"/>
      <c r="R147" s="981"/>
      <c r="S147" s="982"/>
      <c r="T147" s="983" t="s">
        <v>227</v>
      </c>
      <c r="U147" s="982"/>
      <c r="V147" s="982"/>
      <c r="W147" s="982"/>
      <c r="X147" s="982"/>
      <c r="Y147" s="982"/>
      <c r="Z147" s="982"/>
      <c r="AA147" s="982"/>
      <c r="AB147" s="981" t="s">
        <v>273</v>
      </c>
      <c r="AC147" s="982"/>
      <c r="AD147" s="982"/>
      <c r="AE147" s="982"/>
      <c r="AF147" s="982"/>
      <c r="AG147" s="981" t="s">
        <v>274</v>
      </c>
      <c r="AH147" s="982"/>
      <c r="AI147" s="982"/>
      <c r="AJ147" s="537" t="s">
        <v>303</v>
      </c>
      <c r="AK147" s="988" t="s">
        <v>321</v>
      </c>
      <c r="AL147" s="982"/>
      <c r="AM147" s="982"/>
      <c r="AN147" s="982"/>
      <c r="AO147" s="982"/>
      <c r="AP147" s="982"/>
      <c r="AQ147" s="538">
        <v>550000000</v>
      </c>
      <c r="AR147" s="538">
        <v>550000000</v>
      </c>
      <c r="AS147" s="539">
        <v>0</v>
      </c>
      <c r="AT147" s="539">
        <v>0</v>
      </c>
      <c r="AU147" s="538">
        <v>499988302</v>
      </c>
      <c r="AV147" s="538">
        <v>50011698</v>
      </c>
      <c r="AW147" s="538">
        <v>101829259</v>
      </c>
      <c r="AX147" s="538">
        <v>398159043</v>
      </c>
      <c r="AY147" s="538">
        <v>66540544</v>
      </c>
      <c r="AZ147" s="538">
        <v>35288715</v>
      </c>
      <c r="BA147" s="538">
        <v>49153872</v>
      </c>
      <c r="BB147" s="538">
        <v>17386672</v>
      </c>
      <c r="BC147" s="539">
        <v>0</v>
      </c>
      <c r="BD147" s="540"/>
      <c r="BE147" s="541">
        <f t="shared" si="12"/>
        <v>0.90906964000000001</v>
      </c>
      <c r="BF147" s="541">
        <f t="shared" si="13"/>
        <v>0.18514410727272726</v>
      </c>
    </row>
    <row r="148" spans="1:58" x14ac:dyDescent="0.25">
      <c r="A148" s="480" t="str">
        <f t="shared" si="14"/>
        <v>A20411110</v>
      </c>
      <c r="B148" s="976" t="s">
        <v>14</v>
      </c>
      <c r="C148" s="968"/>
      <c r="D148" s="976" t="s">
        <v>282</v>
      </c>
      <c r="E148" s="968"/>
      <c r="F148" s="976" t="s">
        <v>280</v>
      </c>
      <c r="G148" s="968"/>
      <c r="H148" s="976" t="s">
        <v>283</v>
      </c>
      <c r="I148" s="968"/>
      <c r="J148" s="976" t="s">
        <v>80</v>
      </c>
      <c r="K148" s="968"/>
      <c r="L148" s="968"/>
      <c r="M148" s="976" t="s">
        <v>279</v>
      </c>
      <c r="N148" s="968"/>
      <c r="O148" s="968"/>
      <c r="P148" s="976"/>
      <c r="Q148" s="968"/>
      <c r="R148" s="976"/>
      <c r="S148" s="968"/>
      <c r="T148" s="977" t="s">
        <v>83</v>
      </c>
      <c r="U148" s="968"/>
      <c r="V148" s="968"/>
      <c r="W148" s="968"/>
      <c r="X148" s="968"/>
      <c r="Y148" s="968"/>
      <c r="Z148" s="968"/>
      <c r="AA148" s="968"/>
      <c r="AB148" s="976" t="s">
        <v>273</v>
      </c>
      <c r="AC148" s="968"/>
      <c r="AD148" s="968"/>
      <c r="AE148" s="968"/>
      <c r="AF148" s="968"/>
      <c r="AG148" s="976" t="s">
        <v>274</v>
      </c>
      <c r="AH148" s="968"/>
      <c r="AI148" s="968"/>
      <c r="AJ148" s="481" t="s">
        <v>65</v>
      </c>
      <c r="AK148" s="975" t="s">
        <v>275</v>
      </c>
      <c r="AL148" s="968"/>
      <c r="AM148" s="968"/>
      <c r="AN148" s="968"/>
      <c r="AO148" s="968"/>
      <c r="AP148" s="968"/>
      <c r="AQ148" s="482">
        <v>160000000</v>
      </c>
      <c r="AR148" s="482">
        <v>160000000</v>
      </c>
      <c r="AS148" s="483">
        <v>0</v>
      </c>
      <c r="AT148" s="483">
        <v>0</v>
      </c>
      <c r="AU148" s="482">
        <v>125502000</v>
      </c>
      <c r="AV148" s="482">
        <v>34498000</v>
      </c>
      <c r="AW148" s="482">
        <v>106676740</v>
      </c>
      <c r="AX148" s="482">
        <v>18825260</v>
      </c>
      <c r="AY148" s="482">
        <v>98510937</v>
      </c>
      <c r="AZ148" s="482">
        <v>8165803</v>
      </c>
      <c r="BA148" s="482">
        <v>98510937</v>
      </c>
      <c r="BB148" s="483">
        <v>0</v>
      </c>
      <c r="BC148" s="483">
        <v>0</v>
      </c>
      <c r="BD148" s="472"/>
      <c r="BE148" s="484">
        <f t="shared" si="12"/>
        <v>0.78438750000000002</v>
      </c>
      <c r="BF148" s="484">
        <f t="shared" si="13"/>
        <v>0.66672962499999999</v>
      </c>
    </row>
    <row r="149" spans="1:58" x14ac:dyDescent="0.25">
      <c r="A149" s="480" t="str">
        <f t="shared" si="14"/>
        <v>A20411113</v>
      </c>
      <c r="B149" s="976" t="s">
        <v>14</v>
      </c>
      <c r="C149" s="968"/>
      <c r="D149" s="976" t="s">
        <v>282</v>
      </c>
      <c r="E149" s="968"/>
      <c r="F149" s="976" t="s">
        <v>280</v>
      </c>
      <c r="G149" s="968"/>
      <c r="H149" s="976" t="s">
        <v>283</v>
      </c>
      <c r="I149" s="968"/>
      <c r="J149" s="976" t="s">
        <v>80</v>
      </c>
      <c r="K149" s="968"/>
      <c r="L149" s="968"/>
      <c r="M149" s="976" t="s">
        <v>279</v>
      </c>
      <c r="N149" s="968"/>
      <c r="O149" s="968"/>
      <c r="P149" s="976"/>
      <c r="Q149" s="968"/>
      <c r="R149" s="976"/>
      <c r="S149" s="968"/>
      <c r="T149" s="977" t="s">
        <v>83</v>
      </c>
      <c r="U149" s="968"/>
      <c r="V149" s="968"/>
      <c r="W149" s="968"/>
      <c r="X149" s="968"/>
      <c r="Y149" s="968"/>
      <c r="Z149" s="968"/>
      <c r="AA149" s="968"/>
      <c r="AB149" s="976" t="s">
        <v>273</v>
      </c>
      <c r="AC149" s="968"/>
      <c r="AD149" s="968"/>
      <c r="AE149" s="968"/>
      <c r="AF149" s="968"/>
      <c r="AG149" s="976" t="s">
        <v>274</v>
      </c>
      <c r="AH149" s="968"/>
      <c r="AI149" s="968"/>
      <c r="AJ149" s="481" t="s">
        <v>303</v>
      </c>
      <c r="AK149" s="975" t="s">
        <v>321</v>
      </c>
      <c r="AL149" s="968"/>
      <c r="AM149" s="968"/>
      <c r="AN149" s="968"/>
      <c r="AO149" s="968"/>
      <c r="AP149" s="968"/>
      <c r="AQ149" s="482">
        <v>50000000</v>
      </c>
      <c r="AR149" s="482">
        <v>50000000</v>
      </c>
      <c r="AS149" s="483">
        <v>0</v>
      </c>
      <c r="AT149" s="483">
        <v>0</v>
      </c>
      <c r="AU149" s="482">
        <v>50000000</v>
      </c>
      <c r="AV149" s="483">
        <v>0</v>
      </c>
      <c r="AW149" s="483">
        <v>0</v>
      </c>
      <c r="AX149" s="482">
        <v>50000000</v>
      </c>
      <c r="AY149" s="483">
        <v>0</v>
      </c>
      <c r="AZ149" s="483">
        <v>0</v>
      </c>
      <c r="BA149" s="483">
        <v>0</v>
      </c>
      <c r="BB149" s="483">
        <v>0</v>
      </c>
      <c r="BC149" s="483">
        <v>0</v>
      </c>
      <c r="BD149" s="472"/>
      <c r="BE149" s="484">
        <f t="shared" si="12"/>
        <v>1</v>
      </c>
      <c r="BF149" s="484">
        <f t="shared" si="13"/>
        <v>0</v>
      </c>
    </row>
    <row r="150" spans="1:58" x14ac:dyDescent="0.25">
      <c r="A150" s="480" t="str">
        <f t="shared" si="14"/>
        <v>A20411210</v>
      </c>
      <c r="B150" s="976" t="s">
        <v>14</v>
      </c>
      <c r="C150" s="968"/>
      <c r="D150" s="976" t="s">
        <v>282</v>
      </c>
      <c r="E150" s="968"/>
      <c r="F150" s="976" t="s">
        <v>280</v>
      </c>
      <c r="G150" s="968"/>
      <c r="H150" s="976" t="s">
        <v>283</v>
      </c>
      <c r="I150" s="968"/>
      <c r="J150" s="976" t="s">
        <v>80</v>
      </c>
      <c r="K150" s="968"/>
      <c r="L150" s="968"/>
      <c r="M150" s="976" t="s">
        <v>282</v>
      </c>
      <c r="N150" s="968"/>
      <c r="O150" s="968"/>
      <c r="P150" s="976"/>
      <c r="Q150" s="968"/>
      <c r="R150" s="976"/>
      <c r="S150" s="968"/>
      <c r="T150" s="977" t="s">
        <v>84</v>
      </c>
      <c r="U150" s="968"/>
      <c r="V150" s="968"/>
      <c r="W150" s="968"/>
      <c r="X150" s="968"/>
      <c r="Y150" s="968"/>
      <c r="Z150" s="968"/>
      <c r="AA150" s="968"/>
      <c r="AB150" s="976" t="s">
        <v>273</v>
      </c>
      <c r="AC150" s="968"/>
      <c r="AD150" s="968"/>
      <c r="AE150" s="968"/>
      <c r="AF150" s="968"/>
      <c r="AG150" s="976" t="s">
        <v>274</v>
      </c>
      <c r="AH150" s="968"/>
      <c r="AI150" s="968"/>
      <c r="AJ150" s="481" t="s">
        <v>65</v>
      </c>
      <c r="AK150" s="975" t="s">
        <v>275</v>
      </c>
      <c r="AL150" s="968"/>
      <c r="AM150" s="968"/>
      <c r="AN150" s="968"/>
      <c r="AO150" s="968"/>
      <c r="AP150" s="968"/>
      <c r="AQ150" s="482">
        <v>188000000</v>
      </c>
      <c r="AR150" s="482">
        <v>188000000</v>
      </c>
      <c r="AS150" s="483">
        <v>0</v>
      </c>
      <c r="AT150" s="483">
        <v>0</v>
      </c>
      <c r="AU150" s="482">
        <v>148143143</v>
      </c>
      <c r="AV150" s="482">
        <v>39856857</v>
      </c>
      <c r="AW150" s="482">
        <v>147879565</v>
      </c>
      <c r="AX150" s="482">
        <v>263578</v>
      </c>
      <c r="AY150" s="482">
        <v>147879565</v>
      </c>
      <c r="AZ150" s="483">
        <v>0</v>
      </c>
      <c r="BA150" s="482">
        <v>147879565</v>
      </c>
      <c r="BB150" s="483">
        <v>0</v>
      </c>
      <c r="BC150" s="482">
        <v>1237429</v>
      </c>
      <c r="BD150" s="472"/>
      <c r="BE150" s="484">
        <f t="shared" si="12"/>
        <v>0.78799544148936174</v>
      </c>
      <c r="BF150" s="484">
        <f t="shared" si="13"/>
        <v>0.78659343085106381</v>
      </c>
    </row>
    <row r="151" spans="1:58" x14ac:dyDescent="0.25">
      <c r="A151" s="480" t="str">
        <f t="shared" si="14"/>
        <v>A20411213</v>
      </c>
      <c r="B151" s="976" t="s">
        <v>14</v>
      </c>
      <c r="C151" s="968"/>
      <c r="D151" s="976" t="s">
        <v>282</v>
      </c>
      <c r="E151" s="968"/>
      <c r="F151" s="976" t="s">
        <v>280</v>
      </c>
      <c r="G151" s="968"/>
      <c r="H151" s="976" t="s">
        <v>283</v>
      </c>
      <c r="I151" s="968"/>
      <c r="J151" s="976" t="s">
        <v>80</v>
      </c>
      <c r="K151" s="968"/>
      <c r="L151" s="968"/>
      <c r="M151" s="976" t="s">
        <v>282</v>
      </c>
      <c r="N151" s="968"/>
      <c r="O151" s="968"/>
      <c r="P151" s="976"/>
      <c r="Q151" s="968"/>
      <c r="R151" s="976"/>
      <c r="S151" s="968"/>
      <c r="T151" s="977" t="s">
        <v>84</v>
      </c>
      <c r="U151" s="968"/>
      <c r="V151" s="968"/>
      <c r="W151" s="968"/>
      <c r="X151" s="968"/>
      <c r="Y151" s="968"/>
      <c r="Z151" s="968"/>
      <c r="AA151" s="968"/>
      <c r="AB151" s="976" t="s">
        <v>273</v>
      </c>
      <c r="AC151" s="968"/>
      <c r="AD151" s="968"/>
      <c r="AE151" s="968"/>
      <c r="AF151" s="968"/>
      <c r="AG151" s="976" t="s">
        <v>274</v>
      </c>
      <c r="AH151" s="968"/>
      <c r="AI151" s="968"/>
      <c r="AJ151" s="481" t="s">
        <v>303</v>
      </c>
      <c r="AK151" s="975" t="s">
        <v>321</v>
      </c>
      <c r="AL151" s="968"/>
      <c r="AM151" s="968"/>
      <c r="AN151" s="968"/>
      <c r="AO151" s="968"/>
      <c r="AP151" s="968"/>
      <c r="AQ151" s="482">
        <v>500000000</v>
      </c>
      <c r="AR151" s="482">
        <v>500000000</v>
      </c>
      <c r="AS151" s="483">
        <v>0</v>
      </c>
      <c r="AT151" s="483">
        <v>0</v>
      </c>
      <c r="AU151" s="482">
        <v>449988302</v>
      </c>
      <c r="AV151" s="482">
        <v>50011698</v>
      </c>
      <c r="AW151" s="482">
        <v>101829259</v>
      </c>
      <c r="AX151" s="482">
        <v>348159043</v>
      </c>
      <c r="AY151" s="482">
        <v>66540544</v>
      </c>
      <c r="AZ151" s="482">
        <v>35288715</v>
      </c>
      <c r="BA151" s="482">
        <v>49153872</v>
      </c>
      <c r="BB151" s="482">
        <v>17386672</v>
      </c>
      <c r="BC151" s="483">
        <v>0</v>
      </c>
      <c r="BD151" s="472"/>
      <c r="BE151" s="484">
        <f t="shared" si="12"/>
        <v>0.89997660400000001</v>
      </c>
      <c r="BF151" s="484">
        <f t="shared" si="13"/>
        <v>0.20365851800000001</v>
      </c>
    </row>
    <row r="152" spans="1:58" s="542" customFormat="1" x14ac:dyDescent="0.25">
      <c r="A152" s="536" t="str">
        <f t="shared" si="14"/>
        <v>A2041410</v>
      </c>
      <c r="B152" s="990" t="s">
        <v>14</v>
      </c>
      <c r="C152" s="982"/>
      <c r="D152" s="990" t="s">
        <v>282</v>
      </c>
      <c r="E152" s="982"/>
      <c r="F152" s="990" t="s">
        <v>280</v>
      </c>
      <c r="G152" s="982"/>
      <c r="H152" s="990" t="s">
        <v>283</v>
      </c>
      <c r="I152" s="982"/>
      <c r="J152" s="990" t="s">
        <v>285</v>
      </c>
      <c r="K152" s="982"/>
      <c r="L152" s="982"/>
      <c r="M152" s="990"/>
      <c r="N152" s="982"/>
      <c r="O152" s="982"/>
      <c r="P152" s="990"/>
      <c r="Q152" s="982"/>
      <c r="R152" s="990"/>
      <c r="S152" s="982"/>
      <c r="T152" s="991" t="s">
        <v>408</v>
      </c>
      <c r="U152" s="982"/>
      <c r="V152" s="982"/>
      <c r="W152" s="982"/>
      <c r="X152" s="982"/>
      <c r="Y152" s="982"/>
      <c r="Z152" s="982"/>
      <c r="AA152" s="982"/>
      <c r="AB152" s="990" t="s">
        <v>273</v>
      </c>
      <c r="AC152" s="982"/>
      <c r="AD152" s="982"/>
      <c r="AE152" s="982"/>
      <c r="AF152" s="982"/>
      <c r="AG152" s="990" t="s">
        <v>274</v>
      </c>
      <c r="AH152" s="982"/>
      <c r="AI152" s="982"/>
      <c r="AJ152" s="575" t="s">
        <v>65</v>
      </c>
      <c r="AK152" s="989" t="s">
        <v>275</v>
      </c>
      <c r="AL152" s="982"/>
      <c r="AM152" s="982"/>
      <c r="AN152" s="982"/>
      <c r="AO152" s="982"/>
      <c r="AP152" s="982"/>
      <c r="AQ152" s="576">
        <v>2500000</v>
      </c>
      <c r="AR152" s="576">
        <v>956080</v>
      </c>
      <c r="AS152" s="576">
        <v>1543920</v>
      </c>
      <c r="AT152" s="577">
        <v>0</v>
      </c>
      <c r="AU152" s="576">
        <v>956080</v>
      </c>
      <c r="AV152" s="577">
        <v>0</v>
      </c>
      <c r="AW152" s="576">
        <v>956080</v>
      </c>
      <c r="AX152" s="577">
        <v>0</v>
      </c>
      <c r="AY152" s="576">
        <v>956080</v>
      </c>
      <c r="AZ152" s="577">
        <v>0</v>
      </c>
      <c r="BA152" s="576">
        <v>956080</v>
      </c>
      <c r="BB152" s="577">
        <v>0</v>
      </c>
      <c r="BC152" s="577">
        <v>0</v>
      </c>
      <c r="BD152" s="540"/>
      <c r="BE152" s="578">
        <f t="shared" si="12"/>
        <v>0.38243199999999999</v>
      </c>
      <c r="BF152" s="578">
        <f t="shared" si="13"/>
        <v>0.38243199999999999</v>
      </c>
    </row>
    <row r="153" spans="1:58" s="542" customFormat="1" x14ac:dyDescent="0.25">
      <c r="A153" s="536" t="str">
        <f t="shared" si="14"/>
        <v>A2042110</v>
      </c>
      <c r="B153" s="981" t="s">
        <v>14</v>
      </c>
      <c r="C153" s="982"/>
      <c r="D153" s="981" t="s">
        <v>282</v>
      </c>
      <c r="E153" s="982"/>
      <c r="F153" s="981" t="s">
        <v>280</v>
      </c>
      <c r="G153" s="982"/>
      <c r="H153" s="981" t="s">
        <v>283</v>
      </c>
      <c r="I153" s="982"/>
      <c r="J153" s="981" t="s">
        <v>301</v>
      </c>
      <c r="K153" s="982"/>
      <c r="L153" s="982"/>
      <c r="M153" s="981"/>
      <c r="N153" s="982"/>
      <c r="O153" s="982"/>
      <c r="P153" s="981"/>
      <c r="Q153" s="982"/>
      <c r="R153" s="981"/>
      <c r="S153" s="982"/>
      <c r="T153" s="983" t="s">
        <v>306</v>
      </c>
      <c r="U153" s="982"/>
      <c r="V153" s="982"/>
      <c r="W153" s="982"/>
      <c r="X153" s="982"/>
      <c r="Y153" s="982"/>
      <c r="Z153" s="982"/>
      <c r="AA153" s="982"/>
      <c r="AB153" s="981" t="s">
        <v>273</v>
      </c>
      <c r="AC153" s="982"/>
      <c r="AD153" s="982"/>
      <c r="AE153" s="982"/>
      <c r="AF153" s="982"/>
      <c r="AG153" s="981" t="s">
        <v>274</v>
      </c>
      <c r="AH153" s="982"/>
      <c r="AI153" s="982"/>
      <c r="AJ153" s="537" t="s">
        <v>65</v>
      </c>
      <c r="AK153" s="988" t="s">
        <v>275</v>
      </c>
      <c r="AL153" s="982"/>
      <c r="AM153" s="982"/>
      <c r="AN153" s="982"/>
      <c r="AO153" s="982"/>
      <c r="AP153" s="982"/>
      <c r="AQ153" s="538">
        <v>99950578</v>
      </c>
      <c r="AR153" s="538">
        <v>87963880</v>
      </c>
      <c r="AS153" s="538">
        <v>11986698</v>
      </c>
      <c r="AT153" s="539">
        <v>0</v>
      </c>
      <c r="AU153" s="538">
        <v>66320000</v>
      </c>
      <c r="AV153" s="538">
        <v>21643880</v>
      </c>
      <c r="AW153" s="538">
        <v>66320000</v>
      </c>
      <c r="AX153" s="539">
        <v>0</v>
      </c>
      <c r="AY153" s="538">
        <v>66320000</v>
      </c>
      <c r="AZ153" s="539">
        <v>0</v>
      </c>
      <c r="BA153" s="538">
        <v>66320000</v>
      </c>
      <c r="BB153" s="539">
        <v>0</v>
      </c>
      <c r="BC153" s="539">
        <v>0</v>
      </c>
      <c r="BD153" s="540"/>
      <c r="BE153" s="541">
        <f t="shared" si="12"/>
        <v>0.66352792877295819</v>
      </c>
      <c r="BF153" s="541">
        <f t="shared" si="13"/>
        <v>0.66352792877295819</v>
      </c>
    </row>
    <row r="154" spans="1:58" s="542" customFormat="1" x14ac:dyDescent="0.25">
      <c r="A154" s="536" t="str">
        <f t="shared" si="14"/>
        <v>A2042113</v>
      </c>
      <c r="B154" s="981" t="s">
        <v>14</v>
      </c>
      <c r="C154" s="982"/>
      <c r="D154" s="981" t="s">
        <v>282</v>
      </c>
      <c r="E154" s="982"/>
      <c r="F154" s="981" t="s">
        <v>280</v>
      </c>
      <c r="G154" s="982"/>
      <c r="H154" s="981" t="s">
        <v>283</v>
      </c>
      <c r="I154" s="982"/>
      <c r="J154" s="981" t="s">
        <v>301</v>
      </c>
      <c r="K154" s="982"/>
      <c r="L154" s="982"/>
      <c r="M154" s="981"/>
      <c r="N154" s="982"/>
      <c r="O154" s="982"/>
      <c r="P154" s="981"/>
      <c r="Q154" s="982"/>
      <c r="R154" s="981"/>
      <c r="S154" s="982"/>
      <c r="T154" s="983" t="s">
        <v>306</v>
      </c>
      <c r="U154" s="982"/>
      <c r="V154" s="982"/>
      <c r="W154" s="982"/>
      <c r="X154" s="982"/>
      <c r="Y154" s="982"/>
      <c r="Z154" s="982"/>
      <c r="AA154" s="982"/>
      <c r="AB154" s="981" t="s">
        <v>273</v>
      </c>
      <c r="AC154" s="982"/>
      <c r="AD154" s="982"/>
      <c r="AE154" s="982"/>
      <c r="AF154" s="982"/>
      <c r="AG154" s="981" t="s">
        <v>274</v>
      </c>
      <c r="AH154" s="982"/>
      <c r="AI154" s="982"/>
      <c r="AJ154" s="537" t="s">
        <v>303</v>
      </c>
      <c r="AK154" s="988" t="s">
        <v>321</v>
      </c>
      <c r="AL154" s="982"/>
      <c r="AM154" s="982"/>
      <c r="AN154" s="982"/>
      <c r="AO154" s="982"/>
      <c r="AP154" s="982"/>
      <c r="AQ154" s="538">
        <v>120000000</v>
      </c>
      <c r="AR154" s="538">
        <v>120000000</v>
      </c>
      <c r="AS154" s="539">
        <v>0</v>
      </c>
      <c r="AT154" s="539">
        <v>0</v>
      </c>
      <c r="AU154" s="539">
        <v>0</v>
      </c>
      <c r="AV154" s="538">
        <v>120000000</v>
      </c>
      <c r="AW154" s="539">
        <v>0</v>
      </c>
      <c r="AX154" s="539">
        <v>0</v>
      </c>
      <c r="AY154" s="539">
        <v>0</v>
      </c>
      <c r="AZ154" s="539">
        <v>0</v>
      </c>
      <c r="BA154" s="539">
        <v>0</v>
      </c>
      <c r="BB154" s="539">
        <v>0</v>
      </c>
      <c r="BC154" s="539">
        <v>0</v>
      </c>
      <c r="BD154" s="540"/>
      <c r="BE154" s="541">
        <f t="shared" si="12"/>
        <v>0</v>
      </c>
      <c r="BF154" s="541">
        <f t="shared" si="13"/>
        <v>0</v>
      </c>
    </row>
    <row r="155" spans="1:58" x14ac:dyDescent="0.25">
      <c r="A155" s="480" t="str">
        <f t="shared" si="14"/>
        <v>A20421110</v>
      </c>
      <c r="B155" s="976" t="s">
        <v>14</v>
      </c>
      <c r="C155" s="968"/>
      <c r="D155" s="976" t="s">
        <v>282</v>
      </c>
      <c r="E155" s="968"/>
      <c r="F155" s="976" t="s">
        <v>280</v>
      </c>
      <c r="G155" s="968"/>
      <c r="H155" s="976" t="s">
        <v>283</v>
      </c>
      <c r="I155" s="968"/>
      <c r="J155" s="976" t="s">
        <v>301</v>
      </c>
      <c r="K155" s="968"/>
      <c r="L155" s="968"/>
      <c r="M155" s="976" t="s">
        <v>279</v>
      </c>
      <c r="N155" s="968"/>
      <c r="O155" s="968"/>
      <c r="P155" s="976"/>
      <c r="Q155" s="968"/>
      <c r="R155" s="976"/>
      <c r="S155" s="968"/>
      <c r="T155" s="977" t="s">
        <v>85</v>
      </c>
      <c r="U155" s="968"/>
      <c r="V155" s="968"/>
      <c r="W155" s="968"/>
      <c r="X155" s="968"/>
      <c r="Y155" s="968"/>
      <c r="Z155" s="968"/>
      <c r="AA155" s="968"/>
      <c r="AB155" s="976" t="s">
        <v>273</v>
      </c>
      <c r="AC155" s="968"/>
      <c r="AD155" s="968"/>
      <c r="AE155" s="968"/>
      <c r="AF155" s="968"/>
      <c r="AG155" s="976" t="s">
        <v>274</v>
      </c>
      <c r="AH155" s="968"/>
      <c r="AI155" s="968"/>
      <c r="AJ155" s="481" t="s">
        <v>65</v>
      </c>
      <c r="AK155" s="975" t="s">
        <v>275</v>
      </c>
      <c r="AL155" s="968"/>
      <c r="AM155" s="968"/>
      <c r="AN155" s="968"/>
      <c r="AO155" s="968"/>
      <c r="AP155" s="968"/>
      <c r="AQ155" s="482">
        <v>16630578</v>
      </c>
      <c r="AR155" s="482">
        <v>5250000</v>
      </c>
      <c r="AS155" s="482">
        <v>11380578</v>
      </c>
      <c r="AT155" s="483">
        <v>0</v>
      </c>
      <c r="AU155" s="482">
        <v>250000</v>
      </c>
      <c r="AV155" s="482">
        <v>5000000</v>
      </c>
      <c r="AW155" s="482">
        <v>250000</v>
      </c>
      <c r="AX155" s="483">
        <v>0</v>
      </c>
      <c r="AY155" s="482">
        <v>250000</v>
      </c>
      <c r="AZ155" s="483">
        <v>0</v>
      </c>
      <c r="BA155" s="482">
        <v>250000</v>
      </c>
      <c r="BB155" s="483">
        <v>0</v>
      </c>
      <c r="BC155" s="483">
        <v>0</v>
      </c>
      <c r="BD155" s="472"/>
      <c r="BE155" s="484">
        <f t="shared" si="12"/>
        <v>1.5032550281776136E-2</v>
      </c>
      <c r="BF155" s="484">
        <f t="shared" si="13"/>
        <v>1.5032550281776136E-2</v>
      </c>
    </row>
    <row r="156" spans="1:58" x14ac:dyDescent="0.25">
      <c r="A156" s="480" t="str">
        <f t="shared" si="14"/>
        <v>A20421113</v>
      </c>
      <c r="B156" s="976" t="s">
        <v>14</v>
      </c>
      <c r="C156" s="968"/>
      <c r="D156" s="976" t="s">
        <v>282</v>
      </c>
      <c r="E156" s="968"/>
      <c r="F156" s="976" t="s">
        <v>280</v>
      </c>
      <c r="G156" s="968"/>
      <c r="H156" s="976" t="s">
        <v>283</v>
      </c>
      <c r="I156" s="968"/>
      <c r="J156" s="976" t="s">
        <v>301</v>
      </c>
      <c r="K156" s="968"/>
      <c r="L156" s="968"/>
      <c r="M156" s="976" t="s">
        <v>279</v>
      </c>
      <c r="N156" s="968"/>
      <c r="O156" s="968"/>
      <c r="P156" s="976"/>
      <c r="Q156" s="968"/>
      <c r="R156" s="976"/>
      <c r="S156" s="968"/>
      <c r="T156" s="977" t="s">
        <v>85</v>
      </c>
      <c r="U156" s="968"/>
      <c r="V156" s="968"/>
      <c r="W156" s="968"/>
      <c r="X156" s="968"/>
      <c r="Y156" s="968"/>
      <c r="Z156" s="968"/>
      <c r="AA156" s="968"/>
      <c r="AB156" s="976" t="s">
        <v>273</v>
      </c>
      <c r="AC156" s="968"/>
      <c r="AD156" s="968"/>
      <c r="AE156" s="968"/>
      <c r="AF156" s="968"/>
      <c r="AG156" s="976" t="s">
        <v>274</v>
      </c>
      <c r="AH156" s="968"/>
      <c r="AI156" s="968"/>
      <c r="AJ156" s="481" t="s">
        <v>303</v>
      </c>
      <c r="AK156" s="975" t="s">
        <v>321</v>
      </c>
      <c r="AL156" s="968"/>
      <c r="AM156" s="968"/>
      <c r="AN156" s="968"/>
      <c r="AO156" s="968"/>
      <c r="AP156" s="968"/>
      <c r="AQ156" s="482">
        <v>30000000</v>
      </c>
      <c r="AR156" s="482">
        <v>30000000</v>
      </c>
      <c r="AS156" s="483">
        <v>0</v>
      </c>
      <c r="AT156" s="483">
        <v>0</v>
      </c>
      <c r="AU156" s="483">
        <v>0</v>
      </c>
      <c r="AV156" s="482">
        <v>30000000</v>
      </c>
      <c r="AW156" s="483">
        <v>0</v>
      </c>
      <c r="AX156" s="483">
        <v>0</v>
      </c>
      <c r="AY156" s="483">
        <v>0</v>
      </c>
      <c r="AZ156" s="483">
        <v>0</v>
      </c>
      <c r="BA156" s="483">
        <v>0</v>
      </c>
      <c r="BB156" s="483">
        <v>0</v>
      </c>
      <c r="BC156" s="483">
        <v>0</v>
      </c>
      <c r="BD156" s="472"/>
      <c r="BE156" s="484">
        <f t="shared" si="12"/>
        <v>0</v>
      </c>
      <c r="BF156" s="484">
        <f t="shared" si="13"/>
        <v>0</v>
      </c>
    </row>
    <row r="157" spans="1:58" x14ac:dyDescent="0.25">
      <c r="A157" s="480" t="str">
        <f t="shared" si="14"/>
        <v>A20421410</v>
      </c>
      <c r="B157" s="976" t="s">
        <v>14</v>
      </c>
      <c r="C157" s="968"/>
      <c r="D157" s="976" t="s">
        <v>282</v>
      </c>
      <c r="E157" s="968"/>
      <c r="F157" s="976" t="s">
        <v>280</v>
      </c>
      <c r="G157" s="968"/>
      <c r="H157" s="976" t="s">
        <v>283</v>
      </c>
      <c r="I157" s="968"/>
      <c r="J157" s="976" t="s">
        <v>301</v>
      </c>
      <c r="K157" s="968"/>
      <c r="L157" s="968"/>
      <c r="M157" s="976" t="s">
        <v>283</v>
      </c>
      <c r="N157" s="968"/>
      <c r="O157" s="968"/>
      <c r="P157" s="976"/>
      <c r="Q157" s="968"/>
      <c r="R157" s="976"/>
      <c r="S157" s="968"/>
      <c r="T157" s="977" t="s">
        <v>86</v>
      </c>
      <c r="U157" s="968"/>
      <c r="V157" s="968"/>
      <c r="W157" s="968"/>
      <c r="X157" s="968"/>
      <c r="Y157" s="968"/>
      <c r="Z157" s="968"/>
      <c r="AA157" s="968"/>
      <c r="AB157" s="976" t="s">
        <v>273</v>
      </c>
      <c r="AC157" s="968"/>
      <c r="AD157" s="968"/>
      <c r="AE157" s="968"/>
      <c r="AF157" s="968"/>
      <c r="AG157" s="976" t="s">
        <v>274</v>
      </c>
      <c r="AH157" s="968"/>
      <c r="AI157" s="968"/>
      <c r="AJ157" s="481" t="s">
        <v>65</v>
      </c>
      <c r="AK157" s="975" t="s">
        <v>275</v>
      </c>
      <c r="AL157" s="968"/>
      <c r="AM157" s="968"/>
      <c r="AN157" s="968"/>
      <c r="AO157" s="968"/>
      <c r="AP157" s="968"/>
      <c r="AQ157" s="482">
        <v>16643880</v>
      </c>
      <c r="AR157" s="482">
        <v>16643880</v>
      </c>
      <c r="AS157" s="483">
        <v>0</v>
      </c>
      <c r="AT157" s="483">
        <v>0</v>
      </c>
      <c r="AU157" s="483">
        <v>0</v>
      </c>
      <c r="AV157" s="482">
        <v>16643880</v>
      </c>
      <c r="AW157" s="483">
        <v>0</v>
      </c>
      <c r="AX157" s="483">
        <v>0</v>
      </c>
      <c r="AY157" s="483">
        <v>0</v>
      </c>
      <c r="AZ157" s="483">
        <v>0</v>
      </c>
      <c r="BA157" s="483">
        <v>0</v>
      </c>
      <c r="BB157" s="483">
        <v>0</v>
      </c>
      <c r="BC157" s="483">
        <v>0</v>
      </c>
      <c r="BD157" s="472"/>
      <c r="BE157" s="484">
        <f t="shared" si="12"/>
        <v>0</v>
      </c>
      <c r="BF157" s="484">
        <f t="shared" si="13"/>
        <v>0</v>
      </c>
    </row>
    <row r="158" spans="1:58" x14ac:dyDescent="0.25">
      <c r="A158" s="480" t="str">
        <f t="shared" si="14"/>
        <v>A20421413</v>
      </c>
      <c r="B158" s="976" t="s">
        <v>14</v>
      </c>
      <c r="C158" s="968"/>
      <c r="D158" s="976" t="s">
        <v>282</v>
      </c>
      <c r="E158" s="968"/>
      <c r="F158" s="976" t="s">
        <v>280</v>
      </c>
      <c r="G158" s="968"/>
      <c r="H158" s="976" t="s">
        <v>283</v>
      </c>
      <c r="I158" s="968"/>
      <c r="J158" s="976" t="s">
        <v>301</v>
      </c>
      <c r="K158" s="968"/>
      <c r="L158" s="968"/>
      <c r="M158" s="976" t="s">
        <v>283</v>
      </c>
      <c r="N158" s="968"/>
      <c r="O158" s="968"/>
      <c r="P158" s="976"/>
      <c r="Q158" s="968"/>
      <c r="R158" s="976"/>
      <c r="S158" s="968"/>
      <c r="T158" s="977" t="s">
        <v>86</v>
      </c>
      <c r="U158" s="968"/>
      <c r="V158" s="968"/>
      <c r="W158" s="968"/>
      <c r="X158" s="968"/>
      <c r="Y158" s="968"/>
      <c r="Z158" s="968"/>
      <c r="AA158" s="968"/>
      <c r="AB158" s="976" t="s">
        <v>273</v>
      </c>
      <c r="AC158" s="968"/>
      <c r="AD158" s="968"/>
      <c r="AE158" s="968"/>
      <c r="AF158" s="968"/>
      <c r="AG158" s="976" t="s">
        <v>274</v>
      </c>
      <c r="AH158" s="968"/>
      <c r="AI158" s="968"/>
      <c r="AJ158" s="481" t="s">
        <v>303</v>
      </c>
      <c r="AK158" s="975" t="s">
        <v>321</v>
      </c>
      <c r="AL158" s="968"/>
      <c r="AM158" s="968"/>
      <c r="AN158" s="968"/>
      <c r="AO158" s="968"/>
      <c r="AP158" s="968"/>
      <c r="AQ158" s="482">
        <v>60000000</v>
      </c>
      <c r="AR158" s="482">
        <v>60000000</v>
      </c>
      <c r="AS158" s="483">
        <v>0</v>
      </c>
      <c r="AT158" s="483">
        <v>0</v>
      </c>
      <c r="AU158" s="483">
        <v>0</v>
      </c>
      <c r="AV158" s="482">
        <v>60000000</v>
      </c>
      <c r="AW158" s="483">
        <v>0</v>
      </c>
      <c r="AX158" s="483">
        <v>0</v>
      </c>
      <c r="AY158" s="483">
        <v>0</v>
      </c>
      <c r="AZ158" s="483">
        <v>0</v>
      </c>
      <c r="BA158" s="483">
        <v>0</v>
      </c>
      <c r="BB158" s="483">
        <v>0</v>
      </c>
      <c r="BC158" s="483">
        <v>0</v>
      </c>
      <c r="BD158" s="472"/>
      <c r="BE158" s="484">
        <f t="shared" ref="BE158:BE221" si="15">+AU158/AQ158</f>
        <v>0</v>
      </c>
      <c r="BF158" s="484">
        <f t="shared" ref="BF158:BF221" si="16">+AW158/AQ158</f>
        <v>0</v>
      </c>
    </row>
    <row r="159" spans="1:58" x14ac:dyDescent="0.25">
      <c r="A159" s="480" t="str">
        <f t="shared" si="14"/>
        <v>A20421510</v>
      </c>
      <c r="B159" s="976" t="s">
        <v>14</v>
      </c>
      <c r="C159" s="968"/>
      <c r="D159" s="976" t="s">
        <v>282</v>
      </c>
      <c r="E159" s="968"/>
      <c r="F159" s="976" t="s">
        <v>280</v>
      </c>
      <c r="G159" s="968"/>
      <c r="H159" s="976" t="s">
        <v>283</v>
      </c>
      <c r="I159" s="968"/>
      <c r="J159" s="976" t="s">
        <v>301</v>
      </c>
      <c r="K159" s="968"/>
      <c r="L159" s="968"/>
      <c r="M159" s="976" t="s">
        <v>284</v>
      </c>
      <c r="N159" s="968"/>
      <c r="O159" s="968"/>
      <c r="P159" s="976"/>
      <c r="Q159" s="968"/>
      <c r="R159" s="976"/>
      <c r="S159" s="968"/>
      <c r="T159" s="977" t="s">
        <v>87</v>
      </c>
      <c r="U159" s="968"/>
      <c r="V159" s="968"/>
      <c r="W159" s="968"/>
      <c r="X159" s="968"/>
      <c r="Y159" s="968"/>
      <c r="Z159" s="968"/>
      <c r="AA159" s="968"/>
      <c r="AB159" s="976" t="s">
        <v>273</v>
      </c>
      <c r="AC159" s="968"/>
      <c r="AD159" s="968"/>
      <c r="AE159" s="968"/>
      <c r="AF159" s="968"/>
      <c r="AG159" s="976" t="s">
        <v>274</v>
      </c>
      <c r="AH159" s="968"/>
      <c r="AI159" s="968"/>
      <c r="AJ159" s="481" t="s">
        <v>65</v>
      </c>
      <c r="AK159" s="975" t="s">
        <v>275</v>
      </c>
      <c r="AL159" s="968"/>
      <c r="AM159" s="968"/>
      <c r="AN159" s="968"/>
      <c r="AO159" s="968"/>
      <c r="AP159" s="968"/>
      <c r="AQ159" s="482">
        <v>66070000</v>
      </c>
      <c r="AR159" s="482">
        <v>66070000</v>
      </c>
      <c r="AS159" s="483">
        <v>0</v>
      </c>
      <c r="AT159" s="483">
        <v>0</v>
      </c>
      <c r="AU159" s="482">
        <v>66070000</v>
      </c>
      <c r="AV159" s="483">
        <v>0</v>
      </c>
      <c r="AW159" s="482">
        <v>66070000</v>
      </c>
      <c r="AX159" s="483">
        <v>0</v>
      </c>
      <c r="AY159" s="482">
        <v>66070000</v>
      </c>
      <c r="AZ159" s="483">
        <v>0</v>
      </c>
      <c r="BA159" s="482">
        <v>66070000</v>
      </c>
      <c r="BB159" s="483">
        <v>0</v>
      </c>
      <c r="BC159" s="483">
        <v>0</v>
      </c>
      <c r="BD159" s="472"/>
      <c r="BE159" s="484">
        <f t="shared" si="15"/>
        <v>1</v>
      </c>
      <c r="BF159" s="484">
        <f t="shared" si="16"/>
        <v>1</v>
      </c>
    </row>
    <row r="160" spans="1:58" x14ac:dyDescent="0.25">
      <c r="A160" s="480" t="str">
        <f t="shared" si="14"/>
        <v>A20421513</v>
      </c>
      <c r="B160" s="976" t="s">
        <v>14</v>
      </c>
      <c r="C160" s="968"/>
      <c r="D160" s="976" t="s">
        <v>282</v>
      </c>
      <c r="E160" s="968"/>
      <c r="F160" s="976" t="s">
        <v>280</v>
      </c>
      <c r="G160" s="968"/>
      <c r="H160" s="976" t="s">
        <v>283</v>
      </c>
      <c r="I160" s="968"/>
      <c r="J160" s="976" t="s">
        <v>301</v>
      </c>
      <c r="K160" s="968"/>
      <c r="L160" s="968"/>
      <c r="M160" s="976" t="s">
        <v>284</v>
      </c>
      <c r="N160" s="968"/>
      <c r="O160" s="968"/>
      <c r="P160" s="976"/>
      <c r="Q160" s="968"/>
      <c r="R160" s="976"/>
      <c r="S160" s="968"/>
      <c r="T160" s="977" t="s">
        <v>87</v>
      </c>
      <c r="U160" s="968"/>
      <c r="V160" s="968"/>
      <c r="W160" s="968"/>
      <c r="X160" s="968"/>
      <c r="Y160" s="968"/>
      <c r="Z160" s="968"/>
      <c r="AA160" s="968"/>
      <c r="AB160" s="976" t="s">
        <v>273</v>
      </c>
      <c r="AC160" s="968"/>
      <c r="AD160" s="968"/>
      <c r="AE160" s="968"/>
      <c r="AF160" s="968"/>
      <c r="AG160" s="976" t="s">
        <v>274</v>
      </c>
      <c r="AH160" s="968"/>
      <c r="AI160" s="968"/>
      <c r="AJ160" s="481" t="s">
        <v>303</v>
      </c>
      <c r="AK160" s="975" t="s">
        <v>321</v>
      </c>
      <c r="AL160" s="968"/>
      <c r="AM160" s="968"/>
      <c r="AN160" s="968"/>
      <c r="AO160" s="968"/>
      <c r="AP160" s="968"/>
      <c r="AQ160" s="482">
        <v>30000000</v>
      </c>
      <c r="AR160" s="482">
        <v>30000000</v>
      </c>
      <c r="AS160" s="483">
        <v>0</v>
      </c>
      <c r="AT160" s="483">
        <v>0</v>
      </c>
      <c r="AU160" s="483">
        <v>0</v>
      </c>
      <c r="AV160" s="482">
        <v>30000000</v>
      </c>
      <c r="AW160" s="483">
        <v>0</v>
      </c>
      <c r="AX160" s="483">
        <v>0</v>
      </c>
      <c r="AY160" s="483">
        <v>0</v>
      </c>
      <c r="AZ160" s="483">
        <v>0</v>
      </c>
      <c r="BA160" s="483">
        <v>0</v>
      </c>
      <c r="BB160" s="483">
        <v>0</v>
      </c>
      <c r="BC160" s="483">
        <v>0</v>
      </c>
      <c r="BD160" s="472"/>
      <c r="BE160" s="484">
        <f t="shared" si="15"/>
        <v>0</v>
      </c>
      <c r="BF160" s="484">
        <f t="shared" si="16"/>
        <v>0</v>
      </c>
    </row>
    <row r="161" spans="1:58" x14ac:dyDescent="0.25">
      <c r="A161" s="480" t="str">
        <f t="shared" si="14"/>
        <v>A20421810</v>
      </c>
      <c r="B161" s="976" t="s">
        <v>14</v>
      </c>
      <c r="C161" s="968"/>
      <c r="D161" s="976" t="s">
        <v>282</v>
      </c>
      <c r="E161" s="968"/>
      <c r="F161" s="976" t="s">
        <v>280</v>
      </c>
      <c r="G161" s="968"/>
      <c r="H161" s="976" t="s">
        <v>283</v>
      </c>
      <c r="I161" s="968"/>
      <c r="J161" s="976" t="s">
        <v>301</v>
      </c>
      <c r="K161" s="968"/>
      <c r="L161" s="968"/>
      <c r="M161" s="976" t="s">
        <v>294</v>
      </c>
      <c r="N161" s="968"/>
      <c r="O161" s="968"/>
      <c r="P161" s="976"/>
      <c r="Q161" s="968"/>
      <c r="R161" s="976"/>
      <c r="S161" s="968"/>
      <c r="T161" s="977" t="s">
        <v>88</v>
      </c>
      <c r="U161" s="968"/>
      <c r="V161" s="968"/>
      <c r="W161" s="968"/>
      <c r="X161" s="968"/>
      <c r="Y161" s="968"/>
      <c r="Z161" s="968"/>
      <c r="AA161" s="968"/>
      <c r="AB161" s="976" t="s">
        <v>273</v>
      </c>
      <c r="AC161" s="968"/>
      <c r="AD161" s="968"/>
      <c r="AE161" s="968"/>
      <c r="AF161" s="968"/>
      <c r="AG161" s="976" t="s">
        <v>274</v>
      </c>
      <c r="AH161" s="968"/>
      <c r="AI161" s="968"/>
      <c r="AJ161" s="481" t="s">
        <v>65</v>
      </c>
      <c r="AK161" s="975" t="s">
        <v>275</v>
      </c>
      <c r="AL161" s="968"/>
      <c r="AM161" s="968"/>
      <c r="AN161" s="968"/>
      <c r="AO161" s="968"/>
      <c r="AP161" s="968"/>
      <c r="AQ161" s="482">
        <v>606120</v>
      </c>
      <c r="AR161" s="483">
        <v>0</v>
      </c>
      <c r="AS161" s="482">
        <v>606120</v>
      </c>
      <c r="AT161" s="483">
        <v>0</v>
      </c>
      <c r="AU161" s="483">
        <v>0</v>
      </c>
      <c r="AV161" s="483">
        <v>0</v>
      </c>
      <c r="AW161" s="483">
        <v>0</v>
      </c>
      <c r="AX161" s="483">
        <v>0</v>
      </c>
      <c r="AY161" s="483">
        <v>0</v>
      </c>
      <c r="AZ161" s="483">
        <v>0</v>
      </c>
      <c r="BA161" s="483">
        <v>0</v>
      </c>
      <c r="BB161" s="483">
        <v>0</v>
      </c>
      <c r="BC161" s="483">
        <v>0</v>
      </c>
      <c r="BD161" s="472"/>
      <c r="BE161" s="484">
        <f t="shared" si="15"/>
        <v>0</v>
      </c>
      <c r="BF161" s="484">
        <f t="shared" si="16"/>
        <v>0</v>
      </c>
    </row>
    <row r="162" spans="1:58" x14ac:dyDescent="0.25">
      <c r="A162" s="480" t="str">
        <f t="shared" si="14"/>
        <v>A20421813</v>
      </c>
      <c r="B162" s="976" t="s">
        <v>14</v>
      </c>
      <c r="C162" s="968"/>
      <c r="D162" s="976" t="s">
        <v>282</v>
      </c>
      <c r="E162" s="968"/>
      <c r="F162" s="976" t="s">
        <v>280</v>
      </c>
      <c r="G162" s="968"/>
      <c r="H162" s="976" t="s">
        <v>283</v>
      </c>
      <c r="I162" s="968"/>
      <c r="J162" s="976" t="s">
        <v>301</v>
      </c>
      <c r="K162" s="968"/>
      <c r="L162" s="968"/>
      <c r="M162" s="976" t="s">
        <v>294</v>
      </c>
      <c r="N162" s="968"/>
      <c r="O162" s="968"/>
      <c r="P162" s="976"/>
      <c r="Q162" s="968"/>
      <c r="R162" s="976"/>
      <c r="S162" s="968"/>
      <c r="T162" s="977" t="s">
        <v>88</v>
      </c>
      <c r="U162" s="968"/>
      <c r="V162" s="968"/>
      <c r="W162" s="968"/>
      <c r="X162" s="968"/>
      <c r="Y162" s="968"/>
      <c r="Z162" s="968"/>
      <c r="AA162" s="968"/>
      <c r="AB162" s="976" t="s">
        <v>273</v>
      </c>
      <c r="AC162" s="968"/>
      <c r="AD162" s="968"/>
      <c r="AE162" s="968"/>
      <c r="AF162" s="968"/>
      <c r="AG162" s="976" t="s">
        <v>274</v>
      </c>
      <c r="AH162" s="968"/>
      <c r="AI162" s="968"/>
      <c r="AJ162" s="481" t="s">
        <v>303</v>
      </c>
      <c r="AK162" s="975" t="s">
        <v>321</v>
      </c>
      <c r="AL162" s="968"/>
      <c r="AM162" s="968"/>
      <c r="AN162" s="968"/>
      <c r="AO162" s="968"/>
      <c r="AP162" s="968"/>
      <c r="AQ162" s="483">
        <v>0</v>
      </c>
      <c r="AR162" s="483">
        <v>0</v>
      </c>
      <c r="AS162" s="483">
        <v>0</v>
      </c>
      <c r="AT162" s="483">
        <v>0</v>
      </c>
      <c r="AU162" s="483">
        <v>0</v>
      </c>
      <c r="AV162" s="483">
        <v>0</v>
      </c>
      <c r="AW162" s="483">
        <v>0</v>
      </c>
      <c r="AX162" s="483">
        <v>0</v>
      </c>
      <c r="AY162" s="483">
        <v>0</v>
      </c>
      <c r="AZ162" s="483">
        <v>0</v>
      </c>
      <c r="BA162" s="483">
        <v>0</v>
      </c>
      <c r="BB162" s="483">
        <v>0</v>
      </c>
      <c r="BC162" s="483">
        <v>0</v>
      </c>
      <c r="BD162" s="472"/>
      <c r="BE162" s="484" t="e">
        <f t="shared" si="15"/>
        <v>#DIV/0!</v>
      </c>
      <c r="BF162" s="484" t="e">
        <f t="shared" si="16"/>
        <v>#DIV/0!</v>
      </c>
    </row>
    <row r="163" spans="1:58" s="542" customFormat="1" x14ac:dyDescent="0.25">
      <c r="A163" s="536" t="str">
        <f t="shared" ref="A163:A226" si="17">+B163&amp;D163&amp;F163&amp;H163&amp;J163&amp;M163&amp;P163&amp;R163&amp;AJ163</f>
        <v>A2044010</v>
      </c>
      <c r="B163" s="981" t="s">
        <v>14</v>
      </c>
      <c r="C163" s="982"/>
      <c r="D163" s="981" t="s">
        <v>282</v>
      </c>
      <c r="E163" s="982"/>
      <c r="F163" s="981" t="s">
        <v>280</v>
      </c>
      <c r="G163" s="982"/>
      <c r="H163" s="981" t="s">
        <v>283</v>
      </c>
      <c r="I163" s="982"/>
      <c r="J163" s="981" t="s">
        <v>307</v>
      </c>
      <c r="K163" s="982"/>
      <c r="L163" s="982"/>
      <c r="M163" s="981"/>
      <c r="N163" s="982"/>
      <c r="O163" s="982"/>
      <c r="P163" s="981"/>
      <c r="Q163" s="982"/>
      <c r="R163" s="981"/>
      <c r="S163" s="982"/>
      <c r="T163" s="983" t="s">
        <v>308</v>
      </c>
      <c r="U163" s="982"/>
      <c r="V163" s="982"/>
      <c r="W163" s="982"/>
      <c r="X163" s="982"/>
      <c r="Y163" s="982"/>
      <c r="Z163" s="982"/>
      <c r="AA163" s="982"/>
      <c r="AB163" s="981" t="s">
        <v>273</v>
      </c>
      <c r="AC163" s="982"/>
      <c r="AD163" s="982"/>
      <c r="AE163" s="982"/>
      <c r="AF163" s="982"/>
      <c r="AG163" s="981" t="s">
        <v>274</v>
      </c>
      <c r="AH163" s="982"/>
      <c r="AI163" s="982"/>
      <c r="AJ163" s="537" t="s">
        <v>65</v>
      </c>
      <c r="AK163" s="988" t="s">
        <v>275</v>
      </c>
      <c r="AL163" s="982"/>
      <c r="AM163" s="982"/>
      <c r="AN163" s="982"/>
      <c r="AO163" s="982"/>
      <c r="AP163" s="982"/>
      <c r="AQ163" s="538">
        <v>9880000</v>
      </c>
      <c r="AR163" s="538">
        <v>527800</v>
      </c>
      <c r="AS163" s="538">
        <v>9352200</v>
      </c>
      <c r="AT163" s="539">
        <v>0</v>
      </c>
      <c r="AU163" s="538">
        <v>527800</v>
      </c>
      <c r="AV163" s="539">
        <v>0</v>
      </c>
      <c r="AW163" s="538">
        <v>527800</v>
      </c>
      <c r="AX163" s="539">
        <v>0</v>
      </c>
      <c r="AY163" s="538">
        <v>527800</v>
      </c>
      <c r="AZ163" s="539">
        <v>0</v>
      </c>
      <c r="BA163" s="538">
        <v>527800</v>
      </c>
      <c r="BB163" s="539">
        <v>0</v>
      </c>
      <c r="BC163" s="539">
        <v>0</v>
      </c>
      <c r="BD163" s="540"/>
      <c r="BE163" s="541">
        <f t="shared" si="15"/>
        <v>5.3421052631578946E-2</v>
      </c>
      <c r="BF163" s="541">
        <f t="shared" si="16"/>
        <v>5.3421052631578946E-2</v>
      </c>
    </row>
    <row r="164" spans="1:58" x14ac:dyDescent="0.25">
      <c r="A164" s="480" t="str">
        <f t="shared" si="17"/>
        <v>A204401510</v>
      </c>
      <c r="B164" s="976" t="s">
        <v>14</v>
      </c>
      <c r="C164" s="968"/>
      <c r="D164" s="976" t="s">
        <v>282</v>
      </c>
      <c r="E164" s="968"/>
      <c r="F164" s="976" t="s">
        <v>280</v>
      </c>
      <c r="G164" s="968"/>
      <c r="H164" s="976" t="s">
        <v>283</v>
      </c>
      <c r="I164" s="968"/>
      <c r="J164" s="976" t="s">
        <v>307</v>
      </c>
      <c r="K164" s="968"/>
      <c r="L164" s="968"/>
      <c r="M164" s="976" t="s">
        <v>286</v>
      </c>
      <c r="N164" s="968"/>
      <c r="O164" s="968"/>
      <c r="P164" s="976"/>
      <c r="Q164" s="968"/>
      <c r="R164" s="976"/>
      <c r="S164" s="968"/>
      <c r="T164" s="977" t="s">
        <v>182</v>
      </c>
      <c r="U164" s="968"/>
      <c r="V164" s="968"/>
      <c r="W164" s="968"/>
      <c r="X164" s="968"/>
      <c r="Y164" s="968"/>
      <c r="Z164" s="968"/>
      <c r="AA164" s="968"/>
      <c r="AB164" s="976" t="s">
        <v>273</v>
      </c>
      <c r="AC164" s="968"/>
      <c r="AD164" s="968"/>
      <c r="AE164" s="968"/>
      <c r="AF164" s="968"/>
      <c r="AG164" s="976" t="s">
        <v>274</v>
      </c>
      <c r="AH164" s="968"/>
      <c r="AI164" s="968"/>
      <c r="AJ164" s="481" t="s">
        <v>65</v>
      </c>
      <c r="AK164" s="975" t="s">
        <v>275</v>
      </c>
      <c r="AL164" s="968"/>
      <c r="AM164" s="968"/>
      <c r="AN164" s="968"/>
      <c r="AO164" s="968"/>
      <c r="AP164" s="968"/>
      <c r="AQ164" s="482">
        <v>9880000</v>
      </c>
      <c r="AR164" s="482">
        <v>527800</v>
      </c>
      <c r="AS164" s="482">
        <v>9352200</v>
      </c>
      <c r="AT164" s="483">
        <v>0</v>
      </c>
      <c r="AU164" s="482">
        <v>527800</v>
      </c>
      <c r="AV164" s="483">
        <v>0</v>
      </c>
      <c r="AW164" s="482">
        <v>527800</v>
      </c>
      <c r="AX164" s="483">
        <v>0</v>
      </c>
      <c r="AY164" s="482">
        <v>527800</v>
      </c>
      <c r="AZ164" s="483">
        <v>0</v>
      </c>
      <c r="BA164" s="482">
        <v>527800</v>
      </c>
      <c r="BB164" s="483">
        <v>0</v>
      </c>
      <c r="BC164" s="483">
        <v>0</v>
      </c>
      <c r="BD164" s="472"/>
      <c r="BE164" s="484">
        <f t="shared" si="15"/>
        <v>5.3421052631578946E-2</v>
      </c>
      <c r="BF164" s="484">
        <f t="shared" si="16"/>
        <v>5.3421052631578946E-2</v>
      </c>
    </row>
    <row r="165" spans="1:58" s="542" customFormat="1" x14ac:dyDescent="0.25">
      <c r="A165" s="536" t="str">
        <f t="shared" si="17"/>
        <v>A2044110</v>
      </c>
      <c r="B165" s="981" t="s">
        <v>14</v>
      </c>
      <c r="C165" s="982"/>
      <c r="D165" s="981" t="s">
        <v>282</v>
      </c>
      <c r="E165" s="982"/>
      <c r="F165" s="981" t="s">
        <v>280</v>
      </c>
      <c r="G165" s="982"/>
      <c r="H165" s="981" t="s">
        <v>283</v>
      </c>
      <c r="I165" s="982"/>
      <c r="J165" s="981" t="s">
        <v>309</v>
      </c>
      <c r="K165" s="982"/>
      <c r="L165" s="982"/>
      <c r="M165" s="981"/>
      <c r="N165" s="982"/>
      <c r="O165" s="982"/>
      <c r="P165" s="981"/>
      <c r="Q165" s="982"/>
      <c r="R165" s="981"/>
      <c r="S165" s="982"/>
      <c r="T165" s="983" t="s">
        <v>89</v>
      </c>
      <c r="U165" s="982"/>
      <c r="V165" s="982"/>
      <c r="W165" s="982"/>
      <c r="X165" s="982"/>
      <c r="Y165" s="982"/>
      <c r="Z165" s="982"/>
      <c r="AA165" s="982"/>
      <c r="AB165" s="981" t="s">
        <v>273</v>
      </c>
      <c r="AC165" s="982"/>
      <c r="AD165" s="982"/>
      <c r="AE165" s="982"/>
      <c r="AF165" s="982"/>
      <c r="AG165" s="981" t="s">
        <v>274</v>
      </c>
      <c r="AH165" s="982"/>
      <c r="AI165" s="982"/>
      <c r="AJ165" s="537" t="s">
        <v>65</v>
      </c>
      <c r="AK165" s="988" t="s">
        <v>275</v>
      </c>
      <c r="AL165" s="982"/>
      <c r="AM165" s="982"/>
      <c r="AN165" s="982"/>
      <c r="AO165" s="982"/>
      <c r="AP165" s="982"/>
      <c r="AQ165" s="538">
        <v>728100000</v>
      </c>
      <c r="AR165" s="538">
        <v>726843362</v>
      </c>
      <c r="AS165" s="538">
        <v>1256638</v>
      </c>
      <c r="AT165" s="539">
        <v>0</v>
      </c>
      <c r="AU165" s="538">
        <v>251581512</v>
      </c>
      <c r="AV165" s="538">
        <v>475261850</v>
      </c>
      <c r="AW165" s="538">
        <v>3765462</v>
      </c>
      <c r="AX165" s="538">
        <v>247816050</v>
      </c>
      <c r="AY165" s="538">
        <v>3765462</v>
      </c>
      <c r="AZ165" s="539">
        <v>0</v>
      </c>
      <c r="BA165" s="538">
        <v>3765462</v>
      </c>
      <c r="BB165" s="539">
        <v>0</v>
      </c>
      <c r="BC165" s="539">
        <v>0</v>
      </c>
      <c r="BD165" s="540"/>
      <c r="BE165" s="541">
        <f t="shared" si="15"/>
        <v>0.34553153687680266</v>
      </c>
      <c r="BF165" s="541">
        <f t="shared" si="16"/>
        <v>5.1716275236918007E-3</v>
      </c>
    </row>
    <row r="166" spans="1:58" s="542" customFormat="1" x14ac:dyDescent="0.25">
      <c r="A166" s="536" t="str">
        <f t="shared" si="17"/>
        <v>A2044113</v>
      </c>
      <c r="B166" s="981" t="s">
        <v>14</v>
      </c>
      <c r="C166" s="982"/>
      <c r="D166" s="981" t="s">
        <v>282</v>
      </c>
      <c r="E166" s="982"/>
      <c r="F166" s="981" t="s">
        <v>280</v>
      </c>
      <c r="G166" s="982"/>
      <c r="H166" s="981" t="s">
        <v>283</v>
      </c>
      <c r="I166" s="982"/>
      <c r="J166" s="981" t="s">
        <v>309</v>
      </c>
      <c r="K166" s="982"/>
      <c r="L166" s="982"/>
      <c r="M166" s="981"/>
      <c r="N166" s="982"/>
      <c r="O166" s="982"/>
      <c r="P166" s="981"/>
      <c r="Q166" s="982"/>
      <c r="R166" s="981"/>
      <c r="S166" s="982"/>
      <c r="T166" s="983" t="s">
        <v>89</v>
      </c>
      <c r="U166" s="982"/>
      <c r="V166" s="982"/>
      <c r="W166" s="982"/>
      <c r="X166" s="982"/>
      <c r="Y166" s="982"/>
      <c r="Z166" s="982"/>
      <c r="AA166" s="982"/>
      <c r="AB166" s="981" t="s">
        <v>273</v>
      </c>
      <c r="AC166" s="982"/>
      <c r="AD166" s="982"/>
      <c r="AE166" s="982"/>
      <c r="AF166" s="982"/>
      <c r="AG166" s="981" t="s">
        <v>274</v>
      </c>
      <c r="AH166" s="982"/>
      <c r="AI166" s="982"/>
      <c r="AJ166" s="537" t="s">
        <v>303</v>
      </c>
      <c r="AK166" s="988" t="s">
        <v>321</v>
      </c>
      <c r="AL166" s="982"/>
      <c r="AM166" s="982"/>
      <c r="AN166" s="982"/>
      <c r="AO166" s="982"/>
      <c r="AP166" s="982"/>
      <c r="AQ166" s="538">
        <v>116000000</v>
      </c>
      <c r="AR166" s="538">
        <v>116000000</v>
      </c>
      <c r="AS166" s="539">
        <v>0</v>
      </c>
      <c r="AT166" s="539">
        <v>0</v>
      </c>
      <c r="AU166" s="539">
        <v>0</v>
      </c>
      <c r="AV166" s="538">
        <v>116000000</v>
      </c>
      <c r="AW166" s="539">
        <v>0</v>
      </c>
      <c r="AX166" s="539">
        <v>0</v>
      </c>
      <c r="AY166" s="539">
        <v>0</v>
      </c>
      <c r="AZ166" s="539">
        <v>0</v>
      </c>
      <c r="BA166" s="539">
        <v>0</v>
      </c>
      <c r="BB166" s="539">
        <v>0</v>
      </c>
      <c r="BC166" s="539">
        <v>0</v>
      </c>
      <c r="BD166" s="540"/>
      <c r="BE166" s="541">
        <f t="shared" si="15"/>
        <v>0</v>
      </c>
      <c r="BF166" s="541">
        <f t="shared" si="16"/>
        <v>0</v>
      </c>
    </row>
    <row r="167" spans="1:58" x14ac:dyDescent="0.25">
      <c r="A167" s="480" t="str">
        <f t="shared" si="17"/>
        <v>A20441210</v>
      </c>
      <c r="B167" s="976" t="s">
        <v>14</v>
      </c>
      <c r="C167" s="968"/>
      <c r="D167" s="976" t="s">
        <v>282</v>
      </c>
      <c r="E167" s="968"/>
      <c r="F167" s="976" t="s">
        <v>280</v>
      </c>
      <c r="G167" s="968"/>
      <c r="H167" s="976" t="s">
        <v>283</v>
      </c>
      <c r="I167" s="968"/>
      <c r="J167" s="976" t="s">
        <v>309</v>
      </c>
      <c r="K167" s="968"/>
      <c r="L167" s="968"/>
      <c r="M167" s="976" t="s">
        <v>282</v>
      </c>
      <c r="N167" s="968"/>
      <c r="O167" s="968"/>
      <c r="P167" s="976"/>
      <c r="Q167" s="968"/>
      <c r="R167" s="976"/>
      <c r="S167" s="968"/>
      <c r="T167" s="977" t="s">
        <v>90</v>
      </c>
      <c r="U167" s="968"/>
      <c r="V167" s="968"/>
      <c r="W167" s="968"/>
      <c r="X167" s="968"/>
      <c r="Y167" s="968"/>
      <c r="Z167" s="968"/>
      <c r="AA167" s="968"/>
      <c r="AB167" s="976" t="s">
        <v>273</v>
      </c>
      <c r="AC167" s="968"/>
      <c r="AD167" s="968"/>
      <c r="AE167" s="968"/>
      <c r="AF167" s="968"/>
      <c r="AG167" s="976" t="s">
        <v>274</v>
      </c>
      <c r="AH167" s="968"/>
      <c r="AI167" s="968"/>
      <c r="AJ167" s="481" t="s">
        <v>65</v>
      </c>
      <c r="AK167" s="975" t="s">
        <v>275</v>
      </c>
      <c r="AL167" s="968"/>
      <c r="AM167" s="968"/>
      <c r="AN167" s="968"/>
      <c r="AO167" s="968"/>
      <c r="AP167" s="968"/>
      <c r="AQ167" s="482">
        <v>12000000</v>
      </c>
      <c r="AR167" s="482">
        <v>12000000</v>
      </c>
      <c r="AS167" s="483">
        <v>0</v>
      </c>
      <c r="AT167" s="483">
        <v>0</v>
      </c>
      <c r="AU167" s="483">
        <v>0</v>
      </c>
      <c r="AV167" s="482">
        <v>12000000</v>
      </c>
      <c r="AW167" s="483">
        <v>0</v>
      </c>
      <c r="AX167" s="483">
        <v>0</v>
      </c>
      <c r="AY167" s="483">
        <v>0</v>
      </c>
      <c r="AZ167" s="483">
        <v>0</v>
      </c>
      <c r="BA167" s="483">
        <v>0</v>
      </c>
      <c r="BB167" s="483">
        <v>0</v>
      </c>
      <c r="BC167" s="483">
        <v>0</v>
      </c>
      <c r="BD167" s="472"/>
      <c r="BE167" s="484">
        <f t="shared" si="15"/>
        <v>0</v>
      </c>
      <c r="BF167" s="484">
        <f t="shared" si="16"/>
        <v>0</v>
      </c>
    </row>
    <row r="168" spans="1:58" x14ac:dyDescent="0.25">
      <c r="A168" s="480" t="str">
        <f t="shared" si="17"/>
        <v>A20441213</v>
      </c>
      <c r="B168" s="976" t="s">
        <v>14</v>
      </c>
      <c r="C168" s="968"/>
      <c r="D168" s="976" t="s">
        <v>282</v>
      </c>
      <c r="E168" s="968"/>
      <c r="F168" s="976" t="s">
        <v>280</v>
      </c>
      <c r="G168" s="968"/>
      <c r="H168" s="976" t="s">
        <v>283</v>
      </c>
      <c r="I168" s="968"/>
      <c r="J168" s="976" t="s">
        <v>309</v>
      </c>
      <c r="K168" s="968"/>
      <c r="L168" s="968"/>
      <c r="M168" s="976" t="s">
        <v>282</v>
      </c>
      <c r="N168" s="968"/>
      <c r="O168" s="968"/>
      <c r="P168" s="976"/>
      <c r="Q168" s="968"/>
      <c r="R168" s="976"/>
      <c r="S168" s="968"/>
      <c r="T168" s="977" t="s">
        <v>90</v>
      </c>
      <c r="U168" s="968"/>
      <c r="V168" s="968"/>
      <c r="W168" s="968"/>
      <c r="X168" s="968"/>
      <c r="Y168" s="968"/>
      <c r="Z168" s="968"/>
      <c r="AA168" s="968"/>
      <c r="AB168" s="976" t="s">
        <v>273</v>
      </c>
      <c r="AC168" s="968"/>
      <c r="AD168" s="968"/>
      <c r="AE168" s="968"/>
      <c r="AF168" s="968"/>
      <c r="AG168" s="976" t="s">
        <v>274</v>
      </c>
      <c r="AH168" s="968"/>
      <c r="AI168" s="968"/>
      <c r="AJ168" s="481" t="s">
        <v>303</v>
      </c>
      <c r="AK168" s="975" t="s">
        <v>321</v>
      </c>
      <c r="AL168" s="968"/>
      <c r="AM168" s="968"/>
      <c r="AN168" s="968"/>
      <c r="AO168" s="968"/>
      <c r="AP168" s="968"/>
      <c r="AQ168" s="482">
        <v>116000000</v>
      </c>
      <c r="AR168" s="482">
        <v>116000000</v>
      </c>
      <c r="AS168" s="483">
        <v>0</v>
      </c>
      <c r="AT168" s="483">
        <v>0</v>
      </c>
      <c r="AU168" s="483">
        <v>0</v>
      </c>
      <c r="AV168" s="482">
        <v>116000000</v>
      </c>
      <c r="AW168" s="483">
        <v>0</v>
      </c>
      <c r="AX168" s="483">
        <v>0</v>
      </c>
      <c r="AY168" s="483">
        <v>0</v>
      </c>
      <c r="AZ168" s="483">
        <v>0</v>
      </c>
      <c r="BA168" s="483">
        <v>0</v>
      </c>
      <c r="BB168" s="483">
        <v>0</v>
      </c>
      <c r="BC168" s="483">
        <v>0</v>
      </c>
      <c r="BD168" s="472"/>
      <c r="BE168" s="484">
        <f t="shared" si="15"/>
        <v>0</v>
      </c>
      <c r="BF168" s="484">
        <f t="shared" si="16"/>
        <v>0</v>
      </c>
    </row>
    <row r="169" spans="1:58" x14ac:dyDescent="0.25">
      <c r="A169" s="504" t="s">
        <v>639</v>
      </c>
      <c r="B169" s="976" t="s">
        <v>14</v>
      </c>
      <c r="C169" s="968"/>
      <c r="D169" s="976" t="s">
        <v>282</v>
      </c>
      <c r="E169" s="968"/>
      <c r="F169" s="976" t="s">
        <v>280</v>
      </c>
      <c r="G169" s="968"/>
      <c r="H169" s="976" t="s">
        <v>283</v>
      </c>
      <c r="I169" s="968"/>
      <c r="J169" s="976" t="s">
        <v>309</v>
      </c>
      <c r="K169" s="968"/>
      <c r="L169" s="968"/>
      <c r="M169" s="976" t="s">
        <v>284</v>
      </c>
      <c r="N169" s="968"/>
      <c r="O169" s="968"/>
      <c r="P169" s="976"/>
      <c r="Q169" s="968"/>
      <c r="R169" s="976"/>
      <c r="S169" s="968"/>
      <c r="T169" s="977" t="s">
        <v>91</v>
      </c>
      <c r="U169" s="968"/>
      <c r="V169" s="968"/>
      <c r="W169" s="968"/>
      <c r="X169" s="968"/>
      <c r="Y169" s="968"/>
      <c r="Z169" s="968"/>
      <c r="AA169" s="968"/>
      <c r="AB169" s="976" t="s">
        <v>273</v>
      </c>
      <c r="AC169" s="968"/>
      <c r="AD169" s="968"/>
      <c r="AE169" s="968"/>
      <c r="AF169" s="968"/>
      <c r="AG169" s="976" t="s">
        <v>274</v>
      </c>
      <c r="AH169" s="968"/>
      <c r="AI169" s="968"/>
      <c r="AJ169" s="481" t="s">
        <v>65</v>
      </c>
      <c r="AK169" s="975" t="s">
        <v>275</v>
      </c>
      <c r="AL169" s="968"/>
      <c r="AM169" s="968"/>
      <c r="AN169" s="968"/>
      <c r="AO169" s="968"/>
      <c r="AP169" s="968"/>
      <c r="AQ169" s="482">
        <v>5000000</v>
      </c>
      <c r="AR169" s="482">
        <v>3765462</v>
      </c>
      <c r="AS169" s="482">
        <v>1234538</v>
      </c>
      <c r="AT169" s="483">
        <v>0</v>
      </c>
      <c r="AU169" s="482">
        <v>3765462</v>
      </c>
      <c r="AV169" s="483">
        <v>0</v>
      </c>
      <c r="AW169" s="482">
        <v>3765462</v>
      </c>
      <c r="AX169" s="483">
        <v>0</v>
      </c>
      <c r="AY169" s="482">
        <v>3765462</v>
      </c>
      <c r="AZ169" s="483">
        <v>0</v>
      </c>
      <c r="BA169" s="482">
        <v>3765462</v>
      </c>
      <c r="BB169" s="483">
        <v>0</v>
      </c>
      <c r="BC169" s="483">
        <v>0</v>
      </c>
      <c r="BD169" s="472"/>
      <c r="BE169" s="484">
        <f t="shared" si="15"/>
        <v>0.7530924</v>
      </c>
      <c r="BF169" s="484">
        <f t="shared" si="16"/>
        <v>0.7530924</v>
      </c>
    </row>
    <row r="170" spans="1:58" x14ac:dyDescent="0.25">
      <c r="A170" s="480" t="str">
        <f t="shared" si="17"/>
        <v>A204411310</v>
      </c>
      <c r="B170" s="976" t="s">
        <v>14</v>
      </c>
      <c r="C170" s="968"/>
      <c r="D170" s="976" t="s">
        <v>282</v>
      </c>
      <c r="E170" s="968"/>
      <c r="F170" s="976" t="s">
        <v>280</v>
      </c>
      <c r="G170" s="968"/>
      <c r="H170" s="976" t="s">
        <v>283</v>
      </c>
      <c r="I170" s="968"/>
      <c r="J170" s="976" t="s">
        <v>309</v>
      </c>
      <c r="K170" s="968"/>
      <c r="L170" s="968"/>
      <c r="M170" s="976" t="s">
        <v>303</v>
      </c>
      <c r="N170" s="968"/>
      <c r="O170" s="968"/>
      <c r="P170" s="976"/>
      <c r="Q170" s="968"/>
      <c r="R170" s="976"/>
      <c r="S170" s="968"/>
      <c r="T170" s="977" t="s">
        <v>89</v>
      </c>
      <c r="U170" s="968"/>
      <c r="V170" s="968"/>
      <c r="W170" s="968"/>
      <c r="X170" s="968"/>
      <c r="Y170" s="968"/>
      <c r="Z170" s="968"/>
      <c r="AA170" s="968"/>
      <c r="AB170" s="976" t="s">
        <v>273</v>
      </c>
      <c r="AC170" s="968"/>
      <c r="AD170" s="968"/>
      <c r="AE170" s="968"/>
      <c r="AF170" s="968"/>
      <c r="AG170" s="976" t="s">
        <v>274</v>
      </c>
      <c r="AH170" s="968"/>
      <c r="AI170" s="968"/>
      <c r="AJ170" s="481" t="s">
        <v>65</v>
      </c>
      <c r="AK170" s="975" t="s">
        <v>275</v>
      </c>
      <c r="AL170" s="968"/>
      <c r="AM170" s="968"/>
      <c r="AN170" s="968"/>
      <c r="AO170" s="968"/>
      <c r="AP170" s="968"/>
      <c r="AQ170" s="482">
        <v>711100000</v>
      </c>
      <c r="AR170" s="482">
        <v>711077900</v>
      </c>
      <c r="AS170" s="482">
        <v>22100</v>
      </c>
      <c r="AT170" s="483">
        <v>0</v>
      </c>
      <c r="AU170" s="482">
        <v>247816050</v>
      </c>
      <c r="AV170" s="482">
        <v>463261850</v>
      </c>
      <c r="AW170" s="483">
        <v>0</v>
      </c>
      <c r="AX170" s="482">
        <v>247816050</v>
      </c>
      <c r="AY170" s="483">
        <v>0</v>
      </c>
      <c r="AZ170" s="483">
        <v>0</v>
      </c>
      <c r="BA170" s="483">
        <v>0</v>
      </c>
      <c r="BB170" s="483">
        <v>0</v>
      </c>
      <c r="BC170" s="483">
        <v>0</v>
      </c>
      <c r="BD170" s="472"/>
      <c r="BE170" s="484">
        <f t="shared" si="15"/>
        <v>0.34849676557446208</v>
      </c>
      <c r="BF170" s="484">
        <f t="shared" si="16"/>
        <v>0</v>
      </c>
    </row>
    <row r="171" spans="1:58" s="480" customFormat="1" ht="13.5" x14ac:dyDescent="0.2">
      <c r="A171" s="480" t="str">
        <f t="shared" si="17"/>
        <v>A310</v>
      </c>
      <c r="B171" s="971" t="s">
        <v>14</v>
      </c>
      <c r="C171" s="972"/>
      <c r="D171" s="971" t="s">
        <v>289</v>
      </c>
      <c r="E171" s="972"/>
      <c r="F171" s="971"/>
      <c r="G171" s="972"/>
      <c r="H171" s="971"/>
      <c r="I171" s="972"/>
      <c r="J171" s="971"/>
      <c r="K171" s="972"/>
      <c r="L171" s="972"/>
      <c r="M171" s="971"/>
      <c r="N171" s="972"/>
      <c r="O171" s="972"/>
      <c r="P171" s="971"/>
      <c r="Q171" s="972"/>
      <c r="R171" s="971"/>
      <c r="S171" s="972"/>
      <c r="T171" s="973" t="s">
        <v>10</v>
      </c>
      <c r="U171" s="972"/>
      <c r="V171" s="972"/>
      <c r="W171" s="972"/>
      <c r="X171" s="972"/>
      <c r="Y171" s="972"/>
      <c r="Z171" s="972"/>
      <c r="AA171" s="972"/>
      <c r="AB171" s="971" t="s">
        <v>273</v>
      </c>
      <c r="AC171" s="972"/>
      <c r="AD171" s="972"/>
      <c r="AE171" s="972"/>
      <c r="AF171" s="972"/>
      <c r="AG171" s="971" t="s">
        <v>274</v>
      </c>
      <c r="AH171" s="972"/>
      <c r="AI171" s="972"/>
      <c r="AJ171" s="475" t="s">
        <v>65</v>
      </c>
      <c r="AK171" s="974" t="s">
        <v>275</v>
      </c>
      <c r="AL171" s="972"/>
      <c r="AM171" s="972"/>
      <c r="AN171" s="972"/>
      <c r="AO171" s="972"/>
      <c r="AP171" s="972"/>
      <c r="AQ171" s="476">
        <v>201904200000</v>
      </c>
      <c r="AR171" s="476">
        <v>201698530818</v>
      </c>
      <c r="AS171" s="476">
        <v>205669182</v>
      </c>
      <c r="AT171" s="477">
        <v>0</v>
      </c>
      <c r="AU171" s="477">
        <v>195698711245</v>
      </c>
      <c r="AV171" s="477">
        <v>5999819573</v>
      </c>
      <c r="AW171" s="477">
        <v>123273500461</v>
      </c>
      <c r="AX171" s="477">
        <v>72425210784</v>
      </c>
      <c r="AY171" s="477">
        <v>123266616461</v>
      </c>
      <c r="AZ171" s="477">
        <v>6884000</v>
      </c>
      <c r="BA171" s="477">
        <v>123266616461</v>
      </c>
      <c r="BB171" s="477">
        <v>0</v>
      </c>
      <c r="BC171" s="477">
        <v>2742263</v>
      </c>
      <c r="BD171" s="478"/>
      <c r="BE171" s="479">
        <f t="shared" si="15"/>
        <v>0.96926518242314919</v>
      </c>
      <c r="BF171" s="479">
        <f t="shared" si="16"/>
        <v>0.61055441373185892</v>
      </c>
    </row>
    <row r="172" spans="1:58" s="480" customFormat="1" ht="13.5" x14ac:dyDescent="0.2">
      <c r="A172" s="480" t="str">
        <f t="shared" si="17"/>
        <v>A311</v>
      </c>
      <c r="B172" s="971" t="s">
        <v>14</v>
      </c>
      <c r="C172" s="972"/>
      <c r="D172" s="971" t="s">
        <v>289</v>
      </c>
      <c r="E172" s="972"/>
      <c r="F172" s="971"/>
      <c r="G172" s="972"/>
      <c r="H172" s="971"/>
      <c r="I172" s="972"/>
      <c r="J172" s="971"/>
      <c r="K172" s="972"/>
      <c r="L172" s="972"/>
      <c r="M172" s="971"/>
      <c r="N172" s="972"/>
      <c r="O172" s="972"/>
      <c r="P172" s="971"/>
      <c r="Q172" s="972"/>
      <c r="R172" s="971"/>
      <c r="S172" s="972"/>
      <c r="T172" s="973" t="s">
        <v>10</v>
      </c>
      <c r="U172" s="972"/>
      <c r="V172" s="972"/>
      <c r="W172" s="972"/>
      <c r="X172" s="972"/>
      <c r="Y172" s="972"/>
      <c r="Z172" s="972"/>
      <c r="AA172" s="972"/>
      <c r="AB172" s="971" t="s">
        <v>273</v>
      </c>
      <c r="AC172" s="972"/>
      <c r="AD172" s="972"/>
      <c r="AE172" s="972"/>
      <c r="AF172" s="972"/>
      <c r="AG172" s="971" t="s">
        <v>276</v>
      </c>
      <c r="AH172" s="972"/>
      <c r="AI172" s="972"/>
      <c r="AJ172" s="475" t="s">
        <v>80</v>
      </c>
      <c r="AK172" s="974" t="s">
        <v>277</v>
      </c>
      <c r="AL172" s="972"/>
      <c r="AM172" s="972"/>
      <c r="AN172" s="972"/>
      <c r="AO172" s="972"/>
      <c r="AP172" s="972"/>
      <c r="AQ172" s="476">
        <v>519000000</v>
      </c>
      <c r="AR172" s="476">
        <v>0</v>
      </c>
      <c r="AS172" s="476">
        <v>519000000</v>
      </c>
      <c r="AT172" s="477">
        <v>0</v>
      </c>
      <c r="AU172" s="477">
        <v>0</v>
      </c>
      <c r="AV172" s="477">
        <v>0</v>
      </c>
      <c r="AW172" s="477">
        <v>0</v>
      </c>
      <c r="AX172" s="477">
        <v>0</v>
      </c>
      <c r="AY172" s="477">
        <v>0</v>
      </c>
      <c r="AZ172" s="477">
        <v>0</v>
      </c>
      <c r="BA172" s="477">
        <v>0</v>
      </c>
      <c r="BB172" s="477">
        <v>0</v>
      </c>
      <c r="BC172" s="477">
        <v>0</v>
      </c>
      <c r="BD172" s="478"/>
      <c r="BE172" s="479">
        <f t="shared" si="15"/>
        <v>0</v>
      </c>
      <c r="BF172" s="479">
        <f t="shared" si="16"/>
        <v>0</v>
      </c>
    </row>
    <row r="173" spans="1:58" s="480" customFormat="1" ht="13.5" x14ac:dyDescent="0.2">
      <c r="A173" s="480" t="str">
        <f t="shared" si="17"/>
        <v>A316</v>
      </c>
      <c r="B173" s="971" t="s">
        <v>14</v>
      </c>
      <c r="C173" s="972"/>
      <c r="D173" s="971" t="s">
        <v>289</v>
      </c>
      <c r="E173" s="972"/>
      <c r="F173" s="971"/>
      <c r="G173" s="972"/>
      <c r="H173" s="971"/>
      <c r="I173" s="972"/>
      <c r="J173" s="971"/>
      <c r="K173" s="972"/>
      <c r="L173" s="972"/>
      <c r="M173" s="971"/>
      <c r="N173" s="972"/>
      <c r="O173" s="972"/>
      <c r="P173" s="971"/>
      <c r="Q173" s="972"/>
      <c r="R173" s="971"/>
      <c r="S173" s="972"/>
      <c r="T173" s="973" t="s">
        <v>10</v>
      </c>
      <c r="U173" s="972"/>
      <c r="V173" s="972"/>
      <c r="W173" s="972"/>
      <c r="X173" s="972"/>
      <c r="Y173" s="972"/>
      <c r="Z173" s="972"/>
      <c r="AA173" s="972"/>
      <c r="AB173" s="971" t="s">
        <v>273</v>
      </c>
      <c r="AC173" s="972"/>
      <c r="AD173" s="972"/>
      <c r="AE173" s="972"/>
      <c r="AF173" s="972"/>
      <c r="AG173" s="971" t="s">
        <v>276</v>
      </c>
      <c r="AH173" s="972"/>
      <c r="AI173" s="972"/>
      <c r="AJ173" s="475" t="s">
        <v>23</v>
      </c>
      <c r="AK173" s="974" t="s">
        <v>278</v>
      </c>
      <c r="AL173" s="972"/>
      <c r="AM173" s="972"/>
      <c r="AN173" s="972"/>
      <c r="AO173" s="972"/>
      <c r="AP173" s="972"/>
      <c r="AQ173" s="476">
        <v>66513900000</v>
      </c>
      <c r="AR173" s="476">
        <v>17824264679</v>
      </c>
      <c r="AS173" s="476">
        <v>48689635321</v>
      </c>
      <c r="AT173" s="477">
        <v>0</v>
      </c>
      <c r="AU173" s="477">
        <v>15818799098</v>
      </c>
      <c r="AV173" s="477">
        <v>2005465581</v>
      </c>
      <c r="AW173" s="477">
        <v>11007963413</v>
      </c>
      <c r="AX173" s="477">
        <v>4810835685</v>
      </c>
      <c r="AY173" s="477">
        <v>10956237202</v>
      </c>
      <c r="AZ173" s="477">
        <v>51726211</v>
      </c>
      <c r="BA173" s="477">
        <v>10956237202</v>
      </c>
      <c r="BB173" s="477">
        <v>0</v>
      </c>
      <c r="BC173" s="477">
        <v>0</v>
      </c>
      <c r="BD173" s="478"/>
      <c r="BE173" s="479">
        <f t="shared" si="15"/>
        <v>0.23782696696479985</v>
      </c>
      <c r="BF173" s="479">
        <f t="shared" si="16"/>
        <v>0.16549869144644955</v>
      </c>
    </row>
    <row r="174" spans="1:58" x14ac:dyDescent="0.25">
      <c r="A174" s="480" t="str">
        <f t="shared" si="17"/>
        <v>A3211</v>
      </c>
      <c r="B174" s="967" t="s">
        <v>14</v>
      </c>
      <c r="C174" s="968"/>
      <c r="D174" s="967" t="s">
        <v>289</v>
      </c>
      <c r="E174" s="968"/>
      <c r="F174" s="967" t="s">
        <v>282</v>
      </c>
      <c r="G174" s="968"/>
      <c r="H174" s="967"/>
      <c r="I174" s="968"/>
      <c r="J174" s="967"/>
      <c r="K174" s="968"/>
      <c r="L174" s="968"/>
      <c r="M174" s="967"/>
      <c r="N174" s="968"/>
      <c r="O174" s="968"/>
      <c r="P174" s="967"/>
      <c r="Q174" s="968"/>
      <c r="R174" s="967"/>
      <c r="S174" s="968"/>
      <c r="T174" s="970" t="s">
        <v>310</v>
      </c>
      <c r="U174" s="968"/>
      <c r="V174" s="968"/>
      <c r="W174" s="968"/>
      <c r="X174" s="968"/>
      <c r="Y174" s="968"/>
      <c r="Z174" s="968"/>
      <c r="AA174" s="968"/>
      <c r="AB174" s="967" t="s">
        <v>273</v>
      </c>
      <c r="AC174" s="968"/>
      <c r="AD174" s="968"/>
      <c r="AE174" s="968"/>
      <c r="AF174" s="968"/>
      <c r="AG174" s="967" t="s">
        <v>276</v>
      </c>
      <c r="AH174" s="968"/>
      <c r="AI174" s="968"/>
      <c r="AJ174" s="469" t="s">
        <v>80</v>
      </c>
      <c r="AK174" s="969" t="s">
        <v>277</v>
      </c>
      <c r="AL174" s="968"/>
      <c r="AM174" s="968"/>
      <c r="AN174" s="968"/>
      <c r="AO174" s="968"/>
      <c r="AP174" s="968"/>
      <c r="AQ174" s="470">
        <v>519000000</v>
      </c>
      <c r="AR174" s="471">
        <v>0</v>
      </c>
      <c r="AS174" s="470">
        <v>519000000</v>
      </c>
      <c r="AT174" s="471">
        <v>0</v>
      </c>
      <c r="AU174" s="471">
        <v>0</v>
      </c>
      <c r="AV174" s="471">
        <v>0</v>
      </c>
      <c r="AW174" s="471">
        <v>0</v>
      </c>
      <c r="AX174" s="471">
        <v>0</v>
      </c>
      <c r="AY174" s="471">
        <v>0</v>
      </c>
      <c r="AZ174" s="471">
        <v>0</v>
      </c>
      <c r="BA174" s="471">
        <v>0</v>
      </c>
      <c r="BB174" s="471">
        <v>0</v>
      </c>
      <c r="BC174" s="471">
        <v>0</v>
      </c>
      <c r="BD174" s="472"/>
      <c r="BE174" s="474">
        <f t="shared" si="15"/>
        <v>0</v>
      </c>
      <c r="BF174" s="474">
        <f t="shared" si="16"/>
        <v>0</v>
      </c>
    </row>
    <row r="175" spans="1:58" x14ac:dyDescent="0.25">
      <c r="A175" s="480" t="str">
        <f t="shared" si="17"/>
        <v>A32111</v>
      </c>
      <c r="B175" s="967" t="s">
        <v>14</v>
      </c>
      <c r="C175" s="968"/>
      <c r="D175" s="967" t="s">
        <v>289</v>
      </c>
      <c r="E175" s="968"/>
      <c r="F175" s="967" t="s">
        <v>282</v>
      </c>
      <c r="G175" s="968"/>
      <c r="H175" s="967" t="s">
        <v>279</v>
      </c>
      <c r="I175" s="968"/>
      <c r="J175" s="967"/>
      <c r="K175" s="968"/>
      <c r="L175" s="968"/>
      <c r="M175" s="967"/>
      <c r="N175" s="968"/>
      <c r="O175" s="968"/>
      <c r="P175" s="967"/>
      <c r="Q175" s="968"/>
      <c r="R175" s="967"/>
      <c r="S175" s="968"/>
      <c r="T175" s="970" t="s">
        <v>311</v>
      </c>
      <c r="U175" s="968"/>
      <c r="V175" s="968"/>
      <c r="W175" s="968"/>
      <c r="X175" s="968"/>
      <c r="Y175" s="968"/>
      <c r="Z175" s="968"/>
      <c r="AA175" s="968"/>
      <c r="AB175" s="967" t="s">
        <v>273</v>
      </c>
      <c r="AC175" s="968"/>
      <c r="AD175" s="968"/>
      <c r="AE175" s="968"/>
      <c r="AF175" s="968"/>
      <c r="AG175" s="967" t="s">
        <v>276</v>
      </c>
      <c r="AH175" s="968"/>
      <c r="AI175" s="968"/>
      <c r="AJ175" s="469" t="s">
        <v>80</v>
      </c>
      <c r="AK175" s="969" t="s">
        <v>277</v>
      </c>
      <c r="AL175" s="968"/>
      <c r="AM175" s="968"/>
      <c r="AN175" s="968"/>
      <c r="AO175" s="968"/>
      <c r="AP175" s="968"/>
      <c r="AQ175" s="470">
        <v>519000000</v>
      </c>
      <c r="AR175" s="471">
        <v>0</v>
      </c>
      <c r="AS175" s="470">
        <v>519000000</v>
      </c>
      <c r="AT175" s="471">
        <v>0</v>
      </c>
      <c r="AU175" s="471">
        <v>0</v>
      </c>
      <c r="AV175" s="471">
        <v>0</v>
      </c>
      <c r="AW175" s="471">
        <v>0</v>
      </c>
      <c r="AX175" s="471">
        <v>0</v>
      </c>
      <c r="AY175" s="471">
        <v>0</v>
      </c>
      <c r="AZ175" s="471">
        <v>0</v>
      </c>
      <c r="BA175" s="471">
        <v>0</v>
      </c>
      <c r="BB175" s="471">
        <v>0</v>
      </c>
      <c r="BC175" s="471">
        <v>0</v>
      </c>
      <c r="BD175" s="472"/>
      <c r="BE175" s="474">
        <f t="shared" si="15"/>
        <v>0</v>
      </c>
      <c r="BF175" s="474">
        <f t="shared" si="16"/>
        <v>0</v>
      </c>
    </row>
    <row r="176" spans="1:58" x14ac:dyDescent="0.25">
      <c r="A176" s="480" t="str">
        <f t="shared" si="17"/>
        <v>A321111</v>
      </c>
      <c r="B176" s="976" t="s">
        <v>14</v>
      </c>
      <c r="C176" s="968"/>
      <c r="D176" s="976" t="s">
        <v>289</v>
      </c>
      <c r="E176" s="968"/>
      <c r="F176" s="976" t="s">
        <v>282</v>
      </c>
      <c r="G176" s="968"/>
      <c r="H176" s="976" t="s">
        <v>279</v>
      </c>
      <c r="I176" s="968"/>
      <c r="J176" s="976" t="s">
        <v>279</v>
      </c>
      <c r="K176" s="968"/>
      <c r="L176" s="968"/>
      <c r="M176" s="976"/>
      <c r="N176" s="968"/>
      <c r="O176" s="968"/>
      <c r="P176" s="976"/>
      <c r="Q176" s="968"/>
      <c r="R176" s="976"/>
      <c r="S176" s="968"/>
      <c r="T176" s="977" t="s">
        <v>92</v>
      </c>
      <c r="U176" s="968"/>
      <c r="V176" s="968"/>
      <c r="W176" s="968"/>
      <c r="X176" s="968"/>
      <c r="Y176" s="968"/>
      <c r="Z176" s="968"/>
      <c r="AA176" s="968"/>
      <c r="AB176" s="976" t="s">
        <v>273</v>
      </c>
      <c r="AC176" s="968"/>
      <c r="AD176" s="968"/>
      <c r="AE176" s="968"/>
      <c r="AF176" s="968"/>
      <c r="AG176" s="976" t="s">
        <v>276</v>
      </c>
      <c r="AH176" s="968"/>
      <c r="AI176" s="968"/>
      <c r="AJ176" s="481" t="s">
        <v>80</v>
      </c>
      <c r="AK176" s="975" t="s">
        <v>277</v>
      </c>
      <c r="AL176" s="968"/>
      <c r="AM176" s="968"/>
      <c r="AN176" s="968"/>
      <c r="AO176" s="968"/>
      <c r="AP176" s="968"/>
      <c r="AQ176" s="482">
        <v>519000000</v>
      </c>
      <c r="AR176" s="483">
        <v>0</v>
      </c>
      <c r="AS176" s="482">
        <v>519000000</v>
      </c>
      <c r="AT176" s="483">
        <v>0</v>
      </c>
      <c r="AU176" s="483">
        <v>0</v>
      </c>
      <c r="AV176" s="483">
        <v>0</v>
      </c>
      <c r="AW176" s="483">
        <v>0</v>
      </c>
      <c r="AX176" s="483">
        <v>0</v>
      </c>
      <c r="AY176" s="483">
        <v>0</v>
      </c>
      <c r="AZ176" s="483">
        <v>0</v>
      </c>
      <c r="BA176" s="483">
        <v>0</v>
      </c>
      <c r="BB176" s="483">
        <v>0</v>
      </c>
      <c r="BC176" s="483">
        <v>0</v>
      </c>
      <c r="BD176" s="472"/>
      <c r="BE176" s="484">
        <f t="shared" si="15"/>
        <v>0</v>
      </c>
      <c r="BF176" s="484">
        <f t="shared" si="16"/>
        <v>0</v>
      </c>
    </row>
    <row r="177" spans="1:58" x14ac:dyDescent="0.25">
      <c r="A177" s="480" t="str">
        <f t="shared" si="17"/>
        <v>A3510</v>
      </c>
      <c r="B177" s="967" t="s">
        <v>14</v>
      </c>
      <c r="C177" s="968"/>
      <c r="D177" s="967" t="s">
        <v>289</v>
      </c>
      <c r="E177" s="968"/>
      <c r="F177" s="967" t="s">
        <v>284</v>
      </c>
      <c r="G177" s="968"/>
      <c r="H177" s="967"/>
      <c r="I177" s="968"/>
      <c r="J177" s="967"/>
      <c r="K177" s="968"/>
      <c r="L177" s="968"/>
      <c r="M177" s="967"/>
      <c r="N177" s="968"/>
      <c r="O177" s="968"/>
      <c r="P177" s="967"/>
      <c r="Q177" s="968"/>
      <c r="R177" s="967"/>
      <c r="S177" s="968"/>
      <c r="T177" s="970" t="s">
        <v>312</v>
      </c>
      <c r="U177" s="968"/>
      <c r="V177" s="968"/>
      <c r="W177" s="968"/>
      <c r="X177" s="968"/>
      <c r="Y177" s="968"/>
      <c r="Z177" s="968"/>
      <c r="AA177" s="968"/>
      <c r="AB177" s="967" t="s">
        <v>273</v>
      </c>
      <c r="AC177" s="968"/>
      <c r="AD177" s="968"/>
      <c r="AE177" s="968"/>
      <c r="AF177" s="968"/>
      <c r="AG177" s="967" t="s">
        <v>274</v>
      </c>
      <c r="AH177" s="968"/>
      <c r="AI177" s="968"/>
      <c r="AJ177" s="469" t="s">
        <v>65</v>
      </c>
      <c r="AK177" s="969" t="s">
        <v>275</v>
      </c>
      <c r="AL177" s="968"/>
      <c r="AM177" s="968"/>
      <c r="AN177" s="968"/>
      <c r="AO177" s="968"/>
      <c r="AP177" s="968"/>
      <c r="AQ177" s="470">
        <v>186200000</v>
      </c>
      <c r="AR177" s="471">
        <v>0</v>
      </c>
      <c r="AS177" s="470">
        <v>186200000</v>
      </c>
      <c r="AT177" s="471">
        <v>0</v>
      </c>
      <c r="AU177" s="471">
        <v>0</v>
      </c>
      <c r="AV177" s="471">
        <v>0</v>
      </c>
      <c r="AW177" s="471">
        <v>0</v>
      </c>
      <c r="AX177" s="471">
        <v>0</v>
      </c>
      <c r="AY177" s="471">
        <v>0</v>
      </c>
      <c r="AZ177" s="471">
        <v>0</v>
      </c>
      <c r="BA177" s="471">
        <v>0</v>
      </c>
      <c r="BB177" s="471">
        <v>0</v>
      </c>
      <c r="BC177" s="471">
        <v>0</v>
      </c>
      <c r="BD177" s="472"/>
      <c r="BE177" s="474">
        <f t="shared" si="15"/>
        <v>0</v>
      </c>
      <c r="BF177" s="474">
        <f t="shared" si="16"/>
        <v>0</v>
      </c>
    </row>
    <row r="178" spans="1:58" x14ac:dyDescent="0.25">
      <c r="A178" s="480" t="str">
        <f t="shared" si="17"/>
        <v>A35310</v>
      </c>
      <c r="B178" s="967" t="s">
        <v>14</v>
      </c>
      <c r="C178" s="968"/>
      <c r="D178" s="967" t="s">
        <v>289</v>
      </c>
      <c r="E178" s="968"/>
      <c r="F178" s="967" t="s">
        <v>284</v>
      </c>
      <c r="G178" s="968"/>
      <c r="H178" s="967" t="s">
        <v>289</v>
      </c>
      <c r="I178" s="968"/>
      <c r="J178" s="967"/>
      <c r="K178" s="968"/>
      <c r="L178" s="968"/>
      <c r="M178" s="967"/>
      <c r="N178" s="968"/>
      <c r="O178" s="968"/>
      <c r="P178" s="967"/>
      <c r="Q178" s="968"/>
      <c r="R178" s="967"/>
      <c r="S178" s="968"/>
      <c r="T178" s="970" t="s">
        <v>313</v>
      </c>
      <c r="U178" s="968"/>
      <c r="V178" s="968"/>
      <c r="W178" s="968"/>
      <c r="X178" s="968"/>
      <c r="Y178" s="968"/>
      <c r="Z178" s="968"/>
      <c r="AA178" s="968"/>
      <c r="AB178" s="967" t="s">
        <v>273</v>
      </c>
      <c r="AC178" s="968"/>
      <c r="AD178" s="968"/>
      <c r="AE178" s="968"/>
      <c r="AF178" s="968"/>
      <c r="AG178" s="967" t="s">
        <v>274</v>
      </c>
      <c r="AH178" s="968"/>
      <c r="AI178" s="968"/>
      <c r="AJ178" s="469" t="s">
        <v>65</v>
      </c>
      <c r="AK178" s="969" t="s">
        <v>275</v>
      </c>
      <c r="AL178" s="968"/>
      <c r="AM178" s="968"/>
      <c r="AN178" s="968"/>
      <c r="AO178" s="968"/>
      <c r="AP178" s="968"/>
      <c r="AQ178" s="470">
        <v>186200000</v>
      </c>
      <c r="AR178" s="471">
        <v>0</v>
      </c>
      <c r="AS178" s="470">
        <v>186200000</v>
      </c>
      <c r="AT178" s="471">
        <v>0</v>
      </c>
      <c r="AU178" s="471">
        <v>0</v>
      </c>
      <c r="AV178" s="471">
        <v>0</v>
      </c>
      <c r="AW178" s="471">
        <v>0</v>
      </c>
      <c r="AX178" s="471">
        <v>0</v>
      </c>
      <c r="AY178" s="471">
        <v>0</v>
      </c>
      <c r="AZ178" s="471">
        <v>0</v>
      </c>
      <c r="BA178" s="471">
        <v>0</v>
      </c>
      <c r="BB178" s="471">
        <v>0</v>
      </c>
      <c r="BC178" s="471">
        <v>0</v>
      </c>
      <c r="BD178" s="472"/>
      <c r="BE178" s="474">
        <f t="shared" si="15"/>
        <v>0</v>
      </c>
      <c r="BF178" s="474">
        <f t="shared" si="16"/>
        <v>0</v>
      </c>
    </row>
    <row r="179" spans="1:58" x14ac:dyDescent="0.25">
      <c r="A179" s="480" t="str">
        <f t="shared" si="17"/>
        <v>A3534410</v>
      </c>
      <c r="B179" s="976" t="s">
        <v>14</v>
      </c>
      <c r="C179" s="968"/>
      <c r="D179" s="976" t="s">
        <v>289</v>
      </c>
      <c r="E179" s="968"/>
      <c r="F179" s="976" t="s">
        <v>284</v>
      </c>
      <c r="G179" s="968"/>
      <c r="H179" s="976" t="s">
        <v>289</v>
      </c>
      <c r="I179" s="968"/>
      <c r="J179" s="976" t="s">
        <v>314</v>
      </c>
      <c r="K179" s="968"/>
      <c r="L179" s="968"/>
      <c r="M179" s="976"/>
      <c r="N179" s="968"/>
      <c r="O179" s="968"/>
      <c r="P179" s="976"/>
      <c r="Q179" s="968"/>
      <c r="R179" s="976"/>
      <c r="S179" s="968"/>
      <c r="T179" s="977" t="s">
        <v>93</v>
      </c>
      <c r="U179" s="968"/>
      <c r="V179" s="968"/>
      <c r="W179" s="968"/>
      <c r="X179" s="968"/>
      <c r="Y179" s="968"/>
      <c r="Z179" s="968"/>
      <c r="AA179" s="968"/>
      <c r="AB179" s="976" t="s">
        <v>273</v>
      </c>
      <c r="AC179" s="968"/>
      <c r="AD179" s="968"/>
      <c r="AE179" s="968"/>
      <c r="AF179" s="968"/>
      <c r="AG179" s="976" t="s">
        <v>274</v>
      </c>
      <c r="AH179" s="968"/>
      <c r="AI179" s="968"/>
      <c r="AJ179" s="481" t="s">
        <v>65</v>
      </c>
      <c r="AK179" s="975" t="s">
        <v>275</v>
      </c>
      <c r="AL179" s="968"/>
      <c r="AM179" s="968"/>
      <c r="AN179" s="968"/>
      <c r="AO179" s="968"/>
      <c r="AP179" s="968"/>
      <c r="AQ179" s="482">
        <v>186200000</v>
      </c>
      <c r="AR179" s="483">
        <v>0</v>
      </c>
      <c r="AS179" s="482" t="s">
        <v>0</v>
      </c>
      <c r="AT179" s="483">
        <v>0</v>
      </c>
      <c r="AU179" s="483">
        <v>0</v>
      </c>
      <c r="AV179" s="483">
        <v>0</v>
      </c>
      <c r="AW179" s="483">
        <v>0</v>
      </c>
      <c r="AX179" s="483">
        <v>0</v>
      </c>
      <c r="AY179" s="483">
        <v>0</v>
      </c>
      <c r="AZ179" s="483">
        <v>0</v>
      </c>
      <c r="BA179" s="483">
        <v>0</v>
      </c>
      <c r="BB179" s="483">
        <v>0</v>
      </c>
      <c r="BC179" s="483">
        <v>0</v>
      </c>
      <c r="BD179" s="472"/>
      <c r="BE179" s="484">
        <f t="shared" si="15"/>
        <v>0</v>
      </c>
      <c r="BF179" s="484">
        <f t="shared" si="16"/>
        <v>0</v>
      </c>
    </row>
    <row r="180" spans="1:58" x14ac:dyDescent="0.25">
      <c r="A180" s="480" t="str">
        <f t="shared" si="17"/>
        <v>A3610</v>
      </c>
      <c r="B180" s="967" t="s">
        <v>14</v>
      </c>
      <c r="C180" s="968"/>
      <c r="D180" s="967" t="s">
        <v>289</v>
      </c>
      <c r="E180" s="968"/>
      <c r="F180" s="967" t="s">
        <v>292</v>
      </c>
      <c r="G180" s="968"/>
      <c r="H180" s="967"/>
      <c r="I180" s="968"/>
      <c r="J180" s="967"/>
      <c r="K180" s="968"/>
      <c r="L180" s="968"/>
      <c r="M180" s="967"/>
      <c r="N180" s="968"/>
      <c r="O180" s="968"/>
      <c r="P180" s="967"/>
      <c r="Q180" s="968"/>
      <c r="R180" s="967"/>
      <c r="S180" s="968"/>
      <c r="T180" s="970" t="s">
        <v>315</v>
      </c>
      <c r="U180" s="968"/>
      <c r="V180" s="968"/>
      <c r="W180" s="968"/>
      <c r="X180" s="968"/>
      <c r="Y180" s="968"/>
      <c r="Z180" s="968"/>
      <c r="AA180" s="968"/>
      <c r="AB180" s="967" t="s">
        <v>273</v>
      </c>
      <c r="AC180" s="968"/>
      <c r="AD180" s="968"/>
      <c r="AE180" s="968"/>
      <c r="AF180" s="968"/>
      <c r="AG180" s="967" t="s">
        <v>274</v>
      </c>
      <c r="AH180" s="968"/>
      <c r="AI180" s="968"/>
      <c r="AJ180" s="469" t="s">
        <v>65</v>
      </c>
      <c r="AK180" s="969" t="s">
        <v>275</v>
      </c>
      <c r="AL180" s="968"/>
      <c r="AM180" s="968"/>
      <c r="AN180" s="968"/>
      <c r="AO180" s="968"/>
      <c r="AP180" s="968"/>
      <c r="AQ180" s="470">
        <v>201718000000</v>
      </c>
      <c r="AR180" s="470">
        <v>201698530818</v>
      </c>
      <c r="AS180" s="470">
        <v>19469182</v>
      </c>
      <c r="AT180" s="471">
        <v>0</v>
      </c>
      <c r="AU180" s="470">
        <v>195698711245</v>
      </c>
      <c r="AV180" s="470">
        <v>5999819573</v>
      </c>
      <c r="AW180" s="470">
        <v>123273500461</v>
      </c>
      <c r="AX180" s="470">
        <v>72425210784</v>
      </c>
      <c r="AY180" s="470">
        <v>123266616461</v>
      </c>
      <c r="AZ180" s="470">
        <v>6884000</v>
      </c>
      <c r="BA180" s="470">
        <v>123266616461</v>
      </c>
      <c r="BB180" s="471">
        <v>0</v>
      </c>
      <c r="BC180" s="470">
        <v>2742263</v>
      </c>
      <c r="BD180" s="472"/>
      <c r="BE180" s="474">
        <f t="shared" si="15"/>
        <v>0.97015988283147758</v>
      </c>
      <c r="BF180" s="474">
        <f t="shared" si="16"/>
        <v>0.61111799869619965</v>
      </c>
    </row>
    <row r="181" spans="1:58" x14ac:dyDescent="0.25">
      <c r="A181" s="480" t="str">
        <f t="shared" si="17"/>
        <v>A3616</v>
      </c>
      <c r="B181" s="967" t="s">
        <v>14</v>
      </c>
      <c r="C181" s="968"/>
      <c r="D181" s="967" t="s">
        <v>289</v>
      </c>
      <c r="E181" s="968"/>
      <c r="F181" s="967" t="s">
        <v>292</v>
      </c>
      <c r="G181" s="968"/>
      <c r="H181" s="967"/>
      <c r="I181" s="968"/>
      <c r="J181" s="967"/>
      <c r="K181" s="968"/>
      <c r="L181" s="968"/>
      <c r="M181" s="967"/>
      <c r="N181" s="968"/>
      <c r="O181" s="968"/>
      <c r="P181" s="967"/>
      <c r="Q181" s="968"/>
      <c r="R181" s="967"/>
      <c r="S181" s="968"/>
      <c r="T181" s="970" t="s">
        <v>315</v>
      </c>
      <c r="U181" s="968"/>
      <c r="V181" s="968"/>
      <c r="W181" s="968"/>
      <c r="X181" s="968"/>
      <c r="Y181" s="968"/>
      <c r="Z181" s="968"/>
      <c r="AA181" s="968"/>
      <c r="AB181" s="967" t="s">
        <v>273</v>
      </c>
      <c r="AC181" s="968"/>
      <c r="AD181" s="968"/>
      <c r="AE181" s="968"/>
      <c r="AF181" s="968"/>
      <c r="AG181" s="967" t="s">
        <v>276</v>
      </c>
      <c r="AH181" s="968"/>
      <c r="AI181" s="968"/>
      <c r="AJ181" s="469" t="s">
        <v>23</v>
      </c>
      <c r="AK181" s="969" t="s">
        <v>278</v>
      </c>
      <c r="AL181" s="968"/>
      <c r="AM181" s="968"/>
      <c r="AN181" s="968"/>
      <c r="AO181" s="968"/>
      <c r="AP181" s="968"/>
      <c r="AQ181" s="470">
        <v>66513900000</v>
      </c>
      <c r="AR181" s="470">
        <v>17824264679</v>
      </c>
      <c r="AS181" s="470">
        <v>48689635321</v>
      </c>
      <c r="AT181" s="471">
        <v>0</v>
      </c>
      <c r="AU181" s="470">
        <v>15818799098</v>
      </c>
      <c r="AV181" s="470">
        <v>2005465581</v>
      </c>
      <c r="AW181" s="470">
        <v>11007963413</v>
      </c>
      <c r="AX181" s="470">
        <v>4810835685</v>
      </c>
      <c r="AY181" s="470">
        <v>10956237202</v>
      </c>
      <c r="AZ181" s="470">
        <v>51726211</v>
      </c>
      <c r="BA181" s="470">
        <v>10956237202</v>
      </c>
      <c r="BB181" s="471">
        <v>0</v>
      </c>
      <c r="BC181" s="471">
        <v>0</v>
      </c>
      <c r="BD181" s="472"/>
      <c r="BE181" s="474">
        <f t="shared" si="15"/>
        <v>0.23782696696479985</v>
      </c>
      <c r="BF181" s="474">
        <f t="shared" si="16"/>
        <v>0.16549869144644955</v>
      </c>
    </row>
    <row r="182" spans="1:58" x14ac:dyDescent="0.25">
      <c r="A182" s="480" t="str">
        <f t="shared" si="17"/>
        <v>A36110</v>
      </c>
      <c r="B182" s="967" t="s">
        <v>14</v>
      </c>
      <c r="C182" s="968"/>
      <c r="D182" s="967" t="s">
        <v>289</v>
      </c>
      <c r="E182" s="968"/>
      <c r="F182" s="967" t="s">
        <v>292</v>
      </c>
      <c r="G182" s="968"/>
      <c r="H182" s="967" t="s">
        <v>279</v>
      </c>
      <c r="I182" s="968"/>
      <c r="J182" s="967"/>
      <c r="K182" s="968"/>
      <c r="L182" s="968"/>
      <c r="M182" s="967"/>
      <c r="N182" s="968"/>
      <c r="O182" s="968"/>
      <c r="P182" s="967"/>
      <c r="Q182" s="968"/>
      <c r="R182" s="967"/>
      <c r="S182" s="968"/>
      <c r="T182" s="970" t="s">
        <v>419</v>
      </c>
      <c r="U182" s="968"/>
      <c r="V182" s="968"/>
      <c r="W182" s="968"/>
      <c r="X182" s="968"/>
      <c r="Y182" s="968"/>
      <c r="Z182" s="968"/>
      <c r="AA182" s="968"/>
      <c r="AB182" s="967" t="s">
        <v>273</v>
      </c>
      <c r="AC182" s="968"/>
      <c r="AD182" s="968"/>
      <c r="AE182" s="968"/>
      <c r="AF182" s="968"/>
      <c r="AG182" s="967" t="s">
        <v>274</v>
      </c>
      <c r="AH182" s="968"/>
      <c r="AI182" s="968"/>
      <c r="AJ182" s="469" t="s">
        <v>65</v>
      </c>
      <c r="AK182" s="969" t="s">
        <v>275</v>
      </c>
      <c r="AL182" s="968"/>
      <c r="AM182" s="968"/>
      <c r="AN182" s="968"/>
      <c r="AO182" s="968"/>
      <c r="AP182" s="968"/>
      <c r="AQ182" s="470">
        <v>420000000</v>
      </c>
      <c r="AR182" s="470">
        <v>401464151</v>
      </c>
      <c r="AS182" s="470">
        <v>18535849</v>
      </c>
      <c r="AT182" s="471">
        <v>0</v>
      </c>
      <c r="AU182" s="470">
        <v>401464151</v>
      </c>
      <c r="AV182" s="471">
        <v>0</v>
      </c>
      <c r="AW182" s="470">
        <v>401464151</v>
      </c>
      <c r="AX182" s="471">
        <v>0</v>
      </c>
      <c r="AY182" s="470">
        <v>401464151</v>
      </c>
      <c r="AZ182" s="471">
        <v>0</v>
      </c>
      <c r="BA182" s="470">
        <v>401464151</v>
      </c>
      <c r="BB182" s="471">
        <v>0</v>
      </c>
      <c r="BC182" s="471">
        <v>0</v>
      </c>
      <c r="BD182" s="472"/>
      <c r="BE182" s="474">
        <f t="shared" si="15"/>
        <v>0.95586702619047614</v>
      </c>
      <c r="BF182" s="474">
        <f t="shared" si="16"/>
        <v>0.95586702619047614</v>
      </c>
    </row>
    <row r="183" spans="1:58" x14ac:dyDescent="0.25">
      <c r="A183" s="480" t="str">
        <f t="shared" si="17"/>
        <v>A361110</v>
      </c>
      <c r="B183" s="976" t="s">
        <v>14</v>
      </c>
      <c r="C183" s="968"/>
      <c r="D183" s="976" t="s">
        <v>289</v>
      </c>
      <c r="E183" s="968"/>
      <c r="F183" s="976" t="s">
        <v>292</v>
      </c>
      <c r="G183" s="968"/>
      <c r="H183" s="976" t="s">
        <v>279</v>
      </c>
      <c r="I183" s="968"/>
      <c r="J183" s="976" t="s">
        <v>279</v>
      </c>
      <c r="K183" s="968"/>
      <c r="L183" s="968"/>
      <c r="M183" s="976"/>
      <c r="N183" s="968"/>
      <c r="O183" s="968"/>
      <c r="P183" s="976"/>
      <c r="Q183" s="968"/>
      <c r="R183" s="976"/>
      <c r="S183" s="968"/>
      <c r="T183" s="977" t="s">
        <v>419</v>
      </c>
      <c r="U183" s="968"/>
      <c r="V183" s="968"/>
      <c r="W183" s="968"/>
      <c r="X183" s="968"/>
      <c r="Y183" s="968"/>
      <c r="Z183" s="968"/>
      <c r="AA183" s="968"/>
      <c r="AB183" s="976" t="s">
        <v>273</v>
      </c>
      <c r="AC183" s="968"/>
      <c r="AD183" s="968"/>
      <c r="AE183" s="968"/>
      <c r="AF183" s="968"/>
      <c r="AG183" s="976" t="s">
        <v>274</v>
      </c>
      <c r="AH183" s="968"/>
      <c r="AI183" s="968"/>
      <c r="AJ183" s="481" t="s">
        <v>65</v>
      </c>
      <c r="AK183" s="975" t="s">
        <v>275</v>
      </c>
      <c r="AL183" s="968"/>
      <c r="AM183" s="968"/>
      <c r="AN183" s="968"/>
      <c r="AO183" s="968"/>
      <c r="AP183" s="968"/>
      <c r="AQ183" s="482">
        <v>420000000</v>
      </c>
      <c r="AR183" s="482">
        <v>401464151</v>
      </c>
      <c r="AS183" s="482">
        <v>18535849</v>
      </c>
      <c r="AT183" s="483">
        <v>0</v>
      </c>
      <c r="AU183" s="482">
        <v>401464151</v>
      </c>
      <c r="AV183" s="483">
        <v>0</v>
      </c>
      <c r="AW183" s="482">
        <v>401464151</v>
      </c>
      <c r="AX183" s="483">
        <v>0</v>
      </c>
      <c r="AY183" s="482">
        <v>401464151</v>
      </c>
      <c r="AZ183" s="483">
        <v>0</v>
      </c>
      <c r="BA183" s="482">
        <v>401464151</v>
      </c>
      <c r="BB183" s="483">
        <v>0</v>
      </c>
      <c r="BC183" s="483">
        <v>0</v>
      </c>
      <c r="BD183" s="472"/>
      <c r="BE183" s="484">
        <f t="shared" si="15"/>
        <v>0.95586702619047614</v>
      </c>
      <c r="BF183" s="484">
        <f t="shared" si="16"/>
        <v>0.95586702619047614</v>
      </c>
    </row>
    <row r="184" spans="1:58" x14ac:dyDescent="0.25">
      <c r="A184" s="480" t="str">
        <f t="shared" si="17"/>
        <v>A3611210</v>
      </c>
      <c r="B184" s="976" t="s">
        <v>14</v>
      </c>
      <c r="C184" s="968"/>
      <c r="D184" s="976" t="s">
        <v>289</v>
      </c>
      <c r="E184" s="968"/>
      <c r="F184" s="976" t="s">
        <v>292</v>
      </c>
      <c r="G184" s="968"/>
      <c r="H184" s="976" t="s">
        <v>279</v>
      </c>
      <c r="I184" s="968"/>
      <c r="J184" s="976" t="s">
        <v>279</v>
      </c>
      <c r="K184" s="968"/>
      <c r="L184" s="968"/>
      <c r="M184" s="976" t="s">
        <v>282</v>
      </c>
      <c r="N184" s="968"/>
      <c r="O184" s="968"/>
      <c r="P184" s="976"/>
      <c r="Q184" s="968"/>
      <c r="R184" s="976"/>
      <c r="S184" s="968"/>
      <c r="T184" s="977" t="s">
        <v>420</v>
      </c>
      <c r="U184" s="968"/>
      <c r="V184" s="968"/>
      <c r="W184" s="968"/>
      <c r="X184" s="968"/>
      <c r="Y184" s="968"/>
      <c r="Z184" s="968"/>
      <c r="AA184" s="968"/>
      <c r="AB184" s="976" t="s">
        <v>273</v>
      </c>
      <c r="AC184" s="968"/>
      <c r="AD184" s="968"/>
      <c r="AE184" s="968"/>
      <c r="AF184" s="968"/>
      <c r="AG184" s="976" t="s">
        <v>274</v>
      </c>
      <c r="AH184" s="968"/>
      <c r="AI184" s="968"/>
      <c r="AJ184" s="481" t="s">
        <v>65</v>
      </c>
      <c r="AK184" s="975" t="s">
        <v>275</v>
      </c>
      <c r="AL184" s="968"/>
      <c r="AM184" s="968"/>
      <c r="AN184" s="968"/>
      <c r="AO184" s="968"/>
      <c r="AP184" s="968"/>
      <c r="AQ184" s="482">
        <v>420000000</v>
      </c>
      <c r="AR184" s="482">
        <v>401464151</v>
      </c>
      <c r="AS184" s="482">
        <v>18535849</v>
      </c>
      <c r="AT184" s="483">
        <v>0</v>
      </c>
      <c r="AU184" s="482">
        <v>401464151</v>
      </c>
      <c r="AV184" s="483">
        <v>0</v>
      </c>
      <c r="AW184" s="482">
        <v>401464151</v>
      </c>
      <c r="AX184" s="483">
        <v>0</v>
      </c>
      <c r="AY184" s="482">
        <v>401464151</v>
      </c>
      <c r="AZ184" s="483">
        <v>0</v>
      </c>
      <c r="BA184" s="482">
        <v>401464151</v>
      </c>
      <c r="BB184" s="483">
        <v>0</v>
      </c>
      <c r="BC184" s="483">
        <v>0</v>
      </c>
      <c r="BD184" s="472"/>
      <c r="BE184" s="484">
        <f t="shared" si="15"/>
        <v>0.95586702619047614</v>
      </c>
      <c r="BF184" s="484">
        <f t="shared" si="16"/>
        <v>0.95586702619047614</v>
      </c>
    </row>
    <row r="185" spans="1:58" x14ac:dyDescent="0.25">
      <c r="A185" s="480" t="str">
        <f t="shared" si="17"/>
        <v>A36310</v>
      </c>
      <c r="B185" s="967" t="s">
        <v>14</v>
      </c>
      <c r="C185" s="968"/>
      <c r="D185" s="967" t="s">
        <v>289</v>
      </c>
      <c r="E185" s="968"/>
      <c r="F185" s="967" t="s">
        <v>292</v>
      </c>
      <c r="G185" s="968"/>
      <c r="H185" s="967" t="s">
        <v>289</v>
      </c>
      <c r="I185" s="968"/>
      <c r="J185" s="967"/>
      <c r="K185" s="968"/>
      <c r="L185" s="968"/>
      <c r="M185" s="967"/>
      <c r="N185" s="968"/>
      <c r="O185" s="968"/>
      <c r="P185" s="967"/>
      <c r="Q185" s="968"/>
      <c r="R185" s="967"/>
      <c r="S185" s="968"/>
      <c r="T185" s="970" t="s">
        <v>316</v>
      </c>
      <c r="U185" s="968"/>
      <c r="V185" s="968"/>
      <c r="W185" s="968"/>
      <c r="X185" s="968"/>
      <c r="Y185" s="968"/>
      <c r="Z185" s="968"/>
      <c r="AA185" s="968"/>
      <c r="AB185" s="967" t="s">
        <v>273</v>
      </c>
      <c r="AC185" s="968"/>
      <c r="AD185" s="968"/>
      <c r="AE185" s="968"/>
      <c r="AF185" s="968"/>
      <c r="AG185" s="967" t="s">
        <v>274</v>
      </c>
      <c r="AH185" s="968"/>
      <c r="AI185" s="968"/>
      <c r="AJ185" s="469" t="s">
        <v>65</v>
      </c>
      <c r="AK185" s="969" t="s">
        <v>275</v>
      </c>
      <c r="AL185" s="968"/>
      <c r="AM185" s="968"/>
      <c r="AN185" s="968"/>
      <c r="AO185" s="968"/>
      <c r="AP185" s="968"/>
      <c r="AQ185" s="470">
        <v>201298000000</v>
      </c>
      <c r="AR185" s="470">
        <v>201297066667</v>
      </c>
      <c r="AS185" s="470">
        <v>933333</v>
      </c>
      <c r="AT185" s="471">
        <v>0</v>
      </c>
      <c r="AU185" s="470">
        <v>195297247094</v>
      </c>
      <c r="AV185" s="470">
        <v>5999819573</v>
      </c>
      <c r="AW185" s="470">
        <v>122872036310</v>
      </c>
      <c r="AX185" s="470">
        <v>72425210784</v>
      </c>
      <c r="AY185" s="470">
        <v>122865152310</v>
      </c>
      <c r="AZ185" s="470">
        <v>6884000</v>
      </c>
      <c r="BA185" s="470">
        <v>122865152310</v>
      </c>
      <c r="BB185" s="471">
        <v>0</v>
      </c>
      <c r="BC185" s="470">
        <v>2742263</v>
      </c>
      <c r="BD185" s="472"/>
      <c r="BE185" s="474">
        <f t="shared" si="15"/>
        <v>0.97018970428916329</v>
      </c>
      <c r="BF185" s="474">
        <f t="shared" si="16"/>
        <v>0.61039869402577274</v>
      </c>
    </row>
    <row r="186" spans="1:58" x14ac:dyDescent="0.25">
      <c r="A186" s="480" t="str">
        <f t="shared" si="17"/>
        <v>A36316</v>
      </c>
      <c r="B186" s="967" t="s">
        <v>14</v>
      </c>
      <c r="C186" s="968"/>
      <c r="D186" s="967" t="s">
        <v>289</v>
      </c>
      <c r="E186" s="968"/>
      <c r="F186" s="967" t="s">
        <v>292</v>
      </c>
      <c r="G186" s="968"/>
      <c r="H186" s="967" t="s">
        <v>289</v>
      </c>
      <c r="I186" s="968"/>
      <c r="J186" s="967"/>
      <c r="K186" s="968"/>
      <c r="L186" s="968"/>
      <c r="M186" s="967"/>
      <c r="N186" s="968"/>
      <c r="O186" s="968"/>
      <c r="P186" s="967"/>
      <c r="Q186" s="968"/>
      <c r="R186" s="967"/>
      <c r="S186" s="968"/>
      <c r="T186" s="970" t="s">
        <v>316</v>
      </c>
      <c r="U186" s="968"/>
      <c r="V186" s="968"/>
      <c r="W186" s="968"/>
      <c r="X186" s="968"/>
      <c r="Y186" s="968"/>
      <c r="Z186" s="968"/>
      <c r="AA186" s="968"/>
      <c r="AB186" s="967" t="s">
        <v>273</v>
      </c>
      <c r="AC186" s="968"/>
      <c r="AD186" s="968"/>
      <c r="AE186" s="968"/>
      <c r="AF186" s="968"/>
      <c r="AG186" s="967" t="s">
        <v>276</v>
      </c>
      <c r="AH186" s="968"/>
      <c r="AI186" s="968"/>
      <c r="AJ186" s="469" t="s">
        <v>23</v>
      </c>
      <c r="AK186" s="969" t="s">
        <v>278</v>
      </c>
      <c r="AL186" s="968"/>
      <c r="AM186" s="968"/>
      <c r="AN186" s="968"/>
      <c r="AO186" s="968"/>
      <c r="AP186" s="968"/>
      <c r="AQ186" s="470">
        <v>66513900000</v>
      </c>
      <c r="AR186" s="470">
        <v>17824264679</v>
      </c>
      <c r="AS186" s="470">
        <v>48689635321</v>
      </c>
      <c r="AT186" s="471">
        <v>0</v>
      </c>
      <c r="AU186" s="470">
        <v>15818799098</v>
      </c>
      <c r="AV186" s="470">
        <v>2005465581</v>
      </c>
      <c r="AW186" s="470">
        <v>11007963413</v>
      </c>
      <c r="AX186" s="470">
        <v>4810835685</v>
      </c>
      <c r="AY186" s="470">
        <v>10956237202</v>
      </c>
      <c r="AZ186" s="470">
        <v>51726211</v>
      </c>
      <c r="BA186" s="470">
        <v>10956237202</v>
      </c>
      <c r="BB186" s="471">
        <v>0</v>
      </c>
      <c r="BC186" s="471">
        <v>0</v>
      </c>
      <c r="BD186" s="472"/>
      <c r="BE186" s="474">
        <f t="shared" si="15"/>
        <v>0.23782696696479985</v>
      </c>
      <c r="BF186" s="474">
        <f t="shared" si="16"/>
        <v>0.16549869144644955</v>
      </c>
    </row>
    <row r="187" spans="1:58" x14ac:dyDescent="0.25">
      <c r="A187" s="480" t="str">
        <f t="shared" si="17"/>
        <v>A363410</v>
      </c>
      <c r="B187" s="976" t="s">
        <v>14</v>
      </c>
      <c r="C187" s="968"/>
      <c r="D187" s="976" t="s">
        <v>289</v>
      </c>
      <c r="E187" s="968"/>
      <c r="F187" s="976" t="s">
        <v>292</v>
      </c>
      <c r="G187" s="968"/>
      <c r="H187" s="976" t="s">
        <v>289</v>
      </c>
      <c r="I187" s="968"/>
      <c r="J187" s="976" t="s">
        <v>283</v>
      </c>
      <c r="K187" s="968"/>
      <c r="L187" s="968"/>
      <c r="M187" s="976"/>
      <c r="N187" s="968"/>
      <c r="O187" s="968"/>
      <c r="P187" s="976"/>
      <c r="Q187" s="968"/>
      <c r="R187" s="976"/>
      <c r="S187" s="968"/>
      <c r="T187" s="977" t="s">
        <v>94</v>
      </c>
      <c r="U187" s="968"/>
      <c r="V187" s="968"/>
      <c r="W187" s="968"/>
      <c r="X187" s="968"/>
      <c r="Y187" s="968"/>
      <c r="Z187" s="968"/>
      <c r="AA187" s="968"/>
      <c r="AB187" s="976" t="s">
        <v>273</v>
      </c>
      <c r="AC187" s="968"/>
      <c r="AD187" s="968"/>
      <c r="AE187" s="968"/>
      <c r="AF187" s="968"/>
      <c r="AG187" s="976" t="s">
        <v>274</v>
      </c>
      <c r="AH187" s="968"/>
      <c r="AI187" s="968"/>
      <c r="AJ187" s="481" t="s">
        <v>65</v>
      </c>
      <c r="AK187" s="975" t="s">
        <v>275</v>
      </c>
      <c r="AL187" s="968"/>
      <c r="AM187" s="968"/>
      <c r="AN187" s="968"/>
      <c r="AO187" s="968"/>
      <c r="AP187" s="968"/>
      <c r="AQ187" s="482">
        <v>298000000</v>
      </c>
      <c r="AR187" s="482">
        <v>297066667</v>
      </c>
      <c r="AS187" s="482">
        <v>933333</v>
      </c>
      <c r="AT187" s="483">
        <v>0</v>
      </c>
      <c r="AU187" s="482">
        <v>282316667</v>
      </c>
      <c r="AV187" s="482">
        <v>14750000</v>
      </c>
      <c r="AW187" s="482">
        <v>151819623</v>
      </c>
      <c r="AX187" s="482">
        <v>130497044</v>
      </c>
      <c r="AY187" s="482">
        <v>151819623</v>
      </c>
      <c r="AZ187" s="483">
        <v>0</v>
      </c>
      <c r="BA187" s="482">
        <v>151819623</v>
      </c>
      <c r="BB187" s="483">
        <v>0</v>
      </c>
      <c r="BC187" s="483">
        <v>0</v>
      </c>
      <c r="BD187" s="472"/>
      <c r="BE187" s="484">
        <f t="shared" si="15"/>
        <v>0.94737136577181214</v>
      </c>
      <c r="BF187" s="484">
        <f t="shared" si="16"/>
        <v>0.50946182214765101</v>
      </c>
    </row>
    <row r="188" spans="1:58" x14ac:dyDescent="0.25">
      <c r="A188" s="480" t="str">
        <f t="shared" si="17"/>
        <v>A363710</v>
      </c>
      <c r="B188" s="976" t="s">
        <v>14</v>
      </c>
      <c r="C188" s="968"/>
      <c r="D188" s="976" t="s">
        <v>289</v>
      </c>
      <c r="E188" s="968"/>
      <c r="F188" s="976" t="s">
        <v>292</v>
      </c>
      <c r="G188" s="968"/>
      <c r="H188" s="976" t="s">
        <v>289</v>
      </c>
      <c r="I188" s="968"/>
      <c r="J188" s="976" t="s">
        <v>293</v>
      </c>
      <c r="K188" s="968"/>
      <c r="L188" s="968"/>
      <c r="M188" s="976"/>
      <c r="N188" s="968"/>
      <c r="O188" s="968"/>
      <c r="P188" s="976"/>
      <c r="Q188" s="968"/>
      <c r="R188" s="976"/>
      <c r="S188" s="968"/>
      <c r="T188" s="977" t="s">
        <v>95</v>
      </c>
      <c r="U188" s="968"/>
      <c r="V188" s="968"/>
      <c r="W188" s="968"/>
      <c r="X188" s="968"/>
      <c r="Y188" s="968"/>
      <c r="Z188" s="968"/>
      <c r="AA188" s="968"/>
      <c r="AB188" s="976" t="s">
        <v>273</v>
      </c>
      <c r="AC188" s="968"/>
      <c r="AD188" s="968"/>
      <c r="AE188" s="968"/>
      <c r="AF188" s="968"/>
      <c r="AG188" s="976" t="s">
        <v>274</v>
      </c>
      <c r="AH188" s="968"/>
      <c r="AI188" s="968"/>
      <c r="AJ188" s="481" t="s">
        <v>65</v>
      </c>
      <c r="AK188" s="975" t="s">
        <v>275</v>
      </c>
      <c r="AL188" s="968"/>
      <c r="AM188" s="968"/>
      <c r="AN188" s="968"/>
      <c r="AO188" s="968"/>
      <c r="AP188" s="968"/>
      <c r="AQ188" s="482">
        <v>201000000000</v>
      </c>
      <c r="AR188" s="482">
        <v>201000000000</v>
      </c>
      <c r="AS188" s="483">
        <v>0</v>
      </c>
      <c r="AT188" s="483">
        <v>0</v>
      </c>
      <c r="AU188" s="482">
        <v>195014930427</v>
      </c>
      <c r="AV188" s="482">
        <v>5985069573</v>
      </c>
      <c r="AW188" s="482">
        <v>122720216687</v>
      </c>
      <c r="AX188" s="482">
        <v>72294713740</v>
      </c>
      <c r="AY188" s="482">
        <v>122713332687</v>
      </c>
      <c r="AZ188" s="482">
        <v>6884000</v>
      </c>
      <c r="BA188" s="482">
        <v>122713332687</v>
      </c>
      <c r="BB188" s="483">
        <v>0</v>
      </c>
      <c r="BC188" s="482">
        <v>2742263</v>
      </c>
      <c r="BD188" s="472"/>
      <c r="BE188" s="484">
        <f t="shared" si="15"/>
        <v>0.97022353446268661</v>
      </c>
      <c r="BF188" s="484">
        <f t="shared" si="16"/>
        <v>0.61054834172636818</v>
      </c>
    </row>
    <row r="189" spans="1:58" x14ac:dyDescent="0.25">
      <c r="A189" s="480" t="str">
        <f t="shared" si="17"/>
        <v>A3631116</v>
      </c>
      <c r="B189" s="976" t="s">
        <v>14</v>
      </c>
      <c r="C189" s="968"/>
      <c r="D189" s="976" t="s">
        <v>289</v>
      </c>
      <c r="E189" s="968"/>
      <c r="F189" s="976" t="s">
        <v>292</v>
      </c>
      <c r="G189" s="968"/>
      <c r="H189" s="976" t="s">
        <v>289</v>
      </c>
      <c r="I189" s="968"/>
      <c r="J189" s="976" t="s">
        <v>80</v>
      </c>
      <c r="K189" s="968"/>
      <c r="L189" s="968"/>
      <c r="M189" s="976"/>
      <c r="N189" s="968"/>
      <c r="O189" s="968"/>
      <c r="P189" s="976"/>
      <c r="Q189" s="968"/>
      <c r="R189" s="976"/>
      <c r="S189" s="968"/>
      <c r="T189" s="977" t="s">
        <v>183</v>
      </c>
      <c r="U189" s="968"/>
      <c r="V189" s="968"/>
      <c r="W189" s="968"/>
      <c r="X189" s="968"/>
      <c r="Y189" s="968"/>
      <c r="Z189" s="968"/>
      <c r="AA189" s="968"/>
      <c r="AB189" s="976" t="s">
        <v>273</v>
      </c>
      <c r="AC189" s="968"/>
      <c r="AD189" s="968"/>
      <c r="AE189" s="968"/>
      <c r="AF189" s="968"/>
      <c r="AG189" s="976" t="s">
        <v>276</v>
      </c>
      <c r="AH189" s="968"/>
      <c r="AI189" s="968"/>
      <c r="AJ189" s="481" t="s">
        <v>23</v>
      </c>
      <c r="AK189" s="975" t="s">
        <v>278</v>
      </c>
      <c r="AL189" s="968"/>
      <c r="AM189" s="968"/>
      <c r="AN189" s="968"/>
      <c r="AO189" s="968"/>
      <c r="AP189" s="968"/>
      <c r="AQ189" s="482">
        <v>66009000000</v>
      </c>
      <c r="AR189" s="482">
        <v>17824264679</v>
      </c>
      <c r="AS189" s="482">
        <v>48184735321</v>
      </c>
      <c r="AT189" s="483">
        <v>0</v>
      </c>
      <c r="AU189" s="482">
        <v>15818799098</v>
      </c>
      <c r="AV189" s="482">
        <v>2005465581</v>
      </c>
      <c r="AW189" s="482">
        <v>11007963413</v>
      </c>
      <c r="AX189" s="482">
        <v>4810835685</v>
      </c>
      <c r="AY189" s="482">
        <v>10956237202</v>
      </c>
      <c r="AZ189" s="482">
        <v>51726211</v>
      </c>
      <c r="BA189" s="482">
        <v>10956237202</v>
      </c>
      <c r="BB189" s="483">
        <v>0</v>
      </c>
      <c r="BC189" s="483">
        <v>0</v>
      </c>
      <c r="BD189" s="472"/>
      <c r="BE189" s="484">
        <f t="shared" si="15"/>
        <v>0.23964609519913951</v>
      </c>
      <c r="BF189" s="484">
        <f t="shared" si="16"/>
        <v>0.16676458381432835</v>
      </c>
    </row>
    <row r="190" spans="1:58" x14ac:dyDescent="0.25">
      <c r="A190" s="480" t="str">
        <f t="shared" si="17"/>
        <v>A36311116</v>
      </c>
      <c r="B190" s="976" t="s">
        <v>14</v>
      </c>
      <c r="C190" s="968"/>
      <c r="D190" s="976" t="s">
        <v>289</v>
      </c>
      <c r="E190" s="968"/>
      <c r="F190" s="976" t="s">
        <v>292</v>
      </c>
      <c r="G190" s="968"/>
      <c r="H190" s="976" t="s">
        <v>289</v>
      </c>
      <c r="I190" s="968"/>
      <c r="J190" s="976" t="s">
        <v>80</v>
      </c>
      <c r="K190" s="968"/>
      <c r="L190" s="968"/>
      <c r="M190" s="976" t="s">
        <v>279</v>
      </c>
      <c r="N190" s="968"/>
      <c r="O190" s="968"/>
      <c r="P190" s="976" t="s">
        <v>236</v>
      </c>
      <c r="Q190" s="968"/>
      <c r="R190" s="976" t="s">
        <v>236</v>
      </c>
      <c r="S190" s="968"/>
      <c r="T190" s="977" t="s">
        <v>96</v>
      </c>
      <c r="U190" s="968"/>
      <c r="V190" s="968"/>
      <c r="W190" s="968"/>
      <c r="X190" s="968"/>
      <c r="Y190" s="968"/>
      <c r="Z190" s="968"/>
      <c r="AA190" s="968"/>
      <c r="AB190" s="976" t="s">
        <v>273</v>
      </c>
      <c r="AC190" s="968"/>
      <c r="AD190" s="968"/>
      <c r="AE190" s="968"/>
      <c r="AF190" s="968"/>
      <c r="AG190" s="976" t="s">
        <v>276</v>
      </c>
      <c r="AH190" s="968"/>
      <c r="AI190" s="968"/>
      <c r="AJ190" s="481" t="s">
        <v>23</v>
      </c>
      <c r="AK190" s="975" t="s">
        <v>278</v>
      </c>
      <c r="AL190" s="968"/>
      <c r="AM190" s="968"/>
      <c r="AN190" s="968"/>
      <c r="AO190" s="968"/>
      <c r="AP190" s="968"/>
      <c r="AQ190" s="482">
        <v>58014500000</v>
      </c>
      <c r="AR190" s="482">
        <v>9904764679</v>
      </c>
      <c r="AS190" s="482">
        <v>48109735321</v>
      </c>
      <c r="AT190" s="483">
        <v>0</v>
      </c>
      <c r="AU190" s="482">
        <v>8114614362</v>
      </c>
      <c r="AV190" s="482">
        <v>1790150317</v>
      </c>
      <c r="AW190" s="482">
        <v>7140272837</v>
      </c>
      <c r="AX190" s="482">
        <v>974341525</v>
      </c>
      <c r="AY190" s="482">
        <v>7088546626</v>
      </c>
      <c r="AZ190" s="482">
        <v>51726211</v>
      </c>
      <c r="BA190" s="482">
        <v>7088546626</v>
      </c>
      <c r="BB190" s="483">
        <v>0</v>
      </c>
      <c r="BC190" s="483">
        <v>0</v>
      </c>
      <c r="BD190" s="472"/>
      <c r="BE190" s="484">
        <f t="shared" si="15"/>
        <v>0.13987217612838171</v>
      </c>
      <c r="BF190" s="484">
        <f t="shared" si="16"/>
        <v>0.12307738301631489</v>
      </c>
    </row>
    <row r="191" spans="1:58" x14ac:dyDescent="0.25">
      <c r="A191" s="480" t="str">
        <f t="shared" si="17"/>
        <v>A36311216</v>
      </c>
      <c r="B191" s="976" t="s">
        <v>14</v>
      </c>
      <c r="C191" s="968"/>
      <c r="D191" s="976" t="s">
        <v>289</v>
      </c>
      <c r="E191" s="968"/>
      <c r="F191" s="976" t="s">
        <v>292</v>
      </c>
      <c r="G191" s="968"/>
      <c r="H191" s="976" t="s">
        <v>289</v>
      </c>
      <c r="I191" s="968"/>
      <c r="J191" s="976" t="s">
        <v>80</v>
      </c>
      <c r="K191" s="968"/>
      <c r="L191" s="968"/>
      <c r="M191" s="976" t="s">
        <v>282</v>
      </c>
      <c r="N191" s="968"/>
      <c r="O191" s="968"/>
      <c r="P191" s="976" t="s">
        <v>236</v>
      </c>
      <c r="Q191" s="968"/>
      <c r="R191" s="976" t="s">
        <v>236</v>
      </c>
      <c r="S191" s="968"/>
      <c r="T191" s="977" t="s">
        <v>97</v>
      </c>
      <c r="U191" s="968"/>
      <c r="V191" s="968"/>
      <c r="W191" s="968"/>
      <c r="X191" s="968"/>
      <c r="Y191" s="968"/>
      <c r="Z191" s="968"/>
      <c r="AA191" s="968"/>
      <c r="AB191" s="976" t="s">
        <v>273</v>
      </c>
      <c r="AC191" s="968"/>
      <c r="AD191" s="968"/>
      <c r="AE191" s="968"/>
      <c r="AF191" s="968"/>
      <c r="AG191" s="976" t="s">
        <v>276</v>
      </c>
      <c r="AH191" s="968"/>
      <c r="AI191" s="968"/>
      <c r="AJ191" s="481" t="s">
        <v>23</v>
      </c>
      <c r="AK191" s="975" t="s">
        <v>278</v>
      </c>
      <c r="AL191" s="968"/>
      <c r="AM191" s="968"/>
      <c r="AN191" s="968"/>
      <c r="AO191" s="968"/>
      <c r="AP191" s="968"/>
      <c r="AQ191" s="482">
        <v>7994500000</v>
      </c>
      <c r="AR191" s="482">
        <v>7919500000</v>
      </c>
      <c r="AS191" s="482">
        <v>75000000</v>
      </c>
      <c r="AT191" s="483">
        <v>0</v>
      </c>
      <c r="AU191" s="482">
        <v>7704184736</v>
      </c>
      <c r="AV191" s="482">
        <v>215315264</v>
      </c>
      <c r="AW191" s="482">
        <v>3867690576</v>
      </c>
      <c r="AX191" s="482">
        <v>3836494160</v>
      </c>
      <c r="AY191" s="482">
        <v>3867690576</v>
      </c>
      <c r="AZ191" s="483">
        <v>0</v>
      </c>
      <c r="BA191" s="482">
        <v>3867690576</v>
      </c>
      <c r="BB191" s="483">
        <v>0</v>
      </c>
      <c r="BC191" s="483">
        <v>0</v>
      </c>
      <c r="BD191" s="472"/>
      <c r="BE191" s="484">
        <f t="shared" si="15"/>
        <v>0.96368562586778406</v>
      </c>
      <c r="BF191" s="484">
        <f t="shared" si="16"/>
        <v>0.48379393032709989</v>
      </c>
    </row>
    <row r="192" spans="1:58" x14ac:dyDescent="0.25">
      <c r="A192" s="480" t="str">
        <f t="shared" si="17"/>
        <v>A3636616</v>
      </c>
      <c r="B192" s="976" t="s">
        <v>14</v>
      </c>
      <c r="C192" s="968"/>
      <c r="D192" s="976" t="s">
        <v>289</v>
      </c>
      <c r="E192" s="968"/>
      <c r="F192" s="976" t="s">
        <v>292</v>
      </c>
      <c r="G192" s="968"/>
      <c r="H192" s="976" t="s">
        <v>289</v>
      </c>
      <c r="I192" s="968"/>
      <c r="J192" s="976" t="s">
        <v>317</v>
      </c>
      <c r="K192" s="968"/>
      <c r="L192" s="968"/>
      <c r="M192" s="976"/>
      <c r="N192" s="968"/>
      <c r="O192" s="968"/>
      <c r="P192" s="976"/>
      <c r="Q192" s="968"/>
      <c r="R192" s="976"/>
      <c r="S192" s="968"/>
      <c r="T192" s="977" t="s">
        <v>98</v>
      </c>
      <c r="U192" s="968"/>
      <c r="V192" s="968"/>
      <c r="W192" s="968"/>
      <c r="X192" s="968"/>
      <c r="Y192" s="968"/>
      <c r="Z192" s="968"/>
      <c r="AA192" s="968"/>
      <c r="AB192" s="976" t="s">
        <v>273</v>
      </c>
      <c r="AC192" s="968"/>
      <c r="AD192" s="968"/>
      <c r="AE192" s="968"/>
      <c r="AF192" s="968"/>
      <c r="AG192" s="976" t="s">
        <v>276</v>
      </c>
      <c r="AH192" s="968"/>
      <c r="AI192" s="968"/>
      <c r="AJ192" s="481" t="s">
        <v>23</v>
      </c>
      <c r="AK192" s="975" t="s">
        <v>278</v>
      </c>
      <c r="AL192" s="968"/>
      <c r="AM192" s="968"/>
      <c r="AN192" s="968"/>
      <c r="AO192" s="968"/>
      <c r="AP192" s="968"/>
      <c r="AQ192" s="482">
        <v>504900000</v>
      </c>
      <c r="AR192" s="483">
        <v>0</v>
      </c>
      <c r="AS192" s="482">
        <v>504900000</v>
      </c>
      <c r="AT192" s="483">
        <v>0</v>
      </c>
      <c r="AU192" s="483">
        <v>0</v>
      </c>
      <c r="AV192" s="483">
        <v>0</v>
      </c>
      <c r="AW192" s="483">
        <v>0</v>
      </c>
      <c r="AX192" s="483">
        <v>0</v>
      </c>
      <c r="AY192" s="483">
        <v>0</v>
      </c>
      <c r="AZ192" s="483">
        <v>0</v>
      </c>
      <c r="BA192" s="483">
        <v>0</v>
      </c>
      <c r="BB192" s="483">
        <v>0</v>
      </c>
      <c r="BC192" s="483">
        <v>0</v>
      </c>
      <c r="BD192" s="472"/>
      <c r="BE192" s="484">
        <f t="shared" si="15"/>
        <v>0</v>
      </c>
      <c r="BF192" s="484">
        <f t="shared" si="16"/>
        <v>0</v>
      </c>
    </row>
    <row r="193" spans="1:58" s="480" customFormat="1" ht="13.5" x14ac:dyDescent="0.2">
      <c r="A193" s="480" t="str">
        <f t="shared" si="17"/>
        <v>C10</v>
      </c>
      <c r="B193" s="971" t="s">
        <v>99</v>
      </c>
      <c r="C193" s="972"/>
      <c r="D193" s="971"/>
      <c r="E193" s="972"/>
      <c r="F193" s="971"/>
      <c r="G193" s="972"/>
      <c r="H193" s="971"/>
      <c r="I193" s="972"/>
      <c r="J193" s="971"/>
      <c r="K193" s="972"/>
      <c r="L193" s="972"/>
      <c r="M193" s="971"/>
      <c r="N193" s="972"/>
      <c r="O193" s="972"/>
      <c r="P193" s="971"/>
      <c r="Q193" s="972"/>
      <c r="R193" s="971"/>
      <c r="S193" s="972"/>
      <c r="T193" s="973" t="s">
        <v>11</v>
      </c>
      <c r="U193" s="972"/>
      <c r="V193" s="972"/>
      <c r="W193" s="972"/>
      <c r="X193" s="972"/>
      <c r="Y193" s="972"/>
      <c r="Z193" s="972"/>
      <c r="AA193" s="972"/>
      <c r="AB193" s="971" t="s">
        <v>273</v>
      </c>
      <c r="AC193" s="972"/>
      <c r="AD193" s="972"/>
      <c r="AE193" s="972"/>
      <c r="AF193" s="972"/>
      <c r="AG193" s="971" t="s">
        <v>274</v>
      </c>
      <c r="AH193" s="972"/>
      <c r="AI193" s="972"/>
      <c r="AJ193" s="475" t="s">
        <v>65</v>
      </c>
      <c r="AK193" s="974" t="s">
        <v>275</v>
      </c>
      <c r="AL193" s="972"/>
      <c r="AM193" s="972"/>
      <c r="AN193" s="972"/>
      <c r="AO193" s="972"/>
      <c r="AP193" s="972"/>
      <c r="AQ193" s="476">
        <v>26620420000</v>
      </c>
      <c r="AR193" s="476">
        <v>13617722027</v>
      </c>
      <c r="AS193" s="476">
        <v>10952697973</v>
      </c>
      <c r="AT193" s="477">
        <v>2050000000</v>
      </c>
      <c r="AU193" s="477">
        <v>10601497631</v>
      </c>
      <c r="AV193" s="477">
        <v>3016224396</v>
      </c>
      <c r="AW193" s="477">
        <v>4813856406</v>
      </c>
      <c r="AX193" s="477">
        <v>5787641225</v>
      </c>
      <c r="AY193" s="477">
        <v>4811036930</v>
      </c>
      <c r="AZ193" s="477">
        <v>2819476</v>
      </c>
      <c r="BA193" s="477">
        <v>4803340145</v>
      </c>
      <c r="BB193" s="477">
        <v>7696785</v>
      </c>
      <c r="BC193" s="477">
        <v>1718802</v>
      </c>
      <c r="BD193" s="478"/>
      <c r="BE193" s="479">
        <f t="shared" si="15"/>
        <v>0.39824682071131862</v>
      </c>
      <c r="BF193" s="479">
        <f t="shared" si="16"/>
        <v>0.18083322524588266</v>
      </c>
    </row>
    <row r="194" spans="1:58" s="480" customFormat="1" ht="13.5" x14ac:dyDescent="0.2">
      <c r="A194" s="480" t="str">
        <f t="shared" si="17"/>
        <v>C13</v>
      </c>
      <c r="B194" s="971" t="s">
        <v>99</v>
      </c>
      <c r="C194" s="972"/>
      <c r="D194" s="971"/>
      <c r="E194" s="972"/>
      <c r="F194" s="971"/>
      <c r="G194" s="972"/>
      <c r="H194" s="971"/>
      <c r="I194" s="972"/>
      <c r="J194" s="971"/>
      <c r="K194" s="972"/>
      <c r="L194" s="972"/>
      <c r="M194" s="971"/>
      <c r="N194" s="972"/>
      <c r="O194" s="972"/>
      <c r="P194" s="971"/>
      <c r="Q194" s="972"/>
      <c r="R194" s="971"/>
      <c r="S194" s="972"/>
      <c r="T194" s="973" t="s">
        <v>11</v>
      </c>
      <c r="U194" s="972"/>
      <c r="V194" s="972"/>
      <c r="W194" s="972"/>
      <c r="X194" s="972"/>
      <c r="Y194" s="972"/>
      <c r="Z194" s="972"/>
      <c r="AA194" s="972"/>
      <c r="AB194" s="971" t="s">
        <v>273</v>
      </c>
      <c r="AC194" s="972"/>
      <c r="AD194" s="972"/>
      <c r="AE194" s="972"/>
      <c r="AF194" s="972"/>
      <c r="AG194" s="971" t="s">
        <v>274</v>
      </c>
      <c r="AH194" s="972"/>
      <c r="AI194" s="972"/>
      <c r="AJ194" s="475" t="s">
        <v>303</v>
      </c>
      <c r="AK194" s="974" t="s">
        <v>321</v>
      </c>
      <c r="AL194" s="972"/>
      <c r="AM194" s="972"/>
      <c r="AN194" s="972"/>
      <c r="AO194" s="972"/>
      <c r="AP194" s="972"/>
      <c r="AQ194" s="476">
        <v>5000000000</v>
      </c>
      <c r="AR194" s="476">
        <v>5000000000</v>
      </c>
      <c r="AS194" s="476">
        <v>0</v>
      </c>
      <c r="AT194" s="477">
        <v>0</v>
      </c>
      <c r="AU194" s="477">
        <v>5000000000</v>
      </c>
      <c r="AV194" s="477">
        <v>0</v>
      </c>
      <c r="AW194" s="477">
        <v>457384092.45999998</v>
      </c>
      <c r="AX194" s="477">
        <v>4542615907.54</v>
      </c>
      <c r="AY194" s="477">
        <v>457384092.45999998</v>
      </c>
      <c r="AZ194" s="477">
        <v>0</v>
      </c>
      <c r="BA194" s="477">
        <v>457384092.45999998</v>
      </c>
      <c r="BB194" s="477">
        <v>0</v>
      </c>
      <c r="BC194" s="477">
        <v>0</v>
      </c>
      <c r="BD194" s="478"/>
      <c r="BE194" s="479">
        <f t="shared" si="15"/>
        <v>1</v>
      </c>
      <c r="BF194" s="479">
        <f t="shared" si="16"/>
        <v>9.1476818491999998E-2</v>
      </c>
    </row>
    <row r="195" spans="1:58" s="480" customFormat="1" ht="13.5" x14ac:dyDescent="0.2">
      <c r="A195" s="480" t="str">
        <f t="shared" si="17"/>
        <v>C15</v>
      </c>
      <c r="B195" s="971" t="s">
        <v>99</v>
      </c>
      <c r="C195" s="972"/>
      <c r="D195" s="971"/>
      <c r="E195" s="972"/>
      <c r="F195" s="971"/>
      <c r="G195" s="972"/>
      <c r="H195" s="971"/>
      <c r="I195" s="972"/>
      <c r="J195" s="971"/>
      <c r="K195" s="972"/>
      <c r="L195" s="972"/>
      <c r="M195" s="971"/>
      <c r="N195" s="972"/>
      <c r="O195" s="972"/>
      <c r="P195" s="971"/>
      <c r="Q195" s="972"/>
      <c r="R195" s="971"/>
      <c r="S195" s="972"/>
      <c r="T195" s="973" t="s">
        <v>11</v>
      </c>
      <c r="U195" s="972"/>
      <c r="V195" s="972"/>
      <c r="W195" s="972"/>
      <c r="X195" s="972"/>
      <c r="Y195" s="972"/>
      <c r="Z195" s="972"/>
      <c r="AA195" s="972"/>
      <c r="AB195" s="971" t="s">
        <v>273</v>
      </c>
      <c r="AC195" s="972"/>
      <c r="AD195" s="972"/>
      <c r="AE195" s="972"/>
      <c r="AF195" s="972"/>
      <c r="AG195" s="971" t="s">
        <v>274</v>
      </c>
      <c r="AH195" s="972"/>
      <c r="AI195" s="972"/>
      <c r="AJ195" s="475" t="s">
        <v>286</v>
      </c>
      <c r="AK195" s="974" t="s">
        <v>421</v>
      </c>
      <c r="AL195" s="972"/>
      <c r="AM195" s="972"/>
      <c r="AN195" s="972"/>
      <c r="AO195" s="972"/>
      <c r="AP195" s="972"/>
      <c r="AQ195" s="476">
        <v>2815325822</v>
      </c>
      <c r="AR195" s="476">
        <v>1036100000</v>
      </c>
      <c r="AS195" s="476">
        <v>1779225822</v>
      </c>
      <c r="AT195" s="477">
        <v>0</v>
      </c>
      <c r="AU195" s="477">
        <v>401300000</v>
      </c>
      <c r="AV195" s="477">
        <v>634800000</v>
      </c>
      <c r="AW195" s="477">
        <v>117873000</v>
      </c>
      <c r="AX195" s="477">
        <v>283427000</v>
      </c>
      <c r="AY195" s="477">
        <v>0</v>
      </c>
      <c r="AZ195" s="477">
        <v>117873000</v>
      </c>
      <c r="BA195" s="477">
        <v>0</v>
      </c>
      <c r="BB195" s="477">
        <v>0</v>
      </c>
      <c r="BC195" s="477">
        <v>0</v>
      </c>
      <c r="BD195" s="478"/>
      <c r="BE195" s="479">
        <f t="shared" si="15"/>
        <v>0.142541228039786</v>
      </c>
      <c r="BF195" s="479">
        <f t="shared" si="16"/>
        <v>4.1868333348451775E-2</v>
      </c>
    </row>
    <row r="196" spans="1:58" x14ac:dyDescent="0.25">
      <c r="A196" s="480" t="str">
        <f t="shared" si="17"/>
        <v>C250210</v>
      </c>
      <c r="B196" s="967" t="s">
        <v>99</v>
      </c>
      <c r="C196" s="968"/>
      <c r="D196" s="967" t="s">
        <v>322</v>
      </c>
      <c r="E196" s="968"/>
      <c r="F196" s="967"/>
      <c r="G196" s="968"/>
      <c r="H196" s="967"/>
      <c r="I196" s="968"/>
      <c r="J196" s="967"/>
      <c r="K196" s="968"/>
      <c r="L196" s="968"/>
      <c r="M196" s="967"/>
      <c r="N196" s="968"/>
      <c r="O196" s="968"/>
      <c r="P196" s="967"/>
      <c r="Q196" s="968"/>
      <c r="R196" s="967"/>
      <c r="S196" s="968"/>
      <c r="T196" s="970" t="s">
        <v>323</v>
      </c>
      <c r="U196" s="968"/>
      <c r="V196" s="968"/>
      <c r="W196" s="968"/>
      <c r="X196" s="968"/>
      <c r="Y196" s="968"/>
      <c r="Z196" s="968"/>
      <c r="AA196" s="968"/>
      <c r="AB196" s="967" t="s">
        <v>273</v>
      </c>
      <c r="AC196" s="968"/>
      <c r="AD196" s="968"/>
      <c r="AE196" s="968"/>
      <c r="AF196" s="968"/>
      <c r="AG196" s="967" t="s">
        <v>274</v>
      </c>
      <c r="AH196" s="968"/>
      <c r="AI196" s="968"/>
      <c r="AJ196" s="469" t="s">
        <v>65</v>
      </c>
      <c r="AK196" s="969" t="s">
        <v>275</v>
      </c>
      <c r="AL196" s="968"/>
      <c r="AM196" s="968"/>
      <c r="AN196" s="968"/>
      <c r="AO196" s="968"/>
      <c r="AP196" s="968"/>
      <c r="AQ196" s="470">
        <v>16950000000</v>
      </c>
      <c r="AR196" s="470">
        <v>12768390027</v>
      </c>
      <c r="AS196" s="470">
        <v>2131609973</v>
      </c>
      <c r="AT196" s="470">
        <v>2050000000</v>
      </c>
      <c r="AU196" s="470">
        <v>10445060445</v>
      </c>
      <c r="AV196" s="470">
        <v>2323329582</v>
      </c>
      <c r="AW196" s="470">
        <v>4811358105</v>
      </c>
      <c r="AX196" s="470">
        <v>5633702340</v>
      </c>
      <c r="AY196" s="470">
        <v>4809536739</v>
      </c>
      <c r="AZ196" s="470">
        <v>1821366</v>
      </c>
      <c r="BA196" s="470">
        <v>4801839954</v>
      </c>
      <c r="BB196" s="470">
        <v>7696785</v>
      </c>
      <c r="BC196" s="470">
        <v>1718802</v>
      </c>
      <c r="BD196" s="472"/>
      <c r="BE196" s="474">
        <f t="shared" si="15"/>
        <v>0.61622775486725667</v>
      </c>
      <c r="BF196" s="474">
        <f t="shared" si="16"/>
        <v>0.28385593539823006</v>
      </c>
    </row>
    <row r="197" spans="1:58" x14ac:dyDescent="0.25">
      <c r="A197" s="480" t="str">
        <f t="shared" si="17"/>
        <v>C250215</v>
      </c>
      <c r="B197" s="967" t="s">
        <v>99</v>
      </c>
      <c r="C197" s="968"/>
      <c r="D197" s="967" t="s">
        <v>322</v>
      </c>
      <c r="E197" s="968"/>
      <c r="F197" s="967"/>
      <c r="G197" s="968"/>
      <c r="H197" s="967"/>
      <c r="I197" s="968"/>
      <c r="J197" s="967"/>
      <c r="K197" s="968"/>
      <c r="L197" s="968"/>
      <c r="M197" s="967"/>
      <c r="N197" s="968"/>
      <c r="O197" s="968"/>
      <c r="P197" s="967"/>
      <c r="Q197" s="968"/>
      <c r="R197" s="967"/>
      <c r="S197" s="968"/>
      <c r="T197" s="970" t="s">
        <v>323</v>
      </c>
      <c r="U197" s="968"/>
      <c r="V197" s="968"/>
      <c r="W197" s="968"/>
      <c r="X197" s="968"/>
      <c r="Y197" s="968"/>
      <c r="Z197" s="968"/>
      <c r="AA197" s="968"/>
      <c r="AB197" s="967" t="s">
        <v>273</v>
      </c>
      <c r="AC197" s="968"/>
      <c r="AD197" s="968"/>
      <c r="AE197" s="968"/>
      <c r="AF197" s="968"/>
      <c r="AG197" s="967" t="s">
        <v>274</v>
      </c>
      <c r="AH197" s="968"/>
      <c r="AI197" s="968"/>
      <c r="AJ197" s="469" t="s">
        <v>286</v>
      </c>
      <c r="AK197" s="969" t="s">
        <v>421</v>
      </c>
      <c r="AL197" s="968"/>
      <c r="AM197" s="968"/>
      <c r="AN197" s="968"/>
      <c r="AO197" s="968"/>
      <c r="AP197" s="968"/>
      <c r="AQ197" s="470">
        <v>2815325822</v>
      </c>
      <c r="AR197" s="470">
        <v>1036100000</v>
      </c>
      <c r="AS197" s="470">
        <v>1779225822</v>
      </c>
      <c r="AT197" s="471">
        <v>0</v>
      </c>
      <c r="AU197" s="470">
        <v>401300000</v>
      </c>
      <c r="AV197" s="470">
        <v>634800000</v>
      </c>
      <c r="AW197" s="470">
        <v>117873000</v>
      </c>
      <c r="AX197" s="470">
        <v>283427000</v>
      </c>
      <c r="AY197" s="471">
        <v>0</v>
      </c>
      <c r="AZ197" s="470">
        <v>117873000</v>
      </c>
      <c r="BA197" s="471">
        <v>0</v>
      </c>
      <c r="BB197" s="471">
        <v>0</v>
      </c>
      <c r="BC197" s="471">
        <v>0</v>
      </c>
      <c r="BD197" s="472"/>
      <c r="BE197" s="474">
        <f t="shared" si="15"/>
        <v>0.142541228039786</v>
      </c>
      <c r="BF197" s="474">
        <f t="shared" si="16"/>
        <v>4.1868333348451775E-2</v>
      </c>
    </row>
    <row r="198" spans="1:58" x14ac:dyDescent="0.25">
      <c r="A198" s="480" t="str">
        <f t="shared" si="17"/>
        <v>C2502100010</v>
      </c>
      <c r="B198" s="967" t="s">
        <v>99</v>
      </c>
      <c r="C198" s="968"/>
      <c r="D198" s="967" t="s">
        <v>322</v>
      </c>
      <c r="E198" s="968"/>
      <c r="F198" s="967" t="s">
        <v>324</v>
      </c>
      <c r="G198" s="968"/>
      <c r="H198" s="967"/>
      <c r="I198" s="968"/>
      <c r="J198" s="967"/>
      <c r="K198" s="968"/>
      <c r="L198" s="968"/>
      <c r="M198" s="967"/>
      <c r="N198" s="968"/>
      <c r="O198" s="968"/>
      <c r="P198" s="967"/>
      <c r="Q198" s="968"/>
      <c r="R198" s="967"/>
      <c r="S198" s="968"/>
      <c r="T198" s="970" t="s">
        <v>325</v>
      </c>
      <c r="U198" s="968"/>
      <c r="V198" s="968"/>
      <c r="W198" s="968"/>
      <c r="X198" s="968"/>
      <c r="Y198" s="968"/>
      <c r="Z198" s="968"/>
      <c r="AA198" s="968"/>
      <c r="AB198" s="967" t="s">
        <v>273</v>
      </c>
      <c r="AC198" s="968"/>
      <c r="AD198" s="968"/>
      <c r="AE198" s="968"/>
      <c r="AF198" s="968"/>
      <c r="AG198" s="967" t="s">
        <v>274</v>
      </c>
      <c r="AH198" s="968"/>
      <c r="AI198" s="968"/>
      <c r="AJ198" s="469" t="s">
        <v>65</v>
      </c>
      <c r="AK198" s="969" t="s">
        <v>275</v>
      </c>
      <c r="AL198" s="968"/>
      <c r="AM198" s="968"/>
      <c r="AN198" s="968"/>
      <c r="AO198" s="968"/>
      <c r="AP198" s="968"/>
      <c r="AQ198" s="470">
        <v>16950000000</v>
      </c>
      <c r="AR198" s="470">
        <v>12768390027</v>
      </c>
      <c r="AS198" s="470">
        <v>2131609973</v>
      </c>
      <c r="AT198" s="470">
        <v>2050000000</v>
      </c>
      <c r="AU198" s="470">
        <v>10445060445</v>
      </c>
      <c r="AV198" s="470">
        <v>2323329582</v>
      </c>
      <c r="AW198" s="470">
        <v>4811358105</v>
      </c>
      <c r="AX198" s="470">
        <v>5633702340</v>
      </c>
      <c r="AY198" s="470">
        <v>4809536739</v>
      </c>
      <c r="AZ198" s="470">
        <v>1821366</v>
      </c>
      <c r="BA198" s="470">
        <v>4801839954</v>
      </c>
      <c r="BB198" s="470">
        <v>7696785</v>
      </c>
      <c r="BC198" s="470">
        <v>1718802</v>
      </c>
      <c r="BD198" s="472"/>
      <c r="BE198" s="474">
        <f t="shared" si="15"/>
        <v>0.61622775486725667</v>
      </c>
      <c r="BF198" s="474">
        <f t="shared" si="16"/>
        <v>0.28385593539823006</v>
      </c>
    </row>
    <row r="199" spans="1:58" x14ac:dyDescent="0.25">
      <c r="A199" s="480" t="str">
        <f t="shared" si="17"/>
        <v>C2502100015</v>
      </c>
      <c r="B199" s="967" t="s">
        <v>99</v>
      </c>
      <c r="C199" s="968"/>
      <c r="D199" s="967" t="s">
        <v>322</v>
      </c>
      <c r="E199" s="968"/>
      <c r="F199" s="967" t="s">
        <v>324</v>
      </c>
      <c r="G199" s="968"/>
      <c r="H199" s="967"/>
      <c r="I199" s="968"/>
      <c r="J199" s="967"/>
      <c r="K199" s="968"/>
      <c r="L199" s="968"/>
      <c r="M199" s="967"/>
      <c r="N199" s="968"/>
      <c r="O199" s="968"/>
      <c r="P199" s="967"/>
      <c r="Q199" s="968"/>
      <c r="R199" s="967"/>
      <c r="S199" s="968"/>
      <c r="T199" s="970" t="s">
        <v>325</v>
      </c>
      <c r="U199" s="968"/>
      <c r="V199" s="968"/>
      <c r="W199" s="968"/>
      <c r="X199" s="968"/>
      <c r="Y199" s="968"/>
      <c r="Z199" s="968"/>
      <c r="AA199" s="968"/>
      <c r="AB199" s="967" t="s">
        <v>273</v>
      </c>
      <c r="AC199" s="968"/>
      <c r="AD199" s="968"/>
      <c r="AE199" s="968"/>
      <c r="AF199" s="968"/>
      <c r="AG199" s="967" t="s">
        <v>274</v>
      </c>
      <c r="AH199" s="968"/>
      <c r="AI199" s="968"/>
      <c r="AJ199" s="469" t="s">
        <v>286</v>
      </c>
      <c r="AK199" s="969" t="s">
        <v>421</v>
      </c>
      <c r="AL199" s="968"/>
      <c r="AM199" s="968"/>
      <c r="AN199" s="968"/>
      <c r="AO199" s="968"/>
      <c r="AP199" s="968"/>
      <c r="AQ199" s="470">
        <v>2815325822</v>
      </c>
      <c r="AR199" s="470">
        <v>1036100000</v>
      </c>
      <c r="AS199" s="470">
        <v>1779225822</v>
      </c>
      <c r="AT199" s="471">
        <v>0</v>
      </c>
      <c r="AU199" s="470">
        <v>401300000</v>
      </c>
      <c r="AV199" s="470">
        <v>634800000</v>
      </c>
      <c r="AW199" s="470">
        <v>117873000</v>
      </c>
      <c r="AX199" s="470">
        <v>283427000</v>
      </c>
      <c r="AY199" s="471">
        <v>0</v>
      </c>
      <c r="AZ199" s="470">
        <v>117873000</v>
      </c>
      <c r="BA199" s="471">
        <v>0</v>
      </c>
      <c r="BB199" s="471">
        <v>0</v>
      </c>
      <c r="BC199" s="471">
        <v>0</v>
      </c>
      <c r="BD199" s="472"/>
      <c r="BE199" s="474">
        <f t="shared" si="15"/>
        <v>0.142541228039786</v>
      </c>
      <c r="BF199" s="474">
        <f t="shared" si="16"/>
        <v>4.1868333348451775E-2</v>
      </c>
    </row>
    <row r="200" spans="1:58" s="598" customFormat="1" x14ac:dyDescent="0.25">
      <c r="A200" s="592" t="str">
        <f t="shared" si="17"/>
        <v>C25021000110</v>
      </c>
      <c r="B200" s="996" t="s">
        <v>99</v>
      </c>
      <c r="C200" s="993"/>
      <c r="D200" s="996" t="s">
        <v>322</v>
      </c>
      <c r="E200" s="993"/>
      <c r="F200" s="996" t="s">
        <v>324</v>
      </c>
      <c r="G200" s="993"/>
      <c r="H200" s="996" t="s">
        <v>279</v>
      </c>
      <c r="I200" s="993"/>
      <c r="J200" s="996"/>
      <c r="K200" s="993"/>
      <c r="L200" s="993"/>
      <c r="M200" s="996"/>
      <c r="N200" s="993"/>
      <c r="O200" s="993"/>
      <c r="P200" s="996"/>
      <c r="Q200" s="993"/>
      <c r="R200" s="996"/>
      <c r="S200" s="993"/>
      <c r="T200" s="997" t="s">
        <v>237</v>
      </c>
      <c r="U200" s="993"/>
      <c r="V200" s="993"/>
      <c r="W200" s="993"/>
      <c r="X200" s="993"/>
      <c r="Y200" s="993"/>
      <c r="Z200" s="993"/>
      <c r="AA200" s="993"/>
      <c r="AB200" s="996" t="s">
        <v>273</v>
      </c>
      <c r="AC200" s="993"/>
      <c r="AD200" s="993"/>
      <c r="AE200" s="993"/>
      <c r="AF200" s="993"/>
      <c r="AG200" s="996" t="s">
        <v>274</v>
      </c>
      <c r="AH200" s="993"/>
      <c r="AI200" s="993"/>
      <c r="AJ200" s="593" t="s">
        <v>65</v>
      </c>
      <c r="AK200" s="992" t="s">
        <v>275</v>
      </c>
      <c r="AL200" s="993"/>
      <c r="AM200" s="993"/>
      <c r="AN200" s="993"/>
      <c r="AO200" s="993"/>
      <c r="AP200" s="993"/>
      <c r="AQ200" s="605">
        <v>1300000000</v>
      </c>
      <c r="AR200" s="594">
        <v>985000000</v>
      </c>
      <c r="AS200" s="594">
        <v>315000000</v>
      </c>
      <c r="AT200" s="595">
        <v>0</v>
      </c>
      <c r="AU200" s="594">
        <v>511502049</v>
      </c>
      <c r="AV200" s="594">
        <v>473497951</v>
      </c>
      <c r="AW200" s="594">
        <v>47266281</v>
      </c>
      <c r="AX200" s="594">
        <v>464235768</v>
      </c>
      <c r="AY200" s="594">
        <v>47266281</v>
      </c>
      <c r="AZ200" s="595">
        <v>0</v>
      </c>
      <c r="BA200" s="594">
        <v>47266281</v>
      </c>
      <c r="BB200" s="595">
        <v>0</v>
      </c>
      <c r="BC200" s="595">
        <v>0</v>
      </c>
      <c r="BD200" s="596"/>
      <c r="BE200" s="597">
        <f t="shared" si="15"/>
        <v>0.39346311461538463</v>
      </c>
      <c r="BF200" s="597">
        <f t="shared" si="16"/>
        <v>3.6358677692307689E-2</v>
      </c>
    </row>
    <row r="201" spans="1:58" s="598" customFormat="1" x14ac:dyDescent="0.25">
      <c r="A201" s="592" t="str">
        <f t="shared" si="17"/>
        <v>C25021000115</v>
      </c>
      <c r="B201" s="994" t="s">
        <v>99</v>
      </c>
      <c r="C201" s="993"/>
      <c r="D201" s="994" t="s">
        <v>322</v>
      </c>
      <c r="E201" s="993"/>
      <c r="F201" s="994" t="s">
        <v>324</v>
      </c>
      <c r="G201" s="993"/>
      <c r="H201" s="994" t="s">
        <v>279</v>
      </c>
      <c r="I201" s="993"/>
      <c r="J201" s="994"/>
      <c r="K201" s="993"/>
      <c r="L201" s="993"/>
      <c r="M201" s="994"/>
      <c r="N201" s="993"/>
      <c r="O201" s="993"/>
      <c r="P201" s="994"/>
      <c r="Q201" s="993"/>
      <c r="R201" s="994"/>
      <c r="S201" s="993"/>
      <c r="T201" s="995" t="s">
        <v>237</v>
      </c>
      <c r="U201" s="993"/>
      <c r="V201" s="993"/>
      <c r="W201" s="993"/>
      <c r="X201" s="993"/>
      <c r="Y201" s="993"/>
      <c r="Z201" s="993"/>
      <c r="AA201" s="993"/>
      <c r="AB201" s="994" t="s">
        <v>273</v>
      </c>
      <c r="AC201" s="993"/>
      <c r="AD201" s="993"/>
      <c r="AE201" s="993"/>
      <c r="AF201" s="993"/>
      <c r="AG201" s="994" t="s">
        <v>274</v>
      </c>
      <c r="AH201" s="993"/>
      <c r="AI201" s="993"/>
      <c r="AJ201" s="599" t="s">
        <v>286</v>
      </c>
      <c r="AK201" s="998" t="s">
        <v>421</v>
      </c>
      <c r="AL201" s="993"/>
      <c r="AM201" s="993"/>
      <c r="AN201" s="993"/>
      <c r="AO201" s="993"/>
      <c r="AP201" s="993"/>
      <c r="AQ201" s="605">
        <v>2815325822</v>
      </c>
      <c r="AR201" s="600">
        <v>1036100000</v>
      </c>
      <c r="AS201" s="600">
        <v>1779225822</v>
      </c>
      <c r="AT201" s="601">
        <v>0</v>
      </c>
      <c r="AU201" s="600">
        <v>401300000</v>
      </c>
      <c r="AV201" s="600">
        <v>634800000</v>
      </c>
      <c r="AW201" s="600">
        <v>117873000</v>
      </c>
      <c r="AX201" s="600">
        <v>283427000</v>
      </c>
      <c r="AY201" s="601">
        <v>0</v>
      </c>
      <c r="AZ201" s="600">
        <v>117873000</v>
      </c>
      <c r="BA201" s="601">
        <v>0</v>
      </c>
      <c r="BB201" s="601">
        <v>0</v>
      </c>
      <c r="BC201" s="601">
        <v>0</v>
      </c>
      <c r="BD201" s="596"/>
      <c r="BE201" s="602">
        <f t="shared" si="15"/>
        <v>0.142541228039786</v>
      </c>
      <c r="BF201" s="602">
        <f t="shared" si="16"/>
        <v>4.1868333348451775E-2</v>
      </c>
    </row>
    <row r="202" spans="1:58" x14ac:dyDescent="0.25">
      <c r="A202" s="480" t="str">
        <f t="shared" si="17"/>
        <v>C250210001010</v>
      </c>
      <c r="B202" s="967" t="s">
        <v>99</v>
      </c>
      <c r="C202" s="968"/>
      <c r="D202" s="967" t="s">
        <v>322</v>
      </c>
      <c r="E202" s="968"/>
      <c r="F202" s="967" t="s">
        <v>324</v>
      </c>
      <c r="G202" s="968"/>
      <c r="H202" s="967" t="s">
        <v>279</v>
      </c>
      <c r="I202" s="968"/>
      <c r="J202" s="967" t="s">
        <v>280</v>
      </c>
      <c r="K202" s="968"/>
      <c r="L202" s="968"/>
      <c r="M202" s="967"/>
      <c r="N202" s="968"/>
      <c r="O202" s="968"/>
      <c r="P202" s="967"/>
      <c r="Q202" s="968"/>
      <c r="R202" s="967"/>
      <c r="S202" s="968"/>
      <c r="T202" s="970" t="s">
        <v>237</v>
      </c>
      <c r="U202" s="968"/>
      <c r="V202" s="968"/>
      <c r="W202" s="968"/>
      <c r="X202" s="968"/>
      <c r="Y202" s="968"/>
      <c r="Z202" s="968"/>
      <c r="AA202" s="968"/>
      <c r="AB202" s="967" t="s">
        <v>273</v>
      </c>
      <c r="AC202" s="968"/>
      <c r="AD202" s="968"/>
      <c r="AE202" s="968"/>
      <c r="AF202" s="968"/>
      <c r="AG202" s="967" t="s">
        <v>274</v>
      </c>
      <c r="AH202" s="968"/>
      <c r="AI202" s="968"/>
      <c r="AJ202" s="469" t="s">
        <v>65</v>
      </c>
      <c r="AK202" s="969" t="s">
        <v>275</v>
      </c>
      <c r="AL202" s="968"/>
      <c r="AM202" s="968"/>
      <c r="AN202" s="968"/>
      <c r="AO202" s="968"/>
      <c r="AP202" s="968"/>
      <c r="AQ202" s="470">
        <v>1300000000</v>
      </c>
      <c r="AR202" s="470">
        <v>985000000</v>
      </c>
      <c r="AS202" s="470">
        <v>315000000</v>
      </c>
      <c r="AT202" s="471">
        <v>0</v>
      </c>
      <c r="AU202" s="470">
        <v>511502049</v>
      </c>
      <c r="AV202" s="470">
        <v>473497951</v>
      </c>
      <c r="AW202" s="470">
        <v>47266281</v>
      </c>
      <c r="AX202" s="470">
        <v>464235768</v>
      </c>
      <c r="AY202" s="470">
        <v>47266281</v>
      </c>
      <c r="AZ202" s="471">
        <v>0</v>
      </c>
      <c r="BA202" s="470">
        <v>47266281</v>
      </c>
      <c r="BB202" s="471">
        <v>0</v>
      </c>
      <c r="BC202" s="471">
        <v>0</v>
      </c>
      <c r="BD202" s="472"/>
      <c r="BE202" s="474">
        <f t="shared" si="15"/>
        <v>0.39346311461538463</v>
      </c>
      <c r="BF202" s="474">
        <f t="shared" si="16"/>
        <v>3.6358677692307689E-2</v>
      </c>
    </row>
    <row r="203" spans="1:58" x14ac:dyDescent="0.25">
      <c r="A203" s="480" t="str">
        <f t="shared" si="17"/>
        <v>C250210001015</v>
      </c>
      <c r="B203" s="967" t="s">
        <v>99</v>
      </c>
      <c r="C203" s="968"/>
      <c r="D203" s="967" t="s">
        <v>322</v>
      </c>
      <c r="E203" s="968"/>
      <c r="F203" s="967" t="s">
        <v>324</v>
      </c>
      <c r="G203" s="968"/>
      <c r="H203" s="967" t="s">
        <v>279</v>
      </c>
      <c r="I203" s="968"/>
      <c r="J203" s="967" t="s">
        <v>280</v>
      </c>
      <c r="K203" s="968"/>
      <c r="L203" s="968"/>
      <c r="M203" s="967"/>
      <c r="N203" s="968"/>
      <c r="O203" s="968"/>
      <c r="P203" s="967"/>
      <c r="Q203" s="968"/>
      <c r="R203" s="967"/>
      <c r="S203" s="968"/>
      <c r="T203" s="970" t="s">
        <v>237</v>
      </c>
      <c r="U203" s="968"/>
      <c r="V203" s="968"/>
      <c r="W203" s="968"/>
      <c r="X203" s="968"/>
      <c r="Y203" s="968"/>
      <c r="Z203" s="968"/>
      <c r="AA203" s="968"/>
      <c r="AB203" s="967" t="s">
        <v>273</v>
      </c>
      <c r="AC203" s="968"/>
      <c r="AD203" s="968"/>
      <c r="AE203" s="968"/>
      <c r="AF203" s="968"/>
      <c r="AG203" s="967" t="s">
        <v>274</v>
      </c>
      <c r="AH203" s="968"/>
      <c r="AI203" s="968"/>
      <c r="AJ203" s="469" t="s">
        <v>286</v>
      </c>
      <c r="AK203" s="969" t="s">
        <v>421</v>
      </c>
      <c r="AL203" s="968"/>
      <c r="AM203" s="968"/>
      <c r="AN203" s="968"/>
      <c r="AO203" s="968"/>
      <c r="AP203" s="968"/>
      <c r="AQ203" s="470">
        <v>2815325822</v>
      </c>
      <c r="AR203" s="470">
        <v>1036100000</v>
      </c>
      <c r="AS203" s="470">
        <v>1779225822</v>
      </c>
      <c r="AT203" s="471">
        <v>0</v>
      </c>
      <c r="AU203" s="470">
        <v>401300000</v>
      </c>
      <c r="AV203" s="470">
        <v>634800000</v>
      </c>
      <c r="AW203" s="470">
        <v>117873000</v>
      </c>
      <c r="AX203" s="470">
        <v>283427000</v>
      </c>
      <c r="AY203" s="471">
        <v>0</v>
      </c>
      <c r="AZ203" s="470">
        <v>117873000</v>
      </c>
      <c r="BA203" s="471">
        <v>0</v>
      </c>
      <c r="BB203" s="471">
        <v>0</v>
      </c>
      <c r="BC203" s="471">
        <v>0</v>
      </c>
      <c r="BD203" s="472"/>
      <c r="BE203" s="474">
        <f t="shared" si="15"/>
        <v>0.142541228039786</v>
      </c>
      <c r="BF203" s="474">
        <f t="shared" si="16"/>
        <v>4.1868333348451775E-2</v>
      </c>
    </row>
    <row r="204" spans="1:58" x14ac:dyDescent="0.25">
      <c r="A204" s="480" t="str">
        <f t="shared" si="17"/>
        <v>C2502100010210</v>
      </c>
      <c r="B204" s="967" t="s">
        <v>99</v>
      </c>
      <c r="C204" s="968"/>
      <c r="D204" s="967" t="s">
        <v>322</v>
      </c>
      <c r="E204" s="968"/>
      <c r="F204" s="967" t="s">
        <v>324</v>
      </c>
      <c r="G204" s="968"/>
      <c r="H204" s="967" t="s">
        <v>279</v>
      </c>
      <c r="I204" s="968"/>
      <c r="J204" s="967" t="s">
        <v>280</v>
      </c>
      <c r="K204" s="968"/>
      <c r="L204" s="968"/>
      <c r="M204" s="967" t="s">
        <v>282</v>
      </c>
      <c r="N204" s="968"/>
      <c r="O204" s="968"/>
      <c r="P204" s="967"/>
      <c r="Q204" s="968"/>
      <c r="R204" s="967"/>
      <c r="S204" s="968"/>
      <c r="T204" s="970" t="s">
        <v>326</v>
      </c>
      <c r="U204" s="968"/>
      <c r="V204" s="968"/>
      <c r="W204" s="968"/>
      <c r="X204" s="968"/>
      <c r="Y204" s="968"/>
      <c r="Z204" s="968"/>
      <c r="AA204" s="968"/>
      <c r="AB204" s="967" t="s">
        <v>273</v>
      </c>
      <c r="AC204" s="968"/>
      <c r="AD204" s="968"/>
      <c r="AE204" s="968"/>
      <c r="AF204" s="968"/>
      <c r="AG204" s="967" t="s">
        <v>274</v>
      </c>
      <c r="AH204" s="968"/>
      <c r="AI204" s="968"/>
      <c r="AJ204" s="469" t="s">
        <v>65</v>
      </c>
      <c r="AK204" s="969" t="s">
        <v>275</v>
      </c>
      <c r="AL204" s="968"/>
      <c r="AM204" s="968"/>
      <c r="AN204" s="968"/>
      <c r="AO204" s="968"/>
      <c r="AP204" s="968"/>
      <c r="AQ204" s="470">
        <v>1300000000</v>
      </c>
      <c r="AR204" s="470">
        <v>985000000</v>
      </c>
      <c r="AS204" s="470">
        <v>315000000</v>
      </c>
      <c r="AT204" s="471">
        <v>0</v>
      </c>
      <c r="AU204" s="470">
        <v>511502049</v>
      </c>
      <c r="AV204" s="470">
        <v>473497951</v>
      </c>
      <c r="AW204" s="470">
        <v>47266281</v>
      </c>
      <c r="AX204" s="470">
        <v>464235768</v>
      </c>
      <c r="AY204" s="470">
        <v>47266281</v>
      </c>
      <c r="AZ204" s="471">
        <v>0</v>
      </c>
      <c r="BA204" s="470">
        <v>47266281</v>
      </c>
      <c r="BB204" s="471">
        <v>0</v>
      </c>
      <c r="BC204" s="471">
        <v>0</v>
      </c>
      <c r="BD204" s="472"/>
      <c r="BE204" s="474">
        <f t="shared" si="15"/>
        <v>0.39346311461538463</v>
      </c>
      <c r="BF204" s="474">
        <f t="shared" si="16"/>
        <v>3.6358677692307689E-2</v>
      </c>
    </row>
    <row r="205" spans="1:58" x14ac:dyDescent="0.25">
      <c r="A205" s="480" t="str">
        <f t="shared" si="17"/>
        <v>C25021000102110</v>
      </c>
      <c r="B205" s="976" t="s">
        <v>99</v>
      </c>
      <c r="C205" s="968"/>
      <c r="D205" s="976" t="s">
        <v>322</v>
      </c>
      <c r="E205" s="968"/>
      <c r="F205" s="976" t="s">
        <v>324</v>
      </c>
      <c r="G205" s="968"/>
      <c r="H205" s="976" t="s">
        <v>279</v>
      </c>
      <c r="I205" s="968"/>
      <c r="J205" s="976" t="s">
        <v>280</v>
      </c>
      <c r="K205" s="968"/>
      <c r="L205" s="968"/>
      <c r="M205" s="976" t="s">
        <v>282</v>
      </c>
      <c r="N205" s="968"/>
      <c r="O205" s="968"/>
      <c r="P205" s="976" t="s">
        <v>279</v>
      </c>
      <c r="Q205" s="968"/>
      <c r="R205" s="976"/>
      <c r="S205" s="968"/>
      <c r="T205" s="977" t="s">
        <v>332</v>
      </c>
      <c r="U205" s="968"/>
      <c r="V205" s="968"/>
      <c r="W205" s="968"/>
      <c r="X205" s="968"/>
      <c r="Y205" s="968"/>
      <c r="Z205" s="968"/>
      <c r="AA205" s="968"/>
      <c r="AB205" s="976" t="s">
        <v>273</v>
      </c>
      <c r="AC205" s="968"/>
      <c r="AD205" s="968"/>
      <c r="AE205" s="968"/>
      <c r="AF205" s="968"/>
      <c r="AG205" s="976" t="s">
        <v>274</v>
      </c>
      <c r="AH205" s="968"/>
      <c r="AI205" s="968"/>
      <c r="AJ205" s="481" t="s">
        <v>65</v>
      </c>
      <c r="AK205" s="975" t="s">
        <v>275</v>
      </c>
      <c r="AL205" s="968"/>
      <c r="AM205" s="968"/>
      <c r="AN205" s="968"/>
      <c r="AO205" s="968"/>
      <c r="AP205" s="968"/>
      <c r="AQ205" s="482">
        <v>197200000</v>
      </c>
      <c r="AR205" s="482">
        <v>90000000</v>
      </c>
      <c r="AS205" s="482">
        <v>107200000</v>
      </c>
      <c r="AT205" s="483">
        <v>0</v>
      </c>
      <c r="AU205" s="483">
        <v>0</v>
      </c>
      <c r="AV205" s="482">
        <v>90000000</v>
      </c>
      <c r="AW205" s="483">
        <v>0</v>
      </c>
      <c r="AX205" s="483">
        <v>0</v>
      </c>
      <c r="AY205" s="483">
        <v>0</v>
      </c>
      <c r="AZ205" s="483">
        <v>0</v>
      </c>
      <c r="BA205" s="483">
        <v>0</v>
      </c>
      <c r="BB205" s="483">
        <v>0</v>
      </c>
      <c r="BC205" s="483">
        <v>0</v>
      </c>
      <c r="BD205" s="472"/>
      <c r="BE205" s="484">
        <f t="shared" si="15"/>
        <v>0</v>
      </c>
      <c r="BF205" s="484">
        <f t="shared" si="16"/>
        <v>0</v>
      </c>
    </row>
    <row r="206" spans="1:58" x14ac:dyDescent="0.25">
      <c r="A206" s="480" t="str">
        <f t="shared" si="17"/>
        <v>C25021000102210</v>
      </c>
      <c r="B206" s="976" t="s">
        <v>99</v>
      </c>
      <c r="C206" s="968"/>
      <c r="D206" s="976" t="s">
        <v>322</v>
      </c>
      <c r="E206" s="968"/>
      <c r="F206" s="976" t="s">
        <v>324</v>
      </c>
      <c r="G206" s="968"/>
      <c r="H206" s="976" t="s">
        <v>279</v>
      </c>
      <c r="I206" s="968"/>
      <c r="J206" s="976" t="s">
        <v>280</v>
      </c>
      <c r="K206" s="968"/>
      <c r="L206" s="968"/>
      <c r="M206" s="976" t="s">
        <v>282</v>
      </c>
      <c r="N206" s="968"/>
      <c r="O206" s="968"/>
      <c r="P206" s="976" t="s">
        <v>282</v>
      </c>
      <c r="Q206" s="968"/>
      <c r="R206" s="976"/>
      <c r="S206" s="968"/>
      <c r="T206" s="977" t="s">
        <v>327</v>
      </c>
      <c r="U206" s="968"/>
      <c r="V206" s="968"/>
      <c r="W206" s="968"/>
      <c r="X206" s="968"/>
      <c r="Y206" s="968"/>
      <c r="Z206" s="968"/>
      <c r="AA206" s="968"/>
      <c r="AB206" s="976" t="s">
        <v>273</v>
      </c>
      <c r="AC206" s="968"/>
      <c r="AD206" s="968"/>
      <c r="AE206" s="968"/>
      <c r="AF206" s="968"/>
      <c r="AG206" s="976" t="s">
        <v>274</v>
      </c>
      <c r="AH206" s="968"/>
      <c r="AI206" s="968"/>
      <c r="AJ206" s="481" t="s">
        <v>65</v>
      </c>
      <c r="AK206" s="975" t="s">
        <v>275</v>
      </c>
      <c r="AL206" s="968"/>
      <c r="AM206" s="968"/>
      <c r="AN206" s="968"/>
      <c r="AO206" s="968"/>
      <c r="AP206" s="968"/>
      <c r="AQ206" s="482">
        <v>135600000</v>
      </c>
      <c r="AR206" s="482">
        <v>105000000</v>
      </c>
      <c r="AS206" s="482">
        <v>30600000</v>
      </c>
      <c r="AT206" s="483">
        <v>0</v>
      </c>
      <c r="AU206" s="482">
        <v>105000000</v>
      </c>
      <c r="AV206" s="483">
        <v>0</v>
      </c>
      <c r="AW206" s="482">
        <v>25000000</v>
      </c>
      <c r="AX206" s="482">
        <v>80000000</v>
      </c>
      <c r="AY206" s="482">
        <v>25000000</v>
      </c>
      <c r="AZ206" s="483">
        <v>0</v>
      </c>
      <c r="BA206" s="482">
        <v>25000000</v>
      </c>
      <c r="BB206" s="483">
        <v>0</v>
      </c>
      <c r="BC206" s="483">
        <v>0</v>
      </c>
      <c r="BD206" s="472"/>
      <c r="BE206" s="484">
        <f t="shared" si="15"/>
        <v>0.77433628318584069</v>
      </c>
      <c r="BF206" s="484">
        <f t="shared" si="16"/>
        <v>0.18436578171091444</v>
      </c>
    </row>
    <row r="207" spans="1:58" x14ac:dyDescent="0.25">
      <c r="A207" s="480" t="str">
        <f t="shared" si="17"/>
        <v>C25021000102310</v>
      </c>
      <c r="B207" s="976" t="s">
        <v>99</v>
      </c>
      <c r="C207" s="968"/>
      <c r="D207" s="976" t="s">
        <v>322</v>
      </c>
      <c r="E207" s="968"/>
      <c r="F207" s="976" t="s">
        <v>324</v>
      </c>
      <c r="G207" s="968"/>
      <c r="H207" s="976" t="s">
        <v>279</v>
      </c>
      <c r="I207" s="968"/>
      <c r="J207" s="976" t="s">
        <v>280</v>
      </c>
      <c r="K207" s="968"/>
      <c r="L207" s="968"/>
      <c r="M207" s="976" t="s">
        <v>282</v>
      </c>
      <c r="N207" s="968"/>
      <c r="O207" s="968"/>
      <c r="P207" s="976" t="s">
        <v>289</v>
      </c>
      <c r="Q207" s="968"/>
      <c r="R207" s="976"/>
      <c r="S207" s="968"/>
      <c r="T207" s="977" t="s">
        <v>328</v>
      </c>
      <c r="U207" s="968"/>
      <c r="V207" s="968"/>
      <c r="W207" s="968"/>
      <c r="X207" s="968"/>
      <c r="Y207" s="968"/>
      <c r="Z207" s="968"/>
      <c r="AA207" s="968"/>
      <c r="AB207" s="976" t="s">
        <v>273</v>
      </c>
      <c r="AC207" s="968"/>
      <c r="AD207" s="968"/>
      <c r="AE207" s="968"/>
      <c r="AF207" s="968"/>
      <c r="AG207" s="976" t="s">
        <v>274</v>
      </c>
      <c r="AH207" s="968"/>
      <c r="AI207" s="968"/>
      <c r="AJ207" s="481" t="s">
        <v>65</v>
      </c>
      <c r="AK207" s="975" t="s">
        <v>275</v>
      </c>
      <c r="AL207" s="968"/>
      <c r="AM207" s="968"/>
      <c r="AN207" s="968"/>
      <c r="AO207" s="968"/>
      <c r="AP207" s="968"/>
      <c r="AQ207" s="482">
        <v>341600000</v>
      </c>
      <c r="AR207" s="482">
        <v>341600000</v>
      </c>
      <c r="AS207" s="483">
        <v>0</v>
      </c>
      <c r="AT207" s="483">
        <v>0</v>
      </c>
      <c r="AU207" s="482">
        <v>341600000</v>
      </c>
      <c r="AV207" s="483">
        <v>0</v>
      </c>
      <c r="AW207" s="482">
        <v>9863544</v>
      </c>
      <c r="AX207" s="482">
        <v>331736456</v>
      </c>
      <c r="AY207" s="482">
        <v>9863544</v>
      </c>
      <c r="AZ207" s="483">
        <v>0</v>
      </c>
      <c r="BA207" s="482">
        <v>9863544</v>
      </c>
      <c r="BB207" s="483">
        <v>0</v>
      </c>
      <c r="BC207" s="483">
        <v>0</v>
      </c>
      <c r="BD207" s="472"/>
      <c r="BE207" s="484">
        <f t="shared" si="15"/>
        <v>1</v>
      </c>
      <c r="BF207" s="484">
        <f t="shared" si="16"/>
        <v>2.8874543325526931E-2</v>
      </c>
    </row>
    <row r="208" spans="1:58" x14ac:dyDescent="0.25">
      <c r="A208" s="480" t="str">
        <f t="shared" si="17"/>
        <v>C25021000102410</v>
      </c>
      <c r="B208" s="976" t="s">
        <v>99</v>
      </c>
      <c r="C208" s="968"/>
      <c r="D208" s="976" t="s">
        <v>322</v>
      </c>
      <c r="E208" s="968"/>
      <c r="F208" s="976" t="s">
        <v>324</v>
      </c>
      <c r="G208" s="968"/>
      <c r="H208" s="976" t="s">
        <v>279</v>
      </c>
      <c r="I208" s="968"/>
      <c r="J208" s="976" t="s">
        <v>280</v>
      </c>
      <c r="K208" s="968"/>
      <c r="L208" s="968"/>
      <c r="M208" s="976" t="s">
        <v>282</v>
      </c>
      <c r="N208" s="968"/>
      <c r="O208" s="968"/>
      <c r="P208" s="976" t="s">
        <v>283</v>
      </c>
      <c r="Q208" s="968"/>
      <c r="R208" s="976"/>
      <c r="S208" s="968"/>
      <c r="T208" s="977" t="s">
        <v>84</v>
      </c>
      <c r="U208" s="968"/>
      <c r="V208" s="968"/>
      <c r="W208" s="968"/>
      <c r="X208" s="968"/>
      <c r="Y208" s="968"/>
      <c r="Z208" s="968"/>
      <c r="AA208" s="968"/>
      <c r="AB208" s="976" t="s">
        <v>273</v>
      </c>
      <c r="AC208" s="968"/>
      <c r="AD208" s="968"/>
      <c r="AE208" s="968"/>
      <c r="AF208" s="968"/>
      <c r="AG208" s="976" t="s">
        <v>274</v>
      </c>
      <c r="AH208" s="968"/>
      <c r="AI208" s="968"/>
      <c r="AJ208" s="481" t="s">
        <v>65</v>
      </c>
      <c r="AK208" s="975" t="s">
        <v>275</v>
      </c>
      <c r="AL208" s="968"/>
      <c r="AM208" s="968"/>
      <c r="AN208" s="968"/>
      <c r="AO208" s="968"/>
      <c r="AP208" s="968"/>
      <c r="AQ208" s="482">
        <v>394400000</v>
      </c>
      <c r="AR208" s="482">
        <v>394400000</v>
      </c>
      <c r="AS208" s="483">
        <v>0</v>
      </c>
      <c r="AT208" s="483">
        <v>0</v>
      </c>
      <c r="AU208" s="482">
        <v>64902049</v>
      </c>
      <c r="AV208" s="482">
        <v>329497951</v>
      </c>
      <c r="AW208" s="482">
        <v>12402737</v>
      </c>
      <c r="AX208" s="482">
        <v>52499312</v>
      </c>
      <c r="AY208" s="482">
        <v>12402737</v>
      </c>
      <c r="AZ208" s="483">
        <v>0</v>
      </c>
      <c r="BA208" s="482">
        <v>12402737</v>
      </c>
      <c r="BB208" s="483">
        <v>0</v>
      </c>
      <c r="BC208" s="483">
        <v>0</v>
      </c>
      <c r="BD208" s="472"/>
      <c r="BE208" s="484">
        <f t="shared" si="15"/>
        <v>0.16455894776876268</v>
      </c>
      <c r="BF208" s="484">
        <f t="shared" si="16"/>
        <v>3.1447101926977687E-2</v>
      </c>
    </row>
    <row r="209" spans="1:58" x14ac:dyDescent="0.25">
      <c r="A209" s="480" t="str">
        <f t="shared" si="17"/>
        <v>C25021000102610</v>
      </c>
      <c r="B209" s="976" t="s">
        <v>99</v>
      </c>
      <c r="C209" s="968"/>
      <c r="D209" s="976" t="s">
        <v>322</v>
      </c>
      <c r="E209" s="968"/>
      <c r="F209" s="976" t="s">
        <v>324</v>
      </c>
      <c r="G209" s="968"/>
      <c r="H209" s="976" t="s">
        <v>279</v>
      </c>
      <c r="I209" s="968"/>
      <c r="J209" s="976" t="s">
        <v>280</v>
      </c>
      <c r="K209" s="968"/>
      <c r="L209" s="968"/>
      <c r="M209" s="976" t="s">
        <v>282</v>
      </c>
      <c r="N209" s="968"/>
      <c r="O209" s="968"/>
      <c r="P209" s="976" t="s">
        <v>292</v>
      </c>
      <c r="Q209" s="968"/>
      <c r="R209" s="976"/>
      <c r="S209" s="968"/>
      <c r="T209" s="977" t="s">
        <v>329</v>
      </c>
      <c r="U209" s="968"/>
      <c r="V209" s="968"/>
      <c r="W209" s="968"/>
      <c r="X209" s="968"/>
      <c r="Y209" s="968"/>
      <c r="Z209" s="968"/>
      <c r="AA209" s="968"/>
      <c r="AB209" s="976" t="s">
        <v>273</v>
      </c>
      <c r="AC209" s="968"/>
      <c r="AD209" s="968"/>
      <c r="AE209" s="968"/>
      <c r="AF209" s="968"/>
      <c r="AG209" s="976" t="s">
        <v>274</v>
      </c>
      <c r="AH209" s="968"/>
      <c r="AI209" s="968"/>
      <c r="AJ209" s="481" t="s">
        <v>65</v>
      </c>
      <c r="AK209" s="975" t="s">
        <v>275</v>
      </c>
      <c r="AL209" s="968"/>
      <c r="AM209" s="968"/>
      <c r="AN209" s="968"/>
      <c r="AO209" s="968"/>
      <c r="AP209" s="968"/>
      <c r="AQ209" s="482">
        <v>230000000</v>
      </c>
      <c r="AR209" s="482">
        <v>54000000</v>
      </c>
      <c r="AS209" s="482">
        <v>176000000</v>
      </c>
      <c r="AT209" s="483">
        <v>0</v>
      </c>
      <c r="AU209" s="483">
        <v>0</v>
      </c>
      <c r="AV209" s="482">
        <v>54000000</v>
      </c>
      <c r="AW209" s="483">
        <v>0</v>
      </c>
      <c r="AX209" s="483">
        <v>0</v>
      </c>
      <c r="AY209" s="483">
        <v>0</v>
      </c>
      <c r="AZ209" s="483">
        <v>0</v>
      </c>
      <c r="BA209" s="483">
        <v>0</v>
      </c>
      <c r="BB209" s="483">
        <v>0</v>
      </c>
      <c r="BC209" s="483">
        <v>0</v>
      </c>
      <c r="BD209" s="472"/>
      <c r="BE209" s="484">
        <f t="shared" si="15"/>
        <v>0</v>
      </c>
      <c r="BF209" s="484">
        <f t="shared" si="16"/>
        <v>0</v>
      </c>
    </row>
    <row r="210" spans="1:58" x14ac:dyDescent="0.25">
      <c r="A210" s="480" t="str">
        <f t="shared" si="17"/>
        <v>C250210001021110</v>
      </c>
      <c r="B210" s="976" t="s">
        <v>99</v>
      </c>
      <c r="C210" s="968"/>
      <c r="D210" s="976" t="s">
        <v>322</v>
      </c>
      <c r="E210" s="968"/>
      <c r="F210" s="976" t="s">
        <v>324</v>
      </c>
      <c r="G210" s="968"/>
      <c r="H210" s="976" t="s">
        <v>279</v>
      </c>
      <c r="I210" s="968"/>
      <c r="J210" s="976" t="s">
        <v>280</v>
      </c>
      <c r="K210" s="968"/>
      <c r="L210" s="968"/>
      <c r="M210" s="976" t="s">
        <v>282</v>
      </c>
      <c r="N210" s="968"/>
      <c r="O210" s="968"/>
      <c r="P210" s="976" t="s">
        <v>80</v>
      </c>
      <c r="Q210" s="968"/>
      <c r="R210" s="976"/>
      <c r="S210" s="968"/>
      <c r="T210" s="977" t="s">
        <v>330</v>
      </c>
      <c r="U210" s="968"/>
      <c r="V210" s="968"/>
      <c r="W210" s="968"/>
      <c r="X210" s="968"/>
      <c r="Y210" s="968"/>
      <c r="Z210" s="968"/>
      <c r="AA210" s="968"/>
      <c r="AB210" s="976" t="s">
        <v>273</v>
      </c>
      <c r="AC210" s="968"/>
      <c r="AD210" s="968"/>
      <c r="AE210" s="968"/>
      <c r="AF210" s="968"/>
      <c r="AG210" s="976" t="s">
        <v>274</v>
      </c>
      <c r="AH210" s="968"/>
      <c r="AI210" s="968"/>
      <c r="AJ210" s="481" t="s">
        <v>65</v>
      </c>
      <c r="AK210" s="975" t="s">
        <v>275</v>
      </c>
      <c r="AL210" s="968"/>
      <c r="AM210" s="968"/>
      <c r="AN210" s="968"/>
      <c r="AO210" s="968"/>
      <c r="AP210" s="968"/>
      <c r="AQ210" s="482">
        <v>1200000</v>
      </c>
      <c r="AR210" s="483">
        <v>0</v>
      </c>
      <c r="AS210" s="482">
        <v>1200000</v>
      </c>
      <c r="AT210" s="483">
        <v>0</v>
      </c>
      <c r="AU210" s="483">
        <v>0</v>
      </c>
      <c r="AV210" s="483">
        <v>0</v>
      </c>
      <c r="AW210" s="483">
        <v>0</v>
      </c>
      <c r="AX210" s="483">
        <v>0</v>
      </c>
      <c r="AY210" s="483">
        <v>0</v>
      </c>
      <c r="AZ210" s="483">
        <v>0</v>
      </c>
      <c r="BA210" s="483">
        <v>0</v>
      </c>
      <c r="BB210" s="483">
        <v>0</v>
      </c>
      <c r="BC210" s="483">
        <v>0</v>
      </c>
      <c r="BD210" s="472"/>
      <c r="BE210" s="484">
        <f t="shared" si="15"/>
        <v>0</v>
      </c>
      <c r="BF210" s="484">
        <f t="shared" si="16"/>
        <v>0</v>
      </c>
    </row>
    <row r="211" spans="1:58" x14ac:dyDescent="0.25">
      <c r="A211" s="480" t="str">
        <f t="shared" si="17"/>
        <v>C2502100010315</v>
      </c>
      <c r="B211" s="967" t="s">
        <v>99</v>
      </c>
      <c r="C211" s="968"/>
      <c r="D211" s="967" t="s">
        <v>322</v>
      </c>
      <c r="E211" s="968"/>
      <c r="F211" s="967" t="s">
        <v>324</v>
      </c>
      <c r="G211" s="968"/>
      <c r="H211" s="967" t="s">
        <v>279</v>
      </c>
      <c r="I211" s="968"/>
      <c r="J211" s="967" t="s">
        <v>280</v>
      </c>
      <c r="K211" s="968"/>
      <c r="L211" s="968"/>
      <c r="M211" s="967" t="s">
        <v>289</v>
      </c>
      <c r="N211" s="968"/>
      <c r="O211" s="968"/>
      <c r="P211" s="967"/>
      <c r="Q211" s="968"/>
      <c r="R211" s="967"/>
      <c r="S211" s="968"/>
      <c r="T211" s="970" t="s">
        <v>422</v>
      </c>
      <c r="U211" s="968"/>
      <c r="V211" s="968"/>
      <c r="W211" s="968"/>
      <c r="X211" s="968"/>
      <c r="Y211" s="968"/>
      <c r="Z211" s="968"/>
      <c r="AA211" s="968"/>
      <c r="AB211" s="967" t="s">
        <v>273</v>
      </c>
      <c r="AC211" s="968"/>
      <c r="AD211" s="968"/>
      <c r="AE211" s="968"/>
      <c r="AF211" s="968"/>
      <c r="AG211" s="967" t="s">
        <v>274</v>
      </c>
      <c r="AH211" s="968"/>
      <c r="AI211" s="968"/>
      <c r="AJ211" s="469" t="s">
        <v>286</v>
      </c>
      <c r="AK211" s="969" t="s">
        <v>421</v>
      </c>
      <c r="AL211" s="968"/>
      <c r="AM211" s="968"/>
      <c r="AN211" s="968"/>
      <c r="AO211" s="968"/>
      <c r="AP211" s="968"/>
      <c r="AQ211" s="470">
        <v>2815325822</v>
      </c>
      <c r="AR211" s="470">
        <v>1036100000</v>
      </c>
      <c r="AS211" s="470">
        <v>1779225822</v>
      </c>
      <c r="AT211" s="471">
        <v>0</v>
      </c>
      <c r="AU211" s="470">
        <v>401300000</v>
      </c>
      <c r="AV211" s="470">
        <v>634800000</v>
      </c>
      <c r="AW211" s="470">
        <v>117873000</v>
      </c>
      <c r="AX211" s="470">
        <v>283427000</v>
      </c>
      <c r="AY211" s="471">
        <v>0</v>
      </c>
      <c r="AZ211" s="470">
        <v>117873000</v>
      </c>
      <c r="BA211" s="471">
        <v>0</v>
      </c>
      <c r="BB211" s="471">
        <v>0</v>
      </c>
      <c r="BC211" s="471">
        <v>0</v>
      </c>
      <c r="BD211" s="472"/>
      <c r="BE211" s="474">
        <f t="shared" si="15"/>
        <v>0.142541228039786</v>
      </c>
      <c r="BF211" s="474">
        <f t="shared" si="16"/>
        <v>4.1868333348451775E-2</v>
      </c>
    </row>
    <row r="212" spans="1:58" x14ac:dyDescent="0.25">
      <c r="A212" s="480" t="str">
        <f t="shared" si="17"/>
        <v>C25021000103115</v>
      </c>
      <c r="B212" s="976" t="s">
        <v>99</v>
      </c>
      <c r="C212" s="968"/>
      <c r="D212" s="976" t="s">
        <v>322</v>
      </c>
      <c r="E212" s="968"/>
      <c r="F212" s="976" t="s">
        <v>324</v>
      </c>
      <c r="G212" s="968"/>
      <c r="H212" s="976" t="s">
        <v>279</v>
      </c>
      <c r="I212" s="968"/>
      <c r="J212" s="976" t="s">
        <v>280</v>
      </c>
      <c r="K212" s="968"/>
      <c r="L212" s="968"/>
      <c r="M212" s="976" t="s">
        <v>289</v>
      </c>
      <c r="N212" s="968"/>
      <c r="O212" s="968"/>
      <c r="P212" s="976" t="s">
        <v>279</v>
      </c>
      <c r="Q212" s="968"/>
      <c r="R212" s="976"/>
      <c r="S212" s="968"/>
      <c r="T212" s="977" t="s">
        <v>332</v>
      </c>
      <c r="U212" s="968"/>
      <c r="V212" s="968"/>
      <c r="W212" s="968"/>
      <c r="X212" s="968"/>
      <c r="Y212" s="968"/>
      <c r="Z212" s="968"/>
      <c r="AA212" s="968"/>
      <c r="AB212" s="976" t="s">
        <v>273</v>
      </c>
      <c r="AC212" s="968"/>
      <c r="AD212" s="968"/>
      <c r="AE212" s="968"/>
      <c r="AF212" s="968"/>
      <c r="AG212" s="976" t="s">
        <v>274</v>
      </c>
      <c r="AH212" s="968"/>
      <c r="AI212" s="968"/>
      <c r="AJ212" s="481" t="s">
        <v>286</v>
      </c>
      <c r="AK212" s="975" t="s">
        <v>421</v>
      </c>
      <c r="AL212" s="968"/>
      <c r="AM212" s="968"/>
      <c r="AN212" s="968"/>
      <c r="AO212" s="968"/>
      <c r="AP212" s="968"/>
      <c r="AQ212" s="482">
        <v>1217200000</v>
      </c>
      <c r="AR212" s="482">
        <v>626800000</v>
      </c>
      <c r="AS212" s="482">
        <v>590400000</v>
      </c>
      <c r="AT212" s="483">
        <v>0</v>
      </c>
      <c r="AU212" s="482">
        <v>401300000</v>
      </c>
      <c r="AV212" s="482">
        <v>225500000</v>
      </c>
      <c r="AW212" s="482">
        <v>117873000</v>
      </c>
      <c r="AX212" s="482">
        <v>283427000</v>
      </c>
      <c r="AY212" s="483">
        <v>0</v>
      </c>
      <c r="AZ212" s="482">
        <v>117873000</v>
      </c>
      <c r="BA212" s="483">
        <v>0</v>
      </c>
      <c r="BB212" s="483">
        <v>0</v>
      </c>
      <c r="BC212" s="483">
        <v>0</v>
      </c>
      <c r="BD212" s="472"/>
      <c r="BE212" s="484">
        <f t="shared" si="15"/>
        <v>0.32969109431482091</v>
      </c>
      <c r="BF212" s="484">
        <f t="shared" si="16"/>
        <v>9.6839467630627674E-2</v>
      </c>
    </row>
    <row r="213" spans="1:58" x14ac:dyDescent="0.25">
      <c r="A213" s="480" t="str">
        <f t="shared" si="17"/>
        <v>C25021000103215</v>
      </c>
      <c r="B213" s="976" t="s">
        <v>99</v>
      </c>
      <c r="C213" s="968"/>
      <c r="D213" s="976" t="s">
        <v>322</v>
      </c>
      <c r="E213" s="968"/>
      <c r="F213" s="976" t="s">
        <v>324</v>
      </c>
      <c r="G213" s="968"/>
      <c r="H213" s="976" t="s">
        <v>279</v>
      </c>
      <c r="I213" s="968"/>
      <c r="J213" s="976" t="s">
        <v>280</v>
      </c>
      <c r="K213" s="968"/>
      <c r="L213" s="968"/>
      <c r="M213" s="976" t="s">
        <v>289</v>
      </c>
      <c r="N213" s="968"/>
      <c r="O213" s="968"/>
      <c r="P213" s="976" t="s">
        <v>282</v>
      </c>
      <c r="Q213" s="968"/>
      <c r="R213" s="976"/>
      <c r="S213" s="968"/>
      <c r="T213" s="977" t="s">
        <v>327</v>
      </c>
      <c r="U213" s="968"/>
      <c r="V213" s="968"/>
      <c r="W213" s="968"/>
      <c r="X213" s="968"/>
      <c r="Y213" s="968"/>
      <c r="Z213" s="968"/>
      <c r="AA213" s="968"/>
      <c r="AB213" s="976" t="s">
        <v>273</v>
      </c>
      <c r="AC213" s="968"/>
      <c r="AD213" s="968"/>
      <c r="AE213" s="968"/>
      <c r="AF213" s="968"/>
      <c r="AG213" s="976" t="s">
        <v>274</v>
      </c>
      <c r="AH213" s="968"/>
      <c r="AI213" s="968"/>
      <c r="AJ213" s="481" t="s">
        <v>286</v>
      </c>
      <c r="AK213" s="975" t="s">
        <v>421</v>
      </c>
      <c r="AL213" s="968"/>
      <c r="AM213" s="968"/>
      <c r="AN213" s="968"/>
      <c r="AO213" s="968"/>
      <c r="AP213" s="968"/>
      <c r="AQ213" s="482">
        <v>228000000</v>
      </c>
      <c r="AR213" s="482">
        <v>228000000</v>
      </c>
      <c r="AS213" s="483">
        <v>0</v>
      </c>
      <c r="AT213" s="483">
        <v>0</v>
      </c>
      <c r="AU213" s="483">
        <v>0</v>
      </c>
      <c r="AV213" s="482">
        <v>228000000</v>
      </c>
      <c r="AW213" s="483">
        <v>0</v>
      </c>
      <c r="AX213" s="483">
        <v>0</v>
      </c>
      <c r="AY213" s="483">
        <v>0</v>
      </c>
      <c r="AZ213" s="483">
        <v>0</v>
      </c>
      <c r="BA213" s="483">
        <v>0</v>
      </c>
      <c r="BB213" s="483">
        <v>0</v>
      </c>
      <c r="BC213" s="483">
        <v>0</v>
      </c>
      <c r="BD213" s="472"/>
      <c r="BE213" s="484">
        <f t="shared" si="15"/>
        <v>0</v>
      </c>
      <c r="BF213" s="484">
        <f t="shared" si="16"/>
        <v>0</v>
      </c>
    </row>
    <row r="214" spans="1:58" x14ac:dyDescent="0.25">
      <c r="A214" s="480" t="str">
        <f t="shared" si="17"/>
        <v>C25021000103315</v>
      </c>
      <c r="B214" s="976" t="s">
        <v>99</v>
      </c>
      <c r="C214" s="968"/>
      <c r="D214" s="976" t="s">
        <v>322</v>
      </c>
      <c r="E214" s="968"/>
      <c r="F214" s="976" t="s">
        <v>324</v>
      </c>
      <c r="G214" s="968"/>
      <c r="H214" s="976" t="s">
        <v>279</v>
      </c>
      <c r="I214" s="968"/>
      <c r="J214" s="976" t="s">
        <v>280</v>
      </c>
      <c r="K214" s="968"/>
      <c r="L214" s="968"/>
      <c r="M214" s="976" t="s">
        <v>289</v>
      </c>
      <c r="N214" s="968"/>
      <c r="O214" s="968"/>
      <c r="P214" s="976" t="s">
        <v>289</v>
      </c>
      <c r="Q214" s="968"/>
      <c r="R214" s="976"/>
      <c r="S214" s="968"/>
      <c r="T214" s="977" t="s">
        <v>328</v>
      </c>
      <c r="U214" s="968"/>
      <c r="V214" s="968"/>
      <c r="W214" s="968"/>
      <c r="X214" s="968"/>
      <c r="Y214" s="968"/>
      <c r="Z214" s="968"/>
      <c r="AA214" s="968"/>
      <c r="AB214" s="976" t="s">
        <v>273</v>
      </c>
      <c r="AC214" s="968"/>
      <c r="AD214" s="968"/>
      <c r="AE214" s="968"/>
      <c r="AF214" s="968"/>
      <c r="AG214" s="976" t="s">
        <v>274</v>
      </c>
      <c r="AH214" s="968"/>
      <c r="AI214" s="968"/>
      <c r="AJ214" s="481" t="s">
        <v>286</v>
      </c>
      <c r="AK214" s="975" t="s">
        <v>421</v>
      </c>
      <c r="AL214" s="968"/>
      <c r="AM214" s="968"/>
      <c r="AN214" s="968"/>
      <c r="AO214" s="968"/>
      <c r="AP214" s="968"/>
      <c r="AQ214" s="482">
        <v>164000000</v>
      </c>
      <c r="AR214" s="482">
        <v>164000000</v>
      </c>
      <c r="AS214" s="483">
        <v>0</v>
      </c>
      <c r="AT214" s="483">
        <v>0</v>
      </c>
      <c r="AU214" s="483">
        <v>0</v>
      </c>
      <c r="AV214" s="482">
        <v>164000000</v>
      </c>
      <c r="AW214" s="483">
        <v>0</v>
      </c>
      <c r="AX214" s="483">
        <v>0</v>
      </c>
      <c r="AY214" s="483">
        <v>0</v>
      </c>
      <c r="AZ214" s="483">
        <v>0</v>
      </c>
      <c r="BA214" s="483">
        <v>0</v>
      </c>
      <c r="BB214" s="483">
        <v>0</v>
      </c>
      <c r="BC214" s="483">
        <v>0</v>
      </c>
      <c r="BD214" s="472"/>
      <c r="BE214" s="484">
        <f t="shared" si="15"/>
        <v>0</v>
      </c>
      <c r="BF214" s="484">
        <f t="shared" si="16"/>
        <v>0</v>
      </c>
    </row>
    <row r="215" spans="1:58" x14ac:dyDescent="0.25">
      <c r="A215" s="480" t="str">
        <f t="shared" si="17"/>
        <v>C25021000103415</v>
      </c>
      <c r="B215" s="976" t="s">
        <v>99</v>
      </c>
      <c r="C215" s="968"/>
      <c r="D215" s="976" t="s">
        <v>322</v>
      </c>
      <c r="E215" s="968"/>
      <c r="F215" s="976" t="s">
        <v>324</v>
      </c>
      <c r="G215" s="968"/>
      <c r="H215" s="976" t="s">
        <v>279</v>
      </c>
      <c r="I215" s="968"/>
      <c r="J215" s="976" t="s">
        <v>280</v>
      </c>
      <c r="K215" s="968"/>
      <c r="L215" s="968"/>
      <c r="M215" s="976" t="s">
        <v>289</v>
      </c>
      <c r="N215" s="968"/>
      <c r="O215" s="968"/>
      <c r="P215" s="976" t="s">
        <v>283</v>
      </c>
      <c r="Q215" s="968"/>
      <c r="R215" s="976"/>
      <c r="S215" s="968"/>
      <c r="T215" s="977" t="s">
        <v>84</v>
      </c>
      <c r="U215" s="968"/>
      <c r="V215" s="968"/>
      <c r="W215" s="968"/>
      <c r="X215" s="968"/>
      <c r="Y215" s="968"/>
      <c r="Z215" s="968"/>
      <c r="AA215" s="968"/>
      <c r="AB215" s="976" t="s">
        <v>273</v>
      </c>
      <c r="AC215" s="968"/>
      <c r="AD215" s="968"/>
      <c r="AE215" s="968"/>
      <c r="AF215" s="968"/>
      <c r="AG215" s="976" t="s">
        <v>274</v>
      </c>
      <c r="AH215" s="968"/>
      <c r="AI215" s="968"/>
      <c r="AJ215" s="481" t="s">
        <v>286</v>
      </c>
      <c r="AK215" s="975" t="s">
        <v>421</v>
      </c>
      <c r="AL215" s="968"/>
      <c r="AM215" s="968"/>
      <c r="AN215" s="968"/>
      <c r="AO215" s="968"/>
      <c r="AP215" s="968"/>
      <c r="AQ215" s="482">
        <v>361540000</v>
      </c>
      <c r="AR215" s="482">
        <v>17300000</v>
      </c>
      <c r="AS215" s="482">
        <v>344240000</v>
      </c>
      <c r="AT215" s="483">
        <v>0</v>
      </c>
      <c r="AU215" s="483">
        <v>0</v>
      </c>
      <c r="AV215" s="482">
        <v>17300000</v>
      </c>
      <c r="AW215" s="483">
        <v>0</v>
      </c>
      <c r="AX215" s="483">
        <v>0</v>
      </c>
      <c r="AY215" s="483">
        <v>0</v>
      </c>
      <c r="AZ215" s="483">
        <v>0</v>
      </c>
      <c r="BA215" s="483">
        <v>0</v>
      </c>
      <c r="BB215" s="483">
        <v>0</v>
      </c>
      <c r="BC215" s="483">
        <v>0</v>
      </c>
      <c r="BD215" s="472"/>
      <c r="BE215" s="484">
        <f t="shared" si="15"/>
        <v>0</v>
      </c>
      <c r="BF215" s="484">
        <f t="shared" si="16"/>
        <v>0</v>
      </c>
    </row>
    <row r="216" spans="1:58" x14ac:dyDescent="0.25">
      <c r="A216" s="480" t="str">
        <f t="shared" si="17"/>
        <v>C250210001031115</v>
      </c>
      <c r="B216" s="976" t="s">
        <v>99</v>
      </c>
      <c r="C216" s="968"/>
      <c r="D216" s="976" t="s">
        <v>322</v>
      </c>
      <c r="E216" s="968"/>
      <c r="F216" s="976" t="s">
        <v>324</v>
      </c>
      <c r="G216" s="968"/>
      <c r="H216" s="976" t="s">
        <v>279</v>
      </c>
      <c r="I216" s="968"/>
      <c r="J216" s="976" t="s">
        <v>280</v>
      </c>
      <c r="K216" s="968"/>
      <c r="L216" s="968"/>
      <c r="M216" s="976" t="s">
        <v>289</v>
      </c>
      <c r="N216" s="968"/>
      <c r="O216" s="968"/>
      <c r="P216" s="976" t="s">
        <v>80</v>
      </c>
      <c r="Q216" s="968"/>
      <c r="R216" s="976"/>
      <c r="S216" s="968"/>
      <c r="T216" s="977" t="s">
        <v>330</v>
      </c>
      <c r="U216" s="968"/>
      <c r="V216" s="968"/>
      <c r="W216" s="968"/>
      <c r="X216" s="968"/>
      <c r="Y216" s="968"/>
      <c r="Z216" s="968"/>
      <c r="AA216" s="968"/>
      <c r="AB216" s="976" t="s">
        <v>273</v>
      </c>
      <c r="AC216" s="968"/>
      <c r="AD216" s="968"/>
      <c r="AE216" s="968"/>
      <c r="AF216" s="968"/>
      <c r="AG216" s="976" t="s">
        <v>274</v>
      </c>
      <c r="AH216" s="968"/>
      <c r="AI216" s="968"/>
      <c r="AJ216" s="481" t="s">
        <v>286</v>
      </c>
      <c r="AK216" s="975" t="s">
        <v>421</v>
      </c>
      <c r="AL216" s="968"/>
      <c r="AM216" s="968"/>
      <c r="AN216" s="968"/>
      <c r="AO216" s="968"/>
      <c r="AP216" s="968"/>
      <c r="AQ216" s="482">
        <v>844585822</v>
      </c>
      <c r="AR216" s="483">
        <v>0</v>
      </c>
      <c r="AS216" s="482">
        <v>844585822</v>
      </c>
      <c r="AT216" s="483">
        <v>0</v>
      </c>
      <c r="AU216" s="483">
        <v>0</v>
      </c>
      <c r="AV216" s="483">
        <v>0</v>
      </c>
      <c r="AW216" s="483">
        <v>0</v>
      </c>
      <c r="AX216" s="483">
        <v>0</v>
      </c>
      <c r="AY216" s="483">
        <v>0</v>
      </c>
      <c r="AZ216" s="483">
        <v>0</v>
      </c>
      <c r="BA216" s="483">
        <v>0</v>
      </c>
      <c r="BB216" s="483">
        <v>0</v>
      </c>
      <c r="BC216" s="483">
        <v>0</v>
      </c>
      <c r="BD216" s="472"/>
      <c r="BE216" s="484">
        <f t="shared" si="15"/>
        <v>0</v>
      </c>
      <c r="BF216" s="484">
        <f t="shared" si="16"/>
        <v>0</v>
      </c>
    </row>
    <row r="217" spans="1:58" s="598" customFormat="1" x14ac:dyDescent="0.25">
      <c r="A217" s="592" t="str">
        <f t="shared" si="17"/>
        <v>C25021000210</v>
      </c>
      <c r="B217" s="996" t="s">
        <v>99</v>
      </c>
      <c r="C217" s="993"/>
      <c r="D217" s="996" t="s">
        <v>322</v>
      </c>
      <c r="E217" s="993"/>
      <c r="F217" s="996" t="s">
        <v>324</v>
      </c>
      <c r="G217" s="993"/>
      <c r="H217" s="996" t="s">
        <v>282</v>
      </c>
      <c r="I217" s="993"/>
      <c r="J217" s="996"/>
      <c r="K217" s="993"/>
      <c r="L217" s="993"/>
      <c r="M217" s="996"/>
      <c r="N217" s="993"/>
      <c r="O217" s="993"/>
      <c r="P217" s="996"/>
      <c r="Q217" s="993"/>
      <c r="R217" s="996"/>
      <c r="S217" s="993"/>
      <c r="T217" s="997" t="s">
        <v>318</v>
      </c>
      <c r="U217" s="993"/>
      <c r="V217" s="993"/>
      <c r="W217" s="993"/>
      <c r="X217" s="993"/>
      <c r="Y217" s="993"/>
      <c r="Z217" s="993"/>
      <c r="AA217" s="993"/>
      <c r="AB217" s="996" t="s">
        <v>273</v>
      </c>
      <c r="AC217" s="993"/>
      <c r="AD217" s="993"/>
      <c r="AE217" s="993"/>
      <c r="AF217" s="993"/>
      <c r="AG217" s="996" t="s">
        <v>274</v>
      </c>
      <c r="AH217" s="993"/>
      <c r="AI217" s="993"/>
      <c r="AJ217" s="593" t="s">
        <v>65</v>
      </c>
      <c r="AK217" s="992" t="s">
        <v>275</v>
      </c>
      <c r="AL217" s="993"/>
      <c r="AM217" s="993"/>
      <c r="AN217" s="993"/>
      <c r="AO217" s="993"/>
      <c r="AP217" s="993"/>
      <c r="AQ217" s="605">
        <v>1600000000</v>
      </c>
      <c r="AR217" s="594">
        <v>1393859460</v>
      </c>
      <c r="AS217" s="594">
        <v>206140540</v>
      </c>
      <c r="AT217" s="595">
        <v>0</v>
      </c>
      <c r="AU217" s="594">
        <v>1270761952</v>
      </c>
      <c r="AV217" s="594">
        <v>123097508</v>
      </c>
      <c r="AW217" s="594">
        <v>404890374</v>
      </c>
      <c r="AX217" s="594">
        <v>865871578</v>
      </c>
      <c r="AY217" s="594">
        <v>404890374</v>
      </c>
      <c r="AZ217" s="595">
        <v>0</v>
      </c>
      <c r="BA217" s="594">
        <v>404890374</v>
      </c>
      <c r="BB217" s="595">
        <v>0</v>
      </c>
      <c r="BC217" s="594">
        <v>183673</v>
      </c>
      <c r="BD217" s="596"/>
      <c r="BE217" s="597">
        <f t="shared" si="15"/>
        <v>0.79422621999999998</v>
      </c>
      <c r="BF217" s="597">
        <f t="shared" si="16"/>
        <v>0.25305648375000001</v>
      </c>
    </row>
    <row r="218" spans="1:58" x14ac:dyDescent="0.25">
      <c r="A218" s="480" t="str">
        <f t="shared" si="17"/>
        <v>C250210002010</v>
      </c>
      <c r="B218" s="967" t="s">
        <v>99</v>
      </c>
      <c r="C218" s="968"/>
      <c r="D218" s="967" t="s">
        <v>322</v>
      </c>
      <c r="E218" s="968"/>
      <c r="F218" s="967" t="s">
        <v>324</v>
      </c>
      <c r="G218" s="968"/>
      <c r="H218" s="967" t="s">
        <v>282</v>
      </c>
      <c r="I218" s="968"/>
      <c r="J218" s="967" t="s">
        <v>280</v>
      </c>
      <c r="K218" s="968"/>
      <c r="L218" s="968"/>
      <c r="M218" s="967"/>
      <c r="N218" s="968"/>
      <c r="O218" s="968"/>
      <c r="P218" s="967"/>
      <c r="Q218" s="968"/>
      <c r="R218" s="967"/>
      <c r="S218" s="968"/>
      <c r="T218" s="970" t="s">
        <v>318</v>
      </c>
      <c r="U218" s="968"/>
      <c r="V218" s="968"/>
      <c r="W218" s="968"/>
      <c r="X218" s="968"/>
      <c r="Y218" s="968"/>
      <c r="Z218" s="968"/>
      <c r="AA218" s="968"/>
      <c r="AB218" s="967" t="s">
        <v>273</v>
      </c>
      <c r="AC218" s="968"/>
      <c r="AD218" s="968"/>
      <c r="AE218" s="968"/>
      <c r="AF218" s="968"/>
      <c r="AG218" s="967" t="s">
        <v>274</v>
      </c>
      <c r="AH218" s="968"/>
      <c r="AI218" s="968"/>
      <c r="AJ218" s="469" t="s">
        <v>65</v>
      </c>
      <c r="AK218" s="969" t="s">
        <v>275</v>
      </c>
      <c r="AL218" s="968"/>
      <c r="AM218" s="968"/>
      <c r="AN218" s="968"/>
      <c r="AO218" s="968"/>
      <c r="AP218" s="968"/>
      <c r="AQ218" s="470">
        <v>1600000000</v>
      </c>
      <c r="AR218" s="470">
        <v>1393859460</v>
      </c>
      <c r="AS218" s="470">
        <v>206140540</v>
      </c>
      <c r="AT218" s="471">
        <v>0</v>
      </c>
      <c r="AU218" s="470">
        <v>1270761952</v>
      </c>
      <c r="AV218" s="470">
        <v>123097508</v>
      </c>
      <c r="AW218" s="470">
        <v>404890374</v>
      </c>
      <c r="AX218" s="470">
        <v>865871578</v>
      </c>
      <c r="AY218" s="470">
        <v>404890374</v>
      </c>
      <c r="AZ218" s="471">
        <v>0</v>
      </c>
      <c r="BA218" s="470">
        <v>404890374</v>
      </c>
      <c r="BB218" s="471">
        <v>0</v>
      </c>
      <c r="BC218" s="470">
        <v>183673</v>
      </c>
      <c r="BD218" s="472"/>
      <c r="BE218" s="474">
        <f t="shared" si="15"/>
        <v>0.79422621999999998</v>
      </c>
      <c r="BF218" s="474">
        <f t="shared" si="16"/>
        <v>0.25305648375000001</v>
      </c>
    </row>
    <row r="219" spans="1:58" x14ac:dyDescent="0.25">
      <c r="A219" s="480" t="str">
        <f t="shared" si="17"/>
        <v>C2502100020110</v>
      </c>
      <c r="B219" s="967" t="s">
        <v>99</v>
      </c>
      <c r="C219" s="968"/>
      <c r="D219" s="967" t="s">
        <v>322</v>
      </c>
      <c r="E219" s="968"/>
      <c r="F219" s="967" t="s">
        <v>324</v>
      </c>
      <c r="G219" s="968"/>
      <c r="H219" s="967" t="s">
        <v>282</v>
      </c>
      <c r="I219" s="968"/>
      <c r="J219" s="967" t="s">
        <v>280</v>
      </c>
      <c r="K219" s="968"/>
      <c r="L219" s="968"/>
      <c r="M219" s="967" t="s">
        <v>279</v>
      </c>
      <c r="N219" s="968"/>
      <c r="O219" s="968"/>
      <c r="P219" s="967"/>
      <c r="Q219" s="968"/>
      <c r="R219" s="967"/>
      <c r="S219" s="968"/>
      <c r="T219" s="970" t="s">
        <v>331</v>
      </c>
      <c r="U219" s="968"/>
      <c r="V219" s="968"/>
      <c r="W219" s="968"/>
      <c r="X219" s="968"/>
      <c r="Y219" s="968"/>
      <c r="Z219" s="968"/>
      <c r="AA219" s="968"/>
      <c r="AB219" s="967" t="s">
        <v>273</v>
      </c>
      <c r="AC219" s="968"/>
      <c r="AD219" s="968"/>
      <c r="AE219" s="968"/>
      <c r="AF219" s="968"/>
      <c r="AG219" s="967" t="s">
        <v>274</v>
      </c>
      <c r="AH219" s="968"/>
      <c r="AI219" s="968"/>
      <c r="AJ219" s="469" t="s">
        <v>65</v>
      </c>
      <c r="AK219" s="969" t="s">
        <v>275</v>
      </c>
      <c r="AL219" s="968"/>
      <c r="AM219" s="968"/>
      <c r="AN219" s="968"/>
      <c r="AO219" s="968"/>
      <c r="AP219" s="968"/>
      <c r="AQ219" s="470">
        <v>382300000</v>
      </c>
      <c r="AR219" s="470">
        <v>285000000</v>
      </c>
      <c r="AS219" s="470">
        <v>97300000</v>
      </c>
      <c r="AT219" s="471">
        <v>0</v>
      </c>
      <c r="AU219" s="470">
        <v>274963524</v>
      </c>
      <c r="AV219" s="470">
        <v>10036476</v>
      </c>
      <c r="AW219" s="470">
        <v>63154762</v>
      </c>
      <c r="AX219" s="470">
        <v>211808762</v>
      </c>
      <c r="AY219" s="470">
        <v>63154762</v>
      </c>
      <c r="AZ219" s="471">
        <v>0</v>
      </c>
      <c r="BA219" s="470">
        <v>63154762</v>
      </c>
      <c r="BB219" s="471">
        <v>0</v>
      </c>
      <c r="BC219" s="470">
        <v>183673</v>
      </c>
      <c r="BD219" s="472"/>
      <c r="BE219" s="474">
        <f t="shared" si="15"/>
        <v>0.71923495684017791</v>
      </c>
      <c r="BF219" s="474">
        <f t="shared" si="16"/>
        <v>0.16519686633533873</v>
      </c>
    </row>
    <row r="220" spans="1:58" x14ac:dyDescent="0.25">
      <c r="A220" s="480" t="str">
        <f t="shared" si="17"/>
        <v>C25021000201110</v>
      </c>
      <c r="B220" s="976" t="s">
        <v>99</v>
      </c>
      <c r="C220" s="968"/>
      <c r="D220" s="976" t="s">
        <v>322</v>
      </c>
      <c r="E220" s="968"/>
      <c r="F220" s="976" t="s">
        <v>324</v>
      </c>
      <c r="G220" s="968"/>
      <c r="H220" s="976" t="s">
        <v>282</v>
      </c>
      <c r="I220" s="968"/>
      <c r="J220" s="976" t="s">
        <v>280</v>
      </c>
      <c r="K220" s="968"/>
      <c r="L220" s="968"/>
      <c r="M220" s="976" t="s">
        <v>279</v>
      </c>
      <c r="N220" s="968"/>
      <c r="O220" s="968"/>
      <c r="P220" s="976" t="s">
        <v>279</v>
      </c>
      <c r="Q220" s="968"/>
      <c r="R220" s="976"/>
      <c r="S220" s="968"/>
      <c r="T220" s="977" t="s">
        <v>332</v>
      </c>
      <c r="U220" s="968"/>
      <c r="V220" s="968"/>
      <c r="W220" s="968"/>
      <c r="X220" s="968"/>
      <c r="Y220" s="968"/>
      <c r="Z220" s="968"/>
      <c r="AA220" s="968"/>
      <c r="AB220" s="976" t="s">
        <v>273</v>
      </c>
      <c r="AC220" s="968"/>
      <c r="AD220" s="968"/>
      <c r="AE220" s="968"/>
      <c r="AF220" s="968"/>
      <c r="AG220" s="976" t="s">
        <v>274</v>
      </c>
      <c r="AH220" s="968"/>
      <c r="AI220" s="968"/>
      <c r="AJ220" s="481" t="s">
        <v>65</v>
      </c>
      <c r="AK220" s="975" t="s">
        <v>275</v>
      </c>
      <c r="AL220" s="968"/>
      <c r="AM220" s="968"/>
      <c r="AN220" s="968"/>
      <c r="AO220" s="968"/>
      <c r="AP220" s="968"/>
      <c r="AQ220" s="482">
        <v>177300000</v>
      </c>
      <c r="AR220" s="482">
        <v>80000000</v>
      </c>
      <c r="AS220" s="482">
        <v>97300000</v>
      </c>
      <c r="AT220" s="483">
        <v>0</v>
      </c>
      <c r="AU220" s="482">
        <v>70000000</v>
      </c>
      <c r="AV220" s="482">
        <v>10000000</v>
      </c>
      <c r="AW220" s="482">
        <v>4500000</v>
      </c>
      <c r="AX220" s="482">
        <v>65500000</v>
      </c>
      <c r="AY220" s="482">
        <v>4500000</v>
      </c>
      <c r="AZ220" s="483">
        <v>0</v>
      </c>
      <c r="BA220" s="482">
        <v>4500000</v>
      </c>
      <c r="BB220" s="483">
        <v>0</v>
      </c>
      <c r="BC220" s="483">
        <v>0</v>
      </c>
      <c r="BD220" s="472"/>
      <c r="BE220" s="484">
        <f t="shared" si="15"/>
        <v>0.39481105470953187</v>
      </c>
      <c r="BF220" s="484">
        <f t="shared" si="16"/>
        <v>2.5380710659898477E-2</v>
      </c>
    </row>
    <row r="221" spans="1:58" x14ac:dyDescent="0.25">
      <c r="A221" s="480" t="str">
        <f t="shared" si="17"/>
        <v>C25021000201210</v>
      </c>
      <c r="B221" s="976" t="s">
        <v>99</v>
      </c>
      <c r="C221" s="968"/>
      <c r="D221" s="976" t="s">
        <v>322</v>
      </c>
      <c r="E221" s="968"/>
      <c r="F221" s="976" t="s">
        <v>324</v>
      </c>
      <c r="G221" s="968"/>
      <c r="H221" s="976" t="s">
        <v>282</v>
      </c>
      <c r="I221" s="968"/>
      <c r="J221" s="976" t="s">
        <v>280</v>
      </c>
      <c r="K221" s="968"/>
      <c r="L221" s="968"/>
      <c r="M221" s="976" t="s">
        <v>279</v>
      </c>
      <c r="N221" s="968"/>
      <c r="O221" s="968"/>
      <c r="P221" s="976" t="s">
        <v>282</v>
      </c>
      <c r="Q221" s="968"/>
      <c r="R221" s="976"/>
      <c r="S221" s="968"/>
      <c r="T221" s="977" t="s">
        <v>327</v>
      </c>
      <c r="U221" s="968"/>
      <c r="V221" s="968"/>
      <c r="W221" s="968"/>
      <c r="X221" s="968"/>
      <c r="Y221" s="968"/>
      <c r="Z221" s="968"/>
      <c r="AA221" s="968"/>
      <c r="AB221" s="976" t="s">
        <v>273</v>
      </c>
      <c r="AC221" s="968"/>
      <c r="AD221" s="968"/>
      <c r="AE221" s="968"/>
      <c r="AF221" s="968"/>
      <c r="AG221" s="976" t="s">
        <v>274</v>
      </c>
      <c r="AH221" s="968"/>
      <c r="AI221" s="968"/>
      <c r="AJ221" s="481" t="s">
        <v>65</v>
      </c>
      <c r="AK221" s="975" t="s">
        <v>275</v>
      </c>
      <c r="AL221" s="968"/>
      <c r="AM221" s="968"/>
      <c r="AN221" s="968"/>
      <c r="AO221" s="968"/>
      <c r="AP221" s="968"/>
      <c r="AQ221" s="482">
        <v>175000000</v>
      </c>
      <c r="AR221" s="482">
        <v>175000000</v>
      </c>
      <c r="AS221" s="483">
        <v>0</v>
      </c>
      <c r="AT221" s="483">
        <v>0</v>
      </c>
      <c r="AU221" s="482">
        <v>175000000</v>
      </c>
      <c r="AV221" s="483">
        <v>0</v>
      </c>
      <c r="AW221" s="482">
        <v>36405533</v>
      </c>
      <c r="AX221" s="482">
        <v>138594467</v>
      </c>
      <c r="AY221" s="482">
        <v>36405533</v>
      </c>
      <c r="AZ221" s="483">
        <v>0</v>
      </c>
      <c r="BA221" s="482">
        <v>36405533</v>
      </c>
      <c r="BB221" s="483">
        <v>0</v>
      </c>
      <c r="BC221" s="483">
        <v>0</v>
      </c>
      <c r="BD221" s="472"/>
      <c r="BE221" s="484">
        <f t="shared" si="15"/>
        <v>1</v>
      </c>
      <c r="BF221" s="484">
        <f t="shared" si="16"/>
        <v>0.20803161714285714</v>
      </c>
    </row>
    <row r="222" spans="1:58" x14ac:dyDescent="0.25">
      <c r="A222" s="480" t="str">
        <f t="shared" si="17"/>
        <v>C25021000201310</v>
      </c>
      <c r="B222" s="976" t="s">
        <v>99</v>
      </c>
      <c r="C222" s="968"/>
      <c r="D222" s="976" t="s">
        <v>322</v>
      </c>
      <c r="E222" s="968"/>
      <c r="F222" s="976" t="s">
        <v>324</v>
      </c>
      <c r="G222" s="968"/>
      <c r="H222" s="976" t="s">
        <v>282</v>
      </c>
      <c r="I222" s="968"/>
      <c r="J222" s="976" t="s">
        <v>280</v>
      </c>
      <c r="K222" s="968"/>
      <c r="L222" s="968"/>
      <c r="M222" s="976" t="s">
        <v>279</v>
      </c>
      <c r="N222" s="968"/>
      <c r="O222" s="968"/>
      <c r="P222" s="976" t="s">
        <v>289</v>
      </c>
      <c r="Q222" s="968"/>
      <c r="R222" s="976"/>
      <c r="S222" s="968"/>
      <c r="T222" s="977" t="s">
        <v>328</v>
      </c>
      <c r="U222" s="968"/>
      <c r="V222" s="968"/>
      <c r="W222" s="968"/>
      <c r="X222" s="968"/>
      <c r="Y222" s="968"/>
      <c r="Z222" s="968"/>
      <c r="AA222" s="968"/>
      <c r="AB222" s="976" t="s">
        <v>273</v>
      </c>
      <c r="AC222" s="968"/>
      <c r="AD222" s="968"/>
      <c r="AE222" s="968"/>
      <c r="AF222" s="968"/>
      <c r="AG222" s="976" t="s">
        <v>274</v>
      </c>
      <c r="AH222" s="968"/>
      <c r="AI222" s="968"/>
      <c r="AJ222" s="481" t="s">
        <v>65</v>
      </c>
      <c r="AK222" s="975" t="s">
        <v>275</v>
      </c>
      <c r="AL222" s="968"/>
      <c r="AM222" s="968"/>
      <c r="AN222" s="968"/>
      <c r="AO222" s="968"/>
      <c r="AP222" s="968"/>
      <c r="AQ222" s="482">
        <v>5000000</v>
      </c>
      <c r="AR222" s="482">
        <v>5000000</v>
      </c>
      <c r="AS222" s="483">
        <v>0</v>
      </c>
      <c r="AT222" s="483">
        <v>0</v>
      </c>
      <c r="AU222" s="482">
        <v>5000000</v>
      </c>
      <c r="AV222" s="483">
        <v>0</v>
      </c>
      <c r="AW222" s="482">
        <v>788730</v>
      </c>
      <c r="AX222" s="482">
        <v>4211270</v>
      </c>
      <c r="AY222" s="482">
        <v>788730</v>
      </c>
      <c r="AZ222" s="483">
        <v>0</v>
      </c>
      <c r="BA222" s="482">
        <v>788730</v>
      </c>
      <c r="BB222" s="483">
        <v>0</v>
      </c>
      <c r="BC222" s="482">
        <v>183673</v>
      </c>
      <c r="BD222" s="472"/>
      <c r="BE222" s="484">
        <f t="shared" ref="BE222:BE285" si="18">+AU222/AQ222</f>
        <v>1</v>
      </c>
      <c r="BF222" s="484">
        <f t="shared" ref="BF222:BF285" si="19">+AW222/AQ222</f>
        <v>0.157746</v>
      </c>
    </row>
    <row r="223" spans="1:58" x14ac:dyDescent="0.25">
      <c r="A223" s="480" t="str">
        <f t="shared" si="17"/>
        <v>C25021000201410</v>
      </c>
      <c r="B223" s="976" t="s">
        <v>99</v>
      </c>
      <c r="C223" s="968"/>
      <c r="D223" s="976" t="s">
        <v>322</v>
      </c>
      <c r="E223" s="968"/>
      <c r="F223" s="976" t="s">
        <v>324</v>
      </c>
      <c r="G223" s="968"/>
      <c r="H223" s="976" t="s">
        <v>282</v>
      </c>
      <c r="I223" s="968"/>
      <c r="J223" s="976" t="s">
        <v>280</v>
      </c>
      <c r="K223" s="968"/>
      <c r="L223" s="968"/>
      <c r="M223" s="976" t="s">
        <v>279</v>
      </c>
      <c r="N223" s="968"/>
      <c r="O223" s="968"/>
      <c r="P223" s="976" t="s">
        <v>283</v>
      </c>
      <c r="Q223" s="968"/>
      <c r="R223" s="976"/>
      <c r="S223" s="968"/>
      <c r="T223" s="977" t="s">
        <v>84</v>
      </c>
      <c r="U223" s="968"/>
      <c r="V223" s="968"/>
      <c r="W223" s="968"/>
      <c r="X223" s="968"/>
      <c r="Y223" s="968"/>
      <c r="Z223" s="968"/>
      <c r="AA223" s="968"/>
      <c r="AB223" s="976" t="s">
        <v>273</v>
      </c>
      <c r="AC223" s="968"/>
      <c r="AD223" s="968"/>
      <c r="AE223" s="968"/>
      <c r="AF223" s="968"/>
      <c r="AG223" s="976" t="s">
        <v>274</v>
      </c>
      <c r="AH223" s="968"/>
      <c r="AI223" s="968"/>
      <c r="AJ223" s="481" t="s">
        <v>65</v>
      </c>
      <c r="AK223" s="975" t="s">
        <v>275</v>
      </c>
      <c r="AL223" s="968"/>
      <c r="AM223" s="968"/>
      <c r="AN223" s="968"/>
      <c r="AO223" s="968"/>
      <c r="AP223" s="968"/>
      <c r="AQ223" s="482">
        <v>25000000</v>
      </c>
      <c r="AR223" s="482">
        <v>25000000</v>
      </c>
      <c r="AS223" s="483">
        <v>0</v>
      </c>
      <c r="AT223" s="483">
        <v>0</v>
      </c>
      <c r="AU223" s="482">
        <v>24963524</v>
      </c>
      <c r="AV223" s="482">
        <v>36476</v>
      </c>
      <c r="AW223" s="482">
        <v>21460499</v>
      </c>
      <c r="AX223" s="482">
        <v>3503025</v>
      </c>
      <c r="AY223" s="482">
        <v>21460499</v>
      </c>
      <c r="AZ223" s="483">
        <v>0</v>
      </c>
      <c r="BA223" s="482">
        <v>21460499</v>
      </c>
      <c r="BB223" s="483">
        <v>0</v>
      </c>
      <c r="BC223" s="483">
        <v>0</v>
      </c>
      <c r="BD223" s="472"/>
      <c r="BE223" s="484">
        <f t="shared" si="18"/>
        <v>0.99854096000000003</v>
      </c>
      <c r="BF223" s="484">
        <f t="shared" si="19"/>
        <v>0.85841995999999998</v>
      </c>
    </row>
    <row r="224" spans="1:58" x14ac:dyDescent="0.25">
      <c r="A224" s="480" t="str">
        <f t="shared" si="17"/>
        <v>C2502100020210</v>
      </c>
      <c r="B224" s="967" t="s">
        <v>99</v>
      </c>
      <c r="C224" s="968"/>
      <c r="D224" s="967" t="s">
        <v>322</v>
      </c>
      <c r="E224" s="968"/>
      <c r="F224" s="967" t="s">
        <v>324</v>
      </c>
      <c r="G224" s="968"/>
      <c r="H224" s="967" t="s">
        <v>282</v>
      </c>
      <c r="I224" s="968"/>
      <c r="J224" s="967" t="s">
        <v>280</v>
      </c>
      <c r="K224" s="968"/>
      <c r="L224" s="968"/>
      <c r="M224" s="967" t="s">
        <v>282</v>
      </c>
      <c r="N224" s="968"/>
      <c r="O224" s="968"/>
      <c r="P224" s="967"/>
      <c r="Q224" s="968"/>
      <c r="R224" s="967"/>
      <c r="S224" s="968"/>
      <c r="T224" s="970" t="s">
        <v>326</v>
      </c>
      <c r="U224" s="968"/>
      <c r="V224" s="968"/>
      <c r="W224" s="968"/>
      <c r="X224" s="968"/>
      <c r="Y224" s="968"/>
      <c r="Z224" s="968"/>
      <c r="AA224" s="968"/>
      <c r="AB224" s="967" t="s">
        <v>273</v>
      </c>
      <c r="AC224" s="968"/>
      <c r="AD224" s="968"/>
      <c r="AE224" s="968"/>
      <c r="AF224" s="968"/>
      <c r="AG224" s="967" t="s">
        <v>274</v>
      </c>
      <c r="AH224" s="968"/>
      <c r="AI224" s="968"/>
      <c r="AJ224" s="469" t="s">
        <v>65</v>
      </c>
      <c r="AK224" s="969" t="s">
        <v>275</v>
      </c>
      <c r="AL224" s="968"/>
      <c r="AM224" s="968"/>
      <c r="AN224" s="968"/>
      <c r="AO224" s="968"/>
      <c r="AP224" s="968"/>
      <c r="AQ224" s="470">
        <v>1217700000</v>
      </c>
      <c r="AR224" s="470">
        <v>1108859460</v>
      </c>
      <c r="AS224" s="470">
        <v>108840540</v>
      </c>
      <c r="AT224" s="471">
        <v>0</v>
      </c>
      <c r="AU224" s="470">
        <v>995798428</v>
      </c>
      <c r="AV224" s="470">
        <v>113061032</v>
      </c>
      <c r="AW224" s="470">
        <v>341735612</v>
      </c>
      <c r="AX224" s="470">
        <v>654062816</v>
      </c>
      <c r="AY224" s="470">
        <v>341735612</v>
      </c>
      <c r="AZ224" s="471">
        <v>0</v>
      </c>
      <c r="BA224" s="470">
        <v>341735612</v>
      </c>
      <c r="BB224" s="471">
        <v>0</v>
      </c>
      <c r="BC224" s="471">
        <v>0</v>
      </c>
      <c r="BD224" s="472"/>
      <c r="BE224" s="474">
        <f t="shared" si="18"/>
        <v>0.81776991705674629</v>
      </c>
      <c r="BF224" s="474">
        <f t="shared" si="19"/>
        <v>0.28064023322657466</v>
      </c>
    </row>
    <row r="225" spans="1:58" x14ac:dyDescent="0.25">
      <c r="A225" s="480" t="str">
        <f t="shared" si="17"/>
        <v>C25021000202110</v>
      </c>
      <c r="B225" s="976" t="s">
        <v>99</v>
      </c>
      <c r="C225" s="968"/>
      <c r="D225" s="976" t="s">
        <v>322</v>
      </c>
      <c r="E225" s="968"/>
      <c r="F225" s="976" t="s">
        <v>324</v>
      </c>
      <c r="G225" s="968"/>
      <c r="H225" s="976" t="s">
        <v>282</v>
      </c>
      <c r="I225" s="968"/>
      <c r="J225" s="976" t="s">
        <v>280</v>
      </c>
      <c r="K225" s="968"/>
      <c r="L225" s="968"/>
      <c r="M225" s="976" t="s">
        <v>282</v>
      </c>
      <c r="N225" s="968"/>
      <c r="O225" s="968"/>
      <c r="P225" s="976" t="s">
        <v>279</v>
      </c>
      <c r="Q225" s="968"/>
      <c r="R225" s="976"/>
      <c r="S225" s="968"/>
      <c r="T225" s="977" t="s">
        <v>332</v>
      </c>
      <c r="U225" s="968"/>
      <c r="V225" s="968"/>
      <c r="W225" s="968"/>
      <c r="X225" s="968"/>
      <c r="Y225" s="968"/>
      <c r="Z225" s="968"/>
      <c r="AA225" s="968"/>
      <c r="AB225" s="976" t="s">
        <v>273</v>
      </c>
      <c r="AC225" s="968"/>
      <c r="AD225" s="968"/>
      <c r="AE225" s="968"/>
      <c r="AF225" s="968"/>
      <c r="AG225" s="976" t="s">
        <v>274</v>
      </c>
      <c r="AH225" s="968"/>
      <c r="AI225" s="968"/>
      <c r="AJ225" s="481" t="s">
        <v>65</v>
      </c>
      <c r="AK225" s="975" t="s">
        <v>275</v>
      </c>
      <c r="AL225" s="968"/>
      <c r="AM225" s="968"/>
      <c r="AN225" s="968"/>
      <c r="AO225" s="968"/>
      <c r="AP225" s="968"/>
      <c r="AQ225" s="482">
        <v>172000000</v>
      </c>
      <c r="AR225" s="482">
        <v>171600000</v>
      </c>
      <c r="AS225" s="482">
        <v>400000</v>
      </c>
      <c r="AT225" s="483">
        <v>0</v>
      </c>
      <c r="AU225" s="482">
        <v>135340000</v>
      </c>
      <c r="AV225" s="482">
        <v>36260000</v>
      </c>
      <c r="AW225" s="482">
        <v>64540000</v>
      </c>
      <c r="AX225" s="482">
        <v>70800000</v>
      </c>
      <c r="AY225" s="482">
        <v>64540000</v>
      </c>
      <c r="AZ225" s="483">
        <v>0</v>
      </c>
      <c r="BA225" s="482">
        <v>64540000</v>
      </c>
      <c r="BB225" s="483">
        <v>0</v>
      </c>
      <c r="BC225" s="483">
        <v>0</v>
      </c>
      <c r="BD225" s="472"/>
      <c r="BE225" s="484">
        <f t="shared" si="18"/>
        <v>0.78686046511627905</v>
      </c>
      <c r="BF225" s="484">
        <f t="shared" si="19"/>
        <v>0.37523255813953488</v>
      </c>
    </row>
    <row r="226" spans="1:58" x14ac:dyDescent="0.25">
      <c r="A226" s="480" t="str">
        <f t="shared" si="17"/>
        <v>C25021000202210</v>
      </c>
      <c r="B226" s="976" t="s">
        <v>99</v>
      </c>
      <c r="C226" s="968"/>
      <c r="D226" s="976" t="s">
        <v>322</v>
      </c>
      <c r="E226" s="968"/>
      <c r="F226" s="976" t="s">
        <v>324</v>
      </c>
      <c r="G226" s="968"/>
      <c r="H226" s="976" t="s">
        <v>282</v>
      </c>
      <c r="I226" s="968"/>
      <c r="J226" s="976" t="s">
        <v>280</v>
      </c>
      <c r="K226" s="968"/>
      <c r="L226" s="968"/>
      <c r="M226" s="976" t="s">
        <v>282</v>
      </c>
      <c r="N226" s="968"/>
      <c r="O226" s="968"/>
      <c r="P226" s="976" t="s">
        <v>282</v>
      </c>
      <c r="Q226" s="968"/>
      <c r="R226" s="976"/>
      <c r="S226" s="968"/>
      <c r="T226" s="977" t="s">
        <v>327</v>
      </c>
      <c r="U226" s="968"/>
      <c r="V226" s="968"/>
      <c r="W226" s="968"/>
      <c r="X226" s="968"/>
      <c r="Y226" s="968"/>
      <c r="Z226" s="968"/>
      <c r="AA226" s="968"/>
      <c r="AB226" s="976" t="s">
        <v>273</v>
      </c>
      <c r="AC226" s="968"/>
      <c r="AD226" s="968"/>
      <c r="AE226" s="968"/>
      <c r="AF226" s="968"/>
      <c r="AG226" s="976" t="s">
        <v>274</v>
      </c>
      <c r="AH226" s="968"/>
      <c r="AI226" s="968"/>
      <c r="AJ226" s="481" t="s">
        <v>65</v>
      </c>
      <c r="AK226" s="975" t="s">
        <v>275</v>
      </c>
      <c r="AL226" s="968"/>
      <c r="AM226" s="968"/>
      <c r="AN226" s="968"/>
      <c r="AO226" s="968"/>
      <c r="AP226" s="968"/>
      <c r="AQ226" s="482">
        <v>633400000</v>
      </c>
      <c r="AR226" s="482">
        <v>633400000</v>
      </c>
      <c r="AS226" s="483">
        <v>0</v>
      </c>
      <c r="AT226" s="483">
        <v>0</v>
      </c>
      <c r="AU226" s="482">
        <v>633400000</v>
      </c>
      <c r="AV226" s="483">
        <v>0</v>
      </c>
      <c r="AW226" s="482">
        <v>126680000</v>
      </c>
      <c r="AX226" s="482">
        <v>506720000</v>
      </c>
      <c r="AY226" s="482">
        <v>126680000</v>
      </c>
      <c r="AZ226" s="483">
        <v>0</v>
      </c>
      <c r="BA226" s="482">
        <v>126680000</v>
      </c>
      <c r="BB226" s="483">
        <v>0</v>
      </c>
      <c r="BC226" s="483">
        <v>0</v>
      </c>
      <c r="BD226" s="472"/>
      <c r="BE226" s="484">
        <f t="shared" si="18"/>
        <v>1</v>
      </c>
      <c r="BF226" s="484">
        <f t="shared" si="19"/>
        <v>0.2</v>
      </c>
    </row>
    <row r="227" spans="1:58" x14ac:dyDescent="0.25">
      <c r="A227" s="480" t="str">
        <f t="shared" ref="A227:A290" si="20">+B227&amp;D227&amp;F227&amp;H227&amp;J227&amp;M227&amp;P227&amp;R227&amp;AJ227</f>
        <v>C25021000202310</v>
      </c>
      <c r="B227" s="976" t="s">
        <v>99</v>
      </c>
      <c r="C227" s="968"/>
      <c r="D227" s="976" t="s">
        <v>322</v>
      </c>
      <c r="E227" s="968"/>
      <c r="F227" s="976" t="s">
        <v>324</v>
      </c>
      <c r="G227" s="968"/>
      <c r="H227" s="976" t="s">
        <v>282</v>
      </c>
      <c r="I227" s="968"/>
      <c r="J227" s="976" t="s">
        <v>280</v>
      </c>
      <c r="K227" s="968"/>
      <c r="L227" s="968"/>
      <c r="M227" s="976" t="s">
        <v>282</v>
      </c>
      <c r="N227" s="968"/>
      <c r="O227" s="968"/>
      <c r="P227" s="976" t="s">
        <v>289</v>
      </c>
      <c r="Q227" s="968"/>
      <c r="R227" s="976"/>
      <c r="S227" s="968"/>
      <c r="T227" s="977" t="s">
        <v>328</v>
      </c>
      <c r="U227" s="968"/>
      <c r="V227" s="968"/>
      <c r="W227" s="968"/>
      <c r="X227" s="968"/>
      <c r="Y227" s="968"/>
      <c r="Z227" s="968"/>
      <c r="AA227" s="968"/>
      <c r="AB227" s="976" t="s">
        <v>273</v>
      </c>
      <c r="AC227" s="968"/>
      <c r="AD227" s="968"/>
      <c r="AE227" s="968"/>
      <c r="AF227" s="968"/>
      <c r="AG227" s="976" t="s">
        <v>274</v>
      </c>
      <c r="AH227" s="968"/>
      <c r="AI227" s="968"/>
      <c r="AJ227" s="481" t="s">
        <v>65</v>
      </c>
      <c r="AK227" s="975" t="s">
        <v>275</v>
      </c>
      <c r="AL227" s="968"/>
      <c r="AM227" s="968"/>
      <c r="AN227" s="968"/>
      <c r="AO227" s="968"/>
      <c r="AP227" s="968"/>
      <c r="AQ227" s="482">
        <v>160000000</v>
      </c>
      <c r="AR227" s="482">
        <v>160000000</v>
      </c>
      <c r="AS227" s="483">
        <v>0</v>
      </c>
      <c r="AT227" s="483">
        <v>0</v>
      </c>
      <c r="AU227" s="482">
        <v>120000000</v>
      </c>
      <c r="AV227" s="482">
        <v>40000000</v>
      </c>
      <c r="AW227" s="482">
        <v>64478463</v>
      </c>
      <c r="AX227" s="482">
        <v>55521537</v>
      </c>
      <c r="AY227" s="482">
        <v>64478463</v>
      </c>
      <c r="AZ227" s="483">
        <v>0</v>
      </c>
      <c r="BA227" s="482">
        <v>64478463</v>
      </c>
      <c r="BB227" s="483">
        <v>0</v>
      </c>
      <c r="BC227" s="483">
        <v>0</v>
      </c>
      <c r="BD227" s="472"/>
      <c r="BE227" s="484">
        <f t="shared" si="18"/>
        <v>0.75</v>
      </c>
      <c r="BF227" s="484">
        <f t="shared" si="19"/>
        <v>0.40299039375000001</v>
      </c>
    </row>
    <row r="228" spans="1:58" x14ac:dyDescent="0.25">
      <c r="A228" s="480" t="str">
        <f t="shared" si="20"/>
        <v>C25021000202410</v>
      </c>
      <c r="B228" s="976" t="s">
        <v>99</v>
      </c>
      <c r="C228" s="968"/>
      <c r="D228" s="976" t="s">
        <v>322</v>
      </c>
      <c r="E228" s="968"/>
      <c r="F228" s="976" t="s">
        <v>324</v>
      </c>
      <c r="G228" s="968"/>
      <c r="H228" s="976" t="s">
        <v>282</v>
      </c>
      <c r="I228" s="968"/>
      <c r="J228" s="976" t="s">
        <v>280</v>
      </c>
      <c r="K228" s="968"/>
      <c r="L228" s="968"/>
      <c r="M228" s="976" t="s">
        <v>282</v>
      </c>
      <c r="N228" s="968"/>
      <c r="O228" s="968"/>
      <c r="P228" s="976" t="s">
        <v>283</v>
      </c>
      <c r="Q228" s="968"/>
      <c r="R228" s="976"/>
      <c r="S228" s="968"/>
      <c r="T228" s="977" t="s">
        <v>84</v>
      </c>
      <c r="U228" s="968"/>
      <c r="V228" s="968"/>
      <c r="W228" s="968"/>
      <c r="X228" s="968"/>
      <c r="Y228" s="968"/>
      <c r="Z228" s="968"/>
      <c r="AA228" s="968"/>
      <c r="AB228" s="976" t="s">
        <v>273</v>
      </c>
      <c r="AC228" s="968"/>
      <c r="AD228" s="968"/>
      <c r="AE228" s="968"/>
      <c r="AF228" s="968"/>
      <c r="AG228" s="976" t="s">
        <v>274</v>
      </c>
      <c r="AH228" s="968"/>
      <c r="AI228" s="968"/>
      <c r="AJ228" s="481" t="s">
        <v>65</v>
      </c>
      <c r="AK228" s="975" t="s">
        <v>275</v>
      </c>
      <c r="AL228" s="968"/>
      <c r="AM228" s="968"/>
      <c r="AN228" s="968"/>
      <c r="AO228" s="968"/>
      <c r="AP228" s="968"/>
      <c r="AQ228" s="482">
        <v>140000000</v>
      </c>
      <c r="AR228" s="482">
        <v>140000000</v>
      </c>
      <c r="AS228" s="483">
        <v>0</v>
      </c>
      <c r="AT228" s="483">
        <v>0</v>
      </c>
      <c r="AU228" s="482">
        <v>103198968</v>
      </c>
      <c r="AV228" s="482">
        <v>36801032</v>
      </c>
      <c r="AW228" s="482">
        <v>82177689</v>
      </c>
      <c r="AX228" s="482">
        <v>21021279</v>
      </c>
      <c r="AY228" s="482">
        <v>82177689</v>
      </c>
      <c r="AZ228" s="483">
        <v>0</v>
      </c>
      <c r="BA228" s="482">
        <v>82177689</v>
      </c>
      <c r="BB228" s="483">
        <v>0</v>
      </c>
      <c r="BC228" s="483">
        <v>0</v>
      </c>
      <c r="BD228" s="472"/>
      <c r="BE228" s="484">
        <f t="shared" si="18"/>
        <v>0.73713548571428567</v>
      </c>
      <c r="BF228" s="484">
        <f t="shared" si="19"/>
        <v>0.58698349285714291</v>
      </c>
    </row>
    <row r="229" spans="1:58" x14ac:dyDescent="0.25">
      <c r="A229" s="480" t="str">
        <f t="shared" si="20"/>
        <v>C25021000202610</v>
      </c>
      <c r="B229" s="976" t="s">
        <v>99</v>
      </c>
      <c r="C229" s="968"/>
      <c r="D229" s="976" t="s">
        <v>322</v>
      </c>
      <c r="E229" s="968"/>
      <c r="F229" s="976" t="s">
        <v>324</v>
      </c>
      <c r="G229" s="968"/>
      <c r="H229" s="976" t="s">
        <v>282</v>
      </c>
      <c r="I229" s="968"/>
      <c r="J229" s="976" t="s">
        <v>280</v>
      </c>
      <c r="K229" s="968"/>
      <c r="L229" s="968"/>
      <c r="M229" s="976" t="s">
        <v>282</v>
      </c>
      <c r="N229" s="968"/>
      <c r="O229" s="968"/>
      <c r="P229" s="976" t="s">
        <v>292</v>
      </c>
      <c r="Q229" s="968"/>
      <c r="R229" s="976"/>
      <c r="S229" s="968"/>
      <c r="T229" s="977" t="s">
        <v>329</v>
      </c>
      <c r="U229" s="968"/>
      <c r="V229" s="968"/>
      <c r="W229" s="968"/>
      <c r="X229" s="968"/>
      <c r="Y229" s="968"/>
      <c r="Z229" s="968"/>
      <c r="AA229" s="968"/>
      <c r="AB229" s="976" t="s">
        <v>273</v>
      </c>
      <c r="AC229" s="968"/>
      <c r="AD229" s="968"/>
      <c r="AE229" s="968"/>
      <c r="AF229" s="968"/>
      <c r="AG229" s="976" t="s">
        <v>274</v>
      </c>
      <c r="AH229" s="968"/>
      <c r="AI229" s="968"/>
      <c r="AJ229" s="481" t="s">
        <v>65</v>
      </c>
      <c r="AK229" s="975" t="s">
        <v>275</v>
      </c>
      <c r="AL229" s="968"/>
      <c r="AM229" s="968"/>
      <c r="AN229" s="968"/>
      <c r="AO229" s="968"/>
      <c r="AP229" s="968"/>
      <c r="AQ229" s="482">
        <v>70000000</v>
      </c>
      <c r="AR229" s="483">
        <v>0</v>
      </c>
      <c r="AS229" s="482">
        <v>70000000</v>
      </c>
      <c r="AT229" s="483">
        <v>0</v>
      </c>
      <c r="AU229" s="483">
        <v>0</v>
      </c>
      <c r="AV229" s="483">
        <v>0</v>
      </c>
      <c r="AW229" s="483">
        <v>0</v>
      </c>
      <c r="AX229" s="483">
        <v>0</v>
      </c>
      <c r="AY229" s="483">
        <v>0</v>
      </c>
      <c r="AZ229" s="483">
        <v>0</v>
      </c>
      <c r="BA229" s="483">
        <v>0</v>
      </c>
      <c r="BB229" s="483">
        <v>0</v>
      </c>
      <c r="BC229" s="483">
        <v>0</v>
      </c>
      <c r="BD229" s="472"/>
      <c r="BE229" s="484">
        <f t="shared" si="18"/>
        <v>0</v>
      </c>
      <c r="BF229" s="484">
        <f t="shared" si="19"/>
        <v>0</v>
      </c>
    </row>
    <row r="230" spans="1:58" x14ac:dyDescent="0.25">
      <c r="A230" s="480" t="str">
        <f t="shared" si="20"/>
        <v>C250210002021110</v>
      </c>
      <c r="B230" s="976" t="s">
        <v>99</v>
      </c>
      <c r="C230" s="968"/>
      <c r="D230" s="976" t="s">
        <v>322</v>
      </c>
      <c r="E230" s="968"/>
      <c r="F230" s="976" t="s">
        <v>324</v>
      </c>
      <c r="G230" s="968"/>
      <c r="H230" s="976" t="s">
        <v>282</v>
      </c>
      <c r="I230" s="968"/>
      <c r="J230" s="976" t="s">
        <v>280</v>
      </c>
      <c r="K230" s="968"/>
      <c r="L230" s="968"/>
      <c r="M230" s="976" t="s">
        <v>282</v>
      </c>
      <c r="N230" s="968"/>
      <c r="O230" s="968"/>
      <c r="P230" s="976" t="s">
        <v>80</v>
      </c>
      <c r="Q230" s="968"/>
      <c r="R230" s="976"/>
      <c r="S230" s="968"/>
      <c r="T230" s="977" t="s">
        <v>330</v>
      </c>
      <c r="U230" s="968"/>
      <c r="V230" s="968"/>
      <c r="W230" s="968"/>
      <c r="X230" s="968"/>
      <c r="Y230" s="968"/>
      <c r="Z230" s="968"/>
      <c r="AA230" s="968"/>
      <c r="AB230" s="976" t="s">
        <v>273</v>
      </c>
      <c r="AC230" s="968"/>
      <c r="AD230" s="968"/>
      <c r="AE230" s="968"/>
      <c r="AF230" s="968"/>
      <c r="AG230" s="976" t="s">
        <v>274</v>
      </c>
      <c r="AH230" s="968"/>
      <c r="AI230" s="968"/>
      <c r="AJ230" s="481" t="s">
        <v>65</v>
      </c>
      <c r="AK230" s="975" t="s">
        <v>275</v>
      </c>
      <c r="AL230" s="968"/>
      <c r="AM230" s="968"/>
      <c r="AN230" s="968"/>
      <c r="AO230" s="968"/>
      <c r="AP230" s="968"/>
      <c r="AQ230" s="482">
        <v>42300000</v>
      </c>
      <c r="AR230" s="482">
        <v>3859460</v>
      </c>
      <c r="AS230" s="482">
        <v>38440540</v>
      </c>
      <c r="AT230" s="483">
        <v>0</v>
      </c>
      <c r="AU230" s="482">
        <v>3859460</v>
      </c>
      <c r="AV230" s="483">
        <v>0</v>
      </c>
      <c r="AW230" s="482">
        <v>3859460</v>
      </c>
      <c r="AX230" s="483">
        <v>0</v>
      </c>
      <c r="AY230" s="482">
        <v>3859460</v>
      </c>
      <c r="AZ230" s="483">
        <v>0</v>
      </c>
      <c r="BA230" s="482">
        <v>3859460</v>
      </c>
      <c r="BB230" s="483">
        <v>0</v>
      </c>
      <c r="BC230" s="483">
        <v>0</v>
      </c>
      <c r="BD230" s="472"/>
      <c r="BE230" s="484">
        <f t="shared" si="18"/>
        <v>9.1240189125295509E-2</v>
      </c>
      <c r="BF230" s="484">
        <f t="shared" si="19"/>
        <v>9.1240189125295509E-2</v>
      </c>
    </row>
    <row r="231" spans="1:58" s="598" customFormat="1" x14ac:dyDescent="0.25">
      <c r="A231" s="592" t="str">
        <f t="shared" si="20"/>
        <v>C25021000310</v>
      </c>
      <c r="B231" s="996" t="s">
        <v>99</v>
      </c>
      <c r="C231" s="993"/>
      <c r="D231" s="996" t="s">
        <v>322</v>
      </c>
      <c r="E231" s="993"/>
      <c r="F231" s="996" t="s">
        <v>324</v>
      </c>
      <c r="G231" s="993"/>
      <c r="H231" s="996" t="s">
        <v>289</v>
      </c>
      <c r="I231" s="993"/>
      <c r="J231" s="996"/>
      <c r="K231" s="993"/>
      <c r="L231" s="993"/>
      <c r="M231" s="996"/>
      <c r="N231" s="993"/>
      <c r="O231" s="993"/>
      <c r="P231" s="996"/>
      <c r="Q231" s="993"/>
      <c r="R231" s="996"/>
      <c r="S231" s="993"/>
      <c r="T231" s="997" t="s">
        <v>320</v>
      </c>
      <c r="U231" s="993"/>
      <c r="V231" s="993"/>
      <c r="W231" s="993"/>
      <c r="X231" s="993"/>
      <c r="Y231" s="993"/>
      <c r="Z231" s="993"/>
      <c r="AA231" s="993"/>
      <c r="AB231" s="996" t="s">
        <v>273</v>
      </c>
      <c r="AC231" s="993"/>
      <c r="AD231" s="993"/>
      <c r="AE231" s="993"/>
      <c r="AF231" s="993"/>
      <c r="AG231" s="996" t="s">
        <v>274</v>
      </c>
      <c r="AH231" s="993"/>
      <c r="AI231" s="993"/>
      <c r="AJ231" s="593" t="s">
        <v>65</v>
      </c>
      <c r="AK231" s="992" t="s">
        <v>275</v>
      </c>
      <c r="AL231" s="993"/>
      <c r="AM231" s="993"/>
      <c r="AN231" s="993"/>
      <c r="AO231" s="993"/>
      <c r="AP231" s="993"/>
      <c r="AQ231" s="594">
        <v>2850000000</v>
      </c>
      <c r="AR231" s="594">
        <v>2212366881</v>
      </c>
      <c r="AS231" s="594">
        <v>287633119</v>
      </c>
      <c r="AT231" s="594">
        <v>350000000</v>
      </c>
      <c r="AU231" s="594">
        <v>1599887606</v>
      </c>
      <c r="AV231" s="594">
        <v>612479275</v>
      </c>
      <c r="AW231" s="594">
        <v>713818883</v>
      </c>
      <c r="AX231" s="594">
        <v>886068723</v>
      </c>
      <c r="AY231" s="594">
        <v>713818883</v>
      </c>
      <c r="AZ231" s="595">
        <v>0</v>
      </c>
      <c r="BA231" s="594">
        <v>706122098</v>
      </c>
      <c r="BB231" s="594">
        <v>7696785</v>
      </c>
      <c r="BC231" s="595">
        <v>0</v>
      </c>
      <c r="BD231" s="596"/>
      <c r="BE231" s="597">
        <f t="shared" si="18"/>
        <v>0.56136407228070173</v>
      </c>
      <c r="BF231" s="597">
        <f t="shared" si="19"/>
        <v>0.25046276596491229</v>
      </c>
    </row>
    <row r="232" spans="1:58" x14ac:dyDescent="0.25">
      <c r="A232" s="480" t="str">
        <f t="shared" si="20"/>
        <v>C250210003010</v>
      </c>
      <c r="B232" s="967" t="s">
        <v>99</v>
      </c>
      <c r="C232" s="968"/>
      <c r="D232" s="967" t="s">
        <v>322</v>
      </c>
      <c r="E232" s="968"/>
      <c r="F232" s="967" t="s">
        <v>324</v>
      </c>
      <c r="G232" s="968"/>
      <c r="H232" s="967" t="s">
        <v>289</v>
      </c>
      <c r="I232" s="968"/>
      <c r="J232" s="967" t="s">
        <v>280</v>
      </c>
      <c r="K232" s="968"/>
      <c r="L232" s="968"/>
      <c r="M232" s="967"/>
      <c r="N232" s="968"/>
      <c r="O232" s="968"/>
      <c r="P232" s="967"/>
      <c r="Q232" s="968"/>
      <c r="R232" s="967"/>
      <c r="S232" s="968"/>
      <c r="T232" s="970" t="s">
        <v>320</v>
      </c>
      <c r="U232" s="968"/>
      <c r="V232" s="968"/>
      <c r="W232" s="968"/>
      <c r="X232" s="968"/>
      <c r="Y232" s="968"/>
      <c r="Z232" s="968"/>
      <c r="AA232" s="968"/>
      <c r="AB232" s="967" t="s">
        <v>273</v>
      </c>
      <c r="AC232" s="968"/>
      <c r="AD232" s="968"/>
      <c r="AE232" s="968"/>
      <c r="AF232" s="968"/>
      <c r="AG232" s="967" t="s">
        <v>274</v>
      </c>
      <c r="AH232" s="968"/>
      <c r="AI232" s="968"/>
      <c r="AJ232" s="469" t="s">
        <v>65</v>
      </c>
      <c r="AK232" s="969" t="s">
        <v>275</v>
      </c>
      <c r="AL232" s="968"/>
      <c r="AM232" s="968"/>
      <c r="AN232" s="968"/>
      <c r="AO232" s="968"/>
      <c r="AP232" s="968"/>
      <c r="AQ232" s="470">
        <v>2500000000</v>
      </c>
      <c r="AR232" s="470">
        <v>2212366881</v>
      </c>
      <c r="AS232" s="470">
        <v>287633119</v>
      </c>
      <c r="AT232" s="471">
        <v>0</v>
      </c>
      <c r="AU232" s="470">
        <v>1599887606</v>
      </c>
      <c r="AV232" s="470">
        <v>612479275</v>
      </c>
      <c r="AW232" s="470">
        <v>713818883</v>
      </c>
      <c r="AX232" s="470">
        <v>886068723</v>
      </c>
      <c r="AY232" s="470">
        <v>713818883</v>
      </c>
      <c r="AZ232" s="471">
        <v>0</v>
      </c>
      <c r="BA232" s="470">
        <v>706122098</v>
      </c>
      <c r="BB232" s="470">
        <v>7696785</v>
      </c>
      <c r="BC232" s="471">
        <v>0</v>
      </c>
      <c r="BD232" s="472"/>
      <c r="BE232" s="474">
        <f t="shared" si="18"/>
        <v>0.63995504240000001</v>
      </c>
      <c r="BF232" s="474">
        <f t="shared" si="19"/>
        <v>0.28552755320000001</v>
      </c>
    </row>
    <row r="233" spans="1:58" x14ac:dyDescent="0.25">
      <c r="A233" s="480" t="str">
        <f t="shared" si="20"/>
        <v>C2502100030110</v>
      </c>
      <c r="B233" s="967" t="s">
        <v>99</v>
      </c>
      <c r="C233" s="968"/>
      <c r="D233" s="967" t="s">
        <v>322</v>
      </c>
      <c r="E233" s="968"/>
      <c r="F233" s="967" t="s">
        <v>324</v>
      </c>
      <c r="G233" s="968"/>
      <c r="H233" s="967" t="s">
        <v>289</v>
      </c>
      <c r="I233" s="968"/>
      <c r="J233" s="967" t="s">
        <v>280</v>
      </c>
      <c r="K233" s="968"/>
      <c r="L233" s="968"/>
      <c r="M233" s="967" t="s">
        <v>279</v>
      </c>
      <c r="N233" s="968"/>
      <c r="O233" s="968"/>
      <c r="P233" s="967"/>
      <c r="Q233" s="968"/>
      <c r="R233" s="967"/>
      <c r="S233" s="968"/>
      <c r="T233" s="970" t="s">
        <v>331</v>
      </c>
      <c r="U233" s="968"/>
      <c r="V233" s="968"/>
      <c r="W233" s="968"/>
      <c r="X233" s="968"/>
      <c r="Y233" s="968"/>
      <c r="Z233" s="968"/>
      <c r="AA233" s="968"/>
      <c r="AB233" s="967" t="s">
        <v>273</v>
      </c>
      <c r="AC233" s="968"/>
      <c r="AD233" s="968"/>
      <c r="AE233" s="968"/>
      <c r="AF233" s="968"/>
      <c r="AG233" s="967" t="s">
        <v>274</v>
      </c>
      <c r="AH233" s="968"/>
      <c r="AI233" s="968"/>
      <c r="AJ233" s="469" t="s">
        <v>65</v>
      </c>
      <c r="AK233" s="969" t="s">
        <v>275</v>
      </c>
      <c r="AL233" s="968"/>
      <c r="AM233" s="968"/>
      <c r="AN233" s="968"/>
      <c r="AO233" s="968"/>
      <c r="AP233" s="968"/>
      <c r="AQ233" s="471">
        <v>0</v>
      </c>
      <c r="AR233" s="471">
        <v>0</v>
      </c>
      <c r="AS233" s="471">
        <v>0</v>
      </c>
      <c r="AT233" s="471">
        <v>0</v>
      </c>
      <c r="AU233" s="471">
        <v>0</v>
      </c>
      <c r="AV233" s="471">
        <v>0</v>
      </c>
      <c r="AW233" s="471">
        <v>0</v>
      </c>
      <c r="AX233" s="471">
        <v>0</v>
      </c>
      <c r="AY233" s="471">
        <v>0</v>
      </c>
      <c r="AZ233" s="471">
        <v>0</v>
      </c>
      <c r="BA233" s="471">
        <v>0</v>
      </c>
      <c r="BB233" s="471">
        <v>0</v>
      </c>
      <c r="BC233" s="471">
        <v>0</v>
      </c>
      <c r="BD233" s="472"/>
      <c r="BE233" s="474" t="e">
        <f t="shared" si="18"/>
        <v>#DIV/0!</v>
      </c>
      <c r="BF233" s="474" t="e">
        <f t="shared" si="19"/>
        <v>#DIV/0!</v>
      </c>
    </row>
    <row r="234" spans="1:58" x14ac:dyDescent="0.25">
      <c r="A234" s="480" t="str">
        <f t="shared" si="20"/>
        <v>C25021000301410</v>
      </c>
      <c r="B234" s="976" t="s">
        <v>99</v>
      </c>
      <c r="C234" s="968"/>
      <c r="D234" s="976" t="s">
        <v>322</v>
      </c>
      <c r="E234" s="968"/>
      <c r="F234" s="976" t="s">
        <v>324</v>
      </c>
      <c r="G234" s="968"/>
      <c r="H234" s="976" t="s">
        <v>289</v>
      </c>
      <c r="I234" s="968"/>
      <c r="J234" s="976" t="s">
        <v>280</v>
      </c>
      <c r="K234" s="968"/>
      <c r="L234" s="968"/>
      <c r="M234" s="976" t="s">
        <v>279</v>
      </c>
      <c r="N234" s="968"/>
      <c r="O234" s="968"/>
      <c r="P234" s="976" t="s">
        <v>283</v>
      </c>
      <c r="Q234" s="968"/>
      <c r="R234" s="976"/>
      <c r="S234" s="968"/>
      <c r="T234" s="977" t="s">
        <v>84</v>
      </c>
      <c r="U234" s="968"/>
      <c r="V234" s="968"/>
      <c r="W234" s="968"/>
      <c r="X234" s="968"/>
      <c r="Y234" s="968"/>
      <c r="Z234" s="968"/>
      <c r="AA234" s="968"/>
      <c r="AB234" s="976" t="s">
        <v>273</v>
      </c>
      <c r="AC234" s="968"/>
      <c r="AD234" s="968"/>
      <c r="AE234" s="968"/>
      <c r="AF234" s="968"/>
      <c r="AG234" s="976" t="s">
        <v>274</v>
      </c>
      <c r="AH234" s="968"/>
      <c r="AI234" s="968"/>
      <c r="AJ234" s="481" t="s">
        <v>65</v>
      </c>
      <c r="AK234" s="975" t="s">
        <v>275</v>
      </c>
      <c r="AL234" s="968"/>
      <c r="AM234" s="968"/>
      <c r="AN234" s="968"/>
      <c r="AO234" s="968"/>
      <c r="AP234" s="968"/>
      <c r="AQ234" s="483">
        <v>0</v>
      </c>
      <c r="AR234" s="483">
        <v>0</v>
      </c>
      <c r="AS234" s="483">
        <v>0</v>
      </c>
      <c r="AT234" s="483">
        <v>0</v>
      </c>
      <c r="AU234" s="483">
        <v>0</v>
      </c>
      <c r="AV234" s="483">
        <v>0</v>
      </c>
      <c r="AW234" s="483">
        <v>0</v>
      </c>
      <c r="AX234" s="483">
        <v>0</v>
      </c>
      <c r="AY234" s="483">
        <v>0</v>
      </c>
      <c r="AZ234" s="483">
        <v>0</v>
      </c>
      <c r="BA234" s="483">
        <v>0</v>
      </c>
      <c r="BB234" s="483">
        <v>0</v>
      </c>
      <c r="BC234" s="483">
        <v>0</v>
      </c>
      <c r="BD234" s="472"/>
      <c r="BE234" s="484" t="e">
        <f t="shared" si="18"/>
        <v>#DIV/0!</v>
      </c>
      <c r="BF234" s="484" t="e">
        <f t="shared" si="19"/>
        <v>#DIV/0!</v>
      </c>
    </row>
    <row r="235" spans="1:58" x14ac:dyDescent="0.25">
      <c r="A235" s="480" t="str">
        <f t="shared" si="20"/>
        <v>C2502100030210</v>
      </c>
      <c r="B235" s="967" t="s">
        <v>99</v>
      </c>
      <c r="C235" s="968"/>
      <c r="D235" s="967" t="s">
        <v>322</v>
      </c>
      <c r="E235" s="968"/>
      <c r="F235" s="967" t="s">
        <v>324</v>
      </c>
      <c r="G235" s="968"/>
      <c r="H235" s="967" t="s">
        <v>289</v>
      </c>
      <c r="I235" s="968"/>
      <c r="J235" s="967" t="s">
        <v>280</v>
      </c>
      <c r="K235" s="968"/>
      <c r="L235" s="968"/>
      <c r="M235" s="967" t="s">
        <v>282</v>
      </c>
      <c r="N235" s="968"/>
      <c r="O235" s="968"/>
      <c r="P235" s="967"/>
      <c r="Q235" s="968"/>
      <c r="R235" s="967"/>
      <c r="S235" s="968"/>
      <c r="T235" s="970" t="s">
        <v>326</v>
      </c>
      <c r="U235" s="968"/>
      <c r="V235" s="968"/>
      <c r="W235" s="968"/>
      <c r="X235" s="968"/>
      <c r="Y235" s="968"/>
      <c r="Z235" s="968"/>
      <c r="AA235" s="968"/>
      <c r="AB235" s="967" t="s">
        <v>273</v>
      </c>
      <c r="AC235" s="968"/>
      <c r="AD235" s="968"/>
      <c r="AE235" s="968"/>
      <c r="AF235" s="968"/>
      <c r="AG235" s="967" t="s">
        <v>274</v>
      </c>
      <c r="AH235" s="968"/>
      <c r="AI235" s="968"/>
      <c r="AJ235" s="469" t="s">
        <v>65</v>
      </c>
      <c r="AK235" s="969" t="s">
        <v>275</v>
      </c>
      <c r="AL235" s="968"/>
      <c r="AM235" s="968"/>
      <c r="AN235" s="968"/>
      <c r="AO235" s="968"/>
      <c r="AP235" s="968"/>
      <c r="AQ235" s="470">
        <v>2500000000</v>
      </c>
      <c r="AR235" s="470">
        <v>2212366881</v>
      </c>
      <c r="AS235" s="470">
        <v>287633119</v>
      </c>
      <c r="AT235" s="471">
        <v>0</v>
      </c>
      <c r="AU235" s="470">
        <v>1599887606</v>
      </c>
      <c r="AV235" s="470">
        <v>612479275</v>
      </c>
      <c r="AW235" s="470">
        <v>713818883</v>
      </c>
      <c r="AX235" s="470">
        <v>886068723</v>
      </c>
      <c r="AY235" s="470">
        <v>713818883</v>
      </c>
      <c r="AZ235" s="471">
        <v>0</v>
      </c>
      <c r="BA235" s="470">
        <v>706122098</v>
      </c>
      <c r="BB235" s="470">
        <v>7696785</v>
      </c>
      <c r="BC235" s="471">
        <v>0</v>
      </c>
      <c r="BD235" s="472"/>
      <c r="BE235" s="474">
        <f t="shared" si="18"/>
        <v>0.63995504240000001</v>
      </c>
      <c r="BF235" s="474">
        <f t="shared" si="19"/>
        <v>0.28552755320000001</v>
      </c>
    </row>
    <row r="236" spans="1:58" x14ac:dyDescent="0.25">
      <c r="A236" s="480" t="str">
        <f t="shared" si="20"/>
        <v>C25021000302110</v>
      </c>
      <c r="B236" s="976" t="s">
        <v>99</v>
      </c>
      <c r="C236" s="968"/>
      <c r="D236" s="976" t="s">
        <v>322</v>
      </c>
      <c r="E236" s="968"/>
      <c r="F236" s="976" t="s">
        <v>324</v>
      </c>
      <c r="G236" s="968"/>
      <c r="H236" s="976" t="s">
        <v>289</v>
      </c>
      <c r="I236" s="968"/>
      <c r="J236" s="976" t="s">
        <v>280</v>
      </c>
      <c r="K236" s="968"/>
      <c r="L236" s="968"/>
      <c r="M236" s="976" t="s">
        <v>282</v>
      </c>
      <c r="N236" s="968"/>
      <c r="O236" s="968"/>
      <c r="P236" s="976" t="s">
        <v>279</v>
      </c>
      <c r="Q236" s="968"/>
      <c r="R236" s="976"/>
      <c r="S236" s="968"/>
      <c r="T236" s="977" t="s">
        <v>332</v>
      </c>
      <c r="U236" s="968"/>
      <c r="V236" s="968"/>
      <c r="W236" s="968"/>
      <c r="X236" s="968"/>
      <c r="Y236" s="968"/>
      <c r="Z236" s="968"/>
      <c r="AA236" s="968"/>
      <c r="AB236" s="976" t="s">
        <v>273</v>
      </c>
      <c r="AC236" s="968"/>
      <c r="AD236" s="968"/>
      <c r="AE236" s="968"/>
      <c r="AF236" s="968"/>
      <c r="AG236" s="976" t="s">
        <v>274</v>
      </c>
      <c r="AH236" s="968"/>
      <c r="AI236" s="968"/>
      <c r="AJ236" s="481" t="s">
        <v>65</v>
      </c>
      <c r="AK236" s="975" t="s">
        <v>275</v>
      </c>
      <c r="AL236" s="968"/>
      <c r="AM236" s="968"/>
      <c r="AN236" s="968"/>
      <c r="AO236" s="968"/>
      <c r="AP236" s="968"/>
      <c r="AQ236" s="482">
        <v>1000000000</v>
      </c>
      <c r="AR236" s="482">
        <v>942366881</v>
      </c>
      <c r="AS236" s="482">
        <v>57633119</v>
      </c>
      <c r="AT236" s="483">
        <v>0</v>
      </c>
      <c r="AU236" s="482">
        <v>595292215</v>
      </c>
      <c r="AV236" s="482">
        <v>347074666</v>
      </c>
      <c r="AW236" s="482">
        <v>283346828</v>
      </c>
      <c r="AX236" s="482">
        <v>311945387</v>
      </c>
      <c r="AY236" s="482">
        <v>283346828</v>
      </c>
      <c r="AZ236" s="483">
        <v>0</v>
      </c>
      <c r="BA236" s="482">
        <v>283346828</v>
      </c>
      <c r="BB236" s="483">
        <v>0</v>
      </c>
      <c r="BC236" s="483">
        <v>0</v>
      </c>
      <c r="BD236" s="472"/>
      <c r="BE236" s="484">
        <f t="shared" si="18"/>
        <v>0.59529221499999996</v>
      </c>
      <c r="BF236" s="484">
        <f t="shared" si="19"/>
        <v>0.283346828</v>
      </c>
    </row>
    <row r="237" spans="1:58" x14ac:dyDescent="0.25">
      <c r="A237" s="480" t="str">
        <f t="shared" si="20"/>
        <v>C25021000302210</v>
      </c>
      <c r="B237" s="976" t="s">
        <v>99</v>
      </c>
      <c r="C237" s="968"/>
      <c r="D237" s="976" t="s">
        <v>322</v>
      </c>
      <c r="E237" s="968"/>
      <c r="F237" s="976" t="s">
        <v>324</v>
      </c>
      <c r="G237" s="968"/>
      <c r="H237" s="976" t="s">
        <v>289</v>
      </c>
      <c r="I237" s="968"/>
      <c r="J237" s="976" t="s">
        <v>280</v>
      </c>
      <c r="K237" s="968"/>
      <c r="L237" s="968"/>
      <c r="M237" s="976" t="s">
        <v>282</v>
      </c>
      <c r="N237" s="968"/>
      <c r="O237" s="968"/>
      <c r="P237" s="976" t="s">
        <v>282</v>
      </c>
      <c r="Q237" s="968"/>
      <c r="R237" s="976"/>
      <c r="S237" s="968"/>
      <c r="T237" s="977" t="s">
        <v>327</v>
      </c>
      <c r="U237" s="968"/>
      <c r="V237" s="968"/>
      <c r="W237" s="968"/>
      <c r="X237" s="968"/>
      <c r="Y237" s="968"/>
      <c r="Z237" s="968"/>
      <c r="AA237" s="968"/>
      <c r="AB237" s="976" t="s">
        <v>273</v>
      </c>
      <c r="AC237" s="968"/>
      <c r="AD237" s="968"/>
      <c r="AE237" s="968"/>
      <c r="AF237" s="968"/>
      <c r="AG237" s="976" t="s">
        <v>274</v>
      </c>
      <c r="AH237" s="968"/>
      <c r="AI237" s="968"/>
      <c r="AJ237" s="481" t="s">
        <v>65</v>
      </c>
      <c r="AK237" s="975" t="s">
        <v>275</v>
      </c>
      <c r="AL237" s="968"/>
      <c r="AM237" s="968"/>
      <c r="AN237" s="968"/>
      <c r="AO237" s="968"/>
      <c r="AP237" s="968"/>
      <c r="AQ237" s="482">
        <v>550000000</v>
      </c>
      <c r="AR237" s="482">
        <v>420000000</v>
      </c>
      <c r="AS237" s="482">
        <v>130000000</v>
      </c>
      <c r="AT237" s="483">
        <v>0</v>
      </c>
      <c r="AU237" s="482">
        <v>420000000</v>
      </c>
      <c r="AV237" s="483">
        <v>0</v>
      </c>
      <c r="AW237" s="482">
        <v>93154061</v>
      </c>
      <c r="AX237" s="482">
        <v>326845939</v>
      </c>
      <c r="AY237" s="482">
        <v>93154061</v>
      </c>
      <c r="AZ237" s="483">
        <v>0</v>
      </c>
      <c r="BA237" s="482">
        <v>93154061</v>
      </c>
      <c r="BB237" s="483">
        <v>0</v>
      </c>
      <c r="BC237" s="483">
        <v>0</v>
      </c>
      <c r="BD237" s="472"/>
      <c r="BE237" s="484">
        <f t="shared" si="18"/>
        <v>0.76363636363636367</v>
      </c>
      <c r="BF237" s="484">
        <f t="shared" si="19"/>
        <v>0.16937102000000001</v>
      </c>
    </row>
    <row r="238" spans="1:58" x14ac:dyDescent="0.25">
      <c r="A238" s="480" t="str">
        <f t="shared" si="20"/>
        <v>C25021000302310</v>
      </c>
      <c r="B238" s="976" t="s">
        <v>99</v>
      </c>
      <c r="C238" s="968"/>
      <c r="D238" s="976" t="s">
        <v>322</v>
      </c>
      <c r="E238" s="968"/>
      <c r="F238" s="976" t="s">
        <v>324</v>
      </c>
      <c r="G238" s="968"/>
      <c r="H238" s="976" t="s">
        <v>289</v>
      </c>
      <c r="I238" s="968"/>
      <c r="J238" s="976" t="s">
        <v>280</v>
      </c>
      <c r="K238" s="968"/>
      <c r="L238" s="968"/>
      <c r="M238" s="976" t="s">
        <v>282</v>
      </c>
      <c r="N238" s="968"/>
      <c r="O238" s="968"/>
      <c r="P238" s="976" t="s">
        <v>289</v>
      </c>
      <c r="Q238" s="968"/>
      <c r="R238" s="976"/>
      <c r="S238" s="968"/>
      <c r="T238" s="977" t="s">
        <v>328</v>
      </c>
      <c r="U238" s="968"/>
      <c r="V238" s="968"/>
      <c r="W238" s="968"/>
      <c r="X238" s="968"/>
      <c r="Y238" s="968"/>
      <c r="Z238" s="968"/>
      <c r="AA238" s="968"/>
      <c r="AB238" s="976" t="s">
        <v>273</v>
      </c>
      <c r="AC238" s="968"/>
      <c r="AD238" s="968"/>
      <c r="AE238" s="968"/>
      <c r="AF238" s="968"/>
      <c r="AG238" s="976" t="s">
        <v>274</v>
      </c>
      <c r="AH238" s="968"/>
      <c r="AI238" s="968"/>
      <c r="AJ238" s="481" t="s">
        <v>65</v>
      </c>
      <c r="AK238" s="975" t="s">
        <v>275</v>
      </c>
      <c r="AL238" s="968"/>
      <c r="AM238" s="968"/>
      <c r="AN238" s="968"/>
      <c r="AO238" s="968"/>
      <c r="AP238" s="968"/>
      <c r="AQ238" s="482">
        <v>250000000</v>
      </c>
      <c r="AR238" s="482">
        <v>250000000</v>
      </c>
      <c r="AS238" s="483">
        <v>0</v>
      </c>
      <c r="AT238" s="483">
        <v>0</v>
      </c>
      <c r="AU238" s="482">
        <v>250000000</v>
      </c>
      <c r="AV238" s="483">
        <v>0</v>
      </c>
      <c r="AW238" s="482">
        <v>80194262</v>
      </c>
      <c r="AX238" s="482">
        <v>169805738</v>
      </c>
      <c r="AY238" s="482">
        <v>80194262</v>
      </c>
      <c r="AZ238" s="483">
        <v>0</v>
      </c>
      <c r="BA238" s="482">
        <v>80194262</v>
      </c>
      <c r="BB238" s="483">
        <v>0</v>
      </c>
      <c r="BC238" s="483">
        <v>0</v>
      </c>
      <c r="BD238" s="472"/>
      <c r="BE238" s="484">
        <f t="shared" si="18"/>
        <v>1</v>
      </c>
      <c r="BF238" s="484">
        <f t="shared" si="19"/>
        <v>0.32077704800000001</v>
      </c>
    </row>
    <row r="239" spans="1:58" x14ac:dyDescent="0.25">
      <c r="A239" s="480" t="str">
        <f t="shared" si="20"/>
        <v>C25021000302410</v>
      </c>
      <c r="B239" s="976" t="s">
        <v>99</v>
      </c>
      <c r="C239" s="968"/>
      <c r="D239" s="976" t="s">
        <v>322</v>
      </c>
      <c r="E239" s="968"/>
      <c r="F239" s="976" t="s">
        <v>324</v>
      </c>
      <c r="G239" s="968"/>
      <c r="H239" s="976" t="s">
        <v>289</v>
      </c>
      <c r="I239" s="968"/>
      <c r="J239" s="976" t="s">
        <v>280</v>
      </c>
      <c r="K239" s="968"/>
      <c r="L239" s="968"/>
      <c r="M239" s="976" t="s">
        <v>282</v>
      </c>
      <c r="N239" s="968"/>
      <c r="O239" s="968"/>
      <c r="P239" s="976" t="s">
        <v>283</v>
      </c>
      <c r="Q239" s="968"/>
      <c r="R239" s="976"/>
      <c r="S239" s="968"/>
      <c r="T239" s="977" t="s">
        <v>84</v>
      </c>
      <c r="U239" s="968"/>
      <c r="V239" s="968"/>
      <c r="W239" s="968"/>
      <c r="X239" s="968"/>
      <c r="Y239" s="968"/>
      <c r="Z239" s="968"/>
      <c r="AA239" s="968"/>
      <c r="AB239" s="976" t="s">
        <v>273</v>
      </c>
      <c r="AC239" s="968"/>
      <c r="AD239" s="968"/>
      <c r="AE239" s="968"/>
      <c r="AF239" s="968"/>
      <c r="AG239" s="976" t="s">
        <v>274</v>
      </c>
      <c r="AH239" s="968"/>
      <c r="AI239" s="968"/>
      <c r="AJ239" s="481" t="s">
        <v>65</v>
      </c>
      <c r="AK239" s="975" t="s">
        <v>275</v>
      </c>
      <c r="AL239" s="968"/>
      <c r="AM239" s="968"/>
      <c r="AN239" s="968"/>
      <c r="AO239" s="968"/>
      <c r="AP239" s="968"/>
      <c r="AQ239" s="482">
        <v>400000000</v>
      </c>
      <c r="AR239" s="482">
        <v>400000000</v>
      </c>
      <c r="AS239" s="483">
        <v>0</v>
      </c>
      <c r="AT239" s="483">
        <v>0</v>
      </c>
      <c r="AU239" s="482">
        <v>334595391</v>
      </c>
      <c r="AV239" s="482">
        <v>65404609</v>
      </c>
      <c r="AW239" s="482">
        <v>257123732</v>
      </c>
      <c r="AX239" s="482">
        <v>77471659</v>
      </c>
      <c r="AY239" s="482">
        <v>257123732</v>
      </c>
      <c r="AZ239" s="483">
        <v>0</v>
      </c>
      <c r="BA239" s="482">
        <v>249426947</v>
      </c>
      <c r="BB239" s="482">
        <v>7696785</v>
      </c>
      <c r="BC239" s="483">
        <v>0</v>
      </c>
      <c r="BD239" s="472"/>
      <c r="BE239" s="484">
        <f t="shared" si="18"/>
        <v>0.83648847749999999</v>
      </c>
      <c r="BF239" s="484">
        <f t="shared" si="19"/>
        <v>0.64280932999999996</v>
      </c>
    </row>
    <row r="240" spans="1:58" x14ac:dyDescent="0.25">
      <c r="A240" s="480" t="str">
        <f t="shared" si="20"/>
        <v>C25021000302610</v>
      </c>
      <c r="B240" s="976" t="s">
        <v>99</v>
      </c>
      <c r="C240" s="968"/>
      <c r="D240" s="976" t="s">
        <v>322</v>
      </c>
      <c r="E240" s="968"/>
      <c r="F240" s="976" t="s">
        <v>324</v>
      </c>
      <c r="G240" s="968"/>
      <c r="H240" s="976" t="s">
        <v>289</v>
      </c>
      <c r="I240" s="968"/>
      <c r="J240" s="976" t="s">
        <v>280</v>
      </c>
      <c r="K240" s="968"/>
      <c r="L240" s="968"/>
      <c r="M240" s="976" t="s">
        <v>282</v>
      </c>
      <c r="N240" s="968"/>
      <c r="O240" s="968"/>
      <c r="P240" s="976" t="s">
        <v>292</v>
      </c>
      <c r="Q240" s="968"/>
      <c r="R240" s="976"/>
      <c r="S240" s="968"/>
      <c r="T240" s="977" t="s">
        <v>329</v>
      </c>
      <c r="U240" s="968"/>
      <c r="V240" s="968"/>
      <c r="W240" s="968"/>
      <c r="X240" s="968"/>
      <c r="Y240" s="968"/>
      <c r="Z240" s="968"/>
      <c r="AA240" s="968"/>
      <c r="AB240" s="976" t="s">
        <v>273</v>
      </c>
      <c r="AC240" s="968"/>
      <c r="AD240" s="968"/>
      <c r="AE240" s="968"/>
      <c r="AF240" s="968"/>
      <c r="AG240" s="976" t="s">
        <v>274</v>
      </c>
      <c r="AH240" s="968"/>
      <c r="AI240" s="968"/>
      <c r="AJ240" s="481" t="s">
        <v>65</v>
      </c>
      <c r="AK240" s="975" t="s">
        <v>275</v>
      </c>
      <c r="AL240" s="968"/>
      <c r="AM240" s="968"/>
      <c r="AN240" s="968"/>
      <c r="AO240" s="968"/>
      <c r="AP240" s="968"/>
      <c r="AQ240" s="482">
        <v>200000000</v>
      </c>
      <c r="AR240" s="482">
        <v>200000000</v>
      </c>
      <c r="AS240" s="483">
        <v>0</v>
      </c>
      <c r="AT240" s="483">
        <v>0</v>
      </c>
      <c r="AU240" s="483">
        <v>0</v>
      </c>
      <c r="AV240" s="482">
        <v>200000000</v>
      </c>
      <c r="AW240" s="483">
        <v>0</v>
      </c>
      <c r="AX240" s="483">
        <v>0</v>
      </c>
      <c r="AY240" s="483">
        <v>0</v>
      </c>
      <c r="AZ240" s="483">
        <v>0</v>
      </c>
      <c r="BA240" s="483">
        <v>0</v>
      </c>
      <c r="BB240" s="483">
        <v>0</v>
      </c>
      <c r="BC240" s="483">
        <v>0</v>
      </c>
      <c r="BD240" s="472"/>
      <c r="BE240" s="484">
        <f t="shared" si="18"/>
        <v>0</v>
      </c>
      <c r="BF240" s="484">
        <f t="shared" si="19"/>
        <v>0</v>
      </c>
    </row>
    <row r="241" spans="1:58" x14ac:dyDescent="0.25">
      <c r="A241" s="480" t="str">
        <f t="shared" si="20"/>
        <v>C250210003021110</v>
      </c>
      <c r="B241" s="976" t="s">
        <v>99</v>
      </c>
      <c r="C241" s="968"/>
      <c r="D241" s="976" t="s">
        <v>322</v>
      </c>
      <c r="E241" s="968"/>
      <c r="F241" s="976" t="s">
        <v>324</v>
      </c>
      <c r="G241" s="968"/>
      <c r="H241" s="976" t="s">
        <v>289</v>
      </c>
      <c r="I241" s="968"/>
      <c r="J241" s="976" t="s">
        <v>280</v>
      </c>
      <c r="K241" s="968"/>
      <c r="L241" s="968"/>
      <c r="M241" s="976" t="s">
        <v>282</v>
      </c>
      <c r="N241" s="968"/>
      <c r="O241" s="968"/>
      <c r="P241" s="976" t="s">
        <v>80</v>
      </c>
      <c r="Q241" s="968"/>
      <c r="R241" s="976"/>
      <c r="S241" s="968"/>
      <c r="T241" s="977" t="s">
        <v>330</v>
      </c>
      <c r="U241" s="968"/>
      <c r="V241" s="968"/>
      <c r="W241" s="968"/>
      <c r="X241" s="968"/>
      <c r="Y241" s="968"/>
      <c r="Z241" s="968"/>
      <c r="AA241" s="968"/>
      <c r="AB241" s="976" t="s">
        <v>273</v>
      </c>
      <c r="AC241" s="968"/>
      <c r="AD241" s="968"/>
      <c r="AE241" s="968"/>
      <c r="AF241" s="968"/>
      <c r="AG241" s="976" t="s">
        <v>274</v>
      </c>
      <c r="AH241" s="968"/>
      <c r="AI241" s="968"/>
      <c r="AJ241" s="481" t="s">
        <v>65</v>
      </c>
      <c r="AK241" s="975" t="s">
        <v>275</v>
      </c>
      <c r="AL241" s="968"/>
      <c r="AM241" s="968"/>
      <c r="AN241" s="968"/>
      <c r="AO241" s="968"/>
      <c r="AP241" s="968"/>
      <c r="AQ241" s="482">
        <v>100000000</v>
      </c>
      <c r="AR241" s="483">
        <v>0</v>
      </c>
      <c r="AS241" s="482">
        <v>100000000</v>
      </c>
      <c r="AT241" s="483">
        <v>0</v>
      </c>
      <c r="AU241" s="483">
        <v>0</v>
      </c>
      <c r="AV241" s="483">
        <v>0</v>
      </c>
      <c r="AW241" s="483">
        <v>0</v>
      </c>
      <c r="AX241" s="483">
        <v>0</v>
      </c>
      <c r="AY241" s="483">
        <v>0</v>
      </c>
      <c r="AZ241" s="483">
        <v>0</v>
      </c>
      <c r="BA241" s="483">
        <v>0</v>
      </c>
      <c r="BB241" s="483">
        <v>0</v>
      </c>
      <c r="BC241" s="483">
        <v>0</v>
      </c>
      <c r="BD241" s="472"/>
      <c r="BE241" s="484">
        <f t="shared" si="18"/>
        <v>0</v>
      </c>
      <c r="BF241" s="484">
        <f t="shared" si="19"/>
        <v>0</v>
      </c>
    </row>
    <row r="242" spans="1:58" s="598" customFormat="1" x14ac:dyDescent="0.25">
      <c r="A242" s="592" t="str">
        <f t="shared" si="20"/>
        <v>C25021000410</v>
      </c>
      <c r="B242" s="996" t="s">
        <v>99</v>
      </c>
      <c r="C242" s="993"/>
      <c r="D242" s="996" t="s">
        <v>322</v>
      </c>
      <c r="E242" s="993"/>
      <c r="F242" s="996" t="s">
        <v>324</v>
      </c>
      <c r="G242" s="993"/>
      <c r="H242" s="996" t="s">
        <v>283</v>
      </c>
      <c r="I242" s="993"/>
      <c r="J242" s="996"/>
      <c r="K242" s="993"/>
      <c r="L242" s="993"/>
      <c r="M242" s="996"/>
      <c r="N242" s="993"/>
      <c r="O242" s="993"/>
      <c r="P242" s="996"/>
      <c r="Q242" s="993"/>
      <c r="R242" s="996"/>
      <c r="S242" s="993"/>
      <c r="T242" s="997" t="s">
        <v>319</v>
      </c>
      <c r="U242" s="993"/>
      <c r="V242" s="993"/>
      <c r="W242" s="993"/>
      <c r="X242" s="993"/>
      <c r="Y242" s="993"/>
      <c r="Z242" s="993"/>
      <c r="AA242" s="993"/>
      <c r="AB242" s="996" t="s">
        <v>273</v>
      </c>
      <c r="AC242" s="993"/>
      <c r="AD242" s="993"/>
      <c r="AE242" s="993"/>
      <c r="AF242" s="993"/>
      <c r="AG242" s="996" t="s">
        <v>274</v>
      </c>
      <c r="AH242" s="993"/>
      <c r="AI242" s="993"/>
      <c r="AJ242" s="593" t="s">
        <v>65</v>
      </c>
      <c r="AK242" s="992" t="s">
        <v>275</v>
      </c>
      <c r="AL242" s="993"/>
      <c r="AM242" s="993"/>
      <c r="AN242" s="993"/>
      <c r="AO242" s="993"/>
      <c r="AP242" s="993"/>
      <c r="AQ242" s="594">
        <v>900000000</v>
      </c>
      <c r="AR242" s="594">
        <v>567051354</v>
      </c>
      <c r="AS242" s="594">
        <v>32948646</v>
      </c>
      <c r="AT242" s="594">
        <v>300000000</v>
      </c>
      <c r="AU242" s="594">
        <v>394783388</v>
      </c>
      <c r="AV242" s="594">
        <v>172267966</v>
      </c>
      <c r="AW242" s="594">
        <v>170172297</v>
      </c>
      <c r="AX242" s="594">
        <v>224611091</v>
      </c>
      <c r="AY242" s="594">
        <v>170172297</v>
      </c>
      <c r="AZ242" s="595">
        <v>0</v>
      </c>
      <c r="BA242" s="594">
        <v>170172297</v>
      </c>
      <c r="BB242" s="595">
        <v>0</v>
      </c>
      <c r="BC242" s="595">
        <v>0</v>
      </c>
      <c r="BD242" s="596"/>
      <c r="BE242" s="597">
        <f t="shared" si="18"/>
        <v>0.43864820888888889</v>
      </c>
      <c r="BF242" s="597">
        <f t="shared" si="19"/>
        <v>0.18908032999999999</v>
      </c>
    </row>
    <row r="243" spans="1:58" s="542" customFormat="1" x14ac:dyDescent="0.25">
      <c r="A243" s="536" t="str">
        <f t="shared" si="20"/>
        <v>C250210004010</v>
      </c>
      <c r="B243" s="981" t="s">
        <v>99</v>
      </c>
      <c r="C243" s="982"/>
      <c r="D243" s="981" t="s">
        <v>322</v>
      </c>
      <c r="E243" s="982"/>
      <c r="F243" s="981" t="s">
        <v>324</v>
      </c>
      <c r="G243" s="982"/>
      <c r="H243" s="981" t="s">
        <v>283</v>
      </c>
      <c r="I243" s="982"/>
      <c r="J243" s="981" t="s">
        <v>280</v>
      </c>
      <c r="K243" s="982"/>
      <c r="L243" s="982"/>
      <c r="M243" s="981"/>
      <c r="N243" s="982"/>
      <c r="O243" s="982"/>
      <c r="P243" s="981"/>
      <c r="Q243" s="982"/>
      <c r="R243" s="981"/>
      <c r="S243" s="982"/>
      <c r="T243" s="983" t="s">
        <v>319</v>
      </c>
      <c r="U243" s="982"/>
      <c r="V243" s="982"/>
      <c r="W243" s="982"/>
      <c r="X243" s="982"/>
      <c r="Y243" s="982"/>
      <c r="Z243" s="982"/>
      <c r="AA243" s="982"/>
      <c r="AB243" s="981" t="s">
        <v>273</v>
      </c>
      <c r="AC243" s="982"/>
      <c r="AD243" s="982"/>
      <c r="AE243" s="982"/>
      <c r="AF243" s="982"/>
      <c r="AG243" s="981" t="s">
        <v>274</v>
      </c>
      <c r="AH243" s="982"/>
      <c r="AI243" s="982"/>
      <c r="AJ243" s="537" t="s">
        <v>65</v>
      </c>
      <c r="AK243" s="988" t="s">
        <v>275</v>
      </c>
      <c r="AL243" s="982"/>
      <c r="AM243" s="982"/>
      <c r="AN243" s="982"/>
      <c r="AO243" s="982"/>
      <c r="AP243" s="982"/>
      <c r="AQ243" s="538">
        <v>600000000</v>
      </c>
      <c r="AR243" s="538">
        <v>567051354</v>
      </c>
      <c r="AS243" s="538">
        <v>32948646</v>
      </c>
      <c r="AT243" s="539">
        <v>0</v>
      </c>
      <c r="AU243" s="538">
        <v>394783388</v>
      </c>
      <c r="AV243" s="538">
        <v>172267966</v>
      </c>
      <c r="AW243" s="538">
        <v>170172297</v>
      </c>
      <c r="AX243" s="538">
        <v>224611091</v>
      </c>
      <c r="AY243" s="538">
        <v>170172297</v>
      </c>
      <c r="AZ243" s="539">
        <v>0</v>
      </c>
      <c r="BA243" s="538">
        <v>170172297</v>
      </c>
      <c r="BB243" s="539">
        <v>0</v>
      </c>
      <c r="BC243" s="539">
        <v>0</v>
      </c>
      <c r="BD243" s="540"/>
      <c r="BE243" s="541">
        <f t="shared" si="18"/>
        <v>0.65797231333333328</v>
      </c>
      <c r="BF243" s="541">
        <f t="shared" si="19"/>
        <v>0.28362049499999997</v>
      </c>
    </row>
    <row r="244" spans="1:58" x14ac:dyDescent="0.25">
      <c r="A244" s="480" t="str">
        <f t="shared" si="20"/>
        <v>C2502100040210</v>
      </c>
      <c r="B244" s="967" t="s">
        <v>99</v>
      </c>
      <c r="C244" s="968"/>
      <c r="D244" s="967" t="s">
        <v>322</v>
      </c>
      <c r="E244" s="968"/>
      <c r="F244" s="967" t="s">
        <v>324</v>
      </c>
      <c r="G244" s="968"/>
      <c r="H244" s="967" t="s">
        <v>283</v>
      </c>
      <c r="I244" s="968"/>
      <c r="J244" s="967" t="s">
        <v>280</v>
      </c>
      <c r="K244" s="968"/>
      <c r="L244" s="968"/>
      <c r="M244" s="967" t="s">
        <v>282</v>
      </c>
      <c r="N244" s="968"/>
      <c r="O244" s="968"/>
      <c r="P244" s="967"/>
      <c r="Q244" s="968"/>
      <c r="R244" s="967"/>
      <c r="S244" s="968"/>
      <c r="T244" s="970" t="s">
        <v>326</v>
      </c>
      <c r="U244" s="968"/>
      <c r="V244" s="968"/>
      <c r="W244" s="968"/>
      <c r="X244" s="968"/>
      <c r="Y244" s="968"/>
      <c r="Z244" s="968"/>
      <c r="AA244" s="968"/>
      <c r="AB244" s="967" t="s">
        <v>273</v>
      </c>
      <c r="AC244" s="968"/>
      <c r="AD244" s="968"/>
      <c r="AE244" s="968"/>
      <c r="AF244" s="968"/>
      <c r="AG244" s="967" t="s">
        <v>274</v>
      </c>
      <c r="AH244" s="968"/>
      <c r="AI244" s="968"/>
      <c r="AJ244" s="469" t="s">
        <v>65</v>
      </c>
      <c r="AK244" s="969" t="s">
        <v>275</v>
      </c>
      <c r="AL244" s="968"/>
      <c r="AM244" s="968"/>
      <c r="AN244" s="968"/>
      <c r="AO244" s="968"/>
      <c r="AP244" s="968"/>
      <c r="AQ244" s="470">
        <v>600000000</v>
      </c>
      <c r="AR244" s="470">
        <v>567051354</v>
      </c>
      <c r="AS244" s="470">
        <v>32948646</v>
      </c>
      <c r="AT244" s="471">
        <v>0</v>
      </c>
      <c r="AU244" s="470">
        <v>394783388</v>
      </c>
      <c r="AV244" s="470">
        <v>172267966</v>
      </c>
      <c r="AW244" s="470">
        <v>170172297</v>
      </c>
      <c r="AX244" s="470">
        <v>224611091</v>
      </c>
      <c r="AY244" s="470">
        <v>170172297</v>
      </c>
      <c r="AZ244" s="471">
        <v>0</v>
      </c>
      <c r="BA244" s="470">
        <v>170172297</v>
      </c>
      <c r="BB244" s="471">
        <v>0</v>
      </c>
      <c r="BC244" s="471">
        <v>0</v>
      </c>
      <c r="BD244" s="472"/>
      <c r="BE244" s="474">
        <f t="shared" si="18"/>
        <v>0.65797231333333328</v>
      </c>
      <c r="BF244" s="474">
        <f t="shared" si="19"/>
        <v>0.28362049499999997</v>
      </c>
    </row>
    <row r="245" spans="1:58" x14ac:dyDescent="0.25">
      <c r="A245" s="480" t="str">
        <f t="shared" si="20"/>
        <v>C25021000402110</v>
      </c>
      <c r="B245" s="976" t="s">
        <v>99</v>
      </c>
      <c r="C245" s="968"/>
      <c r="D245" s="976" t="s">
        <v>322</v>
      </c>
      <c r="E245" s="968"/>
      <c r="F245" s="976" t="s">
        <v>324</v>
      </c>
      <c r="G245" s="968"/>
      <c r="H245" s="976" t="s">
        <v>283</v>
      </c>
      <c r="I245" s="968"/>
      <c r="J245" s="976" t="s">
        <v>280</v>
      </c>
      <c r="K245" s="968"/>
      <c r="L245" s="968"/>
      <c r="M245" s="976" t="s">
        <v>282</v>
      </c>
      <c r="N245" s="968"/>
      <c r="O245" s="968"/>
      <c r="P245" s="976" t="s">
        <v>279</v>
      </c>
      <c r="Q245" s="968"/>
      <c r="R245" s="976"/>
      <c r="S245" s="968"/>
      <c r="T245" s="977" t="s">
        <v>332</v>
      </c>
      <c r="U245" s="968"/>
      <c r="V245" s="968"/>
      <c r="W245" s="968"/>
      <c r="X245" s="968"/>
      <c r="Y245" s="968"/>
      <c r="Z245" s="968"/>
      <c r="AA245" s="968"/>
      <c r="AB245" s="976" t="s">
        <v>273</v>
      </c>
      <c r="AC245" s="968"/>
      <c r="AD245" s="968"/>
      <c r="AE245" s="968"/>
      <c r="AF245" s="968"/>
      <c r="AG245" s="976" t="s">
        <v>274</v>
      </c>
      <c r="AH245" s="968"/>
      <c r="AI245" s="968"/>
      <c r="AJ245" s="481" t="s">
        <v>65</v>
      </c>
      <c r="AK245" s="975" t="s">
        <v>275</v>
      </c>
      <c r="AL245" s="968"/>
      <c r="AM245" s="968"/>
      <c r="AN245" s="968"/>
      <c r="AO245" s="968"/>
      <c r="AP245" s="968"/>
      <c r="AQ245" s="482">
        <v>313318843</v>
      </c>
      <c r="AR245" s="482">
        <v>284734899</v>
      </c>
      <c r="AS245" s="482">
        <v>28583944</v>
      </c>
      <c r="AT245" s="483">
        <v>0</v>
      </c>
      <c r="AU245" s="482">
        <v>221134899</v>
      </c>
      <c r="AV245" s="482">
        <v>63600000</v>
      </c>
      <c r="AW245" s="482">
        <v>97397419</v>
      </c>
      <c r="AX245" s="482">
        <v>123737480</v>
      </c>
      <c r="AY245" s="482">
        <v>97397419</v>
      </c>
      <c r="AZ245" s="483">
        <v>0</v>
      </c>
      <c r="BA245" s="482">
        <v>97397419</v>
      </c>
      <c r="BB245" s="483">
        <v>0</v>
      </c>
      <c r="BC245" s="483">
        <v>0</v>
      </c>
      <c r="BD245" s="472"/>
      <c r="BE245" s="484">
        <f t="shared" si="18"/>
        <v>0.70578231708841077</v>
      </c>
      <c r="BF245" s="484">
        <f t="shared" si="19"/>
        <v>0.31085720241855991</v>
      </c>
    </row>
    <row r="246" spans="1:58" x14ac:dyDescent="0.25">
      <c r="A246" s="480" t="str">
        <f t="shared" si="20"/>
        <v>C25021000402210</v>
      </c>
      <c r="B246" s="976" t="s">
        <v>99</v>
      </c>
      <c r="C246" s="968"/>
      <c r="D246" s="976" t="s">
        <v>322</v>
      </c>
      <c r="E246" s="968"/>
      <c r="F246" s="976" t="s">
        <v>324</v>
      </c>
      <c r="G246" s="968"/>
      <c r="H246" s="976" t="s">
        <v>283</v>
      </c>
      <c r="I246" s="968"/>
      <c r="J246" s="976" t="s">
        <v>280</v>
      </c>
      <c r="K246" s="968"/>
      <c r="L246" s="968"/>
      <c r="M246" s="976" t="s">
        <v>282</v>
      </c>
      <c r="N246" s="968"/>
      <c r="O246" s="968"/>
      <c r="P246" s="976" t="s">
        <v>282</v>
      </c>
      <c r="Q246" s="968"/>
      <c r="R246" s="976"/>
      <c r="S246" s="968"/>
      <c r="T246" s="977" t="s">
        <v>327</v>
      </c>
      <c r="U246" s="968"/>
      <c r="V246" s="968"/>
      <c r="W246" s="968"/>
      <c r="X246" s="968"/>
      <c r="Y246" s="968"/>
      <c r="Z246" s="968"/>
      <c r="AA246" s="968"/>
      <c r="AB246" s="976" t="s">
        <v>273</v>
      </c>
      <c r="AC246" s="968"/>
      <c r="AD246" s="968"/>
      <c r="AE246" s="968"/>
      <c r="AF246" s="968"/>
      <c r="AG246" s="976" t="s">
        <v>274</v>
      </c>
      <c r="AH246" s="968"/>
      <c r="AI246" s="968"/>
      <c r="AJ246" s="481" t="s">
        <v>65</v>
      </c>
      <c r="AK246" s="975" t="s">
        <v>275</v>
      </c>
      <c r="AL246" s="968"/>
      <c r="AM246" s="968"/>
      <c r="AN246" s="968"/>
      <c r="AO246" s="968"/>
      <c r="AP246" s="968"/>
      <c r="AQ246" s="482">
        <v>62595455</v>
      </c>
      <c r="AR246" s="482">
        <v>62595455</v>
      </c>
      <c r="AS246" s="483">
        <v>0</v>
      </c>
      <c r="AT246" s="483">
        <v>0</v>
      </c>
      <c r="AU246" s="482">
        <v>40000000</v>
      </c>
      <c r="AV246" s="482">
        <v>22595455</v>
      </c>
      <c r="AW246" s="483">
        <v>0</v>
      </c>
      <c r="AX246" s="482">
        <v>40000000</v>
      </c>
      <c r="AY246" s="483">
        <v>0</v>
      </c>
      <c r="AZ246" s="483">
        <v>0</v>
      </c>
      <c r="BA246" s="483">
        <v>0</v>
      </c>
      <c r="BB246" s="483">
        <v>0</v>
      </c>
      <c r="BC246" s="483">
        <v>0</v>
      </c>
      <c r="BD246" s="472"/>
      <c r="BE246" s="484">
        <f t="shared" si="18"/>
        <v>0.63902403137735797</v>
      </c>
      <c r="BF246" s="484">
        <f t="shared" si="19"/>
        <v>0</v>
      </c>
    </row>
    <row r="247" spans="1:58" x14ac:dyDescent="0.25">
      <c r="A247" s="480" t="str">
        <f t="shared" si="20"/>
        <v>C25021000402310</v>
      </c>
      <c r="B247" s="976" t="s">
        <v>99</v>
      </c>
      <c r="C247" s="968"/>
      <c r="D247" s="976" t="s">
        <v>322</v>
      </c>
      <c r="E247" s="968"/>
      <c r="F247" s="976" t="s">
        <v>324</v>
      </c>
      <c r="G247" s="968"/>
      <c r="H247" s="976" t="s">
        <v>283</v>
      </c>
      <c r="I247" s="968"/>
      <c r="J247" s="976" t="s">
        <v>280</v>
      </c>
      <c r="K247" s="968"/>
      <c r="L247" s="968"/>
      <c r="M247" s="976" t="s">
        <v>282</v>
      </c>
      <c r="N247" s="968"/>
      <c r="O247" s="968"/>
      <c r="P247" s="976" t="s">
        <v>289</v>
      </c>
      <c r="Q247" s="968"/>
      <c r="R247" s="976"/>
      <c r="S247" s="968"/>
      <c r="T247" s="977" t="s">
        <v>328</v>
      </c>
      <c r="U247" s="968"/>
      <c r="V247" s="968"/>
      <c r="W247" s="968"/>
      <c r="X247" s="968"/>
      <c r="Y247" s="968"/>
      <c r="Z247" s="968"/>
      <c r="AA247" s="968"/>
      <c r="AB247" s="976" t="s">
        <v>273</v>
      </c>
      <c r="AC247" s="968"/>
      <c r="AD247" s="968"/>
      <c r="AE247" s="968"/>
      <c r="AF247" s="968"/>
      <c r="AG247" s="976" t="s">
        <v>274</v>
      </c>
      <c r="AH247" s="968"/>
      <c r="AI247" s="968"/>
      <c r="AJ247" s="481" t="s">
        <v>65</v>
      </c>
      <c r="AK247" s="975" t="s">
        <v>275</v>
      </c>
      <c r="AL247" s="968"/>
      <c r="AM247" s="968"/>
      <c r="AN247" s="968"/>
      <c r="AO247" s="968"/>
      <c r="AP247" s="968"/>
      <c r="AQ247" s="482">
        <v>45000000</v>
      </c>
      <c r="AR247" s="482">
        <v>45000000</v>
      </c>
      <c r="AS247" s="483">
        <v>0</v>
      </c>
      <c r="AT247" s="483">
        <v>0</v>
      </c>
      <c r="AU247" s="482">
        <v>45000000</v>
      </c>
      <c r="AV247" s="483">
        <v>0</v>
      </c>
      <c r="AW247" s="482">
        <v>12358345</v>
      </c>
      <c r="AX247" s="482">
        <v>32641655</v>
      </c>
      <c r="AY247" s="482">
        <v>12358345</v>
      </c>
      <c r="AZ247" s="483">
        <v>0</v>
      </c>
      <c r="BA247" s="482">
        <v>12358345</v>
      </c>
      <c r="BB247" s="483">
        <v>0</v>
      </c>
      <c r="BC247" s="483">
        <v>0</v>
      </c>
      <c r="BD247" s="472"/>
      <c r="BE247" s="484">
        <f t="shared" si="18"/>
        <v>1</v>
      </c>
      <c r="BF247" s="484">
        <f t="shared" si="19"/>
        <v>0.2746298888888889</v>
      </c>
    </row>
    <row r="248" spans="1:58" x14ac:dyDescent="0.25">
      <c r="A248" s="480" t="str">
        <f t="shared" si="20"/>
        <v>C25021000402410</v>
      </c>
      <c r="B248" s="976" t="s">
        <v>99</v>
      </c>
      <c r="C248" s="968"/>
      <c r="D248" s="976" t="s">
        <v>322</v>
      </c>
      <c r="E248" s="968"/>
      <c r="F248" s="976" t="s">
        <v>324</v>
      </c>
      <c r="G248" s="968"/>
      <c r="H248" s="976" t="s">
        <v>283</v>
      </c>
      <c r="I248" s="968"/>
      <c r="J248" s="976" t="s">
        <v>280</v>
      </c>
      <c r="K248" s="968"/>
      <c r="L248" s="968"/>
      <c r="M248" s="976" t="s">
        <v>282</v>
      </c>
      <c r="N248" s="968"/>
      <c r="O248" s="968"/>
      <c r="P248" s="976" t="s">
        <v>283</v>
      </c>
      <c r="Q248" s="968"/>
      <c r="R248" s="976"/>
      <c r="S248" s="968"/>
      <c r="T248" s="977" t="s">
        <v>84</v>
      </c>
      <c r="U248" s="968"/>
      <c r="V248" s="968"/>
      <c r="W248" s="968"/>
      <c r="X248" s="968"/>
      <c r="Y248" s="968"/>
      <c r="Z248" s="968"/>
      <c r="AA248" s="968"/>
      <c r="AB248" s="976" t="s">
        <v>273</v>
      </c>
      <c r="AC248" s="968"/>
      <c r="AD248" s="968"/>
      <c r="AE248" s="968"/>
      <c r="AF248" s="968"/>
      <c r="AG248" s="976" t="s">
        <v>274</v>
      </c>
      <c r="AH248" s="968"/>
      <c r="AI248" s="968"/>
      <c r="AJ248" s="481" t="s">
        <v>65</v>
      </c>
      <c r="AK248" s="975" t="s">
        <v>275</v>
      </c>
      <c r="AL248" s="968"/>
      <c r="AM248" s="968"/>
      <c r="AN248" s="968"/>
      <c r="AO248" s="968"/>
      <c r="AP248" s="968"/>
      <c r="AQ248" s="482">
        <v>139085702</v>
      </c>
      <c r="AR248" s="482">
        <v>134721000</v>
      </c>
      <c r="AS248" s="482">
        <v>4364702</v>
      </c>
      <c r="AT248" s="483">
        <v>0</v>
      </c>
      <c r="AU248" s="482">
        <v>88648489</v>
      </c>
      <c r="AV248" s="482">
        <v>46072511</v>
      </c>
      <c r="AW248" s="482">
        <v>60416533</v>
      </c>
      <c r="AX248" s="482">
        <v>28231956</v>
      </c>
      <c r="AY248" s="482">
        <v>60416533</v>
      </c>
      <c r="AZ248" s="483">
        <v>0</v>
      </c>
      <c r="BA248" s="482">
        <v>60416533</v>
      </c>
      <c r="BB248" s="483">
        <v>0</v>
      </c>
      <c r="BC248" s="483">
        <v>0</v>
      </c>
      <c r="BD248" s="472"/>
      <c r="BE248" s="484">
        <f t="shared" si="18"/>
        <v>0.63736593859230761</v>
      </c>
      <c r="BF248" s="484">
        <f t="shared" si="19"/>
        <v>0.43438349256057968</v>
      </c>
    </row>
    <row r="249" spans="1:58" x14ac:dyDescent="0.25">
      <c r="A249" s="480" t="str">
        <f t="shared" si="20"/>
        <v>C25021000402610</v>
      </c>
      <c r="B249" s="976" t="s">
        <v>99</v>
      </c>
      <c r="C249" s="968"/>
      <c r="D249" s="976" t="s">
        <v>322</v>
      </c>
      <c r="E249" s="968"/>
      <c r="F249" s="976" t="s">
        <v>324</v>
      </c>
      <c r="G249" s="968"/>
      <c r="H249" s="976" t="s">
        <v>283</v>
      </c>
      <c r="I249" s="968"/>
      <c r="J249" s="976" t="s">
        <v>280</v>
      </c>
      <c r="K249" s="968"/>
      <c r="L249" s="968"/>
      <c r="M249" s="976" t="s">
        <v>282</v>
      </c>
      <c r="N249" s="968"/>
      <c r="O249" s="968"/>
      <c r="P249" s="976" t="s">
        <v>292</v>
      </c>
      <c r="Q249" s="968"/>
      <c r="R249" s="976"/>
      <c r="S249" s="968"/>
      <c r="T249" s="977" t="s">
        <v>329</v>
      </c>
      <c r="U249" s="968"/>
      <c r="V249" s="968"/>
      <c r="W249" s="968"/>
      <c r="X249" s="968"/>
      <c r="Y249" s="968"/>
      <c r="Z249" s="968"/>
      <c r="AA249" s="968"/>
      <c r="AB249" s="976" t="s">
        <v>273</v>
      </c>
      <c r="AC249" s="968"/>
      <c r="AD249" s="968"/>
      <c r="AE249" s="968"/>
      <c r="AF249" s="968"/>
      <c r="AG249" s="976" t="s">
        <v>274</v>
      </c>
      <c r="AH249" s="968"/>
      <c r="AI249" s="968"/>
      <c r="AJ249" s="481" t="s">
        <v>65</v>
      </c>
      <c r="AK249" s="975" t="s">
        <v>275</v>
      </c>
      <c r="AL249" s="968"/>
      <c r="AM249" s="968"/>
      <c r="AN249" s="968"/>
      <c r="AO249" s="968"/>
      <c r="AP249" s="968"/>
      <c r="AQ249" s="482">
        <v>40000000</v>
      </c>
      <c r="AR249" s="482">
        <v>40000000</v>
      </c>
      <c r="AS249" s="483">
        <v>0</v>
      </c>
      <c r="AT249" s="483">
        <v>0</v>
      </c>
      <c r="AU249" s="483">
        <v>0</v>
      </c>
      <c r="AV249" s="482">
        <v>40000000</v>
      </c>
      <c r="AW249" s="483">
        <v>0</v>
      </c>
      <c r="AX249" s="483">
        <v>0</v>
      </c>
      <c r="AY249" s="483">
        <v>0</v>
      </c>
      <c r="AZ249" s="483">
        <v>0</v>
      </c>
      <c r="BA249" s="483">
        <v>0</v>
      </c>
      <c r="BB249" s="483">
        <v>0</v>
      </c>
      <c r="BC249" s="483">
        <v>0</v>
      </c>
      <c r="BD249" s="472"/>
      <c r="BE249" s="484">
        <f t="shared" si="18"/>
        <v>0</v>
      </c>
      <c r="BF249" s="484">
        <f t="shared" si="19"/>
        <v>0</v>
      </c>
    </row>
    <row r="250" spans="1:58" x14ac:dyDescent="0.25">
      <c r="A250" s="480" t="str">
        <f t="shared" si="20"/>
        <v>C250210004021110</v>
      </c>
      <c r="B250" s="976" t="s">
        <v>99</v>
      </c>
      <c r="C250" s="968"/>
      <c r="D250" s="976" t="s">
        <v>322</v>
      </c>
      <c r="E250" s="968"/>
      <c r="F250" s="976" t="s">
        <v>324</v>
      </c>
      <c r="G250" s="968"/>
      <c r="H250" s="976" t="s">
        <v>283</v>
      </c>
      <c r="I250" s="968"/>
      <c r="J250" s="976" t="s">
        <v>280</v>
      </c>
      <c r="K250" s="968"/>
      <c r="L250" s="968"/>
      <c r="M250" s="976" t="s">
        <v>282</v>
      </c>
      <c r="N250" s="968"/>
      <c r="O250" s="968"/>
      <c r="P250" s="976" t="s">
        <v>80</v>
      </c>
      <c r="Q250" s="968"/>
      <c r="R250" s="976"/>
      <c r="S250" s="968"/>
      <c r="T250" s="977" t="s">
        <v>330</v>
      </c>
      <c r="U250" s="968"/>
      <c r="V250" s="968"/>
      <c r="W250" s="968"/>
      <c r="X250" s="968"/>
      <c r="Y250" s="968"/>
      <c r="Z250" s="968"/>
      <c r="AA250" s="968"/>
      <c r="AB250" s="976" t="s">
        <v>273</v>
      </c>
      <c r="AC250" s="968"/>
      <c r="AD250" s="968"/>
      <c r="AE250" s="968"/>
      <c r="AF250" s="968"/>
      <c r="AG250" s="976" t="s">
        <v>274</v>
      </c>
      <c r="AH250" s="968"/>
      <c r="AI250" s="968"/>
      <c r="AJ250" s="481" t="s">
        <v>65</v>
      </c>
      <c r="AK250" s="975" t="s">
        <v>275</v>
      </c>
      <c r="AL250" s="968"/>
      <c r="AM250" s="968"/>
      <c r="AN250" s="968"/>
      <c r="AO250" s="968"/>
      <c r="AP250" s="968"/>
      <c r="AQ250" s="483">
        <v>0</v>
      </c>
      <c r="AR250" s="483">
        <v>0</v>
      </c>
      <c r="AS250" s="483">
        <v>0</v>
      </c>
      <c r="AT250" s="483">
        <v>0</v>
      </c>
      <c r="AU250" s="483">
        <v>0</v>
      </c>
      <c r="AV250" s="483">
        <v>0</v>
      </c>
      <c r="AW250" s="483">
        <v>0</v>
      </c>
      <c r="AX250" s="483">
        <v>0</v>
      </c>
      <c r="AY250" s="483">
        <v>0</v>
      </c>
      <c r="AZ250" s="483">
        <v>0</v>
      </c>
      <c r="BA250" s="483">
        <v>0</v>
      </c>
      <c r="BB250" s="483">
        <v>0</v>
      </c>
      <c r="BC250" s="483">
        <v>0</v>
      </c>
      <c r="BD250" s="472"/>
      <c r="BE250" s="484" t="e">
        <f t="shared" si="18"/>
        <v>#DIV/0!</v>
      </c>
      <c r="BF250" s="484" t="e">
        <f t="shared" si="19"/>
        <v>#DIV/0!</v>
      </c>
    </row>
    <row r="251" spans="1:58" s="598" customFormat="1" x14ac:dyDescent="0.25">
      <c r="A251" s="592" t="str">
        <f t="shared" si="20"/>
        <v>C25021000510</v>
      </c>
      <c r="B251" s="996" t="s">
        <v>99</v>
      </c>
      <c r="C251" s="993"/>
      <c r="D251" s="996" t="s">
        <v>322</v>
      </c>
      <c r="E251" s="993"/>
      <c r="F251" s="996" t="s">
        <v>324</v>
      </c>
      <c r="G251" s="993"/>
      <c r="H251" s="996" t="s">
        <v>284</v>
      </c>
      <c r="I251" s="993"/>
      <c r="J251" s="996"/>
      <c r="K251" s="993"/>
      <c r="L251" s="993"/>
      <c r="M251" s="996"/>
      <c r="N251" s="993"/>
      <c r="O251" s="993"/>
      <c r="P251" s="996"/>
      <c r="Q251" s="993"/>
      <c r="R251" s="996"/>
      <c r="S251" s="993"/>
      <c r="T251" s="997" t="s">
        <v>333</v>
      </c>
      <c r="U251" s="993"/>
      <c r="V251" s="993"/>
      <c r="W251" s="993"/>
      <c r="X251" s="993"/>
      <c r="Y251" s="993"/>
      <c r="Z251" s="993"/>
      <c r="AA251" s="993"/>
      <c r="AB251" s="996" t="s">
        <v>273</v>
      </c>
      <c r="AC251" s="993"/>
      <c r="AD251" s="993"/>
      <c r="AE251" s="993"/>
      <c r="AF251" s="993"/>
      <c r="AG251" s="996" t="s">
        <v>274</v>
      </c>
      <c r="AH251" s="993"/>
      <c r="AI251" s="993"/>
      <c r="AJ251" s="593" t="s">
        <v>65</v>
      </c>
      <c r="AK251" s="992" t="s">
        <v>275</v>
      </c>
      <c r="AL251" s="993"/>
      <c r="AM251" s="993"/>
      <c r="AN251" s="993"/>
      <c r="AO251" s="993"/>
      <c r="AP251" s="993"/>
      <c r="AQ251" s="594">
        <v>900000000</v>
      </c>
      <c r="AR251" s="594">
        <v>900000000</v>
      </c>
      <c r="AS251" s="595">
        <v>0</v>
      </c>
      <c r="AT251" s="595">
        <v>0</v>
      </c>
      <c r="AU251" s="594">
        <v>745605615</v>
      </c>
      <c r="AV251" s="594">
        <v>154394385</v>
      </c>
      <c r="AW251" s="594">
        <v>367072603</v>
      </c>
      <c r="AX251" s="594">
        <v>378533012</v>
      </c>
      <c r="AY251" s="594">
        <v>367072603</v>
      </c>
      <c r="AZ251" s="595">
        <v>0</v>
      </c>
      <c r="BA251" s="594">
        <v>367072603</v>
      </c>
      <c r="BB251" s="595">
        <v>0</v>
      </c>
      <c r="BC251" s="595">
        <v>0</v>
      </c>
      <c r="BD251" s="596"/>
      <c r="BE251" s="597">
        <f t="shared" si="18"/>
        <v>0.82845068333333338</v>
      </c>
      <c r="BF251" s="597">
        <f t="shared" si="19"/>
        <v>0.4078584477777778</v>
      </c>
    </row>
    <row r="252" spans="1:58" x14ac:dyDescent="0.25">
      <c r="A252" s="480" t="str">
        <f t="shared" si="20"/>
        <v>C250210005010</v>
      </c>
      <c r="B252" s="967" t="s">
        <v>99</v>
      </c>
      <c r="C252" s="968"/>
      <c r="D252" s="967" t="s">
        <v>322</v>
      </c>
      <c r="E252" s="968"/>
      <c r="F252" s="967" t="s">
        <v>324</v>
      </c>
      <c r="G252" s="968"/>
      <c r="H252" s="967" t="s">
        <v>284</v>
      </c>
      <c r="I252" s="968"/>
      <c r="J252" s="967" t="s">
        <v>280</v>
      </c>
      <c r="K252" s="968"/>
      <c r="L252" s="968"/>
      <c r="M252" s="967"/>
      <c r="N252" s="968"/>
      <c r="O252" s="968"/>
      <c r="P252" s="967"/>
      <c r="Q252" s="968"/>
      <c r="R252" s="967"/>
      <c r="S252" s="968"/>
      <c r="T252" s="970" t="s">
        <v>333</v>
      </c>
      <c r="U252" s="968"/>
      <c r="V252" s="968"/>
      <c r="W252" s="968"/>
      <c r="X252" s="968"/>
      <c r="Y252" s="968"/>
      <c r="Z252" s="968"/>
      <c r="AA252" s="968"/>
      <c r="AB252" s="967" t="s">
        <v>273</v>
      </c>
      <c r="AC252" s="968"/>
      <c r="AD252" s="968"/>
      <c r="AE252" s="968"/>
      <c r="AF252" s="968"/>
      <c r="AG252" s="967" t="s">
        <v>274</v>
      </c>
      <c r="AH252" s="968"/>
      <c r="AI252" s="968"/>
      <c r="AJ252" s="469" t="s">
        <v>65</v>
      </c>
      <c r="AK252" s="969" t="s">
        <v>275</v>
      </c>
      <c r="AL252" s="968"/>
      <c r="AM252" s="968"/>
      <c r="AN252" s="968"/>
      <c r="AO252" s="968"/>
      <c r="AP252" s="968"/>
      <c r="AQ252" s="470">
        <v>900000000</v>
      </c>
      <c r="AR252" s="470">
        <v>900000000</v>
      </c>
      <c r="AS252" s="471">
        <v>0</v>
      </c>
      <c r="AT252" s="471">
        <v>0</v>
      </c>
      <c r="AU252" s="470">
        <v>745605615</v>
      </c>
      <c r="AV252" s="470">
        <v>154394385</v>
      </c>
      <c r="AW252" s="470">
        <v>367072603</v>
      </c>
      <c r="AX252" s="470">
        <v>378533012</v>
      </c>
      <c r="AY252" s="470">
        <v>367072603</v>
      </c>
      <c r="AZ252" s="471">
        <v>0</v>
      </c>
      <c r="BA252" s="470">
        <v>367072603</v>
      </c>
      <c r="BB252" s="471">
        <v>0</v>
      </c>
      <c r="BC252" s="471">
        <v>0</v>
      </c>
      <c r="BD252" s="472"/>
      <c r="BE252" s="474">
        <f t="shared" si="18"/>
        <v>0.82845068333333338</v>
      </c>
      <c r="BF252" s="474">
        <f t="shared" si="19"/>
        <v>0.4078584477777778</v>
      </c>
    </row>
    <row r="253" spans="1:58" x14ac:dyDescent="0.25">
      <c r="A253" s="480" t="str">
        <f t="shared" si="20"/>
        <v>C2502100050210</v>
      </c>
      <c r="B253" s="967" t="s">
        <v>99</v>
      </c>
      <c r="C253" s="968"/>
      <c r="D253" s="967" t="s">
        <v>322</v>
      </c>
      <c r="E253" s="968"/>
      <c r="F253" s="967" t="s">
        <v>324</v>
      </c>
      <c r="G253" s="968"/>
      <c r="H253" s="967" t="s">
        <v>284</v>
      </c>
      <c r="I253" s="968"/>
      <c r="J253" s="967" t="s">
        <v>280</v>
      </c>
      <c r="K253" s="968"/>
      <c r="L253" s="968"/>
      <c r="M253" s="967" t="s">
        <v>282</v>
      </c>
      <c r="N253" s="968"/>
      <c r="O253" s="968"/>
      <c r="P253" s="967"/>
      <c r="Q253" s="968"/>
      <c r="R253" s="967"/>
      <c r="S253" s="968"/>
      <c r="T253" s="970" t="s">
        <v>326</v>
      </c>
      <c r="U253" s="968"/>
      <c r="V253" s="968"/>
      <c r="W253" s="968"/>
      <c r="X253" s="968"/>
      <c r="Y253" s="968"/>
      <c r="Z253" s="968"/>
      <c r="AA253" s="968"/>
      <c r="AB253" s="967" t="s">
        <v>273</v>
      </c>
      <c r="AC253" s="968"/>
      <c r="AD253" s="968"/>
      <c r="AE253" s="968"/>
      <c r="AF253" s="968"/>
      <c r="AG253" s="967" t="s">
        <v>274</v>
      </c>
      <c r="AH253" s="968"/>
      <c r="AI253" s="968"/>
      <c r="AJ253" s="469" t="s">
        <v>65</v>
      </c>
      <c r="AK253" s="969" t="s">
        <v>275</v>
      </c>
      <c r="AL253" s="968"/>
      <c r="AM253" s="968"/>
      <c r="AN253" s="968"/>
      <c r="AO253" s="968"/>
      <c r="AP253" s="968"/>
      <c r="AQ253" s="470">
        <v>900000000</v>
      </c>
      <c r="AR253" s="470">
        <v>900000000</v>
      </c>
      <c r="AS253" s="471">
        <v>0</v>
      </c>
      <c r="AT253" s="471">
        <v>0</v>
      </c>
      <c r="AU253" s="470">
        <v>745605615</v>
      </c>
      <c r="AV253" s="470">
        <v>154394385</v>
      </c>
      <c r="AW253" s="470">
        <v>367072603</v>
      </c>
      <c r="AX253" s="470">
        <v>378533012</v>
      </c>
      <c r="AY253" s="470">
        <v>367072603</v>
      </c>
      <c r="AZ253" s="471">
        <v>0</v>
      </c>
      <c r="BA253" s="470">
        <v>367072603</v>
      </c>
      <c r="BB253" s="471">
        <v>0</v>
      </c>
      <c r="BC253" s="471">
        <v>0</v>
      </c>
      <c r="BD253" s="472"/>
      <c r="BE253" s="474">
        <f t="shared" si="18"/>
        <v>0.82845068333333338</v>
      </c>
      <c r="BF253" s="474">
        <f t="shared" si="19"/>
        <v>0.4078584477777778</v>
      </c>
    </row>
    <row r="254" spans="1:58" x14ac:dyDescent="0.25">
      <c r="A254" s="480" t="str">
        <f t="shared" si="20"/>
        <v>C25021000502110</v>
      </c>
      <c r="B254" s="976" t="s">
        <v>99</v>
      </c>
      <c r="C254" s="968"/>
      <c r="D254" s="976" t="s">
        <v>322</v>
      </c>
      <c r="E254" s="968"/>
      <c r="F254" s="976" t="s">
        <v>324</v>
      </c>
      <c r="G254" s="968"/>
      <c r="H254" s="976" t="s">
        <v>284</v>
      </c>
      <c r="I254" s="968"/>
      <c r="J254" s="976" t="s">
        <v>280</v>
      </c>
      <c r="K254" s="968"/>
      <c r="L254" s="968"/>
      <c r="M254" s="976" t="s">
        <v>282</v>
      </c>
      <c r="N254" s="968"/>
      <c r="O254" s="968"/>
      <c r="P254" s="976" t="s">
        <v>279</v>
      </c>
      <c r="Q254" s="968"/>
      <c r="R254" s="976"/>
      <c r="S254" s="968"/>
      <c r="T254" s="977" t="s">
        <v>332</v>
      </c>
      <c r="U254" s="968"/>
      <c r="V254" s="968"/>
      <c r="W254" s="968"/>
      <c r="X254" s="968"/>
      <c r="Y254" s="968"/>
      <c r="Z254" s="968"/>
      <c r="AA254" s="968"/>
      <c r="AB254" s="976" t="s">
        <v>273</v>
      </c>
      <c r="AC254" s="968"/>
      <c r="AD254" s="968"/>
      <c r="AE254" s="968"/>
      <c r="AF254" s="968"/>
      <c r="AG254" s="976" t="s">
        <v>274</v>
      </c>
      <c r="AH254" s="968"/>
      <c r="AI254" s="968"/>
      <c r="AJ254" s="481" t="s">
        <v>65</v>
      </c>
      <c r="AK254" s="975" t="s">
        <v>275</v>
      </c>
      <c r="AL254" s="968"/>
      <c r="AM254" s="968"/>
      <c r="AN254" s="968"/>
      <c r="AO254" s="968"/>
      <c r="AP254" s="968"/>
      <c r="AQ254" s="482">
        <v>435700000</v>
      </c>
      <c r="AR254" s="482">
        <v>435700000</v>
      </c>
      <c r="AS254" s="483">
        <v>0</v>
      </c>
      <c r="AT254" s="483">
        <v>0</v>
      </c>
      <c r="AU254" s="482">
        <v>349013333</v>
      </c>
      <c r="AV254" s="482">
        <v>86686667</v>
      </c>
      <c r="AW254" s="482">
        <v>179413333</v>
      </c>
      <c r="AX254" s="482">
        <v>169600000</v>
      </c>
      <c r="AY254" s="482">
        <v>179413333</v>
      </c>
      <c r="AZ254" s="483">
        <v>0</v>
      </c>
      <c r="BA254" s="482">
        <v>179413333</v>
      </c>
      <c r="BB254" s="483">
        <v>0</v>
      </c>
      <c r="BC254" s="483">
        <v>0</v>
      </c>
      <c r="BD254" s="472"/>
      <c r="BE254" s="484">
        <f t="shared" si="18"/>
        <v>0.80104047050722971</v>
      </c>
      <c r="BF254" s="484">
        <f t="shared" si="19"/>
        <v>0.41178180628873079</v>
      </c>
    </row>
    <row r="255" spans="1:58" x14ac:dyDescent="0.25">
      <c r="A255" s="480" t="str">
        <f t="shared" si="20"/>
        <v>C25021000502210</v>
      </c>
      <c r="B255" s="976" t="s">
        <v>99</v>
      </c>
      <c r="C255" s="968"/>
      <c r="D255" s="976" t="s">
        <v>322</v>
      </c>
      <c r="E255" s="968"/>
      <c r="F255" s="976" t="s">
        <v>324</v>
      </c>
      <c r="G255" s="968"/>
      <c r="H255" s="976" t="s">
        <v>284</v>
      </c>
      <c r="I255" s="968"/>
      <c r="J255" s="976" t="s">
        <v>280</v>
      </c>
      <c r="K255" s="968"/>
      <c r="L255" s="968"/>
      <c r="M255" s="976" t="s">
        <v>282</v>
      </c>
      <c r="N255" s="968"/>
      <c r="O255" s="968"/>
      <c r="P255" s="976" t="s">
        <v>282</v>
      </c>
      <c r="Q255" s="968"/>
      <c r="R255" s="976"/>
      <c r="S255" s="968"/>
      <c r="T255" s="977" t="s">
        <v>327</v>
      </c>
      <c r="U255" s="968"/>
      <c r="V255" s="968"/>
      <c r="W255" s="968"/>
      <c r="X255" s="968"/>
      <c r="Y255" s="968"/>
      <c r="Z255" s="968"/>
      <c r="AA255" s="968"/>
      <c r="AB255" s="976" t="s">
        <v>273</v>
      </c>
      <c r="AC255" s="968"/>
      <c r="AD255" s="968"/>
      <c r="AE255" s="968"/>
      <c r="AF255" s="968"/>
      <c r="AG255" s="976" t="s">
        <v>274</v>
      </c>
      <c r="AH255" s="968"/>
      <c r="AI255" s="968"/>
      <c r="AJ255" s="481" t="s">
        <v>65</v>
      </c>
      <c r="AK255" s="975" t="s">
        <v>275</v>
      </c>
      <c r="AL255" s="968"/>
      <c r="AM255" s="968"/>
      <c r="AN255" s="968"/>
      <c r="AO255" s="968"/>
      <c r="AP255" s="968"/>
      <c r="AQ255" s="482">
        <v>154000000</v>
      </c>
      <c r="AR255" s="482">
        <v>154000000</v>
      </c>
      <c r="AS255" s="483">
        <v>0</v>
      </c>
      <c r="AT255" s="483">
        <v>0</v>
      </c>
      <c r="AU255" s="482">
        <v>154000000</v>
      </c>
      <c r="AV255" s="483">
        <v>0</v>
      </c>
      <c r="AW255" s="482">
        <v>24000000</v>
      </c>
      <c r="AX255" s="482">
        <v>130000000</v>
      </c>
      <c r="AY255" s="482">
        <v>24000000</v>
      </c>
      <c r="AZ255" s="483">
        <v>0</v>
      </c>
      <c r="BA255" s="482">
        <v>24000000</v>
      </c>
      <c r="BB255" s="483">
        <v>0</v>
      </c>
      <c r="BC255" s="483">
        <v>0</v>
      </c>
      <c r="BD255" s="472"/>
      <c r="BE255" s="484">
        <f t="shared" si="18"/>
        <v>1</v>
      </c>
      <c r="BF255" s="484">
        <f t="shared" si="19"/>
        <v>0.15584415584415584</v>
      </c>
    </row>
    <row r="256" spans="1:58" x14ac:dyDescent="0.25">
      <c r="A256" s="480" t="str">
        <f t="shared" si="20"/>
        <v>C25021000502310</v>
      </c>
      <c r="B256" s="976" t="s">
        <v>99</v>
      </c>
      <c r="C256" s="968"/>
      <c r="D256" s="976" t="s">
        <v>322</v>
      </c>
      <c r="E256" s="968"/>
      <c r="F256" s="976" t="s">
        <v>324</v>
      </c>
      <c r="G256" s="968"/>
      <c r="H256" s="976" t="s">
        <v>284</v>
      </c>
      <c r="I256" s="968"/>
      <c r="J256" s="976" t="s">
        <v>280</v>
      </c>
      <c r="K256" s="968"/>
      <c r="L256" s="968"/>
      <c r="M256" s="976" t="s">
        <v>282</v>
      </c>
      <c r="N256" s="968"/>
      <c r="O256" s="968"/>
      <c r="P256" s="976" t="s">
        <v>289</v>
      </c>
      <c r="Q256" s="968"/>
      <c r="R256" s="976"/>
      <c r="S256" s="968"/>
      <c r="T256" s="977" t="s">
        <v>328</v>
      </c>
      <c r="U256" s="968"/>
      <c r="V256" s="968"/>
      <c r="W256" s="968"/>
      <c r="X256" s="968"/>
      <c r="Y256" s="968"/>
      <c r="Z256" s="968"/>
      <c r="AA256" s="968"/>
      <c r="AB256" s="976" t="s">
        <v>273</v>
      </c>
      <c r="AC256" s="968"/>
      <c r="AD256" s="968"/>
      <c r="AE256" s="968"/>
      <c r="AF256" s="968"/>
      <c r="AG256" s="976" t="s">
        <v>274</v>
      </c>
      <c r="AH256" s="968"/>
      <c r="AI256" s="968"/>
      <c r="AJ256" s="481" t="s">
        <v>65</v>
      </c>
      <c r="AK256" s="975" t="s">
        <v>275</v>
      </c>
      <c r="AL256" s="968"/>
      <c r="AM256" s="968"/>
      <c r="AN256" s="968"/>
      <c r="AO256" s="968"/>
      <c r="AP256" s="968"/>
      <c r="AQ256" s="482">
        <v>65000000</v>
      </c>
      <c r="AR256" s="482">
        <v>65000000</v>
      </c>
      <c r="AS256" s="483">
        <v>0</v>
      </c>
      <c r="AT256" s="483">
        <v>0</v>
      </c>
      <c r="AU256" s="482">
        <v>55000000</v>
      </c>
      <c r="AV256" s="482">
        <v>10000000</v>
      </c>
      <c r="AW256" s="482">
        <v>31401535</v>
      </c>
      <c r="AX256" s="482">
        <v>23598465</v>
      </c>
      <c r="AY256" s="482">
        <v>31401535</v>
      </c>
      <c r="AZ256" s="483">
        <v>0</v>
      </c>
      <c r="BA256" s="482">
        <v>31401535</v>
      </c>
      <c r="BB256" s="483">
        <v>0</v>
      </c>
      <c r="BC256" s="483">
        <v>0</v>
      </c>
      <c r="BD256" s="472"/>
      <c r="BE256" s="484">
        <f t="shared" si="18"/>
        <v>0.84615384615384615</v>
      </c>
      <c r="BF256" s="484">
        <f t="shared" si="19"/>
        <v>0.48310053846153844</v>
      </c>
    </row>
    <row r="257" spans="1:58" x14ac:dyDescent="0.25">
      <c r="A257" s="480" t="str">
        <f t="shared" si="20"/>
        <v>C25021000502410</v>
      </c>
      <c r="B257" s="976" t="s">
        <v>99</v>
      </c>
      <c r="C257" s="968"/>
      <c r="D257" s="976" t="s">
        <v>322</v>
      </c>
      <c r="E257" s="968"/>
      <c r="F257" s="976" t="s">
        <v>324</v>
      </c>
      <c r="G257" s="968"/>
      <c r="H257" s="976" t="s">
        <v>284</v>
      </c>
      <c r="I257" s="968"/>
      <c r="J257" s="976" t="s">
        <v>280</v>
      </c>
      <c r="K257" s="968"/>
      <c r="L257" s="968"/>
      <c r="M257" s="976" t="s">
        <v>282</v>
      </c>
      <c r="N257" s="968"/>
      <c r="O257" s="968"/>
      <c r="P257" s="976" t="s">
        <v>283</v>
      </c>
      <c r="Q257" s="968"/>
      <c r="R257" s="976"/>
      <c r="S257" s="968"/>
      <c r="T257" s="977" t="s">
        <v>84</v>
      </c>
      <c r="U257" s="968"/>
      <c r="V257" s="968"/>
      <c r="W257" s="968"/>
      <c r="X257" s="968"/>
      <c r="Y257" s="968"/>
      <c r="Z257" s="968"/>
      <c r="AA257" s="968"/>
      <c r="AB257" s="976" t="s">
        <v>273</v>
      </c>
      <c r="AC257" s="968"/>
      <c r="AD257" s="968"/>
      <c r="AE257" s="968"/>
      <c r="AF257" s="968"/>
      <c r="AG257" s="976" t="s">
        <v>274</v>
      </c>
      <c r="AH257" s="968"/>
      <c r="AI257" s="968"/>
      <c r="AJ257" s="481" t="s">
        <v>65</v>
      </c>
      <c r="AK257" s="975" t="s">
        <v>275</v>
      </c>
      <c r="AL257" s="968"/>
      <c r="AM257" s="968"/>
      <c r="AN257" s="968"/>
      <c r="AO257" s="968"/>
      <c r="AP257" s="968"/>
      <c r="AQ257" s="482">
        <v>245300000</v>
      </c>
      <c r="AR257" s="482">
        <v>245300000</v>
      </c>
      <c r="AS257" s="483">
        <v>0</v>
      </c>
      <c r="AT257" s="483">
        <v>0</v>
      </c>
      <c r="AU257" s="482">
        <v>187592282</v>
      </c>
      <c r="AV257" s="482">
        <v>57707718</v>
      </c>
      <c r="AW257" s="482">
        <v>132257735</v>
      </c>
      <c r="AX257" s="482">
        <v>55334547</v>
      </c>
      <c r="AY257" s="482">
        <v>132257735</v>
      </c>
      <c r="AZ257" s="483">
        <v>0</v>
      </c>
      <c r="BA257" s="482">
        <v>132257735</v>
      </c>
      <c r="BB257" s="483">
        <v>0</v>
      </c>
      <c r="BC257" s="483">
        <v>0</v>
      </c>
      <c r="BD257" s="472"/>
      <c r="BE257" s="484">
        <f t="shared" si="18"/>
        <v>0.76474635955972281</v>
      </c>
      <c r="BF257" s="484">
        <f t="shared" si="19"/>
        <v>0.53916728495719524</v>
      </c>
    </row>
    <row r="258" spans="1:58" x14ac:dyDescent="0.25">
      <c r="A258" s="480" t="str">
        <f t="shared" si="20"/>
        <v>C25021000502610</v>
      </c>
      <c r="B258" s="976" t="s">
        <v>99</v>
      </c>
      <c r="C258" s="968"/>
      <c r="D258" s="976" t="s">
        <v>322</v>
      </c>
      <c r="E258" s="968"/>
      <c r="F258" s="976" t="s">
        <v>324</v>
      </c>
      <c r="G258" s="968"/>
      <c r="H258" s="976" t="s">
        <v>284</v>
      </c>
      <c r="I258" s="968"/>
      <c r="J258" s="976" t="s">
        <v>280</v>
      </c>
      <c r="K258" s="968"/>
      <c r="L258" s="968"/>
      <c r="M258" s="976" t="s">
        <v>282</v>
      </c>
      <c r="N258" s="968"/>
      <c r="O258" s="968"/>
      <c r="P258" s="976" t="s">
        <v>292</v>
      </c>
      <c r="Q258" s="968"/>
      <c r="R258" s="976"/>
      <c r="S258" s="968"/>
      <c r="T258" s="977" t="s">
        <v>329</v>
      </c>
      <c r="U258" s="968"/>
      <c r="V258" s="968"/>
      <c r="W258" s="968"/>
      <c r="X258" s="968"/>
      <c r="Y258" s="968"/>
      <c r="Z258" s="968"/>
      <c r="AA258" s="968"/>
      <c r="AB258" s="976" t="s">
        <v>273</v>
      </c>
      <c r="AC258" s="968"/>
      <c r="AD258" s="968"/>
      <c r="AE258" s="968"/>
      <c r="AF258" s="968"/>
      <c r="AG258" s="976" t="s">
        <v>274</v>
      </c>
      <c r="AH258" s="968"/>
      <c r="AI258" s="968"/>
      <c r="AJ258" s="481" t="s">
        <v>65</v>
      </c>
      <c r="AK258" s="975" t="s">
        <v>275</v>
      </c>
      <c r="AL258" s="968"/>
      <c r="AM258" s="968"/>
      <c r="AN258" s="968"/>
      <c r="AO258" s="968"/>
      <c r="AP258" s="968"/>
      <c r="AQ258" s="483">
        <v>0</v>
      </c>
      <c r="AR258" s="483">
        <v>0</v>
      </c>
      <c r="AS258" s="483">
        <v>0</v>
      </c>
      <c r="AT258" s="483">
        <v>0</v>
      </c>
      <c r="AU258" s="483">
        <v>0</v>
      </c>
      <c r="AV258" s="483">
        <v>0</v>
      </c>
      <c r="AW258" s="483">
        <v>0</v>
      </c>
      <c r="AX258" s="483">
        <v>0</v>
      </c>
      <c r="AY258" s="483">
        <v>0</v>
      </c>
      <c r="AZ258" s="483">
        <v>0</v>
      </c>
      <c r="BA258" s="483">
        <v>0</v>
      </c>
      <c r="BB258" s="483">
        <v>0</v>
      </c>
      <c r="BC258" s="483">
        <v>0</v>
      </c>
      <c r="BD258" s="472"/>
      <c r="BE258" s="484" t="e">
        <f t="shared" si="18"/>
        <v>#DIV/0!</v>
      </c>
      <c r="BF258" s="484" t="e">
        <f t="shared" si="19"/>
        <v>#DIV/0!</v>
      </c>
    </row>
    <row r="259" spans="1:58" x14ac:dyDescent="0.25">
      <c r="A259" s="480" t="str">
        <f t="shared" si="20"/>
        <v>C250210005021110</v>
      </c>
      <c r="B259" s="976" t="s">
        <v>99</v>
      </c>
      <c r="C259" s="968"/>
      <c r="D259" s="976" t="s">
        <v>322</v>
      </c>
      <c r="E259" s="968"/>
      <c r="F259" s="976" t="s">
        <v>324</v>
      </c>
      <c r="G259" s="968"/>
      <c r="H259" s="976" t="s">
        <v>284</v>
      </c>
      <c r="I259" s="968"/>
      <c r="J259" s="976" t="s">
        <v>280</v>
      </c>
      <c r="K259" s="968"/>
      <c r="L259" s="968"/>
      <c r="M259" s="976" t="s">
        <v>282</v>
      </c>
      <c r="N259" s="968"/>
      <c r="O259" s="968"/>
      <c r="P259" s="976" t="s">
        <v>80</v>
      </c>
      <c r="Q259" s="968"/>
      <c r="R259" s="976"/>
      <c r="S259" s="968"/>
      <c r="T259" s="977" t="s">
        <v>330</v>
      </c>
      <c r="U259" s="968"/>
      <c r="V259" s="968"/>
      <c r="W259" s="968"/>
      <c r="X259" s="968"/>
      <c r="Y259" s="968"/>
      <c r="Z259" s="968"/>
      <c r="AA259" s="968"/>
      <c r="AB259" s="976" t="s">
        <v>273</v>
      </c>
      <c r="AC259" s="968"/>
      <c r="AD259" s="968"/>
      <c r="AE259" s="968"/>
      <c r="AF259" s="968"/>
      <c r="AG259" s="976" t="s">
        <v>274</v>
      </c>
      <c r="AH259" s="968"/>
      <c r="AI259" s="968"/>
      <c r="AJ259" s="481" t="s">
        <v>65</v>
      </c>
      <c r="AK259" s="975" t="s">
        <v>275</v>
      </c>
      <c r="AL259" s="968"/>
      <c r="AM259" s="968"/>
      <c r="AN259" s="968"/>
      <c r="AO259" s="968"/>
      <c r="AP259" s="968"/>
      <c r="AQ259" s="483">
        <v>0</v>
      </c>
      <c r="AR259" s="483">
        <v>0</v>
      </c>
      <c r="AS259" s="483">
        <v>0</v>
      </c>
      <c r="AT259" s="483">
        <v>0</v>
      </c>
      <c r="AU259" s="483">
        <v>0</v>
      </c>
      <c r="AV259" s="483">
        <v>0</v>
      </c>
      <c r="AW259" s="483">
        <v>0</v>
      </c>
      <c r="AX259" s="483">
        <v>0</v>
      </c>
      <c r="AY259" s="483">
        <v>0</v>
      </c>
      <c r="AZ259" s="483">
        <v>0</v>
      </c>
      <c r="BA259" s="483">
        <v>0</v>
      </c>
      <c r="BB259" s="483">
        <v>0</v>
      </c>
      <c r="BC259" s="483">
        <v>0</v>
      </c>
      <c r="BD259" s="472"/>
      <c r="BE259" s="484" t="e">
        <f t="shared" si="18"/>
        <v>#DIV/0!</v>
      </c>
      <c r="BF259" s="484" t="e">
        <f t="shared" si="19"/>
        <v>#DIV/0!</v>
      </c>
    </row>
    <row r="260" spans="1:58" s="598" customFormat="1" x14ac:dyDescent="0.25">
      <c r="A260" s="592" t="str">
        <f t="shared" si="20"/>
        <v>C25021000610</v>
      </c>
      <c r="B260" s="996" t="s">
        <v>99</v>
      </c>
      <c r="C260" s="993"/>
      <c r="D260" s="996" t="s">
        <v>322</v>
      </c>
      <c r="E260" s="993"/>
      <c r="F260" s="996" t="s">
        <v>324</v>
      </c>
      <c r="G260" s="993"/>
      <c r="H260" s="996" t="s">
        <v>292</v>
      </c>
      <c r="I260" s="993"/>
      <c r="J260" s="996"/>
      <c r="K260" s="993"/>
      <c r="L260" s="993"/>
      <c r="M260" s="996"/>
      <c r="N260" s="993"/>
      <c r="O260" s="993"/>
      <c r="P260" s="996"/>
      <c r="Q260" s="993"/>
      <c r="R260" s="996"/>
      <c r="S260" s="993"/>
      <c r="T260" s="997" t="s">
        <v>334</v>
      </c>
      <c r="U260" s="993"/>
      <c r="V260" s="993"/>
      <c r="W260" s="993"/>
      <c r="X260" s="993"/>
      <c r="Y260" s="993"/>
      <c r="Z260" s="993"/>
      <c r="AA260" s="993"/>
      <c r="AB260" s="996" t="s">
        <v>273</v>
      </c>
      <c r="AC260" s="993"/>
      <c r="AD260" s="993"/>
      <c r="AE260" s="993"/>
      <c r="AF260" s="993"/>
      <c r="AG260" s="996" t="s">
        <v>274</v>
      </c>
      <c r="AH260" s="993"/>
      <c r="AI260" s="993"/>
      <c r="AJ260" s="593" t="s">
        <v>65</v>
      </c>
      <c r="AK260" s="992" t="s">
        <v>275</v>
      </c>
      <c r="AL260" s="993"/>
      <c r="AM260" s="993"/>
      <c r="AN260" s="993"/>
      <c r="AO260" s="993"/>
      <c r="AP260" s="993"/>
      <c r="AQ260" s="594">
        <v>4000000000</v>
      </c>
      <c r="AR260" s="594">
        <v>3200000000</v>
      </c>
      <c r="AS260" s="594">
        <v>400000000</v>
      </c>
      <c r="AT260" s="594">
        <v>400000000</v>
      </c>
      <c r="AU260" s="594">
        <v>2750216307</v>
      </c>
      <c r="AV260" s="594">
        <v>449783693</v>
      </c>
      <c r="AW260" s="594">
        <v>1566548245</v>
      </c>
      <c r="AX260" s="594">
        <v>1183668062</v>
      </c>
      <c r="AY260" s="594">
        <v>1565083879</v>
      </c>
      <c r="AZ260" s="594">
        <v>1464366</v>
      </c>
      <c r="BA260" s="594">
        <v>1565083879</v>
      </c>
      <c r="BB260" s="595">
        <v>0</v>
      </c>
      <c r="BC260" s="594">
        <v>1535129</v>
      </c>
      <c r="BD260" s="596"/>
      <c r="BE260" s="597">
        <f t="shared" si="18"/>
        <v>0.68755407675000002</v>
      </c>
      <c r="BF260" s="597">
        <f t="shared" si="19"/>
        <v>0.39163706124999997</v>
      </c>
    </row>
    <row r="261" spans="1:58" x14ac:dyDescent="0.25">
      <c r="A261" s="480" t="str">
        <f t="shared" si="20"/>
        <v>C250210006010</v>
      </c>
      <c r="B261" s="967" t="s">
        <v>99</v>
      </c>
      <c r="C261" s="968"/>
      <c r="D261" s="967" t="s">
        <v>322</v>
      </c>
      <c r="E261" s="968"/>
      <c r="F261" s="967" t="s">
        <v>324</v>
      </c>
      <c r="G261" s="968"/>
      <c r="H261" s="967" t="s">
        <v>292</v>
      </c>
      <c r="I261" s="968"/>
      <c r="J261" s="967" t="s">
        <v>280</v>
      </c>
      <c r="K261" s="968"/>
      <c r="L261" s="968"/>
      <c r="M261" s="967"/>
      <c r="N261" s="968"/>
      <c r="O261" s="968"/>
      <c r="P261" s="967"/>
      <c r="Q261" s="968"/>
      <c r="R261" s="967"/>
      <c r="S261" s="968"/>
      <c r="T261" s="970" t="s">
        <v>334</v>
      </c>
      <c r="U261" s="968"/>
      <c r="V261" s="968"/>
      <c r="W261" s="968"/>
      <c r="X261" s="968"/>
      <c r="Y261" s="968"/>
      <c r="Z261" s="968"/>
      <c r="AA261" s="968"/>
      <c r="AB261" s="967" t="s">
        <v>273</v>
      </c>
      <c r="AC261" s="968"/>
      <c r="AD261" s="968"/>
      <c r="AE261" s="968"/>
      <c r="AF261" s="968"/>
      <c r="AG261" s="967" t="s">
        <v>274</v>
      </c>
      <c r="AH261" s="968"/>
      <c r="AI261" s="968"/>
      <c r="AJ261" s="469" t="s">
        <v>65</v>
      </c>
      <c r="AK261" s="969" t="s">
        <v>275</v>
      </c>
      <c r="AL261" s="968"/>
      <c r="AM261" s="968"/>
      <c r="AN261" s="968"/>
      <c r="AO261" s="968"/>
      <c r="AP261" s="968"/>
      <c r="AQ261" s="470">
        <v>3600000000</v>
      </c>
      <c r="AR261" s="470">
        <v>3200000000</v>
      </c>
      <c r="AS261" s="470">
        <v>400000000</v>
      </c>
      <c r="AT261" s="471">
        <v>0</v>
      </c>
      <c r="AU261" s="470">
        <v>2750216307</v>
      </c>
      <c r="AV261" s="470">
        <v>449783693</v>
      </c>
      <c r="AW261" s="470">
        <v>1566548245</v>
      </c>
      <c r="AX261" s="470">
        <v>1183668062</v>
      </c>
      <c r="AY261" s="470">
        <v>1565083879</v>
      </c>
      <c r="AZ261" s="470">
        <v>1464366</v>
      </c>
      <c r="BA261" s="470">
        <v>1565083879</v>
      </c>
      <c r="BB261" s="471">
        <v>0</v>
      </c>
      <c r="BC261" s="470">
        <v>1535129</v>
      </c>
      <c r="BD261" s="472"/>
      <c r="BE261" s="474">
        <f t="shared" si="18"/>
        <v>0.76394897416666663</v>
      </c>
      <c r="BF261" s="474">
        <f t="shared" si="19"/>
        <v>0.4351522902777778</v>
      </c>
    </row>
    <row r="262" spans="1:58" x14ac:dyDescent="0.25">
      <c r="A262" s="480" t="str">
        <f t="shared" si="20"/>
        <v>C2502100060110</v>
      </c>
      <c r="B262" s="967" t="s">
        <v>99</v>
      </c>
      <c r="C262" s="968"/>
      <c r="D262" s="967" t="s">
        <v>322</v>
      </c>
      <c r="E262" s="968"/>
      <c r="F262" s="967" t="s">
        <v>324</v>
      </c>
      <c r="G262" s="968"/>
      <c r="H262" s="967" t="s">
        <v>292</v>
      </c>
      <c r="I262" s="968"/>
      <c r="J262" s="967" t="s">
        <v>280</v>
      </c>
      <c r="K262" s="968"/>
      <c r="L262" s="968"/>
      <c r="M262" s="967" t="s">
        <v>279</v>
      </c>
      <c r="N262" s="968"/>
      <c r="O262" s="968"/>
      <c r="P262" s="967"/>
      <c r="Q262" s="968"/>
      <c r="R262" s="967"/>
      <c r="S262" s="968"/>
      <c r="T262" s="970" t="s">
        <v>331</v>
      </c>
      <c r="U262" s="968"/>
      <c r="V262" s="968"/>
      <c r="W262" s="968"/>
      <c r="X262" s="968"/>
      <c r="Y262" s="968"/>
      <c r="Z262" s="968"/>
      <c r="AA262" s="968"/>
      <c r="AB262" s="967" t="s">
        <v>273</v>
      </c>
      <c r="AC262" s="968"/>
      <c r="AD262" s="968"/>
      <c r="AE262" s="968"/>
      <c r="AF262" s="968"/>
      <c r="AG262" s="967" t="s">
        <v>274</v>
      </c>
      <c r="AH262" s="968"/>
      <c r="AI262" s="968"/>
      <c r="AJ262" s="469" t="s">
        <v>65</v>
      </c>
      <c r="AK262" s="969" t="s">
        <v>275</v>
      </c>
      <c r="AL262" s="968"/>
      <c r="AM262" s="968"/>
      <c r="AN262" s="968"/>
      <c r="AO262" s="968"/>
      <c r="AP262" s="968"/>
      <c r="AQ262" s="470">
        <v>3600000000</v>
      </c>
      <c r="AR262" s="470">
        <v>3200000000</v>
      </c>
      <c r="AS262" s="470">
        <v>400000000</v>
      </c>
      <c r="AT262" s="471">
        <v>0</v>
      </c>
      <c r="AU262" s="470">
        <v>2750216307</v>
      </c>
      <c r="AV262" s="470">
        <v>449783693</v>
      </c>
      <c r="AW262" s="470">
        <v>1566548245</v>
      </c>
      <c r="AX262" s="470">
        <v>1183668062</v>
      </c>
      <c r="AY262" s="470">
        <v>1565083879</v>
      </c>
      <c r="AZ262" s="470">
        <v>1464366</v>
      </c>
      <c r="BA262" s="470">
        <v>1565083879</v>
      </c>
      <c r="BB262" s="471">
        <v>0</v>
      </c>
      <c r="BC262" s="470">
        <v>1535129</v>
      </c>
      <c r="BD262" s="472"/>
      <c r="BE262" s="474">
        <f t="shared" si="18"/>
        <v>0.76394897416666663</v>
      </c>
      <c r="BF262" s="474">
        <f t="shared" si="19"/>
        <v>0.4351522902777778</v>
      </c>
    </row>
    <row r="263" spans="1:58" x14ac:dyDescent="0.25">
      <c r="A263" s="480" t="str">
        <f t="shared" si="20"/>
        <v>C25021000601110</v>
      </c>
      <c r="B263" s="976" t="s">
        <v>99</v>
      </c>
      <c r="C263" s="968"/>
      <c r="D263" s="976" t="s">
        <v>322</v>
      </c>
      <c r="E263" s="968"/>
      <c r="F263" s="976" t="s">
        <v>324</v>
      </c>
      <c r="G263" s="968"/>
      <c r="H263" s="976" t="s">
        <v>292</v>
      </c>
      <c r="I263" s="968"/>
      <c r="J263" s="976" t="s">
        <v>280</v>
      </c>
      <c r="K263" s="968"/>
      <c r="L263" s="968"/>
      <c r="M263" s="976" t="s">
        <v>279</v>
      </c>
      <c r="N263" s="968"/>
      <c r="O263" s="968"/>
      <c r="P263" s="976" t="s">
        <v>279</v>
      </c>
      <c r="Q263" s="968"/>
      <c r="R263" s="976"/>
      <c r="S263" s="968"/>
      <c r="T263" s="977" t="s">
        <v>332</v>
      </c>
      <c r="U263" s="968"/>
      <c r="V263" s="968"/>
      <c r="W263" s="968"/>
      <c r="X263" s="968"/>
      <c r="Y263" s="968"/>
      <c r="Z263" s="968"/>
      <c r="AA263" s="968"/>
      <c r="AB263" s="976" t="s">
        <v>273</v>
      </c>
      <c r="AC263" s="968"/>
      <c r="AD263" s="968"/>
      <c r="AE263" s="968"/>
      <c r="AF263" s="968"/>
      <c r="AG263" s="976" t="s">
        <v>274</v>
      </c>
      <c r="AH263" s="968"/>
      <c r="AI263" s="968"/>
      <c r="AJ263" s="481" t="s">
        <v>65</v>
      </c>
      <c r="AK263" s="975" t="s">
        <v>275</v>
      </c>
      <c r="AL263" s="968"/>
      <c r="AM263" s="968"/>
      <c r="AN263" s="968"/>
      <c r="AO263" s="968"/>
      <c r="AP263" s="968"/>
      <c r="AQ263" s="482">
        <v>868452358</v>
      </c>
      <c r="AR263" s="482">
        <v>868452358</v>
      </c>
      <c r="AS263" s="483">
        <v>0</v>
      </c>
      <c r="AT263" s="483">
        <v>0</v>
      </c>
      <c r="AU263" s="482">
        <v>785890233</v>
      </c>
      <c r="AV263" s="482">
        <v>82562125</v>
      </c>
      <c r="AW263" s="482">
        <v>399725000</v>
      </c>
      <c r="AX263" s="482">
        <v>386165233</v>
      </c>
      <c r="AY263" s="482">
        <v>399725000</v>
      </c>
      <c r="AZ263" s="483">
        <v>0</v>
      </c>
      <c r="BA263" s="482">
        <v>399725000</v>
      </c>
      <c r="BB263" s="483">
        <v>0</v>
      </c>
      <c r="BC263" s="483">
        <v>0</v>
      </c>
      <c r="BD263" s="472"/>
      <c r="BE263" s="484">
        <f t="shared" si="18"/>
        <v>0.90493188919408751</v>
      </c>
      <c r="BF263" s="484">
        <f t="shared" si="19"/>
        <v>0.46027280174648338</v>
      </c>
    </row>
    <row r="264" spans="1:58" x14ac:dyDescent="0.25">
      <c r="A264" s="480" t="str">
        <f t="shared" si="20"/>
        <v>C25021000601210</v>
      </c>
      <c r="B264" s="976" t="s">
        <v>99</v>
      </c>
      <c r="C264" s="968"/>
      <c r="D264" s="976" t="s">
        <v>322</v>
      </c>
      <c r="E264" s="968"/>
      <c r="F264" s="976" t="s">
        <v>324</v>
      </c>
      <c r="G264" s="968"/>
      <c r="H264" s="976" t="s">
        <v>292</v>
      </c>
      <c r="I264" s="968"/>
      <c r="J264" s="976" t="s">
        <v>280</v>
      </c>
      <c r="K264" s="968"/>
      <c r="L264" s="968"/>
      <c r="M264" s="976" t="s">
        <v>279</v>
      </c>
      <c r="N264" s="968"/>
      <c r="O264" s="968"/>
      <c r="P264" s="976" t="s">
        <v>282</v>
      </c>
      <c r="Q264" s="968"/>
      <c r="R264" s="976"/>
      <c r="S264" s="968"/>
      <c r="T264" s="977" t="s">
        <v>327</v>
      </c>
      <c r="U264" s="968"/>
      <c r="V264" s="968"/>
      <c r="W264" s="968"/>
      <c r="X264" s="968"/>
      <c r="Y264" s="968"/>
      <c r="Z264" s="968"/>
      <c r="AA264" s="968"/>
      <c r="AB264" s="976" t="s">
        <v>273</v>
      </c>
      <c r="AC264" s="968"/>
      <c r="AD264" s="968"/>
      <c r="AE264" s="968"/>
      <c r="AF264" s="968"/>
      <c r="AG264" s="976" t="s">
        <v>274</v>
      </c>
      <c r="AH264" s="968"/>
      <c r="AI264" s="968"/>
      <c r="AJ264" s="481" t="s">
        <v>65</v>
      </c>
      <c r="AK264" s="975" t="s">
        <v>275</v>
      </c>
      <c r="AL264" s="968"/>
      <c r="AM264" s="968"/>
      <c r="AN264" s="968"/>
      <c r="AO264" s="968"/>
      <c r="AP264" s="968"/>
      <c r="AQ264" s="482">
        <v>480000000</v>
      </c>
      <c r="AR264" s="482">
        <v>370000000</v>
      </c>
      <c r="AS264" s="482">
        <v>110000000</v>
      </c>
      <c r="AT264" s="483">
        <v>0</v>
      </c>
      <c r="AU264" s="482">
        <v>370000000</v>
      </c>
      <c r="AV264" s="483">
        <v>0</v>
      </c>
      <c r="AW264" s="482">
        <v>74000000</v>
      </c>
      <c r="AX264" s="482">
        <v>296000000</v>
      </c>
      <c r="AY264" s="482">
        <v>74000000</v>
      </c>
      <c r="AZ264" s="483">
        <v>0</v>
      </c>
      <c r="BA264" s="482">
        <v>74000000</v>
      </c>
      <c r="BB264" s="483">
        <v>0</v>
      </c>
      <c r="BC264" s="483">
        <v>0</v>
      </c>
      <c r="BD264" s="472"/>
      <c r="BE264" s="484">
        <f t="shared" si="18"/>
        <v>0.77083333333333337</v>
      </c>
      <c r="BF264" s="484">
        <f t="shared" si="19"/>
        <v>0.15416666666666667</v>
      </c>
    </row>
    <row r="265" spans="1:58" x14ac:dyDescent="0.25">
      <c r="A265" s="480" t="str">
        <f t="shared" si="20"/>
        <v>C25021000601310</v>
      </c>
      <c r="B265" s="976" t="s">
        <v>99</v>
      </c>
      <c r="C265" s="968"/>
      <c r="D265" s="976" t="s">
        <v>322</v>
      </c>
      <c r="E265" s="968"/>
      <c r="F265" s="976" t="s">
        <v>324</v>
      </c>
      <c r="G265" s="968"/>
      <c r="H265" s="976" t="s">
        <v>292</v>
      </c>
      <c r="I265" s="968"/>
      <c r="J265" s="976" t="s">
        <v>280</v>
      </c>
      <c r="K265" s="968"/>
      <c r="L265" s="968"/>
      <c r="M265" s="976" t="s">
        <v>279</v>
      </c>
      <c r="N265" s="968"/>
      <c r="O265" s="968"/>
      <c r="P265" s="976" t="s">
        <v>289</v>
      </c>
      <c r="Q265" s="968"/>
      <c r="R265" s="976"/>
      <c r="S265" s="968"/>
      <c r="T265" s="977" t="s">
        <v>328</v>
      </c>
      <c r="U265" s="968"/>
      <c r="V265" s="968"/>
      <c r="W265" s="968"/>
      <c r="X265" s="968"/>
      <c r="Y265" s="968"/>
      <c r="Z265" s="968"/>
      <c r="AA265" s="968"/>
      <c r="AB265" s="976" t="s">
        <v>273</v>
      </c>
      <c r="AC265" s="968"/>
      <c r="AD265" s="968"/>
      <c r="AE265" s="968"/>
      <c r="AF265" s="968"/>
      <c r="AG265" s="976" t="s">
        <v>274</v>
      </c>
      <c r="AH265" s="968"/>
      <c r="AI265" s="968"/>
      <c r="AJ265" s="481" t="s">
        <v>65</v>
      </c>
      <c r="AK265" s="975" t="s">
        <v>275</v>
      </c>
      <c r="AL265" s="968"/>
      <c r="AM265" s="968"/>
      <c r="AN265" s="968"/>
      <c r="AO265" s="968"/>
      <c r="AP265" s="968"/>
      <c r="AQ265" s="482">
        <v>390000000</v>
      </c>
      <c r="AR265" s="482">
        <v>390000000</v>
      </c>
      <c r="AS265" s="483">
        <v>0</v>
      </c>
      <c r="AT265" s="483">
        <v>0</v>
      </c>
      <c r="AU265" s="482">
        <v>390000000</v>
      </c>
      <c r="AV265" s="483">
        <v>0</v>
      </c>
      <c r="AW265" s="482">
        <v>67922343</v>
      </c>
      <c r="AX265" s="482">
        <v>322077657</v>
      </c>
      <c r="AY265" s="482">
        <v>67922343</v>
      </c>
      <c r="AZ265" s="483">
        <v>0</v>
      </c>
      <c r="BA265" s="482">
        <v>67922343</v>
      </c>
      <c r="BB265" s="483">
        <v>0</v>
      </c>
      <c r="BC265" s="483">
        <v>0</v>
      </c>
      <c r="BD265" s="472"/>
      <c r="BE265" s="484">
        <f t="shared" si="18"/>
        <v>1</v>
      </c>
      <c r="BF265" s="484">
        <f t="shared" si="19"/>
        <v>0.17415985384615384</v>
      </c>
    </row>
    <row r="266" spans="1:58" x14ac:dyDescent="0.25">
      <c r="A266" s="480" t="str">
        <f t="shared" si="20"/>
        <v>C25021000601410</v>
      </c>
      <c r="B266" s="976" t="s">
        <v>99</v>
      </c>
      <c r="C266" s="968"/>
      <c r="D266" s="976" t="s">
        <v>322</v>
      </c>
      <c r="E266" s="968"/>
      <c r="F266" s="976" t="s">
        <v>324</v>
      </c>
      <c r="G266" s="968"/>
      <c r="H266" s="976" t="s">
        <v>292</v>
      </c>
      <c r="I266" s="968"/>
      <c r="J266" s="976" t="s">
        <v>280</v>
      </c>
      <c r="K266" s="968"/>
      <c r="L266" s="968"/>
      <c r="M266" s="976" t="s">
        <v>279</v>
      </c>
      <c r="N266" s="968"/>
      <c r="O266" s="968"/>
      <c r="P266" s="976" t="s">
        <v>283</v>
      </c>
      <c r="Q266" s="968"/>
      <c r="R266" s="976"/>
      <c r="S266" s="968"/>
      <c r="T266" s="977" t="s">
        <v>84</v>
      </c>
      <c r="U266" s="968"/>
      <c r="V266" s="968"/>
      <c r="W266" s="968"/>
      <c r="X266" s="968"/>
      <c r="Y266" s="968"/>
      <c r="Z266" s="968"/>
      <c r="AA266" s="968"/>
      <c r="AB266" s="976" t="s">
        <v>273</v>
      </c>
      <c r="AC266" s="968"/>
      <c r="AD266" s="968"/>
      <c r="AE266" s="968"/>
      <c r="AF266" s="968"/>
      <c r="AG266" s="976" t="s">
        <v>274</v>
      </c>
      <c r="AH266" s="968"/>
      <c r="AI266" s="968"/>
      <c r="AJ266" s="481" t="s">
        <v>65</v>
      </c>
      <c r="AK266" s="975" t="s">
        <v>275</v>
      </c>
      <c r="AL266" s="968"/>
      <c r="AM266" s="968"/>
      <c r="AN266" s="968"/>
      <c r="AO266" s="968"/>
      <c r="AP266" s="968"/>
      <c r="AQ266" s="482">
        <v>1571547642</v>
      </c>
      <c r="AR266" s="482">
        <v>1571547642</v>
      </c>
      <c r="AS266" s="483">
        <v>0</v>
      </c>
      <c r="AT266" s="483">
        <v>0</v>
      </c>
      <c r="AU266" s="482">
        <v>1204326074</v>
      </c>
      <c r="AV266" s="482">
        <v>367221568</v>
      </c>
      <c r="AW266" s="482">
        <v>1024900902</v>
      </c>
      <c r="AX266" s="482">
        <v>179425172</v>
      </c>
      <c r="AY266" s="482">
        <v>1023436536</v>
      </c>
      <c r="AZ266" s="482">
        <v>1464366</v>
      </c>
      <c r="BA266" s="482">
        <v>1023436536</v>
      </c>
      <c r="BB266" s="483">
        <v>0</v>
      </c>
      <c r="BC266" s="482">
        <v>1535129</v>
      </c>
      <c r="BD266" s="472"/>
      <c r="BE266" s="484">
        <f t="shared" si="18"/>
        <v>0.76633125322712936</v>
      </c>
      <c r="BF266" s="484">
        <f t="shared" si="19"/>
        <v>0.6521602493041061</v>
      </c>
    </row>
    <row r="267" spans="1:58" x14ac:dyDescent="0.25">
      <c r="A267" s="480" t="str">
        <f t="shared" si="20"/>
        <v>C25021000601710</v>
      </c>
      <c r="B267" s="976" t="s">
        <v>99</v>
      </c>
      <c r="C267" s="968"/>
      <c r="D267" s="976" t="s">
        <v>322</v>
      </c>
      <c r="E267" s="968"/>
      <c r="F267" s="976" t="s">
        <v>324</v>
      </c>
      <c r="G267" s="968"/>
      <c r="H267" s="976" t="s">
        <v>292</v>
      </c>
      <c r="I267" s="968"/>
      <c r="J267" s="976" t="s">
        <v>280</v>
      </c>
      <c r="K267" s="968"/>
      <c r="L267" s="968"/>
      <c r="M267" s="976" t="s">
        <v>279</v>
      </c>
      <c r="N267" s="968"/>
      <c r="O267" s="968"/>
      <c r="P267" s="976" t="s">
        <v>293</v>
      </c>
      <c r="Q267" s="968"/>
      <c r="R267" s="976"/>
      <c r="S267" s="968"/>
      <c r="T267" s="977" t="s">
        <v>335</v>
      </c>
      <c r="U267" s="968"/>
      <c r="V267" s="968"/>
      <c r="W267" s="968"/>
      <c r="X267" s="968"/>
      <c r="Y267" s="968"/>
      <c r="Z267" s="968"/>
      <c r="AA267" s="968"/>
      <c r="AB267" s="976" t="s">
        <v>273</v>
      </c>
      <c r="AC267" s="968"/>
      <c r="AD267" s="968"/>
      <c r="AE267" s="968"/>
      <c r="AF267" s="968"/>
      <c r="AG267" s="976" t="s">
        <v>274</v>
      </c>
      <c r="AH267" s="968"/>
      <c r="AI267" s="968"/>
      <c r="AJ267" s="481" t="s">
        <v>65</v>
      </c>
      <c r="AK267" s="975" t="s">
        <v>275</v>
      </c>
      <c r="AL267" s="968"/>
      <c r="AM267" s="968"/>
      <c r="AN267" s="968"/>
      <c r="AO267" s="968"/>
      <c r="AP267" s="968"/>
      <c r="AQ267" s="482">
        <v>170000000</v>
      </c>
      <c r="AR267" s="483">
        <v>0</v>
      </c>
      <c r="AS267" s="482">
        <v>170000000</v>
      </c>
      <c r="AT267" s="483">
        <v>0</v>
      </c>
      <c r="AU267" s="483">
        <v>0</v>
      </c>
      <c r="AV267" s="483">
        <v>0</v>
      </c>
      <c r="AW267" s="483">
        <v>0</v>
      </c>
      <c r="AX267" s="483">
        <v>0</v>
      </c>
      <c r="AY267" s="483">
        <v>0</v>
      </c>
      <c r="AZ267" s="483">
        <v>0</v>
      </c>
      <c r="BA267" s="483">
        <v>0</v>
      </c>
      <c r="BB267" s="483">
        <v>0</v>
      </c>
      <c r="BC267" s="483">
        <v>0</v>
      </c>
      <c r="BD267" s="472"/>
      <c r="BE267" s="484">
        <f t="shared" si="18"/>
        <v>0</v>
      </c>
      <c r="BF267" s="484">
        <f t="shared" si="19"/>
        <v>0</v>
      </c>
    </row>
    <row r="268" spans="1:58" x14ac:dyDescent="0.25">
      <c r="A268" s="480" t="str">
        <f t="shared" si="20"/>
        <v>C250210006011210</v>
      </c>
      <c r="B268" s="976" t="s">
        <v>99</v>
      </c>
      <c r="C268" s="968"/>
      <c r="D268" s="976" t="s">
        <v>322</v>
      </c>
      <c r="E268" s="968"/>
      <c r="F268" s="976" t="s">
        <v>324</v>
      </c>
      <c r="G268" s="968"/>
      <c r="H268" s="976" t="s">
        <v>292</v>
      </c>
      <c r="I268" s="968"/>
      <c r="J268" s="976" t="s">
        <v>280</v>
      </c>
      <c r="K268" s="968"/>
      <c r="L268" s="968"/>
      <c r="M268" s="976" t="s">
        <v>279</v>
      </c>
      <c r="N268" s="968"/>
      <c r="O268" s="968"/>
      <c r="P268" s="976" t="s">
        <v>290</v>
      </c>
      <c r="Q268" s="968"/>
      <c r="R268" s="976" t="s">
        <v>236</v>
      </c>
      <c r="S268" s="968"/>
      <c r="T268" s="977" t="s">
        <v>863</v>
      </c>
      <c r="U268" s="968"/>
      <c r="V268" s="968"/>
      <c r="W268" s="968"/>
      <c r="X268" s="968"/>
      <c r="Y268" s="968"/>
      <c r="Z268" s="968"/>
      <c r="AA268" s="968"/>
      <c r="AB268" s="976" t="s">
        <v>273</v>
      </c>
      <c r="AC268" s="968"/>
      <c r="AD268" s="968"/>
      <c r="AE268" s="968"/>
      <c r="AF268" s="968"/>
      <c r="AG268" s="976" t="s">
        <v>274</v>
      </c>
      <c r="AH268" s="968"/>
      <c r="AI268" s="968"/>
      <c r="AJ268" s="481" t="s">
        <v>65</v>
      </c>
      <c r="AK268" s="975" t="s">
        <v>275</v>
      </c>
      <c r="AL268" s="968"/>
      <c r="AM268" s="968"/>
      <c r="AN268" s="968"/>
      <c r="AO268" s="968"/>
      <c r="AP268" s="968"/>
      <c r="AQ268" s="482">
        <v>120000000</v>
      </c>
      <c r="AR268" s="483">
        <v>0</v>
      </c>
      <c r="AS268" s="482">
        <v>120000000</v>
      </c>
      <c r="AT268" s="483">
        <v>0</v>
      </c>
      <c r="AU268" s="483">
        <v>0</v>
      </c>
      <c r="AV268" s="483">
        <v>0</v>
      </c>
      <c r="AW268" s="483">
        <v>0</v>
      </c>
      <c r="AX268" s="483">
        <v>0</v>
      </c>
      <c r="AY268" s="483">
        <v>0</v>
      </c>
      <c r="AZ268" s="483">
        <v>0</v>
      </c>
      <c r="BA268" s="483">
        <v>0</v>
      </c>
      <c r="BB268" s="483">
        <v>0</v>
      </c>
      <c r="BC268" s="483">
        <v>0</v>
      </c>
      <c r="BD268" s="472"/>
      <c r="BE268" s="484">
        <f t="shared" si="18"/>
        <v>0</v>
      </c>
      <c r="BF268" s="484">
        <f t="shared" si="19"/>
        <v>0</v>
      </c>
    </row>
    <row r="269" spans="1:58" s="598" customFormat="1" x14ac:dyDescent="0.25">
      <c r="A269" s="592" t="str">
        <f t="shared" si="20"/>
        <v>C25021000710</v>
      </c>
      <c r="B269" s="996" t="s">
        <v>99</v>
      </c>
      <c r="C269" s="993"/>
      <c r="D269" s="996" t="s">
        <v>322</v>
      </c>
      <c r="E269" s="993"/>
      <c r="F269" s="996" t="s">
        <v>324</v>
      </c>
      <c r="G269" s="993"/>
      <c r="H269" s="996" t="s">
        <v>293</v>
      </c>
      <c r="I269" s="993"/>
      <c r="J269" s="996"/>
      <c r="K269" s="993"/>
      <c r="L269" s="993"/>
      <c r="M269" s="996"/>
      <c r="N269" s="993"/>
      <c r="O269" s="993"/>
      <c r="P269" s="996"/>
      <c r="Q269" s="993"/>
      <c r="R269" s="996"/>
      <c r="S269" s="993"/>
      <c r="T269" s="997" t="s">
        <v>336</v>
      </c>
      <c r="U269" s="993"/>
      <c r="V269" s="993"/>
      <c r="W269" s="993"/>
      <c r="X269" s="993"/>
      <c r="Y269" s="993"/>
      <c r="Z269" s="993"/>
      <c r="AA269" s="993"/>
      <c r="AB269" s="996" t="s">
        <v>273</v>
      </c>
      <c r="AC269" s="993"/>
      <c r="AD269" s="993"/>
      <c r="AE269" s="993"/>
      <c r="AF269" s="993"/>
      <c r="AG269" s="996" t="s">
        <v>274</v>
      </c>
      <c r="AH269" s="993"/>
      <c r="AI269" s="993"/>
      <c r="AJ269" s="593" t="s">
        <v>65</v>
      </c>
      <c r="AK269" s="992" t="s">
        <v>275</v>
      </c>
      <c r="AL269" s="993"/>
      <c r="AM269" s="993"/>
      <c r="AN269" s="993"/>
      <c r="AO269" s="993"/>
      <c r="AP269" s="993"/>
      <c r="AQ269" s="594">
        <v>4700000000</v>
      </c>
      <c r="AR269" s="594">
        <v>3220112332</v>
      </c>
      <c r="AS269" s="594">
        <v>479887668</v>
      </c>
      <c r="AT269" s="594">
        <v>1000000000</v>
      </c>
      <c r="AU269" s="594">
        <v>2972503396</v>
      </c>
      <c r="AV269" s="594">
        <v>247608936</v>
      </c>
      <c r="AW269" s="594">
        <v>1541589422</v>
      </c>
      <c r="AX269" s="594">
        <v>1430913974</v>
      </c>
      <c r="AY269" s="594">
        <v>1541232422</v>
      </c>
      <c r="AZ269" s="594">
        <v>357000</v>
      </c>
      <c r="BA269" s="594">
        <v>1541232422</v>
      </c>
      <c r="BB269" s="595">
        <v>0</v>
      </c>
      <c r="BC269" s="595">
        <v>0</v>
      </c>
      <c r="BD269" s="596"/>
      <c r="BE269" s="597">
        <f t="shared" si="18"/>
        <v>0.63244753106382978</v>
      </c>
      <c r="BF269" s="597">
        <f t="shared" si="19"/>
        <v>0.32799774936170212</v>
      </c>
    </row>
    <row r="270" spans="1:58" x14ac:dyDescent="0.25">
      <c r="A270" s="480" t="str">
        <f t="shared" si="20"/>
        <v>C250210007010</v>
      </c>
      <c r="B270" s="967" t="s">
        <v>99</v>
      </c>
      <c r="C270" s="968"/>
      <c r="D270" s="967" t="s">
        <v>322</v>
      </c>
      <c r="E270" s="968"/>
      <c r="F270" s="967" t="s">
        <v>324</v>
      </c>
      <c r="G270" s="968"/>
      <c r="H270" s="967" t="s">
        <v>293</v>
      </c>
      <c r="I270" s="968"/>
      <c r="J270" s="967" t="s">
        <v>280</v>
      </c>
      <c r="K270" s="968"/>
      <c r="L270" s="968"/>
      <c r="M270" s="967"/>
      <c r="N270" s="968"/>
      <c r="O270" s="968"/>
      <c r="P270" s="967"/>
      <c r="Q270" s="968"/>
      <c r="R270" s="967"/>
      <c r="S270" s="968"/>
      <c r="T270" s="970" t="s">
        <v>336</v>
      </c>
      <c r="U270" s="968"/>
      <c r="V270" s="968"/>
      <c r="W270" s="968"/>
      <c r="X270" s="968"/>
      <c r="Y270" s="968"/>
      <c r="Z270" s="968"/>
      <c r="AA270" s="968"/>
      <c r="AB270" s="967" t="s">
        <v>273</v>
      </c>
      <c r="AC270" s="968"/>
      <c r="AD270" s="968"/>
      <c r="AE270" s="968"/>
      <c r="AF270" s="968"/>
      <c r="AG270" s="967" t="s">
        <v>274</v>
      </c>
      <c r="AH270" s="968"/>
      <c r="AI270" s="968"/>
      <c r="AJ270" s="469" t="s">
        <v>65</v>
      </c>
      <c r="AK270" s="969" t="s">
        <v>275</v>
      </c>
      <c r="AL270" s="968"/>
      <c r="AM270" s="968"/>
      <c r="AN270" s="968"/>
      <c r="AO270" s="968"/>
      <c r="AP270" s="968"/>
      <c r="AQ270" s="470">
        <v>3500000000</v>
      </c>
      <c r="AR270" s="470">
        <v>3220112332</v>
      </c>
      <c r="AS270" s="470">
        <v>279887668</v>
      </c>
      <c r="AT270" s="471">
        <v>0</v>
      </c>
      <c r="AU270" s="470">
        <v>2972503396</v>
      </c>
      <c r="AV270" s="470">
        <v>247608936</v>
      </c>
      <c r="AW270" s="470">
        <v>1541589422</v>
      </c>
      <c r="AX270" s="470">
        <v>1430913974</v>
      </c>
      <c r="AY270" s="470">
        <v>1541232422</v>
      </c>
      <c r="AZ270" s="470">
        <v>357000</v>
      </c>
      <c r="BA270" s="470">
        <v>1541232422</v>
      </c>
      <c r="BB270" s="471">
        <v>0</v>
      </c>
      <c r="BC270" s="471">
        <v>0</v>
      </c>
      <c r="BD270" s="472"/>
      <c r="BE270" s="474">
        <f t="shared" si="18"/>
        <v>0.84928668457142853</v>
      </c>
      <c r="BF270" s="474">
        <f t="shared" si="19"/>
        <v>0.44045412057142858</v>
      </c>
    </row>
    <row r="271" spans="1:58" x14ac:dyDescent="0.25">
      <c r="A271" s="480" t="str">
        <f t="shared" si="20"/>
        <v>C2502100070210</v>
      </c>
      <c r="B271" s="967" t="s">
        <v>99</v>
      </c>
      <c r="C271" s="968"/>
      <c r="D271" s="967" t="s">
        <v>322</v>
      </c>
      <c r="E271" s="968"/>
      <c r="F271" s="967" t="s">
        <v>324</v>
      </c>
      <c r="G271" s="968"/>
      <c r="H271" s="967" t="s">
        <v>293</v>
      </c>
      <c r="I271" s="968"/>
      <c r="J271" s="967" t="s">
        <v>280</v>
      </c>
      <c r="K271" s="968"/>
      <c r="L271" s="968"/>
      <c r="M271" s="967" t="s">
        <v>282</v>
      </c>
      <c r="N271" s="968"/>
      <c r="O271" s="968"/>
      <c r="P271" s="967"/>
      <c r="Q271" s="968"/>
      <c r="R271" s="967"/>
      <c r="S271" s="968"/>
      <c r="T271" s="970" t="s">
        <v>326</v>
      </c>
      <c r="U271" s="968"/>
      <c r="V271" s="968"/>
      <c r="W271" s="968"/>
      <c r="X271" s="968"/>
      <c r="Y271" s="968"/>
      <c r="Z271" s="968"/>
      <c r="AA271" s="968"/>
      <c r="AB271" s="967" t="s">
        <v>273</v>
      </c>
      <c r="AC271" s="968"/>
      <c r="AD271" s="968"/>
      <c r="AE271" s="968"/>
      <c r="AF271" s="968"/>
      <c r="AG271" s="967" t="s">
        <v>274</v>
      </c>
      <c r="AH271" s="968"/>
      <c r="AI271" s="968"/>
      <c r="AJ271" s="469" t="s">
        <v>65</v>
      </c>
      <c r="AK271" s="969" t="s">
        <v>275</v>
      </c>
      <c r="AL271" s="968"/>
      <c r="AM271" s="968"/>
      <c r="AN271" s="968"/>
      <c r="AO271" s="968"/>
      <c r="AP271" s="968"/>
      <c r="AQ271" s="470">
        <v>3500000000</v>
      </c>
      <c r="AR271" s="470">
        <v>3220112332</v>
      </c>
      <c r="AS271" s="470">
        <v>279887668</v>
      </c>
      <c r="AT271" s="471">
        <v>0</v>
      </c>
      <c r="AU271" s="470">
        <v>2972503396</v>
      </c>
      <c r="AV271" s="470">
        <v>247608936</v>
      </c>
      <c r="AW271" s="470">
        <v>1541589422</v>
      </c>
      <c r="AX271" s="470">
        <v>1430913974</v>
      </c>
      <c r="AY271" s="470">
        <v>1541232422</v>
      </c>
      <c r="AZ271" s="470">
        <v>357000</v>
      </c>
      <c r="BA271" s="470">
        <v>1541232422</v>
      </c>
      <c r="BB271" s="471">
        <v>0</v>
      </c>
      <c r="BC271" s="471">
        <v>0</v>
      </c>
      <c r="BD271" s="472"/>
      <c r="BE271" s="474">
        <f t="shared" si="18"/>
        <v>0.84928668457142853</v>
      </c>
      <c r="BF271" s="474">
        <f t="shared" si="19"/>
        <v>0.44045412057142858</v>
      </c>
    </row>
    <row r="272" spans="1:58" x14ac:dyDescent="0.25">
      <c r="A272" s="480" t="str">
        <f t="shared" si="20"/>
        <v>C25021000702110</v>
      </c>
      <c r="B272" s="976" t="s">
        <v>99</v>
      </c>
      <c r="C272" s="968"/>
      <c r="D272" s="976" t="s">
        <v>322</v>
      </c>
      <c r="E272" s="968"/>
      <c r="F272" s="976" t="s">
        <v>324</v>
      </c>
      <c r="G272" s="968"/>
      <c r="H272" s="976" t="s">
        <v>293</v>
      </c>
      <c r="I272" s="968"/>
      <c r="J272" s="976" t="s">
        <v>280</v>
      </c>
      <c r="K272" s="968"/>
      <c r="L272" s="968"/>
      <c r="M272" s="976" t="s">
        <v>282</v>
      </c>
      <c r="N272" s="968"/>
      <c r="O272" s="968"/>
      <c r="P272" s="976" t="s">
        <v>279</v>
      </c>
      <c r="Q272" s="968"/>
      <c r="R272" s="976"/>
      <c r="S272" s="968"/>
      <c r="T272" s="977" t="s">
        <v>332</v>
      </c>
      <c r="U272" s="968"/>
      <c r="V272" s="968"/>
      <c r="W272" s="968"/>
      <c r="X272" s="968"/>
      <c r="Y272" s="968"/>
      <c r="Z272" s="968"/>
      <c r="AA272" s="968"/>
      <c r="AB272" s="976" t="s">
        <v>273</v>
      </c>
      <c r="AC272" s="968"/>
      <c r="AD272" s="968"/>
      <c r="AE272" s="968"/>
      <c r="AF272" s="968"/>
      <c r="AG272" s="976" t="s">
        <v>274</v>
      </c>
      <c r="AH272" s="968"/>
      <c r="AI272" s="968"/>
      <c r="AJ272" s="481" t="s">
        <v>65</v>
      </c>
      <c r="AK272" s="975" t="s">
        <v>275</v>
      </c>
      <c r="AL272" s="968"/>
      <c r="AM272" s="968"/>
      <c r="AN272" s="968"/>
      <c r="AO272" s="968"/>
      <c r="AP272" s="968"/>
      <c r="AQ272" s="482">
        <v>2220000000</v>
      </c>
      <c r="AR272" s="482">
        <v>2195112332</v>
      </c>
      <c r="AS272" s="482">
        <v>24887668</v>
      </c>
      <c r="AT272" s="483">
        <v>0</v>
      </c>
      <c r="AU272" s="482">
        <v>2022622331</v>
      </c>
      <c r="AV272" s="482">
        <v>172490001</v>
      </c>
      <c r="AW272" s="482">
        <v>969107651</v>
      </c>
      <c r="AX272" s="482">
        <v>1053514680</v>
      </c>
      <c r="AY272" s="482">
        <v>969107651</v>
      </c>
      <c r="AZ272" s="483">
        <v>0</v>
      </c>
      <c r="BA272" s="482">
        <v>969107651</v>
      </c>
      <c r="BB272" s="483">
        <v>0</v>
      </c>
      <c r="BC272" s="483">
        <v>0</v>
      </c>
      <c r="BD272" s="472"/>
      <c r="BE272" s="484">
        <f t="shared" si="18"/>
        <v>0.91109114009009007</v>
      </c>
      <c r="BF272" s="484">
        <f t="shared" si="19"/>
        <v>0.43653497792792795</v>
      </c>
    </row>
    <row r="273" spans="1:58" x14ac:dyDescent="0.25">
      <c r="A273" s="480" t="str">
        <f t="shared" si="20"/>
        <v>C25021000702210</v>
      </c>
      <c r="B273" s="976" t="s">
        <v>99</v>
      </c>
      <c r="C273" s="968"/>
      <c r="D273" s="976" t="s">
        <v>322</v>
      </c>
      <c r="E273" s="968"/>
      <c r="F273" s="976" t="s">
        <v>324</v>
      </c>
      <c r="G273" s="968"/>
      <c r="H273" s="976" t="s">
        <v>293</v>
      </c>
      <c r="I273" s="968"/>
      <c r="J273" s="976" t="s">
        <v>280</v>
      </c>
      <c r="K273" s="968"/>
      <c r="L273" s="968"/>
      <c r="M273" s="976" t="s">
        <v>282</v>
      </c>
      <c r="N273" s="968"/>
      <c r="O273" s="968"/>
      <c r="P273" s="976" t="s">
        <v>282</v>
      </c>
      <c r="Q273" s="968"/>
      <c r="R273" s="976"/>
      <c r="S273" s="968"/>
      <c r="T273" s="977" t="s">
        <v>327</v>
      </c>
      <c r="U273" s="968"/>
      <c r="V273" s="968"/>
      <c r="W273" s="968"/>
      <c r="X273" s="968"/>
      <c r="Y273" s="968"/>
      <c r="Z273" s="968"/>
      <c r="AA273" s="968"/>
      <c r="AB273" s="976" t="s">
        <v>273</v>
      </c>
      <c r="AC273" s="968"/>
      <c r="AD273" s="968"/>
      <c r="AE273" s="968"/>
      <c r="AF273" s="968"/>
      <c r="AG273" s="976" t="s">
        <v>274</v>
      </c>
      <c r="AH273" s="968"/>
      <c r="AI273" s="968"/>
      <c r="AJ273" s="481" t="s">
        <v>65</v>
      </c>
      <c r="AK273" s="975" t="s">
        <v>275</v>
      </c>
      <c r="AL273" s="968"/>
      <c r="AM273" s="968"/>
      <c r="AN273" s="968"/>
      <c r="AO273" s="968"/>
      <c r="AP273" s="968"/>
      <c r="AQ273" s="482">
        <v>555000000</v>
      </c>
      <c r="AR273" s="482">
        <v>375000000</v>
      </c>
      <c r="AS273" s="482">
        <v>180000000</v>
      </c>
      <c r="AT273" s="483">
        <v>0</v>
      </c>
      <c r="AU273" s="482">
        <v>375000000</v>
      </c>
      <c r="AV273" s="483">
        <v>0</v>
      </c>
      <c r="AW273" s="482">
        <v>139842338</v>
      </c>
      <c r="AX273" s="482">
        <v>235157662</v>
      </c>
      <c r="AY273" s="482">
        <v>139842338</v>
      </c>
      <c r="AZ273" s="483">
        <v>0</v>
      </c>
      <c r="BA273" s="482">
        <v>139842338</v>
      </c>
      <c r="BB273" s="483">
        <v>0</v>
      </c>
      <c r="BC273" s="483">
        <v>0</v>
      </c>
      <c r="BD273" s="472"/>
      <c r="BE273" s="484">
        <f t="shared" si="18"/>
        <v>0.67567567567567566</v>
      </c>
      <c r="BF273" s="484">
        <f t="shared" si="19"/>
        <v>0.25196817657657655</v>
      </c>
    </row>
    <row r="274" spans="1:58" x14ac:dyDescent="0.25">
      <c r="A274" s="480" t="str">
        <f t="shared" si="20"/>
        <v>C25021000702310</v>
      </c>
      <c r="B274" s="976" t="s">
        <v>99</v>
      </c>
      <c r="C274" s="968"/>
      <c r="D274" s="976" t="s">
        <v>322</v>
      </c>
      <c r="E274" s="968"/>
      <c r="F274" s="976" t="s">
        <v>324</v>
      </c>
      <c r="G274" s="968"/>
      <c r="H274" s="976" t="s">
        <v>293</v>
      </c>
      <c r="I274" s="968"/>
      <c r="J274" s="976" t="s">
        <v>280</v>
      </c>
      <c r="K274" s="968"/>
      <c r="L274" s="968"/>
      <c r="M274" s="976" t="s">
        <v>282</v>
      </c>
      <c r="N274" s="968"/>
      <c r="O274" s="968"/>
      <c r="P274" s="976" t="s">
        <v>289</v>
      </c>
      <c r="Q274" s="968"/>
      <c r="R274" s="976"/>
      <c r="S274" s="968"/>
      <c r="T274" s="977" t="s">
        <v>328</v>
      </c>
      <c r="U274" s="968"/>
      <c r="V274" s="968"/>
      <c r="W274" s="968"/>
      <c r="X274" s="968"/>
      <c r="Y274" s="968"/>
      <c r="Z274" s="968"/>
      <c r="AA274" s="968"/>
      <c r="AB274" s="976" t="s">
        <v>273</v>
      </c>
      <c r="AC274" s="968"/>
      <c r="AD274" s="968"/>
      <c r="AE274" s="968"/>
      <c r="AF274" s="968"/>
      <c r="AG274" s="976" t="s">
        <v>274</v>
      </c>
      <c r="AH274" s="968"/>
      <c r="AI274" s="968"/>
      <c r="AJ274" s="481" t="s">
        <v>65</v>
      </c>
      <c r="AK274" s="975" t="s">
        <v>275</v>
      </c>
      <c r="AL274" s="968"/>
      <c r="AM274" s="968"/>
      <c r="AN274" s="968"/>
      <c r="AO274" s="968"/>
      <c r="AP274" s="968"/>
      <c r="AQ274" s="482">
        <v>150000000</v>
      </c>
      <c r="AR274" s="482">
        <v>150000000</v>
      </c>
      <c r="AS274" s="483">
        <v>0</v>
      </c>
      <c r="AT274" s="483">
        <v>0</v>
      </c>
      <c r="AU274" s="482">
        <v>150000000</v>
      </c>
      <c r="AV274" s="483">
        <v>0</v>
      </c>
      <c r="AW274" s="482">
        <v>104338647</v>
      </c>
      <c r="AX274" s="482">
        <v>45661353</v>
      </c>
      <c r="AY274" s="482">
        <v>104338647</v>
      </c>
      <c r="AZ274" s="483">
        <v>0</v>
      </c>
      <c r="BA274" s="482">
        <v>104338647</v>
      </c>
      <c r="BB274" s="483">
        <v>0</v>
      </c>
      <c r="BC274" s="483">
        <v>0</v>
      </c>
      <c r="BD274" s="472"/>
      <c r="BE274" s="484">
        <f t="shared" si="18"/>
        <v>1</v>
      </c>
      <c r="BF274" s="484">
        <f t="shared" si="19"/>
        <v>0.69559097999999997</v>
      </c>
    </row>
    <row r="275" spans="1:58" x14ac:dyDescent="0.25">
      <c r="A275" s="480" t="str">
        <f t="shared" si="20"/>
        <v>C25021000702410</v>
      </c>
      <c r="B275" s="976" t="s">
        <v>99</v>
      </c>
      <c r="C275" s="968"/>
      <c r="D275" s="976" t="s">
        <v>322</v>
      </c>
      <c r="E275" s="968"/>
      <c r="F275" s="976" t="s">
        <v>324</v>
      </c>
      <c r="G275" s="968"/>
      <c r="H275" s="976" t="s">
        <v>293</v>
      </c>
      <c r="I275" s="968"/>
      <c r="J275" s="976" t="s">
        <v>280</v>
      </c>
      <c r="K275" s="968"/>
      <c r="L275" s="968"/>
      <c r="M275" s="976" t="s">
        <v>282</v>
      </c>
      <c r="N275" s="968"/>
      <c r="O275" s="968"/>
      <c r="P275" s="976" t="s">
        <v>283</v>
      </c>
      <c r="Q275" s="968"/>
      <c r="R275" s="976"/>
      <c r="S275" s="968"/>
      <c r="T275" s="977" t="s">
        <v>84</v>
      </c>
      <c r="U275" s="968"/>
      <c r="V275" s="968"/>
      <c r="W275" s="968"/>
      <c r="X275" s="968"/>
      <c r="Y275" s="968"/>
      <c r="Z275" s="968"/>
      <c r="AA275" s="968"/>
      <c r="AB275" s="976" t="s">
        <v>273</v>
      </c>
      <c r="AC275" s="968"/>
      <c r="AD275" s="968"/>
      <c r="AE275" s="968"/>
      <c r="AF275" s="968"/>
      <c r="AG275" s="976" t="s">
        <v>274</v>
      </c>
      <c r="AH275" s="968"/>
      <c r="AI275" s="968"/>
      <c r="AJ275" s="481" t="s">
        <v>65</v>
      </c>
      <c r="AK275" s="975" t="s">
        <v>275</v>
      </c>
      <c r="AL275" s="968"/>
      <c r="AM275" s="968"/>
      <c r="AN275" s="968"/>
      <c r="AO275" s="968"/>
      <c r="AP275" s="968"/>
      <c r="AQ275" s="482">
        <v>500000000</v>
      </c>
      <c r="AR275" s="482">
        <v>500000000</v>
      </c>
      <c r="AS275" s="483">
        <v>0</v>
      </c>
      <c r="AT275" s="483">
        <v>0</v>
      </c>
      <c r="AU275" s="482">
        <v>424881065</v>
      </c>
      <c r="AV275" s="482">
        <v>75118935</v>
      </c>
      <c r="AW275" s="482">
        <v>328300786</v>
      </c>
      <c r="AX275" s="482">
        <v>96580279</v>
      </c>
      <c r="AY275" s="482">
        <v>327943786</v>
      </c>
      <c r="AZ275" s="482">
        <v>357000</v>
      </c>
      <c r="BA275" s="482">
        <v>327943786</v>
      </c>
      <c r="BB275" s="483">
        <v>0</v>
      </c>
      <c r="BC275" s="483">
        <v>0</v>
      </c>
      <c r="BD275" s="472"/>
      <c r="BE275" s="484">
        <f t="shared" si="18"/>
        <v>0.84976213</v>
      </c>
      <c r="BF275" s="484">
        <f t="shared" si="19"/>
        <v>0.65660157200000002</v>
      </c>
    </row>
    <row r="276" spans="1:58" x14ac:dyDescent="0.25">
      <c r="A276" s="480" t="str">
        <f t="shared" si="20"/>
        <v>C25021000702610</v>
      </c>
      <c r="B276" s="976" t="s">
        <v>99</v>
      </c>
      <c r="C276" s="968"/>
      <c r="D276" s="976" t="s">
        <v>322</v>
      </c>
      <c r="E276" s="968"/>
      <c r="F276" s="976" t="s">
        <v>324</v>
      </c>
      <c r="G276" s="968"/>
      <c r="H276" s="976" t="s">
        <v>293</v>
      </c>
      <c r="I276" s="968"/>
      <c r="J276" s="976" t="s">
        <v>280</v>
      </c>
      <c r="K276" s="968"/>
      <c r="L276" s="968"/>
      <c r="M276" s="976" t="s">
        <v>282</v>
      </c>
      <c r="N276" s="968"/>
      <c r="O276" s="968"/>
      <c r="P276" s="976" t="s">
        <v>292</v>
      </c>
      <c r="Q276" s="968"/>
      <c r="R276" s="976"/>
      <c r="S276" s="968"/>
      <c r="T276" s="977" t="s">
        <v>329</v>
      </c>
      <c r="U276" s="968"/>
      <c r="V276" s="968"/>
      <c r="W276" s="968"/>
      <c r="X276" s="968"/>
      <c r="Y276" s="968"/>
      <c r="Z276" s="968"/>
      <c r="AA276" s="968"/>
      <c r="AB276" s="976" t="s">
        <v>273</v>
      </c>
      <c r="AC276" s="968"/>
      <c r="AD276" s="968"/>
      <c r="AE276" s="968"/>
      <c r="AF276" s="968"/>
      <c r="AG276" s="976" t="s">
        <v>274</v>
      </c>
      <c r="AH276" s="968"/>
      <c r="AI276" s="968"/>
      <c r="AJ276" s="481" t="s">
        <v>65</v>
      </c>
      <c r="AK276" s="975" t="s">
        <v>275</v>
      </c>
      <c r="AL276" s="968"/>
      <c r="AM276" s="968"/>
      <c r="AN276" s="968"/>
      <c r="AO276" s="968"/>
      <c r="AP276" s="968"/>
      <c r="AQ276" s="482">
        <v>75000000</v>
      </c>
      <c r="AR276" s="483">
        <v>0</v>
      </c>
      <c r="AS276" s="482">
        <v>75000000</v>
      </c>
      <c r="AT276" s="483">
        <v>0</v>
      </c>
      <c r="AU276" s="483">
        <v>0</v>
      </c>
      <c r="AV276" s="483">
        <v>0</v>
      </c>
      <c r="AW276" s="483">
        <v>0</v>
      </c>
      <c r="AX276" s="483">
        <v>0</v>
      </c>
      <c r="AY276" s="483">
        <v>0</v>
      </c>
      <c r="AZ276" s="483">
        <v>0</v>
      </c>
      <c r="BA276" s="483">
        <v>0</v>
      </c>
      <c r="BB276" s="483">
        <v>0</v>
      </c>
      <c r="BC276" s="483">
        <v>0</v>
      </c>
      <c r="BD276" s="472"/>
      <c r="BE276" s="484">
        <f t="shared" si="18"/>
        <v>0</v>
      </c>
      <c r="BF276" s="484">
        <f t="shared" si="19"/>
        <v>0</v>
      </c>
    </row>
    <row r="277" spans="1:58" x14ac:dyDescent="0.25">
      <c r="A277" s="480" t="str">
        <f t="shared" si="20"/>
        <v>C250210007021110</v>
      </c>
      <c r="B277" s="976" t="s">
        <v>99</v>
      </c>
      <c r="C277" s="968"/>
      <c r="D277" s="976" t="s">
        <v>322</v>
      </c>
      <c r="E277" s="968"/>
      <c r="F277" s="976" t="s">
        <v>324</v>
      </c>
      <c r="G277" s="968"/>
      <c r="H277" s="976" t="s">
        <v>293</v>
      </c>
      <c r="I277" s="968"/>
      <c r="J277" s="976" t="s">
        <v>280</v>
      </c>
      <c r="K277" s="968"/>
      <c r="L277" s="968"/>
      <c r="M277" s="976" t="s">
        <v>282</v>
      </c>
      <c r="N277" s="968"/>
      <c r="O277" s="968"/>
      <c r="P277" s="976" t="s">
        <v>80</v>
      </c>
      <c r="Q277" s="968"/>
      <c r="R277" s="976"/>
      <c r="S277" s="968"/>
      <c r="T277" s="977" t="s">
        <v>330</v>
      </c>
      <c r="U277" s="968"/>
      <c r="V277" s="968"/>
      <c r="W277" s="968"/>
      <c r="X277" s="968"/>
      <c r="Y277" s="968"/>
      <c r="Z277" s="968"/>
      <c r="AA277" s="968"/>
      <c r="AB277" s="976" t="s">
        <v>273</v>
      </c>
      <c r="AC277" s="968"/>
      <c r="AD277" s="968"/>
      <c r="AE277" s="968"/>
      <c r="AF277" s="968"/>
      <c r="AG277" s="976" t="s">
        <v>274</v>
      </c>
      <c r="AH277" s="968"/>
      <c r="AI277" s="968"/>
      <c r="AJ277" s="481" t="s">
        <v>65</v>
      </c>
      <c r="AK277" s="975" t="s">
        <v>275</v>
      </c>
      <c r="AL277" s="968"/>
      <c r="AM277" s="968"/>
      <c r="AN277" s="968"/>
      <c r="AO277" s="968"/>
      <c r="AP277" s="968"/>
      <c r="AQ277" s="483">
        <v>0</v>
      </c>
      <c r="AR277" s="483">
        <v>0</v>
      </c>
      <c r="AS277" s="483">
        <v>0</v>
      </c>
      <c r="AT277" s="483">
        <v>0</v>
      </c>
      <c r="AU277" s="483">
        <v>0</v>
      </c>
      <c r="AV277" s="483">
        <v>0</v>
      </c>
      <c r="AW277" s="483">
        <v>0</v>
      </c>
      <c r="AX277" s="483">
        <v>0</v>
      </c>
      <c r="AY277" s="483">
        <v>0</v>
      </c>
      <c r="AZ277" s="483">
        <v>0</v>
      </c>
      <c r="BA277" s="483">
        <v>0</v>
      </c>
      <c r="BB277" s="483">
        <v>0</v>
      </c>
      <c r="BC277" s="483">
        <v>0</v>
      </c>
      <c r="BD277" s="472"/>
      <c r="BE277" s="484" t="e">
        <f t="shared" si="18"/>
        <v>#DIV/0!</v>
      </c>
      <c r="BF277" s="484" t="e">
        <f t="shared" si="19"/>
        <v>#DIV/0!</v>
      </c>
    </row>
    <row r="278" spans="1:58" s="598" customFormat="1" x14ac:dyDescent="0.25">
      <c r="A278" s="592" t="str">
        <f t="shared" si="20"/>
        <v>C25021000810</v>
      </c>
      <c r="B278" s="994" t="s">
        <v>99</v>
      </c>
      <c r="C278" s="993"/>
      <c r="D278" s="994" t="s">
        <v>322</v>
      </c>
      <c r="E278" s="993"/>
      <c r="F278" s="994" t="s">
        <v>324</v>
      </c>
      <c r="G278" s="993"/>
      <c r="H278" s="994" t="s">
        <v>294</v>
      </c>
      <c r="I278" s="993"/>
      <c r="J278" s="994" t="s">
        <v>236</v>
      </c>
      <c r="K278" s="993"/>
      <c r="L278" s="993"/>
      <c r="M278" s="994" t="s">
        <v>236</v>
      </c>
      <c r="N278" s="993"/>
      <c r="O278" s="993"/>
      <c r="P278" s="994" t="s">
        <v>236</v>
      </c>
      <c r="Q278" s="993"/>
      <c r="R278" s="994" t="s">
        <v>236</v>
      </c>
      <c r="S278" s="993"/>
      <c r="T278" s="995" t="s">
        <v>884</v>
      </c>
      <c r="U278" s="993"/>
      <c r="V278" s="993"/>
      <c r="W278" s="993"/>
      <c r="X278" s="993"/>
      <c r="Y278" s="993"/>
      <c r="Z278" s="993"/>
      <c r="AA278" s="993"/>
      <c r="AB278" s="994" t="s">
        <v>273</v>
      </c>
      <c r="AC278" s="993"/>
      <c r="AD278" s="993"/>
      <c r="AE278" s="993"/>
      <c r="AF278" s="993"/>
      <c r="AG278" s="994" t="s">
        <v>274</v>
      </c>
      <c r="AH278" s="993"/>
      <c r="AI278" s="993"/>
      <c r="AJ278" s="599" t="s">
        <v>65</v>
      </c>
      <c r="AK278" s="998" t="s">
        <v>275</v>
      </c>
      <c r="AL278" s="993"/>
      <c r="AM278" s="993"/>
      <c r="AN278" s="993"/>
      <c r="AO278" s="993"/>
      <c r="AP278" s="993"/>
      <c r="AQ278" s="600">
        <v>400000000</v>
      </c>
      <c r="AR278" s="601">
        <v>0</v>
      </c>
      <c r="AS278" s="600">
        <v>400000000</v>
      </c>
      <c r="AT278" s="601">
        <v>0</v>
      </c>
      <c r="AU278" s="601">
        <v>0</v>
      </c>
      <c r="AV278" s="601">
        <v>0</v>
      </c>
      <c r="AW278" s="601">
        <v>0</v>
      </c>
      <c r="AX278" s="601">
        <v>0</v>
      </c>
      <c r="AY278" s="601">
        <v>0</v>
      </c>
      <c r="AZ278" s="601">
        <v>0</v>
      </c>
      <c r="BA278" s="601">
        <v>0</v>
      </c>
      <c r="BB278" s="601">
        <v>0</v>
      </c>
      <c r="BC278" s="601">
        <v>0</v>
      </c>
      <c r="BD278" s="596"/>
      <c r="BE278" s="602">
        <f t="shared" si="18"/>
        <v>0</v>
      </c>
      <c r="BF278" s="602">
        <f t="shared" si="19"/>
        <v>0</v>
      </c>
    </row>
    <row r="279" spans="1:58" s="542" customFormat="1" x14ac:dyDescent="0.25">
      <c r="A279" s="536" t="str">
        <f t="shared" si="20"/>
        <v>C250210008010</v>
      </c>
      <c r="B279" s="981" t="s">
        <v>99</v>
      </c>
      <c r="C279" s="982"/>
      <c r="D279" s="981" t="s">
        <v>322</v>
      </c>
      <c r="E279" s="982"/>
      <c r="F279" s="981" t="s">
        <v>324</v>
      </c>
      <c r="G279" s="982"/>
      <c r="H279" s="981" t="s">
        <v>294</v>
      </c>
      <c r="I279" s="982"/>
      <c r="J279" s="981" t="s">
        <v>280</v>
      </c>
      <c r="K279" s="982"/>
      <c r="L279" s="982"/>
      <c r="M279" s="981" t="s">
        <v>236</v>
      </c>
      <c r="N279" s="982"/>
      <c r="O279" s="982"/>
      <c r="P279" s="981" t="s">
        <v>236</v>
      </c>
      <c r="Q279" s="982"/>
      <c r="R279" s="981" t="s">
        <v>236</v>
      </c>
      <c r="S279" s="982"/>
      <c r="T279" s="983" t="s">
        <v>884</v>
      </c>
      <c r="U279" s="982"/>
      <c r="V279" s="982"/>
      <c r="W279" s="982"/>
      <c r="X279" s="982"/>
      <c r="Y279" s="982"/>
      <c r="Z279" s="982"/>
      <c r="AA279" s="982"/>
      <c r="AB279" s="981" t="s">
        <v>273</v>
      </c>
      <c r="AC279" s="982"/>
      <c r="AD279" s="982"/>
      <c r="AE279" s="982"/>
      <c r="AF279" s="982"/>
      <c r="AG279" s="981" t="s">
        <v>274</v>
      </c>
      <c r="AH279" s="982"/>
      <c r="AI279" s="982"/>
      <c r="AJ279" s="537" t="s">
        <v>65</v>
      </c>
      <c r="AK279" s="988" t="s">
        <v>275</v>
      </c>
      <c r="AL279" s="982"/>
      <c r="AM279" s="982"/>
      <c r="AN279" s="982"/>
      <c r="AO279" s="982"/>
      <c r="AP279" s="982"/>
      <c r="AQ279" s="538">
        <v>400000000</v>
      </c>
      <c r="AR279" s="539">
        <v>0</v>
      </c>
      <c r="AS279" s="538">
        <v>400000000</v>
      </c>
      <c r="AT279" s="539">
        <v>0</v>
      </c>
      <c r="AU279" s="539">
        <v>0</v>
      </c>
      <c r="AV279" s="539">
        <v>0</v>
      </c>
      <c r="AW279" s="539">
        <v>0</v>
      </c>
      <c r="AX279" s="539">
        <v>0</v>
      </c>
      <c r="AY279" s="539">
        <v>0</v>
      </c>
      <c r="AZ279" s="539">
        <v>0</v>
      </c>
      <c r="BA279" s="539">
        <v>0</v>
      </c>
      <c r="BB279" s="539">
        <v>0</v>
      </c>
      <c r="BC279" s="539">
        <v>0</v>
      </c>
      <c r="BD279" s="540"/>
      <c r="BE279" s="541">
        <f t="shared" si="18"/>
        <v>0</v>
      </c>
      <c r="BF279" s="541">
        <f t="shared" si="19"/>
        <v>0</v>
      </c>
    </row>
    <row r="280" spans="1:58" x14ac:dyDescent="0.25">
      <c r="A280" s="480" t="str">
        <f t="shared" si="20"/>
        <v>C2502100080310</v>
      </c>
      <c r="B280" s="967" t="s">
        <v>99</v>
      </c>
      <c r="C280" s="968"/>
      <c r="D280" s="967" t="s">
        <v>322</v>
      </c>
      <c r="E280" s="968"/>
      <c r="F280" s="967" t="s">
        <v>324</v>
      </c>
      <c r="G280" s="968"/>
      <c r="H280" s="967" t="s">
        <v>294</v>
      </c>
      <c r="I280" s="968"/>
      <c r="J280" s="967" t="s">
        <v>280</v>
      </c>
      <c r="K280" s="968"/>
      <c r="L280" s="968"/>
      <c r="M280" s="967" t="s">
        <v>289</v>
      </c>
      <c r="N280" s="968"/>
      <c r="O280" s="968"/>
      <c r="P280" s="967" t="s">
        <v>236</v>
      </c>
      <c r="Q280" s="968"/>
      <c r="R280" s="967" t="s">
        <v>236</v>
      </c>
      <c r="S280" s="968"/>
      <c r="T280" s="970" t="s">
        <v>885</v>
      </c>
      <c r="U280" s="968"/>
      <c r="V280" s="968"/>
      <c r="W280" s="968"/>
      <c r="X280" s="968"/>
      <c r="Y280" s="968"/>
      <c r="Z280" s="968"/>
      <c r="AA280" s="968"/>
      <c r="AB280" s="967" t="s">
        <v>273</v>
      </c>
      <c r="AC280" s="968"/>
      <c r="AD280" s="968"/>
      <c r="AE280" s="968"/>
      <c r="AF280" s="968"/>
      <c r="AG280" s="967" t="s">
        <v>274</v>
      </c>
      <c r="AH280" s="968"/>
      <c r="AI280" s="968"/>
      <c r="AJ280" s="469" t="s">
        <v>65</v>
      </c>
      <c r="AK280" s="969" t="s">
        <v>275</v>
      </c>
      <c r="AL280" s="968"/>
      <c r="AM280" s="968"/>
      <c r="AN280" s="968"/>
      <c r="AO280" s="968"/>
      <c r="AP280" s="968"/>
      <c r="AQ280" s="470">
        <v>400000000</v>
      </c>
      <c r="AR280" s="471">
        <v>0</v>
      </c>
      <c r="AS280" s="470">
        <v>400000000</v>
      </c>
      <c r="AT280" s="471">
        <v>0</v>
      </c>
      <c r="AU280" s="471">
        <v>0</v>
      </c>
      <c r="AV280" s="471">
        <v>0</v>
      </c>
      <c r="AW280" s="471">
        <v>0</v>
      </c>
      <c r="AX280" s="471">
        <v>0</v>
      </c>
      <c r="AY280" s="471">
        <v>0</v>
      </c>
      <c r="AZ280" s="471">
        <v>0</v>
      </c>
      <c r="BA280" s="471">
        <v>0</v>
      </c>
      <c r="BB280" s="471">
        <v>0</v>
      </c>
      <c r="BC280" s="471">
        <v>0</v>
      </c>
      <c r="BD280" s="472"/>
      <c r="BE280" s="474">
        <f t="shared" si="18"/>
        <v>0</v>
      </c>
      <c r="BF280" s="474">
        <f t="shared" si="19"/>
        <v>0</v>
      </c>
    </row>
    <row r="281" spans="1:58" x14ac:dyDescent="0.25">
      <c r="A281" s="480" t="str">
        <f t="shared" si="20"/>
        <v>C250210008031010</v>
      </c>
      <c r="B281" s="976" t="s">
        <v>99</v>
      </c>
      <c r="C281" s="968"/>
      <c r="D281" s="976" t="s">
        <v>322</v>
      </c>
      <c r="E281" s="968"/>
      <c r="F281" s="976" t="s">
        <v>324</v>
      </c>
      <c r="G281" s="968"/>
      <c r="H281" s="976" t="s">
        <v>294</v>
      </c>
      <c r="I281" s="968"/>
      <c r="J281" s="976" t="s">
        <v>280</v>
      </c>
      <c r="K281" s="968"/>
      <c r="L281" s="968"/>
      <c r="M281" s="976" t="s">
        <v>289</v>
      </c>
      <c r="N281" s="968"/>
      <c r="O281" s="968"/>
      <c r="P281" s="976" t="s">
        <v>65</v>
      </c>
      <c r="Q281" s="968"/>
      <c r="R281" s="976" t="s">
        <v>236</v>
      </c>
      <c r="S281" s="968"/>
      <c r="T281" s="977" t="s">
        <v>886</v>
      </c>
      <c r="U281" s="968"/>
      <c r="V281" s="968"/>
      <c r="W281" s="968"/>
      <c r="X281" s="968"/>
      <c r="Y281" s="968"/>
      <c r="Z281" s="968"/>
      <c r="AA281" s="968"/>
      <c r="AB281" s="976" t="s">
        <v>273</v>
      </c>
      <c r="AC281" s="968"/>
      <c r="AD281" s="968"/>
      <c r="AE281" s="968"/>
      <c r="AF281" s="968"/>
      <c r="AG281" s="976" t="s">
        <v>274</v>
      </c>
      <c r="AH281" s="968"/>
      <c r="AI281" s="968"/>
      <c r="AJ281" s="481" t="s">
        <v>65</v>
      </c>
      <c r="AK281" s="975" t="s">
        <v>275</v>
      </c>
      <c r="AL281" s="968"/>
      <c r="AM281" s="968"/>
      <c r="AN281" s="968"/>
      <c r="AO281" s="968"/>
      <c r="AP281" s="968"/>
      <c r="AQ281" s="482">
        <v>361979000</v>
      </c>
      <c r="AR281" s="483">
        <v>0</v>
      </c>
      <c r="AS281" s="482">
        <v>361979000</v>
      </c>
      <c r="AT281" s="483">
        <v>0</v>
      </c>
      <c r="AU281" s="483">
        <v>0</v>
      </c>
      <c r="AV281" s="483">
        <v>0</v>
      </c>
      <c r="AW281" s="483">
        <v>0</v>
      </c>
      <c r="AX281" s="483">
        <v>0</v>
      </c>
      <c r="AY281" s="483">
        <v>0</v>
      </c>
      <c r="AZ281" s="483">
        <v>0</v>
      </c>
      <c r="BA281" s="483">
        <v>0</v>
      </c>
      <c r="BB281" s="483">
        <v>0</v>
      </c>
      <c r="BC281" s="483">
        <v>0</v>
      </c>
      <c r="BD281" s="472"/>
      <c r="BE281" s="484">
        <f t="shared" si="18"/>
        <v>0</v>
      </c>
      <c r="BF281" s="484">
        <f t="shared" si="19"/>
        <v>0</v>
      </c>
    </row>
    <row r="282" spans="1:58" x14ac:dyDescent="0.25">
      <c r="A282" s="480" t="str">
        <f t="shared" si="20"/>
        <v>C250210008031110</v>
      </c>
      <c r="B282" s="976" t="s">
        <v>99</v>
      </c>
      <c r="C282" s="968"/>
      <c r="D282" s="976" t="s">
        <v>322</v>
      </c>
      <c r="E282" s="968"/>
      <c r="F282" s="976" t="s">
        <v>324</v>
      </c>
      <c r="G282" s="968"/>
      <c r="H282" s="976" t="s">
        <v>294</v>
      </c>
      <c r="I282" s="968"/>
      <c r="J282" s="976" t="s">
        <v>280</v>
      </c>
      <c r="K282" s="968"/>
      <c r="L282" s="968"/>
      <c r="M282" s="976" t="s">
        <v>289</v>
      </c>
      <c r="N282" s="968"/>
      <c r="O282" s="968"/>
      <c r="P282" s="976" t="s">
        <v>80</v>
      </c>
      <c r="Q282" s="968"/>
      <c r="R282" s="976" t="s">
        <v>236</v>
      </c>
      <c r="S282" s="968"/>
      <c r="T282" s="977" t="s">
        <v>330</v>
      </c>
      <c r="U282" s="968"/>
      <c r="V282" s="968"/>
      <c r="W282" s="968"/>
      <c r="X282" s="968"/>
      <c r="Y282" s="968"/>
      <c r="Z282" s="968"/>
      <c r="AA282" s="968"/>
      <c r="AB282" s="976" t="s">
        <v>273</v>
      </c>
      <c r="AC282" s="968"/>
      <c r="AD282" s="968"/>
      <c r="AE282" s="968"/>
      <c r="AF282" s="968"/>
      <c r="AG282" s="976" t="s">
        <v>274</v>
      </c>
      <c r="AH282" s="968"/>
      <c r="AI282" s="968"/>
      <c r="AJ282" s="481" t="s">
        <v>65</v>
      </c>
      <c r="AK282" s="975" t="s">
        <v>275</v>
      </c>
      <c r="AL282" s="968"/>
      <c r="AM282" s="968"/>
      <c r="AN282" s="968"/>
      <c r="AO282" s="968"/>
      <c r="AP282" s="968"/>
      <c r="AQ282" s="482">
        <v>38021000</v>
      </c>
      <c r="AR282" s="483">
        <v>0</v>
      </c>
      <c r="AS282" s="482">
        <v>38021000</v>
      </c>
      <c r="AT282" s="483">
        <v>0</v>
      </c>
      <c r="AU282" s="483">
        <v>0</v>
      </c>
      <c r="AV282" s="483">
        <v>0</v>
      </c>
      <c r="AW282" s="483">
        <v>0</v>
      </c>
      <c r="AX282" s="483">
        <v>0</v>
      </c>
      <c r="AY282" s="483">
        <v>0</v>
      </c>
      <c r="AZ282" s="483">
        <v>0</v>
      </c>
      <c r="BA282" s="483">
        <v>0</v>
      </c>
      <c r="BB282" s="483">
        <v>0</v>
      </c>
      <c r="BC282" s="483">
        <v>0</v>
      </c>
      <c r="BD282" s="472"/>
      <c r="BE282" s="484">
        <f t="shared" si="18"/>
        <v>0</v>
      </c>
      <c r="BF282" s="484">
        <f t="shared" si="19"/>
        <v>0</v>
      </c>
    </row>
    <row r="283" spans="1:58" s="542" customFormat="1" ht="22.5" customHeight="1" x14ac:dyDescent="0.25">
      <c r="A283" s="536" t="str">
        <f t="shared" si="20"/>
        <v>C2502100012010</v>
      </c>
      <c r="B283" s="981" t="s">
        <v>99</v>
      </c>
      <c r="C283" s="982"/>
      <c r="D283" s="981" t="s">
        <v>322</v>
      </c>
      <c r="E283" s="982"/>
      <c r="F283" s="981" t="s">
        <v>324</v>
      </c>
      <c r="G283" s="982"/>
      <c r="H283" s="981" t="s">
        <v>290</v>
      </c>
      <c r="I283" s="982"/>
      <c r="J283" s="981" t="s">
        <v>280</v>
      </c>
      <c r="K283" s="982"/>
      <c r="L283" s="982"/>
      <c r="M283" s="981"/>
      <c r="N283" s="982"/>
      <c r="O283" s="982"/>
      <c r="P283" s="981"/>
      <c r="Q283" s="982"/>
      <c r="R283" s="981"/>
      <c r="S283" s="982"/>
      <c r="T283" s="983" t="s">
        <v>887</v>
      </c>
      <c r="U283" s="982"/>
      <c r="V283" s="982"/>
      <c r="W283" s="982"/>
      <c r="X283" s="982"/>
      <c r="Y283" s="982"/>
      <c r="Z283" s="982"/>
      <c r="AA283" s="982"/>
      <c r="AB283" s="981" t="s">
        <v>273</v>
      </c>
      <c r="AC283" s="982"/>
      <c r="AD283" s="982"/>
      <c r="AE283" s="982"/>
      <c r="AF283" s="982"/>
      <c r="AG283" s="981" t="s">
        <v>274</v>
      </c>
      <c r="AH283" s="982"/>
      <c r="AI283" s="982"/>
      <c r="AJ283" s="537" t="s">
        <v>65</v>
      </c>
      <c r="AK283" s="988" t="s">
        <v>275</v>
      </c>
      <c r="AL283" s="982"/>
      <c r="AM283" s="982"/>
      <c r="AN283" s="982"/>
      <c r="AO283" s="982"/>
      <c r="AP283" s="982"/>
      <c r="AQ283" s="538">
        <v>300000000</v>
      </c>
      <c r="AR283" s="538">
        <v>290000000</v>
      </c>
      <c r="AS283" s="538">
        <v>10000000</v>
      </c>
      <c r="AT283" s="539">
        <v>0</v>
      </c>
      <c r="AU283" s="538">
        <v>199800132</v>
      </c>
      <c r="AV283" s="538">
        <v>90199868</v>
      </c>
      <c r="AW283" s="539">
        <v>0</v>
      </c>
      <c r="AX283" s="579">
        <v>199800132</v>
      </c>
      <c r="AY283" s="539">
        <v>0</v>
      </c>
      <c r="AZ283" s="539">
        <v>0</v>
      </c>
      <c r="BA283" s="539">
        <v>0</v>
      </c>
      <c r="BB283" s="539">
        <v>0</v>
      </c>
      <c r="BC283" s="539">
        <v>0</v>
      </c>
      <c r="BD283" s="540"/>
      <c r="BE283" s="541">
        <f t="shared" si="18"/>
        <v>0.66600044000000003</v>
      </c>
      <c r="BF283" s="541">
        <f t="shared" si="19"/>
        <v>0</v>
      </c>
    </row>
    <row r="284" spans="1:58" s="598" customFormat="1" ht="22.5" customHeight="1" x14ac:dyDescent="0.25">
      <c r="A284" s="592" t="str">
        <f t="shared" si="20"/>
        <v>C250210001210</v>
      </c>
      <c r="B284" s="994" t="s">
        <v>99</v>
      </c>
      <c r="C284" s="993"/>
      <c r="D284" s="994" t="s">
        <v>322</v>
      </c>
      <c r="E284" s="993"/>
      <c r="F284" s="994" t="s">
        <v>324</v>
      </c>
      <c r="G284" s="993"/>
      <c r="H284" s="994" t="s">
        <v>290</v>
      </c>
      <c r="I284" s="993"/>
      <c r="J284" s="994" t="s">
        <v>236</v>
      </c>
      <c r="K284" s="993"/>
      <c r="L284" s="993"/>
      <c r="M284" s="994" t="s">
        <v>236</v>
      </c>
      <c r="N284" s="993"/>
      <c r="O284" s="993"/>
      <c r="P284" s="994" t="s">
        <v>236</v>
      </c>
      <c r="Q284" s="993"/>
      <c r="R284" s="994" t="s">
        <v>236</v>
      </c>
      <c r="S284" s="993"/>
      <c r="T284" s="995" t="s">
        <v>887</v>
      </c>
      <c r="U284" s="993"/>
      <c r="V284" s="993"/>
      <c r="W284" s="993"/>
      <c r="X284" s="993"/>
      <c r="Y284" s="993"/>
      <c r="Z284" s="993"/>
      <c r="AA284" s="993"/>
      <c r="AB284" s="994" t="s">
        <v>273</v>
      </c>
      <c r="AC284" s="993"/>
      <c r="AD284" s="993"/>
      <c r="AE284" s="993"/>
      <c r="AF284" s="993"/>
      <c r="AG284" s="994" t="s">
        <v>274</v>
      </c>
      <c r="AH284" s="993"/>
      <c r="AI284" s="993"/>
      <c r="AJ284" s="599" t="s">
        <v>65</v>
      </c>
      <c r="AK284" s="998" t="s">
        <v>275</v>
      </c>
      <c r="AL284" s="993"/>
      <c r="AM284" s="993"/>
      <c r="AN284" s="993"/>
      <c r="AO284" s="993"/>
      <c r="AP284" s="993"/>
      <c r="AQ284" s="600">
        <v>300000000</v>
      </c>
      <c r="AR284" s="600">
        <v>290000000</v>
      </c>
      <c r="AS284" s="600">
        <v>10000000</v>
      </c>
      <c r="AT284" s="601">
        <v>0</v>
      </c>
      <c r="AU284" s="600">
        <v>199800132</v>
      </c>
      <c r="AV284" s="600">
        <v>90199868</v>
      </c>
      <c r="AW284" s="601">
        <v>0</v>
      </c>
      <c r="AX284" s="603">
        <v>199800132</v>
      </c>
      <c r="AY284" s="601">
        <v>0</v>
      </c>
      <c r="AZ284" s="601">
        <v>0</v>
      </c>
      <c r="BA284" s="601">
        <v>0</v>
      </c>
      <c r="BB284" s="601">
        <v>0</v>
      </c>
      <c r="BC284" s="601">
        <v>0</v>
      </c>
      <c r="BD284" s="596"/>
      <c r="BE284" s="602">
        <f t="shared" si="18"/>
        <v>0.66600044000000003</v>
      </c>
      <c r="BF284" s="602">
        <f t="shared" si="19"/>
        <v>0</v>
      </c>
    </row>
    <row r="285" spans="1:58" x14ac:dyDescent="0.25">
      <c r="A285" s="480" t="str">
        <f t="shared" si="20"/>
        <v>C25021000120210</v>
      </c>
      <c r="B285" s="967" t="s">
        <v>99</v>
      </c>
      <c r="C285" s="968"/>
      <c r="D285" s="967" t="s">
        <v>322</v>
      </c>
      <c r="E285" s="968"/>
      <c r="F285" s="967" t="s">
        <v>324</v>
      </c>
      <c r="G285" s="968"/>
      <c r="H285" s="967" t="s">
        <v>290</v>
      </c>
      <c r="I285" s="968"/>
      <c r="J285" s="967" t="s">
        <v>280</v>
      </c>
      <c r="K285" s="968"/>
      <c r="L285" s="968"/>
      <c r="M285" s="967" t="s">
        <v>282</v>
      </c>
      <c r="N285" s="968"/>
      <c r="O285" s="968"/>
      <c r="P285" s="967"/>
      <c r="Q285" s="968"/>
      <c r="R285" s="967"/>
      <c r="S285" s="968"/>
      <c r="T285" s="970" t="s">
        <v>326</v>
      </c>
      <c r="U285" s="968"/>
      <c r="V285" s="968"/>
      <c r="W285" s="968"/>
      <c r="X285" s="968"/>
      <c r="Y285" s="968"/>
      <c r="Z285" s="968"/>
      <c r="AA285" s="968"/>
      <c r="AB285" s="967" t="s">
        <v>273</v>
      </c>
      <c r="AC285" s="968"/>
      <c r="AD285" s="968"/>
      <c r="AE285" s="968"/>
      <c r="AF285" s="968"/>
      <c r="AG285" s="967" t="s">
        <v>274</v>
      </c>
      <c r="AH285" s="968"/>
      <c r="AI285" s="968"/>
      <c r="AJ285" s="469" t="s">
        <v>65</v>
      </c>
      <c r="AK285" s="969" t="s">
        <v>275</v>
      </c>
      <c r="AL285" s="968"/>
      <c r="AM285" s="968"/>
      <c r="AN285" s="968"/>
      <c r="AO285" s="968"/>
      <c r="AP285" s="968"/>
      <c r="AQ285" s="470">
        <v>300000000</v>
      </c>
      <c r="AR285" s="470">
        <v>290000000</v>
      </c>
      <c r="AS285" s="470">
        <v>10000000</v>
      </c>
      <c r="AT285" s="471">
        <v>0</v>
      </c>
      <c r="AU285" s="470">
        <v>199800132</v>
      </c>
      <c r="AV285" s="470">
        <v>90199868</v>
      </c>
      <c r="AW285" s="471">
        <v>0</v>
      </c>
      <c r="AX285" s="580">
        <v>199800132</v>
      </c>
      <c r="AY285" s="471">
        <v>0</v>
      </c>
      <c r="AZ285" s="471">
        <v>0</v>
      </c>
      <c r="BA285" s="471">
        <v>0</v>
      </c>
      <c r="BB285" s="471">
        <v>0</v>
      </c>
      <c r="BC285" s="471">
        <v>0</v>
      </c>
      <c r="BD285" s="472"/>
      <c r="BE285" s="474">
        <f t="shared" si="18"/>
        <v>0.66600044000000003</v>
      </c>
      <c r="BF285" s="474">
        <f t="shared" si="19"/>
        <v>0</v>
      </c>
    </row>
    <row r="286" spans="1:58" x14ac:dyDescent="0.25">
      <c r="A286" s="480" t="str">
        <f t="shared" si="20"/>
        <v>C250210001202110</v>
      </c>
      <c r="B286" s="976" t="s">
        <v>99</v>
      </c>
      <c r="C286" s="968"/>
      <c r="D286" s="976" t="s">
        <v>322</v>
      </c>
      <c r="E286" s="968"/>
      <c r="F286" s="976" t="s">
        <v>324</v>
      </c>
      <c r="G286" s="968"/>
      <c r="H286" s="976" t="s">
        <v>290</v>
      </c>
      <c r="I286" s="968"/>
      <c r="J286" s="976" t="s">
        <v>280</v>
      </c>
      <c r="K286" s="968"/>
      <c r="L286" s="968"/>
      <c r="M286" s="976" t="s">
        <v>282</v>
      </c>
      <c r="N286" s="968"/>
      <c r="O286" s="968"/>
      <c r="P286" s="976" t="s">
        <v>279</v>
      </c>
      <c r="Q286" s="968"/>
      <c r="R286" s="976"/>
      <c r="S286" s="968"/>
      <c r="T286" s="977" t="s">
        <v>332</v>
      </c>
      <c r="U286" s="968"/>
      <c r="V286" s="968"/>
      <c r="W286" s="968"/>
      <c r="X286" s="968"/>
      <c r="Y286" s="968"/>
      <c r="Z286" s="968"/>
      <c r="AA286" s="968"/>
      <c r="AB286" s="976" t="s">
        <v>273</v>
      </c>
      <c r="AC286" s="968"/>
      <c r="AD286" s="968"/>
      <c r="AE286" s="968"/>
      <c r="AF286" s="968"/>
      <c r="AG286" s="976" t="s">
        <v>274</v>
      </c>
      <c r="AH286" s="968"/>
      <c r="AI286" s="968"/>
      <c r="AJ286" s="481" t="s">
        <v>65</v>
      </c>
      <c r="AK286" s="975" t="s">
        <v>275</v>
      </c>
      <c r="AL286" s="968"/>
      <c r="AM286" s="968"/>
      <c r="AN286" s="968"/>
      <c r="AO286" s="968"/>
      <c r="AP286" s="968"/>
      <c r="AQ286" s="482">
        <v>45000000</v>
      </c>
      <c r="AR286" s="482">
        <v>45000000</v>
      </c>
      <c r="AS286" s="483">
        <v>0</v>
      </c>
      <c r="AT286" s="483">
        <v>0</v>
      </c>
      <c r="AU286" s="482">
        <v>45000000</v>
      </c>
      <c r="AV286" s="483">
        <v>0</v>
      </c>
      <c r="AW286" s="483">
        <v>0</v>
      </c>
      <c r="AX286" s="581">
        <v>45000000</v>
      </c>
      <c r="AY286" s="483">
        <v>0</v>
      </c>
      <c r="AZ286" s="483">
        <v>0</v>
      </c>
      <c r="BA286" s="483">
        <v>0</v>
      </c>
      <c r="BB286" s="483">
        <v>0</v>
      </c>
      <c r="BC286" s="483">
        <v>0</v>
      </c>
      <c r="BD286" s="472"/>
      <c r="BE286" s="484">
        <f t="shared" ref="BE286:BE329" si="21">+AU286/AQ286</f>
        <v>1</v>
      </c>
      <c r="BF286" s="484">
        <f t="shared" ref="BF286:BF329" si="22">+AW286/AQ286</f>
        <v>0</v>
      </c>
    </row>
    <row r="287" spans="1:58" x14ac:dyDescent="0.25">
      <c r="A287" s="480" t="str">
        <f t="shared" si="20"/>
        <v>C250210001202210</v>
      </c>
      <c r="B287" s="976" t="s">
        <v>99</v>
      </c>
      <c r="C287" s="968"/>
      <c r="D287" s="976" t="s">
        <v>322</v>
      </c>
      <c r="E287" s="968"/>
      <c r="F287" s="976" t="s">
        <v>324</v>
      </c>
      <c r="G287" s="968"/>
      <c r="H287" s="976" t="s">
        <v>290</v>
      </c>
      <c r="I287" s="968"/>
      <c r="J287" s="976" t="s">
        <v>280</v>
      </c>
      <c r="K287" s="968"/>
      <c r="L287" s="968"/>
      <c r="M287" s="976" t="s">
        <v>282</v>
      </c>
      <c r="N287" s="968"/>
      <c r="O287" s="968"/>
      <c r="P287" s="976" t="s">
        <v>282</v>
      </c>
      <c r="Q287" s="968"/>
      <c r="R287" s="976"/>
      <c r="S287" s="968"/>
      <c r="T287" s="977" t="s">
        <v>327</v>
      </c>
      <c r="U287" s="968"/>
      <c r="V287" s="968"/>
      <c r="W287" s="968"/>
      <c r="X287" s="968"/>
      <c r="Y287" s="968"/>
      <c r="Z287" s="968"/>
      <c r="AA287" s="968"/>
      <c r="AB287" s="976" t="s">
        <v>273</v>
      </c>
      <c r="AC287" s="968"/>
      <c r="AD287" s="968"/>
      <c r="AE287" s="968"/>
      <c r="AF287" s="968"/>
      <c r="AG287" s="976" t="s">
        <v>274</v>
      </c>
      <c r="AH287" s="968"/>
      <c r="AI287" s="968"/>
      <c r="AJ287" s="481" t="s">
        <v>65</v>
      </c>
      <c r="AK287" s="975" t="s">
        <v>275</v>
      </c>
      <c r="AL287" s="968"/>
      <c r="AM287" s="968"/>
      <c r="AN287" s="968"/>
      <c r="AO287" s="968"/>
      <c r="AP287" s="968"/>
      <c r="AQ287" s="482">
        <v>101000000</v>
      </c>
      <c r="AR287" s="482">
        <v>101000000</v>
      </c>
      <c r="AS287" s="483">
        <v>0</v>
      </c>
      <c r="AT287" s="483">
        <v>0</v>
      </c>
      <c r="AU287" s="482">
        <v>101000000</v>
      </c>
      <c r="AV287" s="483">
        <v>0</v>
      </c>
      <c r="AW287" s="483">
        <v>0</v>
      </c>
      <c r="AX287" s="581">
        <v>101000000</v>
      </c>
      <c r="AY287" s="483">
        <v>0</v>
      </c>
      <c r="AZ287" s="483">
        <v>0</v>
      </c>
      <c r="BA287" s="483">
        <v>0</v>
      </c>
      <c r="BB287" s="483">
        <v>0</v>
      </c>
      <c r="BC287" s="483">
        <v>0</v>
      </c>
      <c r="BD287" s="472"/>
      <c r="BE287" s="484">
        <f t="shared" si="21"/>
        <v>1</v>
      </c>
      <c r="BF287" s="484">
        <f t="shared" si="22"/>
        <v>0</v>
      </c>
    </row>
    <row r="288" spans="1:58" x14ac:dyDescent="0.25">
      <c r="A288" s="480" t="str">
        <f t="shared" si="20"/>
        <v>C250210001202310</v>
      </c>
      <c r="B288" s="976" t="s">
        <v>99</v>
      </c>
      <c r="C288" s="968"/>
      <c r="D288" s="976" t="s">
        <v>322</v>
      </c>
      <c r="E288" s="968"/>
      <c r="F288" s="976" t="s">
        <v>324</v>
      </c>
      <c r="G288" s="968"/>
      <c r="H288" s="976" t="s">
        <v>290</v>
      </c>
      <c r="I288" s="968"/>
      <c r="J288" s="976" t="s">
        <v>280</v>
      </c>
      <c r="K288" s="968"/>
      <c r="L288" s="968"/>
      <c r="M288" s="976" t="s">
        <v>282</v>
      </c>
      <c r="N288" s="968"/>
      <c r="O288" s="968"/>
      <c r="P288" s="976" t="s">
        <v>289</v>
      </c>
      <c r="Q288" s="968"/>
      <c r="R288" s="976"/>
      <c r="S288" s="968"/>
      <c r="T288" s="977" t="s">
        <v>328</v>
      </c>
      <c r="U288" s="968"/>
      <c r="V288" s="968"/>
      <c r="W288" s="968"/>
      <c r="X288" s="968"/>
      <c r="Y288" s="968"/>
      <c r="Z288" s="968"/>
      <c r="AA288" s="968"/>
      <c r="AB288" s="976" t="s">
        <v>273</v>
      </c>
      <c r="AC288" s="968"/>
      <c r="AD288" s="968"/>
      <c r="AE288" s="968"/>
      <c r="AF288" s="968"/>
      <c r="AG288" s="976" t="s">
        <v>274</v>
      </c>
      <c r="AH288" s="968"/>
      <c r="AI288" s="968"/>
      <c r="AJ288" s="481" t="s">
        <v>65</v>
      </c>
      <c r="AK288" s="975" t="s">
        <v>275</v>
      </c>
      <c r="AL288" s="968"/>
      <c r="AM288" s="968"/>
      <c r="AN288" s="968"/>
      <c r="AO288" s="968"/>
      <c r="AP288" s="968"/>
      <c r="AQ288" s="482">
        <v>49000000</v>
      </c>
      <c r="AR288" s="482">
        <v>49000000</v>
      </c>
      <c r="AS288" s="483">
        <v>0</v>
      </c>
      <c r="AT288" s="483">
        <v>0</v>
      </c>
      <c r="AU288" s="482">
        <v>49000000</v>
      </c>
      <c r="AV288" s="483">
        <v>0</v>
      </c>
      <c r="AW288" s="483">
        <v>0</v>
      </c>
      <c r="AX288" s="581">
        <v>49000000</v>
      </c>
      <c r="AY288" s="483">
        <v>0</v>
      </c>
      <c r="AZ288" s="483">
        <v>0</v>
      </c>
      <c r="BA288" s="483">
        <v>0</v>
      </c>
      <c r="BB288" s="483">
        <v>0</v>
      </c>
      <c r="BC288" s="483">
        <v>0</v>
      </c>
      <c r="BD288" s="472"/>
      <c r="BE288" s="484">
        <f t="shared" si="21"/>
        <v>1</v>
      </c>
      <c r="BF288" s="484">
        <f t="shared" si="22"/>
        <v>0</v>
      </c>
    </row>
    <row r="289" spans="1:58" x14ac:dyDescent="0.25">
      <c r="A289" s="480" t="str">
        <f t="shared" si="20"/>
        <v>C250210001202410</v>
      </c>
      <c r="B289" s="976" t="s">
        <v>99</v>
      </c>
      <c r="C289" s="968"/>
      <c r="D289" s="976" t="s">
        <v>322</v>
      </c>
      <c r="E289" s="968"/>
      <c r="F289" s="976" t="s">
        <v>324</v>
      </c>
      <c r="G289" s="968"/>
      <c r="H289" s="976" t="s">
        <v>290</v>
      </c>
      <c r="I289" s="968"/>
      <c r="J289" s="976" t="s">
        <v>280</v>
      </c>
      <c r="K289" s="968"/>
      <c r="L289" s="968"/>
      <c r="M289" s="976" t="s">
        <v>282</v>
      </c>
      <c r="N289" s="968"/>
      <c r="O289" s="968"/>
      <c r="P289" s="976" t="s">
        <v>283</v>
      </c>
      <c r="Q289" s="968"/>
      <c r="R289" s="976"/>
      <c r="S289" s="968"/>
      <c r="T289" s="977" t="s">
        <v>84</v>
      </c>
      <c r="U289" s="968"/>
      <c r="V289" s="968"/>
      <c r="W289" s="968"/>
      <c r="X289" s="968"/>
      <c r="Y289" s="968"/>
      <c r="Z289" s="968"/>
      <c r="AA289" s="968"/>
      <c r="AB289" s="976" t="s">
        <v>273</v>
      </c>
      <c r="AC289" s="968"/>
      <c r="AD289" s="968"/>
      <c r="AE289" s="968"/>
      <c r="AF289" s="968"/>
      <c r="AG289" s="976" t="s">
        <v>274</v>
      </c>
      <c r="AH289" s="968"/>
      <c r="AI289" s="968"/>
      <c r="AJ289" s="481" t="s">
        <v>65</v>
      </c>
      <c r="AK289" s="975" t="s">
        <v>275</v>
      </c>
      <c r="AL289" s="968"/>
      <c r="AM289" s="968"/>
      <c r="AN289" s="968"/>
      <c r="AO289" s="968"/>
      <c r="AP289" s="968"/>
      <c r="AQ289" s="482">
        <v>95000000</v>
      </c>
      <c r="AR289" s="482">
        <v>95000000</v>
      </c>
      <c r="AS289" s="483">
        <v>0</v>
      </c>
      <c r="AT289" s="483">
        <v>0</v>
      </c>
      <c r="AU289" s="482">
        <v>4800132</v>
      </c>
      <c r="AV289" s="482">
        <v>90199868</v>
      </c>
      <c r="AW289" s="483">
        <v>0</v>
      </c>
      <c r="AX289" s="581">
        <v>4800132</v>
      </c>
      <c r="AY289" s="483">
        <v>0</v>
      </c>
      <c r="AZ289" s="483">
        <v>0</v>
      </c>
      <c r="BA289" s="483">
        <v>0</v>
      </c>
      <c r="BB289" s="483">
        <v>0</v>
      </c>
      <c r="BC289" s="483">
        <v>0</v>
      </c>
      <c r="BD289" s="472"/>
      <c r="BE289" s="484">
        <f t="shared" si="21"/>
        <v>5.0527705263157897E-2</v>
      </c>
      <c r="BF289" s="484">
        <f t="shared" si="22"/>
        <v>0</v>
      </c>
    </row>
    <row r="290" spans="1:58" x14ac:dyDescent="0.25">
      <c r="A290" s="480" t="str">
        <f t="shared" si="20"/>
        <v>C250210001202610</v>
      </c>
      <c r="B290" s="976" t="s">
        <v>99</v>
      </c>
      <c r="C290" s="968"/>
      <c r="D290" s="976" t="s">
        <v>322</v>
      </c>
      <c r="E290" s="968"/>
      <c r="F290" s="976" t="s">
        <v>324</v>
      </c>
      <c r="G290" s="968"/>
      <c r="H290" s="976" t="s">
        <v>290</v>
      </c>
      <c r="I290" s="968"/>
      <c r="J290" s="976" t="s">
        <v>280</v>
      </c>
      <c r="K290" s="968"/>
      <c r="L290" s="968"/>
      <c r="M290" s="976" t="s">
        <v>282</v>
      </c>
      <c r="N290" s="968"/>
      <c r="O290" s="968"/>
      <c r="P290" s="976" t="s">
        <v>292</v>
      </c>
      <c r="Q290" s="968"/>
      <c r="R290" s="976"/>
      <c r="S290" s="968"/>
      <c r="T290" s="977" t="s">
        <v>329</v>
      </c>
      <c r="U290" s="968"/>
      <c r="V290" s="968"/>
      <c r="W290" s="968"/>
      <c r="X290" s="968"/>
      <c r="Y290" s="968"/>
      <c r="Z290" s="968"/>
      <c r="AA290" s="968"/>
      <c r="AB290" s="976" t="s">
        <v>273</v>
      </c>
      <c r="AC290" s="968"/>
      <c r="AD290" s="968"/>
      <c r="AE290" s="968"/>
      <c r="AF290" s="968"/>
      <c r="AG290" s="976" t="s">
        <v>274</v>
      </c>
      <c r="AH290" s="968"/>
      <c r="AI290" s="968"/>
      <c r="AJ290" s="481" t="s">
        <v>65</v>
      </c>
      <c r="AK290" s="975" t="s">
        <v>275</v>
      </c>
      <c r="AL290" s="968"/>
      <c r="AM290" s="968"/>
      <c r="AN290" s="968"/>
      <c r="AO290" s="968"/>
      <c r="AP290" s="968"/>
      <c r="AQ290" s="482">
        <v>10000000</v>
      </c>
      <c r="AR290" s="483">
        <v>0</v>
      </c>
      <c r="AS290" s="482">
        <v>10000000</v>
      </c>
      <c r="AT290" s="483">
        <v>0</v>
      </c>
      <c r="AU290" s="483">
        <v>0</v>
      </c>
      <c r="AV290" s="483">
        <v>0</v>
      </c>
      <c r="AW290" s="483">
        <v>0</v>
      </c>
      <c r="AX290" s="483">
        <v>0</v>
      </c>
      <c r="AY290" s="483">
        <v>0</v>
      </c>
      <c r="AZ290" s="483">
        <v>0</v>
      </c>
      <c r="BA290" s="483">
        <v>0</v>
      </c>
      <c r="BB290" s="483">
        <v>0</v>
      </c>
      <c r="BC290" s="483">
        <v>0</v>
      </c>
      <c r="BD290" s="472"/>
      <c r="BE290" s="484">
        <f t="shared" si="21"/>
        <v>0</v>
      </c>
      <c r="BF290" s="484">
        <f t="shared" si="22"/>
        <v>0</v>
      </c>
    </row>
    <row r="291" spans="1:58" x14ac:dyDescent="0.25">
      <c r="A291" s="480" t="str">
        <f t="shared" ref="A291:A331" si="23">+B291&amp;D291&amp;F291&amp;H291&amp;J291&amp;M291&amp;P291&amp;R291&amp;AJ291</f>
        <v>C259910</v>
      </c>
      <c r="B291" s="967" t="s">
        <v>99</v>
      </c>
      <c r="C291" s="968"/>
      <c r="D291" s="967" t="s">
        <v>337</v>
      </c>
      <c r="E291" s="968"/>
      <c r="F291" s="967"/>
      <c r="G291" s="968"/>
      <c r="H291" s="967"/>
      <c r="I291" s="968"/>
      <c r="J291" s="967"/>
      <c r="K291" s="968"/>
      <c r="L291" s="968"/>
      <c r="M291" s="967"/>
      <c r="N291" s="968"/>
      <c r="O291" s="968"/>
      <c r="P291" s="967"/>
      <c r="Q291" s="968"/>
      <c r="R291" s="967"/>
      <c r="S291" s="968"/>
      <c r="T291" s="970" t="s">
        <v>338</v>
      </c>
      <c r="U291" s="968"/>
      <c r="V291" s="968"/>
      <c r="W291" s="968"/>
      <c r="X291" s="968"/>
      <c r="Y291" s="968"/>
      <c r="Z291" s="968"/>
      <c r="AA291" s="968"/>
      <c r="AB291" s="967" t="s">
        <v>273</v>
      </c>
      <c r="AC291" s="968"/>
      <c r="AD291" s="968"/>
      <c r="AE291" s="968"/>
      <c r="AF291" s="968"/>
      <c r="AG291" s="967" t="s">
        <v>274</v>
      </c>
      <c r="AH291" s="968"/>
      <c r="AI291" s="968"/>
      <c r="AJ291" s="469" t="s">
        <v>65</v>
      </c>
      <c r="AK291" s="969" t="s">
        <v>275</v>
      </c>
      <c r="AL291" s="968"/>
      <c r="AM291" s="968"/>
      <c r="AN291" s="968"/>
      <c r="AO291" s="968"/>
      <c r="AP291" s="968"/>
      <c r="AQ291" s="470">
        <v>9670420000</v>
      </c>
      <c r="AR291" s="470">
        <v>849332000</v>
      </c>
      <c r="AS291" s="470">
        <v>8821088000</v>
      </c>
      <c r="AT291" s="471">
        <v>0</v>
      </c>
      <c r="AU291" s="470">
        <v>156437186</v>
      </c>
      <c r="AV291" s="470">
        <v>692894814</v>
      </c>
      <c r="AW291" s="470">
        <v>2498301</v>
      </c>
      <c r="AX291" s="470">
        <v>153938885</v>
      </c>
      <c r="AY291" s="470">
        <v>1500191</v>
      </c>
      <c r="AZ291" s="470">
        <v>998110</v>
      </c>
      <c r="BA291" s="470">
        <v>1500191</v>
      </c>
      <c r="BB291" s="471">
        <v>0</v>
      </c>
      <c r="BC291" s="471">
        <v>0</v>
      </c>
      <c r="BD291" s="472"/>
      <c r="BE291" s="474">
        <f t="shared" si="21"/>
        <v>1.6176876081907508E-2</v>
      </c>
      <c r="BF291" s="474">
        <f t="shared" si="22"/>
        <v>2.5834462205364398E-4</v>
      </c>
    </row>
    <row r="292" spans="1:58" x14ac:dyDescent="0.25">
      <c r="A292" s="480" t="str">
        <f t="shared" si="23"/>
        <v>C259913</v>
      </c>
      <c r="B292" s="967" t="s">
        <v>99</v>
      </c>
      <c r="C292" s="968"/>
      <c r="D292" s="967" t="s">
        <v>337</v>
      </c>
      <c r="E292" s="968"/>
      <c r="F292" s="967"/>
      <c r="G292" s="968"/>
      <c r="H292" s="967"/>
      <c r="I292" s="968"/>
      <c r="J292" s="967"/>
      <c r="K292" s="968"/>
      <c r="L292" s="968"/>
      <c r="M292" s="967"/>
      <c r="N292" s="968"/>
      <c r="O292" s="968"/>
      <c r="P292" s="967"/>
      <c r="Q292" s="968"/>
      <c r="R292" s="967"/>
      <c r="S292" s="968"/>
      <c r="T292" s="970" t="s">
        <v>338</v>
      </c>
      <c r="U292" s="968"/>
      <c r="V292" s="968"/>
      <c r="W292" s="968"/>
      <c r="X292" s="968"/>
      <c r="Y292" s="968"/>
      <c r="Z292" s="968"/>
      <c r="AA292" s="968"/>
      <c r="AB292" s="967" t="s">
        <v>273</v>
      </c>
      <c r="AC292" s="968"/>
      <c r="AD292" s="968"/>
      <c r="AE292" s="968"/>
      <c r="AF292" s="968"/>
      <c r="AG292" s="967" t="s">
        <v>274</v>
      </c>
      <c r="AH292" s="968"/>
      <c r="AI292" s="968"/>
      <c r="AJ292" s="469" t="s">
        <v>303</v>
      </c>
      <c r="AK292" s="969" t="s">
        <v>321</v>
      </c>
      <c r="AL292" s="968"/>
      <c r="AM292" s="968"/>
      <c r="AN292" s="968"/>
      <c r="AO292" s="968"/>
      <c r="AP292" s="968"/>
      <c r="AQ292" s="470">
        <v>5000000000</v>
      </c>
      <c r="AR292" s="470">
        <v>5000000000</v>
      </c>
      <c r="AS292" s="471">
        <v>0</v>
      </c>
      <c r="AT292" s="471">
        <v>0</v>
      </c>
      <c r="AU292" s="470">
        <v>5000000000</v>
      </c>
      <c r="AV292" s="471">
        <v>0</v>
      </c>
      <c r="AW292" s="470">
        <v>457384092.45999998</v>
      </c>
      <c r="AX292" s="470">
        <v>4542615907.54</v>
      </c>
      <c r="AY292" s="470">
        <v>457384092.45999998</v>
      </c>
      <c r="AZ292" s="471">
        <v>0</v>
      </c>
      <c r="BA292" s="470">
        <v>457384092.45999998</v>
      </c>
      <c r="BB292" s="471">
        <v>0</v>
      </c>
      <c r="BC292" s="471">
        <v>0</v>
      </c>
      <c r="BD292" s="472"/>
      <c r="BE292" s="474">
        <f t="shared" si="21"/>
        <v>1</v>
      </c>
      <c r="BF292" s="474">
        <f t="shared" si="22"/>
        <v>9.1476818491999998E-2</v>
      </c>
    </row>
    <row r="293" spans="1:58" x14ac:dyDescent="0.25">
      <c r="A293" s="480" t="str">
        <f t="shared" si="23"/>
        <v>C2599100010</v>
      </c>
      <c r="B293" s="967" t="s">
        <v>99</v>
      </c>
      <c r="C293" s="968"/>
      <c r="D293" s="967" t="s">
        <v>337</v>
      </c>
      <c r="E293" s="968"/>
      <c r="F293" s="967" t="s">
        <v>324</v>
      </c>
      <c r="G293" s="968"/>
      <c r="H293" s="967"/>
      <c r="I293" s="968"/>
      <c r="J293" s="967"/>
      <c r="K293" s="968"/>
      <c r="L293" s="968"/>
      <c r="M293" s="967"/>
      <c r="N293" s="968"/>
      <c r="O293" s="968"/>
      <c r="P293" s="967"/>
      <c r="Q293" s="968"/>
      <c r="R293" s="967"/>
      <c r="S293" s="968"/>
      <c r="T293" s="970" t="s">
        <v>325</v>
      </c>
      <c r="U293" s="968"/>
      <c r="V293" s="968"/>
      <c r="W293" s="968"/>
      <c r="X293" s="968"/>
      <c r="Y293" s="968"/>
      <c r="Z293" s="968"/>
      <c r="AA293" s="968"/>
      <c r="AB293" s="967" t="s">
        <v>273</v>
      </c>
      <c r="AC293" s="968"/>
      <c r="AD293" s="968"/>
      <c r="AE293" s="968"/>
      <c r="AF293" s="968"/>
      <c r="AG293" s="967" t="s">
        <v>274</v>
      </c>
      <c r="AH293" s="968"/>
      <c r="AI293" s="968"/>
      <c r="AJ293" s="469" t="s">
        <v>65</v>
      </c>
      <c r="AK293" s="969" t="s">
        <v>275</v>
      </c>
      <c r="AL293" s="968"/>
      <c r="AM293" s="968"/>
      <c r="AN293" s="968"/>
      <c r="AO293" s="968"/>
      <c r="AP293" s="968"/>
      <c r="AQ293" s="470">
        <v>9670420000</v>
      </c>
      <c r="AR293" s="470">
        <v>849332000</v>
      </c>
      <c r="AS293" s="470">
        <v>8821088000</v>
      </c>
      <c r="AT293" s="471">
        <v>0</v>
      </c>
      <c r="AU293" s="470">
        <v>156437186</v>
      </c>
      <c r="AV293" s="470">
        <v>692894814</v>
      </c>
      <c r="AW293" s="470">
        <v>2498301</v>
      </c>
      <c r="AX293" s="470">
        <v>153938885</v>
      </c>
      <c r="AY293" s="470">
        <v>1500191</v>
      </c>
      <c r="AZ293" s="470">
        <v>998110</v>
      </c>
      <c r="BA293" s="470">
        <v>1500191</v>
      </c>
      <c r="BB293" s="471">
        <v>0</v>
      </c>
      <c r="BC293" s="471">
        <v>0</v>
      </c>
      <c r="BD293" s="472"/>
      <c r="BE293" s="474">
        <f t="shared" si="21"/>
        <v>1.6176876081907508E-2</v>
      </c>
      <c r="BF293" s="474">
        <f t="shared" si="22"/>
        <v>2.5834462205364398E-4</v>
      </c>
    </row>
    <row r="294" spans="1:58" x14ac:dyDescent="0.25">
      <c r="A294" s="480" t="str">
        <f t="shared" si="23"/>
        <v>C2599100013</v>
      </c>
      <c r="B294" s="967" t="s">
        <v>99</v>
      </c>
      <c r="C294" s="968"/>
      <c r="D294" s="967" t="s">
        <v>337</v>
      </c>
      <c r="E294" s="968"/>
      <c r="F294" s="967" t="s">
        <v>324</v>
      </c>
      <c r="G294" s="968"/>
      <c r="H294" s="967"/>
      <c r="I294" s="968"/>
      <c r="J294" s="967"/>
      <c r="K294" s="968"/>
      <c r="L294" s="968"/>
      <c r="M294" s="967"/>
      <c r="N294" s="968"/>
      <c r="O294" s="968"/>
      <c r="P294" s="967"/>
      <c r="Q294" s="968"/>
      <c r="R294" s="967"/>
      <c r="S294" s="968"/>
      <c r="T294" s="970" t="s">
        <v>325</v>
      </c>
      <c r="U294" s="968"/>
      <c r="V294" s="968"/>
      <c r="W294" s="968"/>
      <c r="X294" s="968"/>
      <c r="Y294" s="968"/>
      <c r="Z294" s="968"/>
      <c r="AA294" s="968"/>
      <c r="AB294" s="967" t="s">
        <v>273</v>
      </c>
      <c r="AC294" s="968"/>
      <c r="AD294" s="968"/>
      <c r="AE294" s="968"/>
      <c r="AF294" s="968"/>
      <c r="AG294" s="967" t="s">
        <v>274</v>
      </c>
      <c r="AH294" s="968"/>
      <c r="AI294" s="968"/>
      <c r="AJ294" s="469" t="s">
        <v>303</v>
      </c>
      <c r="AK294" s="969" t="s">
        <v>321</v>
      </c>
      <c r="AL294" s="968"/>
      <c r="AM294" s="968"/>
      <c r="AN294" s="968"/>
      <c r="AO294" s="968"/>
      <c r="AP294" s="968"/>
      <c r="AQ294" s="470">
        <v>5000000000</v>
      </c>
      <c r="AR294" s="470">
        <v>5000000000</v>
      </c>
      <c r="AS294" s="471">
        <v>0</v>
      </c>
      <c r="AT294" s="471">
        <v>0</v>
      </c>
      <c r="AU294" s="470">
        <v>5000000000</v>
      </c>
      <c r="AV294" s="471">
        <v>0</v>
      </c>
      <c r="AW294" s="470">
        <v>457384092.45999998</v>
      </c>
      <c r="AX294" s="470">
        <v>4542615907.54</v>
      </c>
      <c r="AY294" s="470">
        <v>457384092.45999998</v>
      </c>
      <c r="AZ294" s="471">
        <v>0</v>
      </c>
      <c r="BA294" s="470">
        <v>457384092.45999998</v>
      </c>
      <c r="BB294" s="471">
        <v>0</v>
      </c>
      <c r="BC294" s="471">
        <v>0</v>
      </c>
      <c r="BD294" s="472"/>
      <c r="BE294" s="474">
        <f t="shared" si="21"/>
        <v>1</v>
      </c>
      <c r="BF294" s="474">
        <f t="shared" si="22"/>
        <v>9.1476818491999998E-2</v>
      </c>
    </row>
    <row r="295" spans="1:58" s="598" customFormat="1" x14ac:dyDescent="0.25">
      <c r="A295" s="592" t="str">
        <f t="shared" si="23"/>
        <v>C25991000110</v>
      </c>
      <c r="B295" s="996" t="s">
        <v>99</v>
      </c>
      <c r="C295" s="993"/>
      <c r="D295" s="996" t="s">
        <v>337</v>
      </c>
      <c r="E295" s="993"/>
      <c r="F295" s="996" t="s">
        <v>324</v>
      </c>
      <c r="G295" s="993"/>
      <c r="H295" s="996" t="s">
        <v>279</v>
      </c>
      <c r="I295" s="993"/>
      <c r="J295" s="996"/>
      <c r="K295" s="993"/>
      <c r="L295" s="993"/>
      <c r="M295" s="996"/>
      <c r="N295" s="993"/>
      <c r="O295" s="993"/>
      <c r="P295" s="996"/>
      <c r="Q295" s="993"/>
      <c r="R295" s="996"/>
      <c r="S295" s="993"/>
      <c r="T295" s="997" t="s">
        <v>184</v>
      </c>
      <c r="U295" s="993"/>
      <c r="V295" s="993"/>
      <c r="W295" s="993"/>
      <c r="X295" s="993"/>
      <c r="Y295" s="993"/>
      <c r="Z295" s="993"/>
      <c r="AA295" s="993"/>
      <c r="AB295" s="996" t="s">
        <v>273</v>
      </c>
      <c r="AC295" s="993"/>
      <c r="AD295" s="993"/>
      <c r="AE295" s="993"/>
      <c r="AF295" s="993"/>
      <c r="AG295" s="996" t="s">
        <v>274</v>
      </c>
      <c r="AH295" s="993"/>
      <c r="AI295" s="993"/>
      <c r="AJ295" s="593" t="s">
        <v>65</v>
      </c>
      <c r="AK295" s="992" t="s">
        <v>275</v>
      </c>
      <c r="AL295" s="993"/>
      <c r="AM295" s="993"/>
      <c r="AN295" s="993"/>
      <c r="AO295" s="993"/>
      <c r="AP295" s="993"/>
      <c r="AQ295" s="595">
        <v>0</v>
      </c>
      <c r="AR295" s="595">
        <v>0</v>
      </c>
      <c r="AS295" s="595">
        <v>0</v>
      </c>
      <c r="AT295" s="595">
        <v>0</v>
      </c>
      <c r="AU295" s="595">
        <v>0</v>
      </c>
      <c r="AV295" s="595">
        <v>0</v>
      </c>
      <c r="AW295" s="595">
        <v>0</v>
      </c>
      <c r="AX295" s="595">
        <v>0</v>
      </c>
      <c r="AY295" s="595">
        <v>0</v>
      </c>
      <c r="AZ295" s="595">
        <v>0</v>
      </c>
      <c r="BA295" s="595">
        <v>0</v>
      </c>
      <c r="BB295" s="595">
        <v>0</v>
      </c>
      <c r="BC295" s="595">
        <v>0</v>
      </c>
      <c r="BD295" s="596"/>
      <c r="BE295" s="597" t="e">
        <f t="shared" si="21"/>
        <v>#DIV/0!</v>
      </c>
      <c r="BF295" s="597" t="e">
        <f t="shared" si="22"/>
        <v>#DIV/0!</v>
      </c>
    </row>
    <row r="296" spans="1:58" s="598" customFormat="1" x14ac:dyDescent="0.25">
      <c r="A296" s="592" t="str">
        <f t="shared" si="23"/>
        <v>C25991000113</v>
      </c>
      <c r="B296" s="996" t="s">
        <v>99</v>
      </c>
      <c r="C296" s="993"/>
      <c r="D296" s="996" t="s">
        <v>337</v>
      </c>
      <c r="E296" s="993"/>
      <c r="F296" s="996" t="s">
        <v>324</v>
      </c>
      <c r="G296" s="993"/>
      <c r="H296" s="996" t="s">
        <v>279</v>
      </c>
      <c r="I296" s="993"/>
      <c r="J296" s="996"/>
      <c r="K296" s="993"/>
      <c r="L296" s="993"/>
      <c r="M296" s="996"/>
      <c r="N296" s="993"/>
      <c r="O296" s="993"/>
      <c r="P296" s="996"/>
      <c r="Q296" s="993"/>
      <c r="R296" s="996"/>
      <c r="S296" s="993"/>
      <c r="T296" s="997" t="s">
        <v>184</v>
      </c>
      <c r="U296" s="993"/>
      <c r="V296" s="993"/>
      <c r="W296" s="993"/>
      <c r="X296" s="993"/>
      <c r="Y296" s="993"/>
      <c r="Z296" s="993"/>
      <c r="AA296" s="993"/>
      <c r="AB296" s="996" t="s">
        <v>273</v>
      </c>
      <c r="AC296" s="993"/>
      <c r="AD296" s="993"/>
      <c r="AE296" s="993"/>
      <c r="AF296" s="993"/>
      <c r="AG296" s="996" t="s">
        <v>274</v>
      </c>
      <c r="AH296" s="993"/>
      <c r="AI296" s="993"/>
      <c r="AJ296" s="593" t="s">
        <v>303</v>
      </c>
      <c r="AK296" s="992" t="s">
        <v>321</v>
      </c>
      <c r="AL296" s="993"/>
      <c r="AM296" s="993"/>
      <c r="AN296" s="993"/>
      <c r="AO296" s="993"/>
      <c r="AP296" s="993"/>
      <c r="AQ296" s="594">
        <v>5000000000</v>
      </c>
      <c r="AR296" s="594">
        <v>5000000000</v>
      </c>
      <c r="AS296" s="595">
        <v>0</v>
      </c>
      <c r="AT296" s="595">
        <v>0</v>
      </c>
      <c r="AU296" s="594">
        <v>5000000000</v>
      </c>
      <c r="AV296" s="595">
        <v>0</v>
      </c>
      <c r="AW296" s="594">
        <v>457384092.45999998</v>
      </c>
      <c r="AX296" s="594">
        <v>4542615907.54</v>
      </c>
      <c r="AY296" s="594">
        <v>457384092.45999998</v>
      </c>
      <c r="AZ296" s="595">
        <v>0</v>
      </c>
      <c r="BA296" s="594">
        <v>457384092.45999998</v>
      </c>
      <c r="BB296" s="595">
        <v>0</v>
      </c>
      <c r="BC296" s="595">
        <v>0</v>
      </c>
      <c r="BD296" s="596"/>
      <c r="BE296" s="597">
        <f t="shared" si="21"/>
        <v>1</v>
      </c>
      <c r="BF296" s="597">
        <f t="shared" si="22"/>
        <v>9.1476818491999998E-2</v>
      </c>
    </row>
    <row r="297" spans="1:58" s="598" customFormat="1" x14ac:dyDescent="0.25">
      <c r="A297" s="592" t="str">
        <f t="shared" si="23"/>
        <v>C25991000210</v>
      </c>
      <c r="B297" s="996" t="s">
        <v>99</v>
      </c>
      <c r="C297" s="993"/>
      <c r="D297" s="996" t="s">
        <v>337</v>
      </c>
      <c r="E297" s="993"/>
      <c r="F297" s="996" t="s">
        <v>324</v>
      </c>
      <c r="G297" s="993"/>
      <c r="H297" s="996" t="s">
        <v>282</v>
      </c>
      <c r="I297" s="993"/>
      <c r="J297" s="996" t="s">
        <v>236</v>
      </c>
      <c r="K297" s="993"/>
      <c r="L297" s="993"/>
      <c r="M297" s="996" t="s">
        <v>236</v>
      </c>
      <c r="N297" s="993"/>
      <c r="O297" s="993"/>
      <c r="P297" s="996" t="s">
        <v>236</v>
      </c>
      <c r="Q297" s="993"/>
      <c r="R297" s="996" t="s">
        <v>236</v>
      </c>
      <c r="S297" s="993"/>
      <c r="T297" s="997" t="s">
        <v>647</v>
      </c>
      <c r="U297" s="993"/>
      <c r="V297" s="993"/>
      <c r="W297" s="993"/>
      <c r="X297" s="993"/>
      <c r="Y297" s="993"/>
      <c r="Z297" s="993"/>
      <c r="AA297" s="993"/>
      <c r="AB297" s="996" t="s">
        <v>273</v>
      </c>
      <c r="AC297" s="993"/>
      <c r="AD297" s="993"/>
      <c r="AE297" s="993"/>
      <c r="AF297" s="993"/>
      <c r="AG297" s="996" t="s">
        <v>274</v>
      </c>
      <c r="AH297" s="993"/>
      <c r="AI297" s="993"/>
      <c r="AJ297" s="593" t="s">
        <v>65</v>
      </c>
      <c r="AK297" s="992" t="s">
        <v>275</v>
      </c>
      <c r="AL297" s="993"/>
      <c r="AM297" s="993"/>
      <c r="AN297" s="993"/>
      <c r="AO297" s="993"/>
      <c r="AP297" s="993"/>
      <c r="AQ297" s="594">
        <v>7720420000</v>
      </c>
      <c r="AR297" s="595">
        <v>0</v>
      </c>
      <c r="AS297" s="594">
        <v>7720420000</v>
      </c>
      <c r="AT297" s="595">
        <v>0</v>
      </c>
      <c r="AU297" s="595">
        <v>0</v>
      </c>
      <c r="AV297" s="595">
        <v>0</v>
      </c>
      <c r="AW297" s="595">
        <v>0</v>
      </c>
      <c r="AX297" s="595">
        <v>0</v>
      </c>
      <c r="AY297" s="595">
        <v>0</v>
      </c>
      <c r="AZ297" s="595">
        <v>0</v>
      </c>
      <c r="BA297" s="595">
        <v>0</v>
      </c>
      <c r="BB297" s="595">
        <v>0</v>
      </c>
      <c r="BC297" s="595">
        <v>0</v>
      </c>
      <c r="BD297" s="596"/>
      <c r="BE297" s="597">
        <f t="shared" si="21"/>
        <v>0</v>
      </c>
      <c r="BF297" s="597">
        <f t="shared" si="22"/>
        <v>0</v>
      </c>
    </row>
    <row r="298" spans="1:58" x14ac:dyDescent="0.25">
      <c r="A298" s="480" t="str">
        <f t="shared" si="23"/>
        <v>C259910002010</v>
      </c>
      <c r="B298" s="967" t="s">
        <v>99</v>
      </c>
      <c r="C298" s="968"/>
      <c r="D298" s="967" t="s">
        <v>337</v>
      </c>
      <c r="E298" s="968"/>
      <c r="F298" s="967" t="s">
        <v>324</v>
      </c>
      <c r="G298" s="968"/>
      <c r="H298" s="967" t="s">
        <v>282</v>
      </c>
      <c r="I298" s="968"/>
      <c r="J298" s="967" t="s">
        <v>280</v>
      </c>
      <c r="K298" s="968"/>
      <c r="L298" s="968"/>
      <c r="M298" s="967" t="s">
        <v>236</v>
      </c>
      <c r="N298" s="968"/>
      <c r="O298" s="968"/>
      <c r="P298" s="967" t="s">
        <v>236</v>
      </c>
      <c r="Q298" s="968"/>
      <c r="R298" s="967" t="s">
        <v>236</v>
      </c>
      <c r="S298" s="968"/>
      <c r="T298" s="970" t="s">
        <v>647</v>
      </c>
      <c r="U298" s="968"/>
      <c r="V298" s="968"/>
      <c r="W298" s="968"/>
      <c r="X298" s="968"/>
      <c r="Y298" s="968"/>
      <c r="Z298" s="968"/>
      <c r="AA298" s="968"/>
      <c r="AB298" s="967" t="s">
        <v>273</v>
      </c>
      <c r="AC298" s="968"/>
      <c r="AD298" s="968"/>
      <c r="AE298" s="968"/>
      <c r="AF298" s="968"/>
      <c r="AG298" s="967" t="s">
        <v>274</v>
      </c>
      <c r="AH298" s="968"/>
      <c r="AI298" s="968"/>
      <c r="AJ298" s="469" t="s">
        <v>65</v>
      </c>
      <c r="AK298" s="969" t="s">
        <v>275</v>
      </c>
      <c r="AL298" s="968"/>
      <c r="AM298" s="968"/>
      <c r="AN298" s="968"/>
      <c r="AO298" s="968"/>
      <c r="AP298" s="968"/>
      <c r="AQ298" s="470">
        <v>7396500000</v>
      </c>
      <c r="AR298" s="471">
        <v>0</v>
      </c>
      <c r="AS298" s="470">
        <v>7396500000</v>
      </c>
      <c r="AT298" s="471">
        <v>0</v>
      </c>
      <c r="AU298" s="471">
        <v>0</v>
      </c>
      <c r="AV298" s="471">
        <v>0</v>
      </c>
      <c r="AW298" s="471">
        <v>0</v>
      </c>
      <c r="AX298" s="471">
        <v>0</v>
      </c>
      <c r="AY298" s="471">
        <v>0</v>
      </c>
      <c r="AZ298" s="471">
        <v>0</v>
      </c>
      <c r="BA298" s="471">
        <v>0</v>
      </c>
      <c r="BB298" s="471">
        <v>0</v>
      </c>
      <c r="BC298" s="471">
        <v>0</v>
      </c>
      <c r="BD298" s="472"/>
      <c r="BE298" s="474">
        <f t="shared" si="21"/>
        <v>0</v>
      </c>
      <c r="BF298" s="474">
        <f t="shared" si="22"/>
        <v>0</v>
      </c>
    </row>
    <row r="299" spans="1:58" x14ac:dyDescent="0.25">
      <c r="A299" s="480" t="str">
        <f t="shared" si="23"/>
        <v>C2599100020310</v>
      </c>
      <c r="B299" s="967" t="s">
        <v>99</v>
      </c>
      <c r="C299" s="968"/>
      <c r="D299" s="967" t="s">
        <v>337</v>
      </c>
      <c r="E299" s="968"/>
      <c r="F299" s="967" t="s">
        <v>324</v>
      </c>
      <c r="G299" s="968"/>
      <c r="H299" s="967" t="s">
        <v>282</v>
      </c>
      <c r="I299" s="968"/>
      <c r="J299" s="967" t="s">
        <v>280</v>
      </c>
      <c r="K299" s="968"/>
      <c r="L299" s="968"/>
      <c r="M299" s="967" t="s">
        <v>289</v>
      </c>
      <c r="N299" s="968"/>
      <c r="O299" s="968"/>
      <c r="P299" s="967" t="s">
        <v>236</v>
      </c>
      <c r="Q299" s="968"/>
      <c r="R299" s="967" t="s">
        <v>236</v>
      </c>
      <c r="S299" s="968"/>
      <c r="T299" s="970" t="s">
        <v>885</v>
      </c>
      <c r="U299" s="968"/>
      <c r="V299" s="968"/>
      <c r="W299" s="968"/>
      <c r="X299" s="968"/>
      <c r="Y299" s="968"/>
      <c r="Z299" s="968"/>
      <c r="AA299" s="968"/>
      <c r="AB299" s="967" t="s">
        <v>273</v>
      </c>
      <c r="AC299" s="968"/>
      <c r="AD299" s="968"/>
      <c r="AE299" s="968"/>
      <c r="AF299" s="968"/>
      <c r="AG299" s="967" t="s">
        <v>274</v>
      </c>
      <c r="AH299" s="968"/>
      <c r="AI299" s="968"/>
      <c r="AJ299" s="469" t="s">
        <v>65</v>
      </c>
      <c r="AK299" s="969" t="s">
        <v>275</v>
      </c>
      <c r="AL299" s="968"/>
      <c r="AM299" s="968"/>
      <c r="AN299" s="968"/>
      <c r="AO299" s="968"/>
      <c r="AP299" s="968"/>
      <c r="AQ299" s="470">
        <v>7396500000</v>
      </c>
      <c r="AR299" s="471">
        <v>0</v>
      </c>
      <c r="AS299" s="470">
        <v>7396500000</v>
      </c>
      <c r="AT299" s="471">
        <v>0</v>
      </c>
      <c r="AU299" s="471">
        <v>0</v>
      </c>
      <c r="AV299" s="471">
        <v>0</v>
      </c>
      <c r="AW299" s="471">
        <v>0</v>
      </c>
      <c r="AX299" s="471">
        <v>0</v>
      </c>
      <c r="AY299" s="471">
        <v>0</v>
      </c>
      <c r="AZ299" s="471">
        <v>0</v>
      </c>
      <c r="BA299" s="471">
        <v>0</v>
      </c>
      <c r="BB299" s="471">
        <v>0</v>
      </c>
      <c r="BC299" s="471">
        <v>0</v>
      </c>
      <c r="BD299" s="472"/>
      <c r="BE299" s="474">
        <f t="shared" si="21"/>
        <v>0</v>
      </c>
      <c r="BF299" s="474">
        <f t="shared" si="22"/>
        <v>0</v>
      </c>
    </row>
    <row r="300" spans="1:58" s="587" customFormat="1" x14ac:dyDescent="0.25">
      <c r="A300" s="589" t="str">
        <f t="shared" si="23"/>
        <v>C259910002031110</v>
      </c>
      <c r="B300" s="967" t="s">
        <v>99</v>
      </c>
      <c r="C300" s="968"/>
      <c r="D300" s="967" t="s">
        <v>337</v>
      </c>
      <c r="E300" s="968"/>
      <c r="F300" s="967" t="s">
        <v>324</v>
      </c>
      <c r="G300" s="968"/>
      <c r="H300" s="967" t="s">
        <v>282</v>
      </c>
      <c r="I300" s="968"/>
      <c r="J300" s="967" t="s">
        <v>280</v>
      </c>
      <c r="K300" s="968"/>
      <c r="L300" s="968"/>
      <c r="M300" s="967" t="s">
        <v>289</v>
      </c>
      <c r="N300" s="968"/>
      <c r="O300" s="968"/>
      <c r="P300" s="967" t="s">
        <v>80</v>
      </c>
      <c r="Q300" s="968"/>
      <c r="R300" s="967" t="s">
        <v>236</v>
      </c>
      <c r="S300" s="968"/>
      <c r="T300" s="970" t="s">
        <v>330</v>
      </c>
      <c r="U300" s="968"/>
      <c r="V300" s="968"/>
      <c r="W300" s="968"/>
      <c r="X300" s="968"/>
      <c r="Y300" s="968"/>
      <c r="Z300" s="968"/>
      <c r="AA300" s="968"/>
      <c r="AB300" s="967" t="s">
        <v>273</v>
      </c>
      <c r="AC300" s="968"/>
      <c r="AD300" s="968"/>
      <c r="AE300" s="968"/>
      <c r="AF300" s="968"/>
      <c r="AG300" s="967" t="s">
        <v>274</v>
      </c>
      <c r="AH300" s="968"/>
      <c r="AI300" s="968"/>
      <c r="AJ300" s="469" t="s">
        <v>65</v>
      </c>
      <c r="AK300" s="969" t="s">
        <v>275</v>
      </c>
      <c r="AL300" s="968"/>
      <c r="AM300" s="968"/>
      <c r="AN300" s="968"/>
      <c r="AO300" s="968"/>
      <c r="AP300" s="968"/>
      <c r="AQ300" s="470">
        <v>4885992000</v>
      </c>
      <c r="AR300" s="471">
        <v>0</v>
      </c>
      <c r="AS300" s="470">
        <v>4885992000</v>
      </c>
      <c r="AT300" s="471">
        <v>0</v>
      </c>
      <c r="AU300" s="471">
        <v>0</v>
      </c>
      <c r="AV300" s="471">
        <v>0</v>
      </c>
      <c r="AW300" s="471">
        <v>0</v>
      </c>
      <c r="AX300" s="471">
        <v>0</v>
      </c>
      <c r="AY300" s="471">
        <v>0</v>
      </c>
      <c r="AZ300" s="471">
        <v>0</v>
      </c>
      <c r="BA300" s="471">
        <v>0</v>
      </c>
      <c r="BB300" s="471">
        <v>0</v>
      </c>
      <c r="BC300" s="471">
        <v>0</v>
      </c>
      <c r="BD300" s="588"/>
      <c r="BE300" s="474">
        <f t="shared" si="21"/>
        <v>0</v>
      </c>
      <c r="BF300" s="474">
        <f t="shared" si="22"/>
        <v>0</v>
      </c>
    </row>
    <row r="301" spans="1:58" s="495" customFormat="1" ht="19.5" customHeight="1" x14ac:dyDescent="0.25">
      <c r="A301" s="526" t="str">
        <f t="shared" si="23"/>
        <v>C259910002031310</v>
      </c>
      <c r="B301" s="999" t="s">
        <v>99</v>
      </c>
      <c r="C301" s="1000"/>
      <c r="D301" s="999" t="s">
        <v>337</v>
      </c>
      <c r="E301" s="1000"/>
      <c r="F301" s="999" t="s">
        <v>324</v>
      </c>
      <c r="G301" s="1000"/>
      <c r="H301" s="999" t="s">
        <v>282</v>
      </c>
      <c r="I301" s="1000"/>
      <c r="J301" s="999" t="s">
        <v>280</v>
      </c>
      <c r="K301" s="1000"/>
      <c r="L301" s="1000"/>
      <c r="M301" s="999" t="s">
        <v>289</v>
      </c>
      <c r="N301" s="1000"/>
      <c r="O301" s="1000"/>
      <c r="P301" s="999" t="s">
        <v>303</v>
      </c>
      <c r="Q301" s="1000"/>
      <c r="R301" s="999" t="s">
        <v>236</v>
      </c>
      <c r="S301" s="1000"/>
      <c r="T301" s="1001" t="s">
        <v>888</v>
      </c>
      <c r="U301" s="1000"/>
      <c r="V301" s="1000"/>
      <c r="W301" s="1000"/>
      <c r="X301" s="1000"/>
      <c r="Y301" s="1000"/>
      <c r="Z301" s="1000"/>
      <c r="AA301" s="1000"/>
      <c r="AB301" s="999" t="s">
        <v>273</v>
      </c>
      <c r="AC301" s="1000"/>
      <c r="AD301" s="1000"/>
      <c r="AE301" s="1000"/>
      <c r="AF301" s="1000"/>
      <c r="AG301" s="999" t="s">
        <v>274</v>
      </c>
      <c r="AH301" s="1000"/>
      <c r="AI301" s="1000"/>
      <c r="AJ301" s="532" t="s">
        <v>65</v>
      </c>
      <c r="AK301" s="1002" t="s">
        <v>275</v>
      </c>
      <c r="AL301" s="1000"/>
      <c r="AM301" s="1000"/>
      <c r="AN301" s="1000"/>
      <c r="AO301" s="1000"/>
      <c r="AP301" s="1000"/>
      <c r="AQ301" s="533">
        <v>2510508000</v>
      </c>
      <c r="AR301" s="534">
        <v>0</v>
      </c>
      <c r="AS301" s="533">
        <v>2510508000</v>
      </c>
      <c r="AT301" s="534">
        <v>0</v>
      </c>
      <c r="AU301" s="534">
        <v>0</v>
      </c>
      <c r="AV301" s="534">
        <v>0</v>
      </c>
      <c r="AW301" s="534">
        <v>0</v>
      </c>
      <c r="AX301" s="534">
        <v>0</v>
      </c>
      <c r="AY301" s="534">
        <v>0</v>
      </c>
      <c r="AZ301" s="534">
        <v>0</v>
      </c>
      <c r="BA301" s="534">
        <v>0</v>
      </c>
      <c r="BB301" s="534">
        <v>0</v>
      </c>
      <c r="BC301" s="534">
        <v>0</v>
      </c>
      <c r="BD301" s="530"/>
      <c r="BE301" s="535">
        <f t="shared" si="21"/>
        <v>0</v>
      </c>
      <c r="BF301" s="535">
        <f t="shared" si="22"/>
        <v>0</v>
      </c>
    </row>
    <row r="302" spans="1:58" s="542" customFormat="1" ht="24.75" customHeight="1" x14ac:dyDescent="0.25">
      <c r="A302" s="536" t="str">
        <f t="shared" si="23"/>
        <v>C259910003010</v>
      </c>
      <c r="B302" s="981" t="s">
        <v>99</v>
      </c>
      <c r="C302" s="982"/>
      <c r="D302" s="981" t="s">
        <v>337</v>
      </c>
      <c r="E302" s="982"/>
      <c r="F302" s="981" t="s">
        <v>324</v>
      </c>
      <c r="G302" s="982"/>
      <c r="H302" s="981" t="s">
        <v>289</v>
      </c>
      <c r="I302" s="982"/>
      <c r="J302" s="981" t="s">
        <v>280</v>
      </c>
      <c r="K302" s="982"/>
      <c r="L302" s="982"/>
      <c r="M302" s="981" t="s">
        <v>236</v>
      </c>
      <c r="N302" s="982"/>
      <c r="O302" s="982"/>
      <c r="P302" s="981" t="s">
        <v>236</v>
      </c>
      <c r="Q302" s="982"/>
      <c r="R302" s="981" t="s">
        <v>236</v>
      </c>
      <c r="S302" s="982"/>
      <c r="T302" s="983" t="s">
        <v>889</v>
      </c>
      <c r="U302" s="982"/>
      <c r="V302" s="982"/>
      <c r="W302" s="982"/>
      <c r="X302" s="982"/>
      <c r="Y302" s="982"/>
      <c r="Z302" s="982"/>
      <c r="AA302" s="982"/>
      <c r="AB302" s="981" t="s">
        <v>273</v>
      </c>
      <c r="AC302" s="982"/>
      <c r="AD302" s="982"/>
      <c r="AE302" s="982"/>
      <c r="AF302" s="982"/>
      <c r="AG302" s="981" t="s">
        <v>274</v>
      </c>
      <c r="AH302" s="982"/>
      <c r="AI302" s="982"/>
      <c r="AJ302" s="537" t="s">
        <v>65</v>
      </c>
      <c r="AK302" s="988" t="s">
        <v>275</v>
      </c>
      <c r="AL302" s="982"/>
      <c r="AM302" s="982"/>
      <c r="AN302" s="982"/>
      <c r="AO302" s="982"/>
      <c r="AP302" s="982"/>
      <c r="AQ302" s="538">
        <v>500000000</v>
      </c>
      <c r="AR302" s="539">
        <v>0</v>
      </c>
      <c r="AS302" s="538">
        <v>500000000</v>
      </c>
      <c r="AT302" s="539">
        <v>0</v>
      </c>
      <c r="AU302" s="539">
        <v>0</v>
      </c>
      <c r="AV302" s="539">
        <v>0</v>
      </c>
      <c r="AW302" s="539">
        <v>0</v>
      </c>
      <c r="AX302" s="539">
        <v>0</v>
      </c>
      <c r="AY302" s="539">
        <v>0</v>
      </c>
      <c r="AZ302" s="539">
        <v>0</v>
      </c>
      <c r="BA302" s="539">
        <v>0</v>
      </c>
      <c r="BB302" s="539">
        <v>0</v>
      </c>
      <c r="BC302" s="539">
        <v>0</v>
      </c>
      <c r="BD302" s="540"/>
      <c r="BE302" s="541">
        <f t="shared" si="21"/>
        <v>0</v>
      </c>
      <c r="BF302" s="541">
        <f t="shared" si="22"/>
        <v>0</v>
      </c>
    </row>
    <row r="303" spans="1:58" s="598" customFormat="1" ht="24" customHeight="1" x14ac:dyDescent="0.25">
      <c r="A303" s="592" t="str">
        <f t="shared" si="23"/>
        <v>C25991000310</v>
      </c>
      <c r="B303" s="994" t="s">
        <v>99</v>
      </c>
      <c r="C303" s="993"/>
      <c r="D303" s="994" t="s">
        <v>337</v>
      </c>
      <c r="E303" s="993"/>
      <c r="F303" s="994" t="s">
        <v>324</v>
      </c>
      <c r="G303" s="993"/>
      <c r="H303" s="994" t="s">
        <v>289</v>
      </c>
      <c r="I303" s="993"/>
      <c r="J303" s="994" t="s">
        <v>236</v>
      </c>
      <c r="K303" s="993"/>
      <c r="L303" s="993"/>
      <c r="M303" s="994" t="s">
        <v>236</v>
      </c>
      <c r="N303" s="993"/>
      <c r="O303" s="993"/>
      <c r="P303" s="994" t="s">
        <v>236</v>
      </c>
      <c r="Q303" s="993"/>
      <c r="R303" s="994" t="s">
        <v>236</v>
      </c>
      <c r="S303" s="993"/>
      <c r="T303" s="995" t="s">
        <v>889</v>
      </c>
      <c r="U303" s="993"/>
      <c r="V303" s="993"/>
      <c r="W303" s="993"/>
      <c r="X303" s="993"/>
      <c r="Y303" s="993"/>
      <c r="Z303" s="993"/>
      <c r="AA303" s="993"/>
      <c r="AB303" s="994" t="s">
        <v>273</v>
      </c>
      <c r="AC303" s="993"/>
      <c r="AD303" s="993"/>
      <c r="AE303" s="993"/>
      <c r="AF303" s="993"/>
      <c r="AG303" s="994" t="s">
        <v>274</v>
      </c>
      <c r="AH303" s="993"/>
      <c r="AI303" s="993"/>
      <c r="AJ303" s="599" t="s">
        <v>65</v>
      </c>
      <c r="AK303" s="998" t="s">
        <v>275</v>
      </c>
      <c r="AL303" s="993"/>
      <c r="AM303" s="993"/>
      <c r="AN303" s="993"/>
      <c r="AO303" s="993"/>
      <c r="AP303" s="993"/>
      <c r="AQ303" s="600">
        <v>500000000</v>
      </c>
      <c r="AR303" s="601">
        <v>0</v>
      </c>
      <c r="AS303" s="600">
        <v>500000000</v>
      </c>
      <c r="AT303" s="601">
        <v>0</v>
      </c>
      <c r="AU303" s="601">
        <v>0</v>
      </c>
      <c r="AV303" s="601">
        <v>0</v>
      </c>
      <c r="AW303" s="601">
        <v>0</v>
      </c>
      <c r="AX303" s="601">
        <v>0</v>
      </c>
      <c r="AY303" s="601">
        <v>0</v>
      </c>
      <c r="AZ303" s="601">
        <v>0</v>
      </c>
      <c r="BA303" s="601">
        <v>0</v>
      </c>
      <c r="BB303" s="601">
        <v>0</v>
      </c>
      <c r="BC303" s="601">
        <v>0</v>
      </c>
      <c r="BD303" s="596"/>
      <c r="BE303" s="602">
        <f t="shared" si="21"/>
        <v>0</v>
      </c>
      <c r="BF303" s="602">
        <f t="shared" si="22"/>
        <v>0</v>
      </c>
    </row>
    <row r="304" spans="1:58" s="495" customFormat="1" x14ac:dyDescent="0.25">
      <c r="A304" s="526" t="str">
        <f t="shared" si="23"/>
        <v>C2599100030310</v>
      </c>
      <c r="B304" s="1003" t="s">
        <v>99</v>
      </c>
      <c r="C304" s="1000"/>
      <c r="D304" s="1003" t="s">
        <v>337</v>
      </c>
      <c r="E304" s="1000"/>
      <c r="F304" s="1003" t="s">
        <v>324</v>
      </c>
      <c r="G304" s="1000"/>
      <c r="H304" s="1003" t="s">
        <v>289</v>
      </c>
      <c r="I304" s="1000"/>
      <c r="J304" s="1003" t="s">
        <v>280</v>
      </c>
      <c r="K304" s="1000"/>
      <c r="L304" s="1000"/>
      <c r="M304" s="1003" t="s">
        <v>289</v>
      </c>
      <c r="N304" s="1000"/>
      <c r="O304" s="1000"/>
      <c r="P304" s="1003" t="s">
        <v>236</v>
      </c>
      <c r="Q304" s="1000"/>
      <c r="R304" s="1003" t="s">
        <v>236</v>
      </c>
      <c r="S304" s="1000"/>
      <c r="T304" s="1004" t="s">
        <v>885</v>
      </c>
      <c r="U304" s="1000"/>
      <c r="V304" s="1000"/>
      <c r="W304" s="1000"/>
      <c r="X304" s="1000"/>
      <c r="Y304" s="1000"/>
      <c r="Z304" s="1000"/>
      <c r="AA304" s="1000"/>
      <c r="AB304" s="1003" t="s">
        <v>273</v>
      </c>
      <c r="AC304" s="1000"/>
      <c r="AD304" s="1000"/>
      <c r="AE304" s="1000"/>
      <c r="AF304" s="1000"/>
      <c r="AG304" s="1003" t="s">
        <v>274</v>
      </c>
      <c r="AH304" s="1000"/>
      <c r="AI304" s="1000"/>
      <c r="AJ304" s="527" t="s">
        <v>65</v>
      </c>
      <c r="AK304" s="1005" t="s">
        <v>275</v>
      </c>
      <c r="AL304" s="1000"/>
      <c r="AM304" s="1000"/>
      <c r="AN304" s="1000"/>
      <c r="AO304" s="1000"/>
      <c r="AP304" s="1000"/>
      <c r="AQ304" s="528">
        <v>500000000</v>
      </c>
      <c r="AR304" s="529">
        <v>0</v>
      </c>
      <c r="AS304" s="528">
        <v>500000000</v>
      </c>
      <c r="AT304" s="529">
        <v>0</v>
      </c>
      <c r="AU304" s="529">
        <v>0</v>
      </c>
      <c r="AV304" s="529">
        <v>0</v>
      </c>
      <c r="AW304" s="529">
        <v>0</v>
      </c>
      <c r="AX304" s="529">
        <v>0</v>
      </c>
      <c r="AY304" s="529">
        <v>0</v>
      </c>
      <c r="AZ304" s="529">
        <v>0</v>
      </c>
      <c r="BA304" s="529">
        <v>0</v>
      </c>
      <c r="BB304" s="529">
        <v>0</v>
      </c>
      <c r="BC304" s="529">
        <v>0</v>
      </c>
      <c r="BD304" s="530"/>
      <c r="BE304" s="531">
        <f t="shared" si="21"/>
        <v>0</v>
      </c>
      <c r="BF304" s="531">
        <f t="shared" si="22"/>
        <v>0</v>
      </c>
    </row>
    <row r="305" spans="1:58" s="495" customFormat="1" x14ac:dyDescent="0.25">
      <c r="A305" s="526" t="str">
        <f t="shared" si="23"/>
        <v>C259910003031110</v>
      </c>
      <c r="B305" s="999" t="s">
        <v>99</v>
      </c>
      <c r="C305" s="1000"/>
      <c r="D305" s="999" t="s">
        <v>337</v>
      </c>
      <c r="E305" s="1000"/>
      <c r="F305" s="999" t="s">
        <v>324</v>
      </c>
      <c r="G305" s="1000"/>
      <c r="H305" s="999" t="s">
        <v>289</v>
      </c>
      <c r="I305" s="1000"/>
      <c r="J305" s="999" t="s">
        <v>280</v>
      </c>
      <c r="K305" s="1000"/>
      <c r="L305" s="1000"/>
      <c r="M305" s="999" t="s">
        <v>289</v>
      </c>
      <c r="N305" s="1000"/>
      <c r="O305" s="1000"/>
      <c r="P305" s="999" t="s">
        <v>80</v>
      </c>
      <c r="Q305" s="1000"/>
      <c r="R305" s="999" t="s">
        <v>236</v>
      </c>
      <c r="S305" s="1000"/>
      <c r="T305" s="1001" t="s">
        <v>890</v>
      </c>
      <c r="U305" s="1000"/>
      <c r="V305" s="1000"/>
      <c r="W305" s="1000"/>
      <c r="X305" s="1000"/>
      <c r="Y305" s="1000"/>
      <c r="Z305" s="1000"/>
      <c r="AA305" s="1000"/>
      <c r="AB305" s="999" t="s">
        <v>273</v>
      </c>
      <c r="AC305" s="1000"/>
      <c r="AD305" s="1000"/>
      <c r="AE305" s="1000"/>
      <c r="AF305" s="1000"/>
      <c r="AG305" s="999" t="s">
        <v>274</v>
      </c>
      <c r="AH305" s="1000"/>
      <c r="AI305" s="1000"/>
      <c r="AJ305" s="532" t="s">
        <v>65</v>
      </c>
      <c r="AK305" s="1002" t="s">
        <v>275</v>
      </c>
      <c r="AL305" s="1000"/>
      <c r="AM305" s="1000"/>
      <c r="AN305" s="1000"/>
      <c r="AO305" s="1000"/>
      <c r="AP305" s="1000"/>
      <c r="AQ305" s="533">
        <v>500000000</v>
      </c>
      <c r="AR305" s="534">
        <v>0</v>
      </c>
      <c r="AS305" s="533">
        <v>500000000</v>
      </c>
      <c r="AT305" s="534">
        <v>0</v>
      </c>
      <c r="AU305" s="534">
        <v>0</v>
      </c>
      <c r="AV305" s="534">
        <v>0</v>
      </c>
      <c r="AW305" s="534">
        <v>0</v>
      </c>
      <c r="AX305" s="534">
        <v>0</v>
      </c>
      <c r="AY305" s="534">
        <v>0</v>
      </c>
      <c r="AZ305" s="534">
        <v>0</v>
      </c>
      <c r="BA305" s="534">
        <v>0</v>
      </c>
      <c r="BB305" s="534">
        <v>0</v>
      </c>
      <c r="BC305" s="534">
        <v>0</v>
      </c>
      <c r="BD305" s="530"/>
      <c r="BE305" s="535">
        <f t="shared" si="21"/>
        <v>0</v>
      </c>
      <c r="BF305" s="535">
        <f t="shared" si="22"/>
        <v>0</v>
      </c>
    </row>
    <row r="306" spans="1:58" s="542" customFormat="1" ht="24.75" customHeight="1" x14ac:dyDescent="0.25">
      <c r="A306" s="536" t="str">
        <f t="shared" si="23"/>
        <v>C259910004010</v>
      </c>
      <c r="B306" s="981" t="s">
        <v>99</v>
      </c>
      <c r="C306" s="982"/>
      <c r="D306" s="981" t="s">
        <v>337</v>
      </c>
      <c r="E306" s="982"/>
      <c r="F306" s="981" t="s">
        <v>324</v>
      </c>
      <c r="G306" s="982"/>
      <c r="H306" s="981" t="s">
        <v>283</v>
      </c>
      <c r="I306" s="982"/>
      <c r="J306" s="981" t="s">
        <v>280</v>
      </c>
      <c r="K306" s="982"/>
      <c r="L306" s="982"/>
      <c r="M306" s="981"/>
      <c r="N306" s="982"/>
      <c r="O306" s="982"/>
      <c r="P306" s="981"/>
      <c r="Q306" s="982"/>
      <c r="R306" s="981"/>
      <c r="S306" s="982"/>
      <c r="T306" s="983" t="s">
        <v>648</v>
      </c>
      <c r="U306" s="982"/>
      <c r="V306" s="982"/>
      <c r="W306" s="982"/>
      <c r="X306" s="982"/>
      <c r="Y306" s="982"/>
      <c r="Z306" s="982"/>
      <c r="AA306" s="982"/>
      <c r="AB306" s="981" t="s">
        <v>273</v>
      </c>
      <c r="AC306" s="982"/>
      <c r="AD306" s="982"/>
      <c r="AE306" s="982"/>
      <c r="AF306" s="982"/>
      <c r="AG306" s="981" t="s">
        <v>274</v>
      </c>
      <c r="AH306" s="982"/>
      <c r="AI306" s="982"/>
      <c r="AJ306" s="537" t="s">
        <v>65</v>
      </c>
      <c r="AK306" s="988" t="s">
        <v>275</v>
      </c>
      <c r="AL306" s="982"/>
      <c r="AM306" s="982"/>
      <c r="AN306" s="982"/>
      <c r="AO306" s="982"/>
      <c r="AP306" s="982"/>
      <c r="AQ306" s="538">
        <v>850000000</v>
      </c>
      <c r="AR306" s="538">
        <v>250000000</v>
      </c>
      <c r="AS306" s="538">
        <v>600000000</v>
      </c>
      <c r="AT306" s="539">
        <v>0</v>
      </c>
      <c r="AU306" s="538">
        <v>100000000</v>
      </c>
      <c r="AV306" s="538">
        <v>150000000</v>
      </c>
      <c r="AW306" s="539">
        <v>0</v>
      </c>
      <c r="AX306" s="538">
        <v>100000000</v>
      </c>
      <c r="AY306" s="539">
        <v>0</v>
      </c>
      <c r="AZ306" s="539">
        <v>0</v>
      </c>
      <c r="BA306" s="539">
        <v>0</v>
      </c>
      <c r="BB306" s="539">
        <v>0</v>
      </c>
      <c r="BC306" s="539">
        <v>0</v>
      </c>
      <c r="BD306" s="540"/>
      <c r="BE306" s="541">
        <f t="shared" si="21"/>
        <v>0.11764705882352941</v>
      </c>
      <c r="BF306" s="541">
        <f t="shared" si="22"/>
        <v>0</v>
      </c>
    </row>
    <row r="307" spans="1:58" s="598" customFormat="1" ht="25.5" customHeight="1" x14ac:dyDescent="0.25">
      <c r="A307" s="592" t="str">
        <f t="shared" si="23"/>
        <v>C25991000410</v>
      </c>
      <c r="B307" s="994" t="s">
        <v>99</v>
      </c>
      <c r="C307" s="993"/>
      <c r="D307" s="994" t="s">
        <v>337</v>
      </c>
      <c r="E307" s="993"/>
      <c r="F307" s="994" t="s">
        <v>324</v>
      </c>
      <c r="G307" s="993"/>
      <c r="H307" s="994" t="s">
        <v>283</v>
      </c>
      <c r="I307" s="993"/>
      <c r="J307" s="994" t="s">
        <v>236</v>
      </c>
      <c r="K307" s="993"/>
      <c r="L307" s="993"/>
      <c r="M307" s="994" t="s">
        <v>236</v>
      </c>
      <c r="N307" s="993"/>
      <c r="O307" s="993"/>
      <c r="P307" s="994" t="s">
        <v>236</v>
      </c>
      <c r="Q307" s="993"/>
      <c r="R307" s="994" t="s">
        <v>236</v>
      </c>
      <c r="S307" s="993"/>
      <c r="T307" s="995" t="s">
        <v>648</v>
      </c>
      <c r="U307" s="993"/>
      <c r="V307" s="993"/>
      <c r="W307" s="993"/>
      <c r="X307" s="993"/>
      <c r="Y307" s="993"/>
      <c r="Z307" s="993"/>
      <c r="AA307" s="993"/>
      <c r="AB307" s="994" t="s">
        <v>273</v>
      </c>
      <c r="AC307" s="993"/>
      <c r="AD307" s="993"/>
      <c r="AE307" s="993"/>
      <c r="AF307" s="993"/>
      <c r="AG307" s="994" t="s">
        <v>274</v>
      </c>
      <c r="AH307" s="993"/>
      <c r="AI307" s="993"/>
      <c r="AJ307" s="599" t="s">
        <v>65</v>
      </c>
      <c r="AK307" s="998" t="s">
        <v>275</v>
      </c>
      <c r="AL307" s="993"/>
      <c r="AM307" s="993"/>
      <c r="AN307" s="993"/>
      <c r="AO307" s="993"/>
      <c r="AP307" s="993"/>
      <c r="AQ307" s="600">
        <v>850000000</v>
      </c>
      <c r="AR307" s="600">
        <v>250000000</v>
      </c>
      <c r="AS307" s="600">
        <v>600000000</v>
      </c>
      <c r="AT307" s="601">
        <v>0</v>
      </c>
      <c r="AU307" s="600">
        <v>100000000</v>
      </c>
      <c r="AV307" s="600">
        <v>150000000</v>
      </c>
      <c r="AW307" s="601">
        <v>0</v>
      </c>
      <c r="AX307" s="600">
        <v>100000000</v>
      </c>
      <c r="AY307" s="601">
        <v>0</v>
      </c>
      <c r="AZ307" s="601">
        <v>0</v>
      </c>
      <c r="BA307" s="601">
        <v>0</v>
      </c>
      <c r="BB307" s="601">
        <v>0</v>
      </c>
      <c r="BC307" s="601">
        <v>0</v>
      </c>
      <c r="BD307" s="596"/>
      <c r="BE307" s="602">
        <f t="shared" si="21"/>
        <v>0.11764705882352941</v>
      </c>
      <c r="BF307" s="602">
        <f t="shared" si="22"/>
        <v>0</v>
      </c>
    </row>
    <row r="308" spans="1:58" x14ac:dyDescent="0.25">
      <c r="A308" s="480" t="str">
        <f t="shared" si="23"/>
        <v>C2599100040210</v>
      </c>
      <c r="B308" s="967" t="s">
        <v>99</v>
      </c>
      <c r="C308" s="968"/>
      <c r="D308" s="967" t="s">
        <v>337</v>
      </c>
      <c r="E308" s="968"/>
      <c r="F308" s="967" t="s">
        <v>324</v>
      </c>
      <c r="G308" s="968"/>
      <c r="H308" s="967" t="s">
        <v>283</v>
      </c>
      <c r="I308" s="968"/>
      <c r="J308" s="967" t="s">
        <v>280</v>
      </c>
      <c r="K308" s="968"/>
      <c r="L308" s="968"/>
      <c r="M308" s="967" t="s">
        <v>282</v>
      </c>
      <c r="N308" s="968"/>
      <c r="O308" s="968"/>
      <c r="P308" s="967"/>
      <c r="Q308" s="968"/>
      <c r="R308" s="967"/>
      <c r="S308" s="968"/>
      <c r="T308" s="970" t="s">
        <v>326</v>
      </c>
      <c r="U308" s="968"/>
      <c r="V308" s="968"/>
      <c r="W308" s="968"/>
      <c r="X308" s="968"/>
      <c r="Y308" s="968"/>
      <c r="Z308" s="968"/>
      <c r="AA308" s="968"/>
      <c r="AB308" s="967" t="s">
        <v>273</v>
      </c>
      <c r="AC308" s="968"/>
      <c r="AD308" s="968"/>
      <c r="AE308" s="968"/>
      <c r="AF308" s="968"/>
      <c r="AG308" s="967" t="s">
        <v>274</v>
      </c>
      <c r="AH308" s="968"/>
      <c r="AI308" s="968"/>
      <c r="AJ308" s="469" t="s">
        <v>65</v>
      </c>
      <c r="AK308" s="969" t="s">
        <v>275</v>
      </c>
      <c r="AL308" s="968"/>
      <c r="AM308" s="968"/>
      <c r="AN308" s="968"/>
      <c r="AO308" s="968"/>
      <c r="AP308" s="968"/>
      <c r="AQ308" s="470">
        <v>350000000</v>
      </c>
      <c r="AR308" s="470">
        <v>250000000</v>
      </c>
      <c r="AS308" s="470">
        <v>100000000</v>
      </c>
      <c r="AT308" s="471">
        <v>0</v>
      </c>
      <c r="AU308" s="470">
        <v>100000000</v>
      </c>
      <c r="AV308" s="470">
        <v>150000000</v>
      </c>
      <c r="AW308" s="471">
        <v>0</v>
      </c>
      <c r="AX308" s="470">
        <v>100000000</v>
      </c>
      <c r="AY308" s="471">
        <v>0</v>
      </c>
      <c r="AZ308" s="471">
        <v>0</v>
      </c>
      <c r="BA308" s="471">
        <v>0</v>
      </c>
      <c r="BB308" s="471">
        <v>0</v>
      </c>
      <c r="BC308" s="471">
        <v>0</v>
      </c>
      <c r="BD308" s="472"/>
      <c r="BE308" s="474">
        <f t="shared" si="21"/>
        <v>0.2857142857142857</v>
      </c>
      <c r="BF308" s="474">
        <f t="shared" si="22"/>
        <v>0</v>
      </c>
    </row>
    <row r="309" spans="1:58" x14ac:dyDescent="0.25">
      <c r="A309" s="480" t="str">
        <f t="shared" si="23"/>
        <v>C25991000402110</v>
      </c>
      <c r="B309" s="976" t="s">
        <v>99</v>
      </c>
      <c r="C309" s="968"/>
      <c r="D309" s="976" t="s">
        <v>337</v>
      </c>
      <c r="E309" s="968"/>
      <c r="F309" s="976" t="s">
        <v>324</v>
      </c>
      <c r="G309" s="968"/>
      <c r="H309" s="976" t="s">
        <v>283</v>
      </c>
      <c r="I309" s="968"/>
      <c r="J309" s="976" t="s">
        <v>280</v>
      </c>
      <c r="K309" s="968"/>
      <c r="L309" s="968"/>
      <c r="M309" s="976" t="s">
        <v>282</v>
      </c>
      <c r="N309" s="968"/>
      <c r="O309" s="968"/>
      <c r="P309" s="976" t="s">
        <v>279</v>
      </c>
      <c r="Q309" s="968"/>
      <c r="R309" s="976"/>
      <c r="S309" s="968"/>
      <c r="T309" s="977" t="s">
        <v>332</v>
      </c>
      <c r="U309" s="968"/>
      <c r="V309" s="968"/>
      <c r="W309" s="968"/>
      <c r="X309" s="968"/>
      <c r="Y309" s="968"/>
      <c r="Z309" s="968"/>
      <c r="AA309" s="968"/>
      <c r="AB309" s="976" t="s">
        <v>273</v>
      </c>
      <c r="AC309" s="968"/>
      <c r="AD309" s="968"/>
      <c r="AE309" s="968"/>
      <c r="AF309" s="968"/>
      <c r="AG309" s="976" t="s">
        <v>274</v>
      </c>
      <c r="AH309" s="968"/>
      <c r="AI309" s="968"/>
      <c r="AJ309" s="481" t="s">
        <v>65</v>
      </c>
      <c r="AK309" s="975" t="s">
        <v>275</v>
      </c>
      <c r="AL309" s="968"/>
      <c r="AM309" s="968"/>
      <c r="AN309" s="968"/>
      <c r="AO309" s="968"/>
      <c r="AP309" s="968"/>
      <c r="AQ309" s="482">
        <v>120000000</v>
      </c>
      <c r="AR309" s="482">
        <v>120000000</v>
      </c>
      <c r="AS309" s="483">
        <v>0</v>
      </c>
      <c r="AT309" s="483">
        <v>0</v>
      </c>
      <c r="AU309" s="482">
        <v>100000000</v>
      </c>
      <c r="AV309" s="482">
        <v>20000000</v>
      </c>
      <c r="AW309" s="483">
        <v>0</v>
      </c>
      <c r="AX309" s="482">
        <v>100000000</v>
      </c>
      <c r="AY309" s="483">
        <v>0</v>
      </c>
      <c r="AZ309" s="483">
        <v>0</v>
      </c>
      <c r="BA309" s="483">
        <v>0</v>
      </c>
      <c r="BB309" s="483">
        <v>0</v>
      </c>
      <c r="BC309" s="483">
        <v>0</v>
      </c>
      <c r="BD309" s="472"/>
      <c r="BE309" s="484">
        <f t="shared" si="21"/>
        <v>0.83333333333333337</v>
      </c>
      <c r="BF309" s="484">
        <f t="shared" si="22"/>
        <v>0</v>
      </c>
    </row>
    <row r="310" spans="1:58" x14ac:dyDescent="0.25">
      <c r="A310" s="480" t="str">
        <f t="shared" si="23"/>
        <v>C25991000402310</v>
      </c>
      <c r="B310" s="976" t="s">
        <v>99</v>
      </c>
      <c r="C310" s="968"/>
      <c r="D310" s="976" t="s">
        <v>337</v>
      </c>
      <c r="E310" s="968"/>
      <c r="F310" s="976" t="s">
        <v>324</v>
      </c>
      <c r="G310" s="968"/>
      <c r="H310" s="976" t="s">
        <v>283</v>
      </c>
      <c r="I310" s="968"/>
      <c r="J310" s="976" t="s">
        <v>280</v>
      </c>
      <c r="K310" s="968"/>
      <c r="L310" s="968"/>
      <c r="M310" s="976" t="s">
        <v>282</v>
      </c>
      <c r="N310" s="968"/>
      <c r="O310" s="968"/>
      <c r="P310" s="976" t="s">
        <v>289</v>
      </c>
      <c r="Q310" s="968"/>
      <c r="R310" s="976"/>
      <c r="S310" s="968"/>
      <c r="T310" s="977" t="s">
        <v>328</v>
      </c>
      <c r="U310" s="968"/>
      <c r="V310" s="968"/>
      <c r="W310" s="968"/>
      <c r="X310" s="968"/>
      <c r="Y310" s="968"/>
      <c r="Z310" s="968"/>
      <c r="AA310" s="968"/>
      <c r="AB310" s="976" t="s">
        <v>273</v>
      </c>
      <c r="AC310" s="968"/>
      <c r="AD310" s="968"/>
      <c r="AE310" s="968"/>
      <c r="AF310" s="968"/>
      <c r="AG310" s="976" t="s">
        <v>274</v>
      </c>
      <c r="AH310" s="968"/>
      <c r="AI310" s="968"/>
      <c r="AJ310" s="481" t="s">
        <v>65</v>
      </c>
      <c r="AK310" s="975" t="s">
        <v>275</v>
      </c>
      <c r="AL310" s="968"/>
      <c r="AM310" s="968"/>
      <c r="AN310" s="968"/>
      <c r="AO310" s="968"/>
      <c r="AP310" s="968"/>
      <c r="AQ310" s="482">
        <v>45000000</v>
      </c>
      <c r="AR310" s="483">
        <v>0</v>
      </c>
      <c r="AS310" s="482">
        <v>45000000</v>
      </c>
      <c r="AT310" s="483">
        <v>0</v>
      </c>
      <c r="AU310" s="483">
        <v>0</v>
      </c>
      <c r="AV310" s="483">
        <v>0</v>
      </c>
      <c r="AW310" s="483">
        <v>0</v>
      </c>
      <c r="AX310" s="483">
        <v>0</v>
      </c>
      <c r="AY310" s="483">
        <v>0</v>
      </c>
      <c r="AZ310" s="483">
        <v>0</v>
      </c>
      <c r="BA310" s="483">
        <v>0</v>
      </c>
      <c r="BB310" s="483">
        <v>0</v>
      </c>
      <c r="BC310" s="483">
        <v>0</v>
      </c>
      <c r="BD310" s="472"/>
      <c r="BE310" s="484">
        <f t="shared" si="21"/>
        <v>0</v>
      </c>
      <c r="BF310" s="484">
        <f t="shared" si="22"/>
        <v>0</v>
      </c>
    </row>
    <row r="311" spans="1:58" x14ac:dyDescent="0.25">
      <c r="A311" s="480" t="str">
        <f t="shared" si="23"/>
        <v>C25991000402410</v>
      </c>
      <c r="B311" s="976" t="s">
        <v>99</v>
      </c>
      <c r="C311" s="968"/>
      <c r="D311" s="976" t="s">
        <v>337</v>
      </c>
      <c r="E311" s="968"/>
      <c r="F311" s="976" t="s">
        <v>324</v>
      </c>
      <c r="G311" s="968"/>
      <c r="H311" s="976" t="s">
        <v>283</v>
      </c>
      <c r="I311" s="968"/>
      <c r="J311" s="976" t="s">
        <v>280</v>
      </c>
      <c r="K311" s="968"/>
      <c r="L311" s="968"/>
      <c r="M311" s="976" t="s">
        <v>282</v>
      </c>
      <c r="N311" s="968"/>
      <c r="O311" s="968"/>
      <c r="P311" s="976" t="s">
        <v>283</v>
      </c>
      <c r="Q311" s="968"/>
      <c r="R311" s="976"/>
      <c r="S311" s="968"/>
      <c r="T311" s="977" t="s">
        <v>84</v>
      </c>
      <c r="U311" s="968"/>
      <c r="V311" s="968"/>
      <c r="W311" s="968"/>
      <c r="X311" s="968"/>
      <c r="Y311" s="968"/>
      <c r="Z311" s="968"/>
      <c r="AA311" s="968"/>
      <c r="AB311" s="976" t="s">
        <v>273</v>
      </c>
      <c r="AC311" s="968"/>
      <c r="AD311" s="968"/>
      <c r="AE311" s="968"/>
      <c r="AF311" s="968"/>
      <c r="AG311" s="976" t="s">
        <v>274</v>
      </c>
      <c r="AH311" s="968"/>
      <c r="AI311" s="968"/>
      <c r="AJ311" s="481" t="s">
        <v>65</v>
      </c>
      <c r="AK311" s="975" t="s">
        <v>275</v>
      </c>
      <c r="AL311" s="968"/>
      <c r="AM311" s="968"/>
      <c r="AN311" s="968"/>
      <c r="AO311" s="968"/>
      <c r="AP311" s="968"/>
      <c r="AQ311" s="482">
        <v>55000000</v>
      </c>
      <c r="AR311" s="483">
        <v>0</v>
      </c>
      <c r="AS311" s="482">
        <v>55000000</v>
      </c>
      <c r="AT311" s="483">
        <v>0</v>
      </c>
      <c r="AU311" s="483">
        <v>0</v>
      </c>
      <c r="AV311" s="483">
        <v>0</v>
      </c>
      <c r="AW311" s="483">
        <v>0</v>
      </c>
      <c r="AX311" s="483">
        <v>0</v>
      </c>
      <c r="AY311" s="483">
        <v>0</v>
      </c>
      <c r="AZ311" s="483">
        <v>0</v>
      </c>
      <c r="BA311" s="483">
        <v>0</v>
      </c>
      <c r="BB311" s="483">
        <v>0</v>
      </c>
      <c r="BC311" s="483">
        <v>0</v>
      </c>
      <c r="BD311" s="472"/>
      <c r="BE311" s="484">
        <f t="shared" si="21"/>
        <v>0</v>
      </c>
      <c r="BF311" s="484">
        <f t="shared" si="22"/>
        <v>0</v>
      </c>
    </row>
    <row r="312" spans="1:58" x14ac:dyDescent="0.25">
      <c r="A312" s="480" t="str">
        <f t="shared" si="23"/>
        <v>C25991000402710</v>
      </c>
      <c r="B312" s="976" t="s">
        <v>99</v>
      </c>
      <c r="C312" s="968"/>
      <c r="D312" s="976" t="s">
        <v>337</v>
      </c>
      <c r="E312" s="968"/>
      <c r="F312" s="976" t="s">
        <v>324</v>
      </c>
      <c r="G312" s="968"/>
      <c r="H312" s="976" t="s">
        <v>283</v>
      </c>
      <c r="I312" s="968"/>
      <c r="J312" s="976" t="s">
        <v>280</v>
      </c>
      <c r="K312" s="968"/>
      <c r="L312" s="968"/>
      <c r="M312" s="976" t="s">
        <v>282</v>
      </c>
      <c r="N312" s="968"/>
      <c r="O312" s="968"/>
      <c r="P312" s="976" t="s">
        <v>293</v>
      </c>
      <c r="Q312" s="968"/>
      <c r="R312" s="976"/>
      <c r="S312" s="968"/>
      <c r="T312" s="977" t="s">
        <v>335</v>
      </c>
      <c r="U312" s="968"/>
      <c r="V312" s="968"/>
      <c r="W312" s="968"/>
      <c r="X312" s="968"/>
      <c r="Y312" s="968"/>
      <c r="Z312" s="968"/>
      <c r="AA312" s="968"/>
      <c r="AB312" s="976" t="s">
        <v>273</v>
      </c>
      <c r="AC312" s="968"/>
      <c r="AD312" s="968"/>
      <c r="AE312" s="968"/>
      <c r="AF312" s="968"/>
      <c r="AG312" s="976" t="s">
        <v>274</v>
      </c>
      <c r="AH312" s="968"/>
      <c r="AI312" s="968"/>
      <c r="AJ312" s="481" t="s">
        <v>65</v>
      </c>
      <c r="AK312" s="975" t="s">
        <v>275</v>
      </c>
      <c r="AL312" s="968"/>
      <c r="AM312" s="968"/>
      <c r="AN312" s="968"/>
      <c r="AO312" s="968"/>
      <c r="AP312" s="968"/>
      <c r="AQ312" s="482">
        <v>130000000</v>
      </c>
      <c r="AR312" s="482">
        <v>130000000</v>
      </c>
      <c r="AS312" s="483">
        <v>0</v>
      </c>
      <c r="AT312" s="483">
        <v>0</v>
      </c>
      <c r="AU312" s="483">
        <v>0</v>
      </c>
      <c r="AV312" s="482">
        <v>130000000</v>
      </c>
      <c r="AW312" s="483">
        <v>0</v>
      </c>
      <c r="AX312" s="483">
        <v>0</v>
      </c>
      <c r="AY312" s="483">
        <v>0</v>
      </c>
      <c r="AZ312" s="483">
        <v>0</v>
      </c>
      <c r="BA312" s="483">
        <v>0</v>
      </c>
      <c r="BB312" s="483">
        <v>0</v>
      </c>
      <c r="BC312" s="483">
        <v>0</v>
      </c>
      <c r="BD312" s="472"/>
      <c r="BE312" s="484">
        <f t="shared" si="21"/>
        <v>0</v>
      </c>
      <c r="BF312" s="484">
        <f t="shared" si="22"/>
        <v>0</v>
      </c>
    </row>
    <row r="313" spans="1:58" x14ac:dyDescent="0.25">
      <c r="A313" s="480" t="str">
        <f t="shared" si="23"/>
        <v>C2599100040310</v>
      </c>
      <c r="B313" s="967" t="s">
        <v>99</v>
      </c>
      <c r="C313" s="968"/>
      <c r="D313" s="967" t="s">
        <v>337</v>
      </c>
      <c r="E313" s="968"/>
      <c r="F313" s="967" t="s">
        <v>324</v>
      </c>
      <c r="G313" s="968"/>
      <c r="H313" s="967" t="s">
        <v>283</v>
      </c>
      <c r="I313" s="968"/>
      <c r="J313" s="967" t="s">
        <v>280</v>
      </c>
      <c r="K313" s="968"/>
      <c r="L313" s="968"/>
      <c r="M313" s="967" t="s">
        <v>289</v>
      </c>
      <c r="N313" s="968"/>
      <c r="O313" s="968"/>
      <c r="P313" s="967"/>
      <c r="Q313" s="968"/>
      <c r="R313" s="967"/>
      <c r="S313" s="968"/>
      <c r="T313" s="970" t="s">
        <v>422</v>
      </c>
      <c r="U313" s="968"/>
      <c r="V313" s="968"/>
      <c r="W313" s="968"/>
      <c r="X313" s="968"/>
      <c r="Y313" s="968"/>
      <c r="Z313" s="968"/>
      <c r="AA313" s="968"/>
      <c r="AB313" s="967" t="s">
        <v>273</v>
      </c>
      <c r="AC313" s="968"/>
      <c r="AD313" s="968"/>
      <c r="AE313" s="968"/>
      <c r="AF313" s="968"/>
      <c r="AG313" s="967" t="s">
        <v>274</v>
      </c>
      <c r="AH313" s="968"/>
      <c r="AI313" s="968"/>
      <c r="AJ313" s="469" t="s">
        <v>65</v>
      </c>
      <c r="AK313" s="969" t="s">
        <v>275</v>
      </c>
      <c r="AL313" s="968"/>
      <c r="AM313" s="968"/>
      <c r="AN313" s="968"/>
      <c r="AO313" s="968"/>
      <c r="AP313" s="968"/>
      <c r="AQ313" s="470">
        <v>500000000</v>
      </c>
      <c r="AR313" s="471">
        <v>0</v>
      </c>
      <c r="AS313" s="470">
        <v>500000000</v>
      </c>
      <c r="AT313" s="471">
        <v>0</v>
      </c>
      <c r="AU313" s="471">
        <v>0</v>
      </c>
      <c r="AV313" s="471">
        <v>0</v>
      </c>
      <c r="AW313" s="471">
        <v>0</v>
      </c>
      <c r="AX313" s="471">
        <v>0</v>
      </c>
      <c r="AY313" s="471">
        <v>0</v>
      </c>
      <c r="AZ313" s="471">
        <v>0</v>
      </c>
      <c r="BA313" s="471">
        <v>0</v>
      </c>
      <c r="BB313" s="471">
        <v>0</v>
      </c>
      <c r="BC313" s="471">
        <v>0</v>
      </c>
      <c r="BD313" s="472"/>
      <c r="BE313" s="474">
        <f t="shared" si="21"/>
        <v>0</v>
      </c>
      <c r="BF313" s="474">
        <f t="shared" si="22"/>
        <v>0</v>
      </c>
    </row>
    <row r="314" spans="1:58" x14ac:dyDescent="0.25">
      <c r="A314" s="480" t="str">
        <f t="shared" si="23"/>
        <v>C25991000403710</v>
      </c>
      <c r="B314" s="976" t="s">
        <v>99</v>
      </c>
      <c r="C314" s="968"/>
      <c r="D314" s="976" t="s">
        <v>337</v>
      </c>
      <c r="E314" s="968"/>
      <c r="F314" s="976" t="s">
        <v>324</v>
      </c>
      <c r="G314" s="968"/>
      <c r="H314" s="976" t="s">
        <v>283</v>
      </c>
      <c r="I314" s="968"/>
      <c r="J314" s="976" t="s">
        <v>280</v>
      </c>
      <c r="K314" s="968"/>
      <c r="L314" s="968"/>
      <c r="M314" s="976" t="s">
        <v>289</v>
      </c>
      <c r="N314" s="968"/>
      <c r="O314" s="968"/>
      <c r="P314" s="976" t="s">
        <v>293</v>
      </c>
      <c r="Q314" s="968"/>
      <c r="R314" s="976"/>
      <c r="S314" s="968"/>
      <c r="T314" s="977" t="s">
        <v>335</v>
      </c>
      <c r="U314" s="968"/>
      <c r="V314" s="968"/>
      <c r="W314" s="968"/>
      <c r="X314" s="968"/>
      <c r="Y314" s="968"/>
      <c r="Z314" s="968"/>
      <c r="AA314" s="968"/>
      <c r="AB314" s="976" t="s">
        <v>273</v>
      </c>
      <c r="AC314" s="968"/>
      <c r="AD314" s="968"/>
      <c r="AE314" s="968"/>
      <c r="AF314" s="968"/>
      <c r="AG314" s="976" t="s">
        <v>274</v>
      </c>
      <c r="AH314" s="968"/>
      <c r="AI314" s="968"/>
      <c r="AJ314" s="481" t="s">
        <v>65</v>
      </c>
      <c r="AK314" s="975" t="s">
        <v>275</v>
      </c>
      <c r="AL314" s="968"/>
      <c r="AM314" s="968"/>
      <c r="AN314" s="968"/>
      <c r="AO314" s="968"/>
      <c r="AP314" s="968"/>
      <c r="AQ314" s="482">
        <v>500000000</v>
      </c>
      <c r="AR314" s="483">
        <v>0</v>
      </c>
      <c r="AS314" s="482">
        <v>500000000</v>
      </c>
      <c r="AT314" s="483">
        <v>0</v>
      </c>
      <c r="AU314" s="483">
        <v>0</v>
      </c>
      <c r="AV314" s="483">
        <v>0</v>
      </c>
      <c r="AW314" s="483">
        <v>0</v>
      </c>
      <c r="AX314" s="483">
        <v>0</v>
      </c>
      <c r="AY314" s="483">
        <v>0</v>
      </c>
      <c r="AZ314" s="483">
        <v>0</v>
      </c>
      <c r="BA314" s="483">
        <v>0</v>
      </c>
      <c r="BB314" s="483">
        <v>0</v>
      </c>
      <c r="BC314" s="483">
        <v>0</v>
      </c>
      <c r="BD314" s="472"/>
      <c r="BE314" s="484">
        <f t="shared" si="21"/>
        <v>0</v>
      </c>
      <c r="BF314" s="484">
        <f t="shared" si="22"/>
        <v>0</v>
      </c>
    </row>
    <row r="315" spans="1:58" s="542" customFormat="1" x14ac:dyDescent="0.25">
      <c r="A315" s="536" t="str">
        <f t="shared" si="23"/>
        <v>C259910005010</v>
      </c>
      <c r="B315" s="981" t="s">
        <v>99</v>
      </c>
      <c r="C315" s="982"/>
      <c r="D315" s="981" t="s">
        <v>337</v>
      </c>
      <c r="E315" s="982"/>
      <c r="F315" s="981" t="s">
        <v>324</v>
      </c>
      <c r="G315" s="982"/>
      <c r="H315" s="981" t="s">
        <v>284</v>
      </c>
      <c r="I315" s="982"/>
      <c r="J315" s="981" t="s">
        <v>280</v>
      </c>
      <c r="K315" s="982"/>
      <c r="L315" s="982"/>
      <c r="M315" s="981"/>
      <c r="N315" s="982"/>
      <c r="O315" s="982"/>
      <c r="P315" s="981"/>
      <c r="Q315" s="982"/>
      <c r="R315" s="981"/>
      <c r="S315" s="982"/>
      <c r="T315" s="983" t="s">
        <v>649</v>
      </c>
      <c r="U315" s="982"/>
      <c r="V315" s="982"/>
      <c r="W315" s="982"/>
      <c r="X315" s="982"/>
      <c r="Y315" s="982"/>
      <c r="Z315" s="982"/>
      <c r="AA315" s="982"/>
      <c r="AB315" s="981" t="s">
        <v>273</v>
      </c>
      <c r="AC315" s="982"/>
      <c r="AD315" s="982"/>
      <c r="AE315" s="982"/>
      <c r="AF315" s="982"/>
      <c r="AG315" s="981" t="s">
        <v>274</v>
      </c>
      <c r="AH315" s="982"/>
      <c r="AI315" s="982"/>
      <c r="AJ315" s="537" t="s">
        <v>65</v>
      </c>
      <c r="AK315" s="988" t="s">
        <v>275</v>
      </c>
      <c r="AL315" s="982"/>
      <c r="AM315" s="982"/>
      <c r="AN315" s="982"/>
      <c r="AO315" s="982"/>
      <c r="AP315" s="982"/>
      <c r="AQ315" s="538">
        <v>300000000</v>
      </c>
      <c r="AR315" s="538">
        <v>300000000</v>
      </c>
      <c r="AS315" s="539">
        <v>0</v>
      </c>
      <c r="AT315" s="539">
        <v>0</v>
      </c>
      <c r="AU315" s="539">
        <v>0</v>
      </c>
      <c r="AV315" s="538">
        <v>300000000</v>
      </c>
      <c r="AW315" s="539">
        <v>0</v>
      </c>
      <c r="AX315" s="539">
        <v>0</v>
      </c>
      <c r="AY315" s="539">
        <v>0</v>
      </c>
      <c r="AZ315" s="539">
        <v>0</v>
      </c>
      <c r="BA315" s="539">
        <v>0</v>
      </c>
      <c r="BB315" s="539">
        <v>0</v>
      </c>
      <c r="BC315" s="539">
        <v>0</v>
      </c>
      <c r="BD315" s="540"/>
      <c r="BE315" s="541">
        <f t="shared" si="21"/>
        <v>0</v>
      </c>
      <c r="BF315" s="541">
        <f t="shared" si="22"/>
        <v>0</v>
      </c>
    </row>
    <row r="316" spans="1:58" s="598" customFormat="1" ht="30.75" customHeight="1" x14ac:dyDescent="0.25">
      <c r="A316" s="592" t="str">
        <f t="shared" si="23"/>
        <v>C25991000510</v>
      </c>
      <c r="B316" s="994" t="s">
        <v>99</v>
      </c>
      <c r="C316" s="993"/>
      <c r="D316" s="994" t="s">
        <v>337</v>
      </c>
      <c r="E316" s="993"/>
      <c r="F316" s="994" t="s">
        <v>324</v>
      </c>
      <c r="G316" s="993"/>
      <c r="H316" s="994" t="s">
        <v>284</v>
      </c>
      <c r="I316" s="993"/>
      <c r="J316" s="994" t="s">
        <v>236</v>
      </c>
      <c r="K316" s="993"/>
      <c r="L316" s="993"/>
      <c r="M316" s="994" t="s">
        <v>236</v>
      </c>
      <c r="N316" s="993"/>
      <c r="O316" s="993"/>
      <c r="P316" s="994" t="s">
        <v>236</v>
      </c>
      <c r="Q316" s="993"/>
      <c r="R316" s="994" t="s">
        <v>236</v>
      </c>
      <c r="S316" s="993"/>
      <c r="T316" s="995" t="s">
        <v>649</v>
      </c>
      <c r="U316" s="993"/>
      <c r="V316" s="993"/>
      <c r="W316" s="993"/>
      <c r="X316" s="993"/>
      <c r="Y316" s="993"/>
      <c r="Z316" s="993"/>
      <c r="AA316" s="993"/>
      <c r="AB316" s="994" t="s">
        <v>273</v>
      </c>
      <c r="AC316" s="993"/>
      <c r="AD316" s="993"/>
      <c r="AE316" s="993"/>
      <c r="AF316" s="993"/>
      <c r="AG316" s="994" t="s">
        <v>274</v>
      </c>
      <c r="AH316" s="993"/>
      <c r="AI316" s="993"/>
      <c r="AJ316" s="599" t="s">
        <v>65</v>
      </c>
      <c r="AK316" s="998" t="s">
        <v>275</v>
      </c>
      <c r="AL316" s="993"/>
      <c r="AM316" s="993"/>
      <c r="AN316" s="993"/>
      <c r="AO316" s="993"/>
      <c r="AP316" s="993"/>
      <c r="AQ316" s="600">
        <v>300000000</v>
      </c>
      <c r="AR316" s="600">
        <v>300000000</v>
      </c>
      <c r="AS316" s="601">
        <v>0</v>
      </c>
      <c r="AT316" s="601">
        <v>0</v>
      </c>
      <c r="AU316" s="601">
        <v>0</v>
      </c>
      <c r="AV316" s="600">
        <v>300000000</v>
      </c>
      <c r="AW316" s="601">
        <v>0</v>
      </c>
      <c r="AX316" s="601">
        <v>0</v>
      </c>
      <c r="AY316" s="601">
        <v>0</v>
      </c>
      <c r="AZ316" s="601">
        <v>0</v>
      </c>
      <c r="BA316" s="601">
        <v>0</v>
      </c>
      <c r="BB316" s="601">
        <v>0</v>
      </c>
      <c r="BC316" s="601">
        <v>0</v>
      </c>
      <c r="BD316" s="596"/>
      <c r="BE316" s="602">
        <f t="shared" si="21"/>
        <v>0</v>
      </c>
      <c r="BF316" s="602">
        <f t="shared" si="22"/>
        <v>0</v>
      </c>
    </row>
    <row r="317" spans="1:58" x14ac:dyDescent="0.25">
      <c r="A317" s="480" t="str">
        <f t="shared" si="23"/>
        <v>C2599100050210</v>
      </c>
      <c r="B317" s="967" t="s">
        <v>99</v>
      </c>
      <c r="C317" s="968"/>
      <c r="D317" s="967" t="s">
        <v>337</v>
      </c>
      <c r="E317" s="968"/>
      <c r="F317" s="967" t="s">
        <v>324</v>
      </c>
      <c r="G317" s="968"/>
      <c r="H317" s="967" t="s">
        <v>284</v>
      </c>
      <c r="I317" s="968"/>
      <c r="J317" s="967" t="s">
        <v>280</v>
      </c>
      <c r="K317" s="968"/>
      <c r="L317" s="968"/>
      <c r="M317" s="967" t="s">
        <v>282</v>
      </c>
      <c r="N317" s="968"/>
      <c r="O317" s="968"/>
      <c r="P317" s="967"/>
      <c r="Q317" s="968"/>
      <c r="R317" s="967"/>
      <c r="S317" s="968"/>
      <c r="T317" s="970" t="s">
        <v>326</v>
      </c>
      <c r="U317" s="968"/>
      <c r="V317" s="968"/>
      <c r="W317" s="968"/>
      <c r="X317" s="968"/>
      <c r="Y317" s="968"/>
      <c r="Z317" s="968"/>
      <c r="AA317" s="968"/>
      <c r="AB317" s="967" t="s">
        <v>273</v>
      </c>
      <c r="AC317" s="968"/>
      <c r="AD317" s="968"/>
      <c r="AE317" s="968"/>
      <c r="AF317" s="968"/>
      <c r="AG317" s="967" t="s">
        <v>274</v>
      </c>
      <c r="AH317" s="968"/>
      <c r="AI317" s="968"/>
      <c r="AJ317" s="469" t="s">
        <v>65</v>
      </c>
      <c r="AK317" s="969" t="s">
        <v>275</v>
      </c>
      <c r="AL317" s="968"/>
      <c r="AM317" s="968"/>
      <c r="AN317" s="968"/>
      <c r="AO317" s="968"/>
      <c r="AP317" s="968"/>
      <c r="AQ317" s="470">
        <v>300000000</v>
      </c>
      <c r="AR317" s="470">
        <v>300000000</v>
      </c>
      <c r="AS317" s="471">
        <v>0</v>
      </c>
      <c r="AT317" s="471">
        <v>0</v>
      </c>
      <c r="AU317" s="471">
        <v>0</v>
      </c>
      <c r="AV317" s="470">
        <v>300000000</v>
      </c>
      <c r="AW317" s="471">
        <v>0</v>
      </c>
      <c r="AX317" s="471">
        <v>0</v>
      </c>
      <c r="AY317" s="471">
        <v>0</v>
      </c>
      <c r="AZ317" s="471">
        <v>0</v>
      </c>
      <c r="BA317" s="471">
        <v>0</v>
      </c>
      <c r="BB317" s="471">
        <v>0</v>
      </c>
      <c r="BC317" s="471">
        <v>0</v>
      </c>
      <c r="BD317" s="472"/>
      <c r="BE317" s="474">
        <f t="shared" si="21"/>
        <v>0</v>
      </c>
      <c r="BF317" s="474">
        <f t="shared" si="22"/>
        <v>0</v>
      </c>
    </row>
    <row r="318" spans="1:58" x14ac:dyDescent="0.25">
      <c r="A318" s="480" t="str">
        <f t="shared" si="23"/>
        <v>C25991000502110</v>
      </c>
      <c r="B318" s="976" t="s">
        <v>99</v>
      </c>
      <c r="C318" s="968"/>
      <c r="D318" s="976" t="s">
        <v>337</v>
      </c>
      <c r="E318" s="968"/>
      <c r="F318" s="976" t="s">
        <v>324</v>
      </c>
      <c r="G318" s="968"/>
      <c r="H318" s="976" t="s">
        <v>284</v>
      </c>
      <c r="I318" s="968"/>
      <c r="J318" s="976" t="s">
        <v>280</v>
      </c>
      <c r="K318" s="968"/>
      <c r="L318" s="968"/>
      <c r="M318" s="976" t="s">
        <v>282</v>
      </c>
      <c r="N318" s="968"/>
      <c r="O318" s="968"/>
      <c r="P318" s="976" t="s">
        <v>279</v>
      </c>
      <c r="Q318" s="968"/>
      <c r="R318" s="976"/>
      <c r="S318" s="968"/>
      <c r="T318" s="977" t="s">
        <v>332</v>
      </c>
      <c r="U318" s="968"/>
      <c r="V318" s="968"/>
      <c r="W318" s="968"/>
      <c r="X318" s="968"/>
      <c r="Y318" s="968"/>
      <c r="Z318" s="968"/>
      <c r="AA318" s="968"/>
      <c r="AB318" s="976" t="s">
        <v>273</v>
      </c>
      <c r="AC318" s="968"/>
      <c r="AD318" s="968"/>
      <c r="AE318" s="968"/>
      <c r="AF318" s="968"/>
      <c r="AG318" s="976" t="s">
        <v>274</v>
      </c>
      <c r="AH318" s="968"/>
      <c r="AI318" s="968"/>
      <c r="AJ318" s="481" t="s">
        <v>65</v>
      </c>
      <c r="AK318" s="975" t="s">
        <v>275</v>
      </c>
      <c r="AL318" s="968"/>
      <c r="AM318" s="968"/>
      <c r="AN318" s="968"/>
      <c r="AO318" s="968"/>
      <c r="AP318" s="968"/>
      <c r="AQ318" s="482">
        <v>300000000</v>
      </c>
      <c r="AR318" s="482">
        <v>300000000</v>
      </c>
      <c r="AS318" s="483">
        <v>0</v>
      </c>
      <c r="AT318" s="483">
        <v>0</v>
      </c>
      <c r="AU318" s="483">
        <v>0</v>
      </c>
      <c r="AV318" s="482">
        <v>300000000</v>
      </c>
      <c r="AW318" s="483">
        <v>0</v>
      </c>
      <c r="AX318" s="483">
        <v>0</v>
      </c>
      <c r="AY318" s="483">
        <v>0</v>
      </c>
      <c r="AZ318" s="483">
        <v>0</v>
      </c>
      <c r="BA318" s="483">
        <v>0</v>
      </c>
      <c r="BB318" s="483">
        <v>0</v>
      </c>
      <c r="BC318" s="483">
        <v>0</v>
      </c>
      <c r="BD318" s="472"/>
      <c r="BE318" s="484">
        <f t="shared" si="21"/>
        <v>0</v>
      </c>
      <c r="BF318" s="484">
        <f t="shared" si="22"/>
        <v>0</v>
      </c>
    </row>
    <row r="319" spans="1:58" s="542" customFormat="1" x14ac:dyDescent="0.25">
      <c r="A319" s="536" t="str">
        <f t="shared" si="23"/>
        <v>C259910006010</v>
      </c>
      <c r="B319" s="981" t="s">
        <v>99</v>
      </c>
      <c r="C319" s="982"/>
      <c r="D319" s="981" t="s">
        <v>337</v>
      </c>
      <c r="E319" s="982"/>
      <c r="F319" s="981" t="s">
        <v>324</v>
      </c>
      <c r="G319" s="982"/>
      <c r="H319" s="981" t="s">
        <v>292</v>
      </c>
      <c r="I319" s="982"/>
      <c r="J319" s="981" t="s">
        <v>280</v>
      </c>
      <c r="K319" s="982"/>
      <c r="L319" s="982"/>
      <c r="M319" s="981"/>
      <c r="N319" s="982"/>
      <c r="O319" s="982"/>
      <c r="P319" s="981"/>
      <c r="Q319" s="982"/>
      <c r="R319" s="981"/>
      <c r="S319" s="982"/>
      <c r="T319" s="983" t="s">
        <v>666</v>
      </c>
      <c r="U319" s="982"/>
      <c r="V319" s="982"/>
      <c r="W319" s="982"/>
      <c r="X319" s="982"/>
      <c r="Y319" s="982"/>
      <c r="Z319" s="982"/>
      <c r="AA319" s="982"/>
      <c r="AB319" s="981" t="s">
        <v>273</v>
      </c>
      <c r="AC319" s="982"/>
      <c r="AD319" s="982"/>
      <c r="AE319" s="982"/>
      <c r="AF319" s="982"/>
      <c r="AG319" s="981" t="s">
        <v>274</v>
      </c>
      <c r="AH319" s="982"/>
      <c r="AI319" s="982"/>
      <c r="AJ319" s="537" t="s">
        <v>65</v>
      </c>
      <c r="AK319" s="988" t="s">
        <v>275</v>
      </c>
      <c r="AL319" s="982"/>
      <c r="AM319" s="982"/>
      <c r="AN319" s="982"/>
      <c r="AO319" s="982"/>
      <c r="AP319" s="982"/>
      <c r="AQ319" s="538">
        <v>300000000</v>
      </c>
      <c r="AR319" s="538">
        <v>299332000</v>
      </c>
      <c r="AS319" s="538">
        <v>668000</v>
      </c>
      <c r="AT319" s="539">
        <v>0</v>
      </c>
      <c r="AU319" s="538">
        <v>56437186</v>
      </c>
      <c r="AV319" s="538">
        <v>242894814</v>
      </c>
      <c r="AW319" s="538">
        <v>2498301</v>
      </c>
      <c r="AX319" s="538">
        <v>53938885</v>
      </c>
      <c r="AY319" s="538">
        <v>1500191</v>
      </c>
      <c r="AZ319" s="538">
        <v>998110</v>
      </c>
      <c r="BA319" s="538">
        <v>1500191</v>
      </c>
      <c r="BB319" s="539">
        <v>0</v>
      </c>
      <c r="BC319" s="539">
        <v>0</v>
      </c>
      <c r="BD319" s="540"/>
      <c r="BE319" s="541">
        <f t="shared" si="21"/>
        <v>0.18812395333333334</v>
      </c>
      <c r="BF319" s="541">
        <f t="shared" si="22"/>
        <v>8.3276700000000006E-3</v>
      </c>
    </row>
    <row r="320" spans="1:58" s="598" customFormat="1" x14ac:dyDescent="0.25">
      <c r="A320" s="592" t="str">
        <f t="shared" si="23"/>
        <v>C25991000610</v>
      </c>
      <c r="B320" s="994" t="s">
        <v>99</v>
      </c>
      <c r="C320" s="993"/>
      <c r="D320" s="994" t="s">
        <v>337</v>
      </c>
      <c r="E320" s="993"/>
      <c r="F320" s="994" t="s">
        <v>324</v>
      </c>
      <c r="G320" s="993"/>
      <c r="H320" s="994" t="s">
        <v>292</v>
      </c>
      <c r="I320" s="993"/>
      <c r="J320" s="994" t="s">
        <v>236</v>
      </c>
      <c r="K320" s="993"/>
      <c r="L320" s="993"/>
      <c r="M320" s="994" t="s">
        <v>236</v>
      </c>
      <c r="N320" s="993"/>
      <c r="O320" s="993"/>
      <c r="P320" s="994" t="s">
        <v>236</v>
      </c>
      <c r="Q320" s="993"/>
      <c r="R320" s="994" t="s">
        <v>236</v>
      </c>
      <c r="S320" s="993"/>
      <c r="T320" s="995" t="s">
        <v>651</v>
      </c>
      <c r="U320" s="993"/>
      <c r="V320" s="993"/>
      <c r="W320" s="993"/>
      <c r="X320" s="993"/>
      <c r="Y320" s="993"/>
      <c r="Z320" s="993"/>
      <c r="AA320" s="993"/>
      <c r="AB320" s="994" t="s">
        <v>273</v>
      </c>
      <c r="AC320" s="993"/>
      <c r="AD320" s="993"/>
      <c r="AE320" s="993"/>
      <c r="AF320" s="993"/>
      <c r="AG320" s="994" t="s">
        <v>274</v>
      </c>
      <c r="AH320" s="993"/>
      <c r="AI320" s="993"/>
      <c r="AJ320" s="599" t="s">
        <v>65</v>
      </c>
      <c r="AK320" s="998" t="s">
        <v>275</v>
      </c>
      <c r="AL320" s="993"/>
      <c r="AM320" s="993"/>
      <c r="AN320" s="993"/>
      <c r="AO320" s="993"/>
      <c r="AP320" s="993"/>
      <c r="AQ320" s="600">
        <v>300000000</v>
      </c>
      <c r="AR320" s="600">
        <v>299332000</v>
      </c>
      <c r="AS320" s="600">
        <v>668000</v>
      </c>
      <c r="AT320" s="601">
        <v>0</v>
      </c>
      <c r="AU320" s="600">
        <v>56437186</v>
      </c>
      <c r="AV320" s="600">
        <v>242894814</v>
      </c>
      <c r="AW320" s="600">
        <v>2498301</v>
      </c>
      <c r="AX320" s="600">
        <v>53938885</v>
      </c>
      <c r="AY320" s="600">
        <v>1500191</v>
      </c>
      <c r="AZ320" s="600">
        <v>998110</v>
      </c>
      <c r="BA320" s="600">
        <v>1500191</v>
      </c>
      <c r="BB320" s="601">
        <v>0</v>
      </c>
      <c r="BC320" s="601">
        <v>0</v>
      </c>
      <c r="BD320" s="596"/>
      <c r="BE320" s="602">
        <f t="shared" si="21"/>
        <v>0.18812395333333334</v>
      </c>
      <c r="BF320" s="602">
        <f t="shared" si="22"/>
        <v>8.3276700000000006E-3</v>
      </c>
    </row>
    <row r="321" spans="1:58" x14ac:dyDescent="0.25">
      <c r="A321" s="480" t="str">
        <f t="shared" si="23"/>
        <v>C2599100060110</v>
      </c>
      <c r="B321" s="967" t="s">
        <v>99</v>
      </c>
      <c r="C321" s="968"/>
      <c r="D321" s="967" t="s">
        <v>337</v>
      </c>
      <c r="E321" s="968"/>
      <c r="F321" s="967" t="s">
        <v>324</v>
      </c>
      <c r="G321" s="968"/>
      <c r="H321" s="967" t="s">
        <v>292</v>
      </c>
      <c r="I321" s="968"/>
      <c r="J321" s="967" t="s">
        <v>280</v>
      </c>
      <c r="K321" s="968"/>
      <c r="L321" s="968"/>
      <c r="M321" s="967" t="s">
        <v>279</v>
      </c>
      <c r="N321" s="968"/>
      <c r="O321" s="968"/>
      <c r="P321" s="967"/>
      <c r="Q321" s="968"/>
      <c r="R321" s="967"/>
      <c r="S321" s="968"/>
      <c r="T321" s="970" t="s">
        <v>331</v>
      </c>
      <c r="U321" s="968"/>
      <c r="V321" s="968"/>
      <c r="W321" s="968"/>
      <c r="X321" s="968"/>
      <c r="Y321" s="968"/>
      <c r="Z321" s="968"/>
      <c r="AA321" s="968"/>
      <c r="AB321" s="967" t="s">
        <v>273</v>
      </c>
      <c r="AC321" s="968"/>
      <c r="AD321" s="968"/>
      <c r="AE321" s="968"/>
      <c r="AF321" s="968"/>
      <c r="AG321" s="967" t="s">
        <v>274</v>
      </c>
      <c r="AH321" s="968"/>
      <c r="AI321" s="968"/>
      <c r="AJ321" s="469" t="s">
        <v>65</v>
      </c>
      <c r="AK321" s="969" t="s">
        <v>275</v>
      </c>
      <c r="AL321" s="968"/>
      <c r="AM321" s="968"/>
      <c r="AN321" s="968"/>
      <c r="AO321" s="968"/>
      <c r="AP321" s="968"/>
      <c r="AQ321" s="471">
        <v>0</v>
      </c>
      <c r="AR321" s="471">
        <v>0</v>
      </c>
      <c r="AS321" s="471">
        <v>0</v>
      </c>
      <c r="AT321" s="471">
        <v>0</v>
      </c>
      <c r="AU321" s="471">
        <v>0</v>
      </c>
      <c r="AV321" s="471">
        <v>0</v>
      </c>
      <c r="AW321" s="471">
        <v>0</v>
      </c>
      <c r="AX321" s="471">
        <v>0</v>
      </c>
      <c r="AY321" s="471">
        <v>0</v>
      </c>
      <c r="AZ321" s="471">
        <v>0</v>
      </c>
      <c r="BA321" s="471">
        <v>0</v>
      </c>
      <c r="BB321" s="471">
        <v>0</v>
      </c>
      <c r="BC321" s="471">
        <v>0</v>
      </c>
      <c r="BD321" s="472"/>
      <c r="BE321" s="474" t="e">
        <f t="shared" si="21"/>
        <v>#DIV/0!</v>
      </c>
      <c r="BF321" s="474" t="e">
        <f t="shared" si="22"/>
        <v>#DIV/0!</v>
      </c>
    </row>
    <row r="322" spans="1:58" x14ac:dyDescent="0.25">
      <c r="A322" s="480" t="str">
        <f t="shared" si="23"/>
        <v>C25991000601110</v>
      </c>
      <c r="B322" s="976" t="s">
        <v>99</v>
      </c>
      <c r="C322" s="968"/>
      <c r="D322" s="976" t="s">
        <v>337</v>
      </c>
      <c r="E322" s="968"/>
      <c r="F322" s="976" t="s">
        <v>324</v>
      </c>
      <c r="G322" s="968"/>
      <c r="H322" s="976" t="s">
        <v>292</v>
      </c>
      <c r="I322" s="968"/>
      <c r="J322" s="976" t="s">
        <v>280</v>
      </c>
      <c r="K322" s="968"/>
      <c r="L322" s="968"/>
      <c r="M322" s="976" t="s">
        <v>279</v>
      </c>
      <c r="N322" s="968"/>
      <c r="O322" s="968"/>
      <c r="P322" s="976" t="s">
        <v>279</v>
      </c>
      <c r="Q322" s="968"/>
      <c r="R322" s="976"/>
      <c r="S322" s="968"/>
      <c r="T322" s="977" t="s">
        <v>332</v>
      </c>
      <c r="U322" s="968"/>
      <c r="V322" s="968"/>
      <c r="W322" s="968"/>
      <c r="X322" s="968"/>
      <c r="Y322" s="968"/>
      <c r="Z322" s="968"/>
      <c r="AA322" s="968"/>
      <c r="AB322" s="976" t="s">
        <v>273</v>
      </c>
      <c r="AC322" s="968"/>
      <c r="AD322" s="968"/>
      <c r="AE322" s="968"/>
      <c r="AF322" s="968"/>
      <c r="AG322" s="976" t="s">
        <v>274</v>
      </c>
      <c r="AH322" s="968"/>
      <c r="AI322" s="968"/>
      <c r="AJ322" s="481" t="s">
        <v>65</v>
      </c>
      <c r="AK322" s="975" t="s">
        <v>275</v>
      </c>
      <c r="AL322" s="968"/>
      <c r="AM322" s="968"/>
      <c r="AN322" s="968"/>
      <c r="AO322" s="968"/>
      <c r="AP322" s="968"/>
      <c r="AQ322" s="483">
        <v>0</v>
      </c>
      <c r="AR322" s="483">
        <v>0</v>
      </c>
      <c r="AS322" s="483">
        <v>0</v>
      </c>
      <c r="AT322" s="483">
        <v>0</v>
      </c>
      <c r="AU322" s="483">
        <v>0</v>
      </c>
      <c r="AV322" s="483">
        <v>0</v>
      </c>
      <c r="AW322" s="483">
        <v>0</v>
      </c>
      <c r="AX322" s="483">
        <v>0</v>
      </c>
      <c r="AY322" s="483">
        <v>0</v>
      </c>
      <c r="AZ322" s="483">
        <v>0</v>
      </c>
      <c r="BA322" s="483">
        <v>0</v>
      </c>
      <c r="BB322" s="483">
        <v>0</v>
      </c>
      <c r="BC322" s="483">
        <v>0</v>
      </c>
      <c r="BD322" s="472"/>
      <c r="BE322" s="484" t="e">
        <f t="shared" si="21"/>
        <v>#DIV/0!</v>
      </c>
      <c r="BF322" s="484" t="e">
        <f t="shared" si="22"/>
        <v>#DIV/0!</v>
      </c>
    </row>
    <row r="323" spans="1:58" x14ac:dyDescent="0.25">
      <c r="A323" s="480" t="str">
        <f t="shared" si="23"/>
        <v>C25991000601810</v>
      </c>
      <c r="B323" s="976" t="s">
        <v>99</v>
      </c>
      <c r="C323" s="968"/>
      <c r="D323" s="976" t="s">
        <v>337</v>
      </c>
      <c r="E323" s="968"/>
      <c r="F323" s="976" t="s">
        <v>324</v>
      </c>
      <c r="G323" s="968"/>
      <c r="H323" s="976" t="s">
        <v>292</v>
      </c>
      <c r="I323" s="968"/>
      <c r="J323" s="976" t="s">
        <v>280</v>
      </c>
      <c r="K323" s="968"/>
      <c r="L323" s="968"/>
      <c r="M323" s="976" t="s">
        <v>279</v>
      </c>
      <c r="N323" s="968"/>
      <c r="O323" s="968"/>
      <c r="P323" s="976" t="s">
        <v>294</v>
      </c>
      <c r="Q323" s="968"/>
      <c r="R323" s="976"/>
      <c r="S323" s="968"/>
      <c r="T323" s="977" t="s">
        <v>652</v>
      </c>
      <c r="U323" s="968"/>
      <c r="V323" s="968"/>
      <c r="W323" s="968"/>
      <c r="X323" s="968"/>
      <c r="Y323" s="968"/>
      <c r="Z323" s="968"/>
      <c r="AA323" s="968"/>
      <c r="AB323" s="976" t="s">
        <v>273</v>
      </c>
      <c r="AC323" s="968"/>
      <c r="AD323" s="968"/>
      <c r="AE323" s="968"/>
      <c r="AF323" s="968"/>
      <c r="AG323" s="976" t="s">
        <v>274</v>
      </c>
      <c r="AH323" s="968"/>
      <c r="AI323" s="968"/>
      <c r="AJ323" s="481" t="s">
        <v>65</v>
      </c>
      <c r="AK323" s="975" t="s">
        <v>275</v>
      </c>
      <c r="AL323" s="968"/>
      <c r="AM323" s="968"/>
      <c r="AN323" s="968"/>
      <c r="AO323" s="968"/>
      <c r="AP323" s="968"/>
      <c r="AQ323" s="483">
        <v>0</v>
      </c>
      <c r="AR323" s="483">
        <v>0</v>
      </c>
      <c r="AS323" s="483">
        <v>0</v>
      </c>
      <c r="AT323" s="483">
        <v>0</v>
      </c>
      <c r="AU323" s="483">
        <v>0</v>
      </c>
      <c r="AV323" s="483">
        <v>0</v>
      </c>
      <c r="AW323" s="483">
        <v>0</v>
      </c>
      <c r="AX323" s="483">
        <v>0</v>
      </c>
      <c r="AY323" s="483">
        <v>0</v>
      </c>
      <c r="AZ323" s="483">
        <v>0</v>
      </c>
      <c r="BA323" s="483">
        <v>0</v>
      </c>
      <c r="BB323" s="483">
        <v>0</v>
      </c>
      <c r="BC323" s="483">
        <v>0</v>
      </c>
      <c r="BD323" s="472"/>
      <c r="BE323" s="484" t="e">
        <f t="shared" si="21"/>
        <v>#DIV/0!</v>
      </c>
      <c r="BF323" s="484" t="e">
        <f t="shared" si="22"/>
        <v>#DIV/0!</v>
      </c>
    </row>
    <row r="324" spans="1:58" x14ac:dyDescent="0.25">
      <c r="A324" s="480" t="str">
        <f t="shared" si="23"/>
        <v>C2599100060210</v>
      </c>
      <c r="B324" s="967" t="s">
        <v>99</v>
      </c>
      <c r="C324" s="968"/>
      <c r="D324" s="967" t="s">
        <v>337</v>
      </c>
      <c r="E324" s="968"/>
      <c r="F324" s="967" t="s">
        <v>324</v>
      </c>
      <c r="G324" s="968"/>
      <c r="H324" s="967" t="s">
        <v>292</v>
      </c>
      <c r="I324" s="968"/>
      <c r="J324" s="967" t="s">
        <v>280</v>
      </c>
      <c r="K324" s="968"/>
      <c r="L324" s="968"/>
      <c r="M324" s="967" t="s">
        <v>282</v>
      </c>
      <c r="N324" s="968"/>
      <c r="O324" s="968"/>
      <c r="P324" s="967"/>
      <c r="Q324" s="968"/>
      <c r="R324" s="967"/>
      <c r="S324" s="968"/>
      <c r="T324" s="970" t="s">
        <v>326</v>
      </c>
      <c r="U324" s="968"/>
      <c r="V324" s="968"/>
      <c r="W324" s="968"/>
      <c r="X324" s="968"/>
      <c r="Y324" s="968"/>
      <c r="Z324" s="968"/>
      <c r="AA324" s="968"/>
      <c r="AB324" s="967" t="s">
        <v>273</v>
      </c>
      <c r="AC324" s="968"/>
      <c r="AD324" s="968"/>
      <c r="AE324" s="968"/>
      <c r="AF324" s="968"/>
      <c r="AG324" s="967" t="s">
        <v>274</v>
      </c>
      <c r="AH324" s="968"/>
      <c r="AI324" s="968"/>
      <c r="AJ324" s="469" t="s">
        <v>65</v>
      </c>
      <c r="AK324" s="969" t="s">
        <v>275</v>
      </c>
      <c r="AL324" s="968"/>
      <c r="AM324" s="968"/>
      <c r="AN324" s="968"/>
      <c r="AO324" s="968"/>
      <c r="AP324" s="968"/>
      <c r="AQ324" s="470">
        <v>300000000</v>
      </c>
      <c r="AR324" s="470">
        <v>299332000</v>
      </c>
      <c r="AS324" s="470">
        <v>668000</v>
      </c>
      <c r="AT324" s="471">
        <v>0</v>
      </c>
      <c r="AU324" s="470">
        <v>56437186</v>
      </c>
      <c r="AV324" s="470">
        <v>242894814</v>
      </c>
      <c r="AW324" s="470">
        <v>2498301</v>
      </c>
      <c r="AX324" s="470">
        <v>53938885</v>
      </c>
      <c r="AY324" s="470">
        <v>1500191</v>
      </c>
      <c r="AZ324" s="470">
        <v>998110</v>
      </c>
      <c r="BA324" s="470">
        <v>1500191</v>
      </c>
      <c r="BB324" s="471">
        <v>0</v>
      </c>
      <c r="BC324" s="471">
        <v>0</v>
      </c>
      <c r="BD324" s="472"/>
      <c r="BE324" s="474">
        <f t="shared" si="21"/>
        <v>0.18812395333333334</v>
      </c>
      <c r="BF324" s="474">
        <f t="shared" si="22"/>
        <v>8.3276700000000006E-3</v>
      </c>
    </row>
    <row r="325" spans="1:58" s="496" customFormat="1" x14ac:dyDescent="0.25">
      <c r="A325" s="582" t="str">
        <f t="shared" si="23"/>
        <v>C25991000602110</v>
      </c>
      <c r="B325" s="1006" t="s">
        <v>99</v>
      </c>
      <c r="C325" s="1007"/>
      <c r="D325" s="1006" t="s">
        <v>337</v>
      </c>
      <c r="E325" s="1007"/>
      <c r="F325" s="1006" t="s">
        <v>324</v>
      </c>
      <c r="G325" s="1007"/>
      <c r="H325" s="1006" t="s">
        <v>292</v>
      </c>
      <c r="I325" s="1007"/>
      <c r="J325" s="1006" t="s">
        <v>280</v>
      </c>
      <c r="K325" s="1007"/>
      <c r="L325" s="1007"/>
      <c r="M325" s="1006" t="s">
        <v>282</v>
      </c>
      <c r="N325" s="1007"/>
      <c r="O325" s="1007"/>
      <c r="P325" s="1006" t="s">
        <v>279</v>
      </c>
      <c r="Q325" s="1007"/>
      <c r="R325" s="1006"/>
      <c r="S325" s="1007"/>
      <c r="T325" s="1008" t="s">
        <v>332</v>
      </c>
      <c r="U325" s="1007"/>
      <c r="V325" s="1007"/>
      <c r="W325" s="1007"/>
      <c r="X325" s="1007"/>
      <c r="Y325" s="1007"/>
      <c r="Z325" s="1007"/>
      <c r="AA325" s="1007"/>
      <c r="AB325" s="1006" t="s">
        <v>273</v>
      </c>
      <c r="AC325" s="1007"/>
      <c r="AD325" s="1007"/>
      <c r="AE325" s="1007"/>
      <c r="AF325" s="1007"/>
      <c r="AG325" s="1006" t="s">
        <v>274</v>
      </c>
      <c r="AH325" s="1007"/>
      <c r="AI325" s="1007"/>
      <c r="AJ325" s="583" t="s">
        <v>65</v>
      </c>
      <c r="AK325" s="1009" t="s">
        <v>275</v>
      </c>
      <c r="AL325" s="1007"/>
      <c r="AM325" s="1007"/>
      <c r="AN325" s="1007"/>
      <c r="AO325" s="1007"/>
      <c r="AP325" s="1007"/>
      <c r="AQ325" s="581">
        <v>38000000</v>
      </c>
      <c r="AR325" s="581">
        <v>37332000</v>
      </c>
      <c r="AS325" s="581">
        <v>668000</v>
      </c>
      <c r="AT325" s="584">
        <v>0</v>
      </c>
      <c r="AU325" s="581">
        <v>37332000</v>
      </c>
      <c r="AV325" s="584">
        <v>0</v>
      </c>
      <c r="AW325" s="584">
        <v>0</v>
      </c>
      <c r="AX325" s="581">
        <v>37332000</v>
      </c>
      <c r="AY325" s="584">
        <v>0</v>
      </c>
      <c r="AZ325" s="584">
        <v>0</v>
      </c>
      <c r="BA325" s="584">
        <v>0</v>
      </c>
      <c r="BB325" s="584">
        <v>0</v>
      </c>
      <c r="BC325" s="584">
        <v>0</v>
      </c>
      <c r="BD325" s="585"/>
      <c r="BE325" s="586">
        <f t="shared" si="21"/>
        <v>0.98242105263157897</v>
      </c>
      <c r="BF325" s="586">
        <f t="shared" si="22"/>
        <v>0</v>
      </c>
    </row>
    <row r="326" spans="1:58" x14ac:dyDescent="0.25">
      <c r="A326" s="480" t="str">
        <f t="shared" si="23"/>
        <v>C25991000602310</v>
      </c>
      <c r="B326" s="976" t="s">
        <v>99</v>
      </c>
      <c r="C326" s="968"/>
      <c r="D326" s="976" t="s">
        <v>337</v>
      </c>
      <c r="E326" s="968"/>
      <c r="F326" s="976" t="s">
        <v>324</v>
      </c>
      <c r="G326" s="968"/>
      <c r="H326" s="976" t="s">
        <v>292</v>
      </c>
      <c r="I326" s="968"/>
      <c r="J326" s="976" t="s">
        <v>280</v>
      </c>
      <c r="K326" s="968"/>
      <c r="L326" s="968"/>
      <c r="M326" s="976" t="s">
        <v>282</v>
      </c>
      <c r="N326" s="968"/>
      <c r="O326" s="968"/>
      <c r="P326" s="976" t="s">
        <v>289</v>
      </c>
      <c r="Q326" s="968"/>
      <c r="R326" s="976"/>
      <c r="S326" s="968"/>
      <c r="T326" s="977" t="s">
        <v>328</v>
      </c>
      <c r="U326" s="968"/>
      <c r="V326" s="968"/>
      <c r="W326" s="968"/>
      <c r="X326" s="968"/>
      <c r="Y326" s="968"/>
      <c r="Z326" s="968"/>
      <c r="AA326" s="968"/>
      <c r="AB326" s="976" t="s">
        <v>273</v>
      </c>
      <c r="AC326" s="968"/>
      <c r="AD326" s="968"/>
      <c r="AE326" s="968"/>
      <c r="AF326" s="968"/>
      <c r="AG326" s="976" t="s">
        <v>274</v>
      </c>
      <c r="AH326" s="968"/>
      <c r="AI326" s="968"/>
      <c r="AJ326" s="481" t="s">
        <v>65</v>
      </c>
      <c r="AK326" s="975" t="s">
        <v>275</v>
      </c>
      <c r="AL326" s="968"/>
      <c r="AM326" s="968"/>
      <c r="AN326" s="968"/>
      <c r="AO326" s="968"/>
      <c r="AP326" s="968"/>
      <c r="AQ326" s="482">
        <v>16000000</v>
      </c>
      <c r="AR326" s="482">
        <v>16000000</v>
      </c>
      <c r="AS326" s="483">
        <v>0</v>
      </c>
      <c r="AT326" s="483">
        <v>0</v>
      </c>
      <c r="AU326" s="482">
        <v>16000000</v>
      </c>
      <c r="AV326" s="483">
        <v>0</v>
      </c>
      <c r="AW326" s="483">
        <v>0</v>
      </c>
      <c r="AX326" s="482">
        <v>16000000</v>
      </c>
      <c r="AY326" s="483">
        <v>0</v>
      </c>
      <c r="AZ326" s="483">
        <v>0</v>
      </c>
      <c r="BA326" s="483">
        <v>0</v>
      </c>
      <c r="BB326" s="483">
        <v>0</v>
      </c>
      <c r="BC326" s="483">
        <v>0</v>
      </c>
      <c r="BD326" s="472"/>
      <c r="BE326" s="484">
        <f t="shared" si="21"/>
        <v>1</v>
      </c>
      <c r="BF326" s="484">
        <f t="shared" si="22"/>
        <v>0</v>
      </c>
    </row>
    <row r="327" spans="1:58" x14ac:dyDescent="0.25">
      <c r="A327" s="480" t="str">
        <f t="shared" si="23"/>
        <v>C25991000602410</v>
      </c>
      <c r="B327" s="976" t="s">
        <v>99</v>
      </c>
      <c r="C327" s="968"/>
      <c r="D327" s="976" t="s">
        <v>337</v>
      </c>
      <c r="E327" s="968"/>
      <c r="F327" s="976" t="s">
        <v>324</v>
      </c>
      <c r="G327" s="968"/>
      <c r="H327" s="976" t="s">
        <v>292</v>
      </c>
      <c r="I327" s="968"/>
      <c r="J327" s="976" t="s">
        <v>280</v>
      </c>
      <c r="K327" s="968"/>
      <c r="L327" s="968"/>
      <c r="M327" s="976" t="s">
        <v>282</v>
      </c>
      <c r="N327" s="968"/>
      <c r="O327" s="968"/>
      <c r="P327" s="976" t="s">
        <v>283</v>
      </c>
      <c r="Q327" s="968"/>
      <c r="R327" s="976"/>
      <c r="S327" s="968"/>
      <c r="T327" s="977" t="s">
        <v>84</v>
      </c>
      <c r="U327" s="968"/>
      <c r="V327" s="968"/>
      <c r="W327" s="968"/>
      <c r="X327" s="968"/>
      <c r="Y327" s="968"/>
      <c r="Z327" s="968"/>
      <c r="AA327" s="968"/>
      <c r="AB327" s="976" t="s">
        <v>273</v>
      </c>
      <c r="AC327" s="968"/>
      <c r="AD327" s="968"/>
      <c r="AE327" s="968"/>
      <c r="AF327" s="968"/>
      <c r="AG327" s="976" t="s">
        <v>274</v>
      </c>
      <c r="AH327" s="968"/>
      <c r="AI327" s="968"/>
      <c r="AJ327" s="481" t="s">
        <v>65</v>
      </c>
      <c r="AK327" s="975" t="s">
        <v>275</v>
      </c>
      <c r="AL327" s="968"/>
      <c r="AM327" s="968"/>
      <c r="AN327" s="968"/>
      <c r="AO327" s="968"/>
      <c r="AP327" s="968"/>
      <c r="AQ327" s="482">
        <v>10000000</v>
      </c>
      <c r="AR327" s="482">
        <v>10000000</v>
      </c>
      <c r="AS327" s="483">
        <v>0</v>
      </c>
      <c r="AT327" s="483">
        <v>0</v>
      </c>
      <c r="AU327" s="482">
        <v>3105186</v>
      </c>
      <c r="AV327" s="482">
        <v>6894814</v>
      </c>
      <c r="AW327" s="482">
        <v>2498301</v>
      </c>
      <c r="AX327" s="482">
        <v>606885</v>
      </c>
      <c r="AY327" s="482">
        <v>1500191</v>
      </c>
      <c r="AZ327" s="482">
        <v>998110</v>
      </c>
      <c r="BA327" s="482">
        <v>1500191</v>
      </c>
      <c r="BB327" s="483">
        <v>0</v>
      </c>
      <c r="BC327" s="483">
        <v>0</v>
      </c>
      <c r="BD327" s="472"/>
      <c r="BE327" s="484">
        <f t="shared" si="21"/>
        <v>0.31051859999999998</v>
      </c>
      <c r="BF327" s="484">
        <f t="shared" si="22"/>
        <v>0.2498301</v>
      </c>
    </row>
    <row r="328" spans="1:58" x14ac:dyDescent="0.25">
      <c r="A328" s="480" t="str">
        <f t="shared" si="23"/>
        <v>C25991000602810</v>
      </c>
      <c r="B328" s="976" t="s">
        <v>99</v>
      </c>
      <c r="C328" s="968"/>
      <c r="D328" s="976" t="s">
        <v>337</v>
      </c>
      <c r="E328" s="968"/>
      <c r="F328" s="976" t="s">
        <v>324</v>
      </c>
      <c r="G328" s="968"/>
      <c r="H328" s="976" t="s">
        <v>292</v>
      </c>
      <c r="I328" s="968"/>
      <c r="J328" s="976" t="s">
        <v>280</v>
      </c>
      <c r="K328" s="968"/>
      <c r="L328" s="968"/>
      <c r="M328" s="976" t="s">
        <v>282</v>
      </c>
      <c r="N328" s="968"/>
      <c r="O328" s="968"/>
      <c r="P328" s="976" t="s">
        <v>294</v>
      </c>
      <c r="Q328" s="968"/>
      <c r="R328" s="976"/>
      <c r="S328" s="968"/>
      <c r="T328" s="977" t="s">
        <v>652</v>
      </c>
      <c r="U328" s="968"/>
      <c r="V328" s="968"/>
      <c r="W328" s="968"/>
      <c r="X328" s="968"/>
      <c r="Y328" s="968"/>
      <c r="Z328" s="968"/>
      <c r="AA328" s="968"/>
      <c r="AB328" s="976" t="s">
        <v>273</v>
      </c>
      <c r="AC328" s="968"/>
      <c r="AD328" s="968"/>
      <c r="AE328" s="968"/>
      <c r="AF328" s="968"/>
      <c r="AG328" s="976" t="s">
        <v>274</v>
      </c>
      <c r="AH328" s="968"/>
      <c r="AI328" s="968"/>
      <c r="AJ328" s="481" t="s">
        <v>65</v>
      </c>
      <c r="AK328" s="975" t="s">
        <v>275</v>
      </c>
      <c r="AL328" s="968"/>
      <c r="AM328" s="968"/>
      <c r="AN328" s="968"/>
      <c r="AO328" s="968"/>
      <c r="AP328" s="968"/>
      <c r="AQ328" s="482">
        <v>180000000</v>
      </c>
      <c r="AR328" s="482">
        <v>180000000</v>
      </c>
      <c r="AS328" s="483">
        <v>0</v>
      </c>
      <c r="AT328" s="483">
        <v>0</v>
      </c>
      <c r="AU328" s="483">
        <v>0</v>
      </c>
      <c r="AV328" s="482">
        <v>180000000</v>
      </c>
      <c r="AW328" s="483">
        <v>0</v>
      </c>
      <c r="AX328" s="483">
        <v>0</v>
      </c>
      <c r="AY328" s="483">
        <v>0</v>
      </c>
      <c r="AZ328" s="483">
        <v>0</v>
      </c>
      <c r="BA328" s="483">
        <v>0</v>
      </c>
      <c r="BB328" s="483">
        <v>0</v>
      </c>
      <c r="BC328" s="483">
        <v>0</v>
      </c>
      <c r="BD328" s="472"/>
      <c r="BE328" s="484">
        <f t="shared" si="21"/>
        <v>0</v>
      </c>
      <c r="BF328" s="484">
        <f t="shared" si="22"/>
        <v>0</v>
      </c>
    </row>
    <row r="329" spans="1:58" x14ac:dyDescent="0.25">
      <c r="A329" s="480" t="str">
        <f t="shared" si="23"/>
        <v>C259910006021110</v>
      </c>
      <c r="B329" s="976" t="s">
        <v>99</v>
      </c>
      <c r="C329" s="968"/>
      <c r="D329" s="976" t="s">
        <v>337</v>
      </c>
      <c r="E329" s="968"/>
      <c r="F329" s="976" t="s">
        <v>324</v>
      </c>
      <c r="G329" s="968"/>
      <c r="H329" s="976" t="s">
        <v>292</v>
      </c>
      <c r="I329" s="968"/>
      <c r="J329" s="976" t="s">
        <v>280</v>
      </c>
      <c r="K329" s="968"/>
      <c r="L329" s="968"/>
      <c r="M329" s="976" t="s">
        <v>282</v>
      </c>
      <c r="N329" s="968"/>
      <c r="O329" s="968"/>
      <c r="P329" s="976" t="s">
        <v>80</v>
      </c>
      <c r="Q329" s="968"/>
      <c r="R329" s="976"/>
      <c r="S329" s="968"/>
      <c r="T329" s="977" t="s">
        <v>330</v>
      </c>
      <c r="U329" s="968"/>
      <c r="V329" s="968"/>
      <c r="W329" s="968"/>
      <c r="X329" s="968"/>
      <c r="Y329" s="968"/>
      <c r="Z329" s="968"/>
      <c r="AA329" s="968"/>
      <c r="AB329" s="976" t="s">
        <v>273</v>
      </c>
      <c r="AC329" s="968"/>
      <c r="AD329" s="968"/>
      <c r="AE329" s="968"/>
      <c r="AF329" s="968"/>
      <c r="AG329" s="976" t="s">
        <v>274</v>
      </c>
      <c r="AH329" s="968"/>
      <c r="AI329" s="968"/>
      <c r="AJ329" s="481" t="s">
        <v>65</v>
      </c>
      <c r="AK329" s="975" t="s">
        <v>275</v>
      </c>
      <c r="AL329" s="968"/>
      <c r="AM329" s="968"/>
      <c r="AN329" s="968"/>
      <c r="AO329" s="968"/>
      <c r="AP329" s="968"/>
      <c r="AQ329" s="482">
        <v>56000000</v>
      </c>
      <c r="AR329" s="482">
        <v>56000000</v>
      </c>
      <c r="AS329" s="483">
        <v>0</v>
      </c>
      <c r="AT329" s="483">
        <v>0</v>
      </c>
      <c r="AU329" s="483">
        <v>0</v>
      </c>
      <c r="AV329" s="482">
        <v>56000000</v>
      </c>
      <c r="AW329" s="483">
        <v>0</v>
      </c>
      <c r="AX329" s="483">
        <v>0</v>
      </c>
      <c r="AY329" s="483">
        <v>0</v>
      </c>
      <c r="AZ329" s="483">
        <v>0</v>
      </c>
      <c r="BA329" s="483">
        <v>0</v>
      </c>
      <c r="BB329" s="483">
        <v>0</v>
      </c>
      <c r="BC329" s="483">
        <v>0</v>
      </c>
      <c r="BD329" s="472"/>
      <c r="BE329" s="484">
        <f t="shared" si="21"/>
        <v>0</v>
      </c>
      <c r="BF329" s="484">
        <f t="shared" si="22"/>
        <v>0</v>
      </c>
    </row>
    <row r="330" spans="1:58" x14ac:dyDescent="0.25">
      <c r="A330" s="480" t="str">
        <f t="shared" si="23"/>
        <v/>
      </c>
      <c r="B330" s="444" t="s">
        <v>236</v>
      </c>
      <c r="C330" s="444" t="s">
        <v>236</v>
      </c>
      <c r="D330" s="444" t="s">
        <v>236</v>
      </c>
      <c r="E330" s="444" t="s">
        <v>236</v>
      </c>
      <c r="F330" s="444" t="s">
        <v>236</v>
      </c>
      <c r="G330" s="444" t="s">
        <v>236</v>
      </c>
      <c r="H330" s="444" t="s">
        <v>236</v>
      </c>
      <c r="I330" s="444" t="s">
        <v>236</v>
      </c>
      <c r="J330" s="444" t="s">
        <v>236</v>
      </c>
      <c r="K330" s="852" t="s">
        <v>236</v>
      </c>
      <c r="L330" s="829"/>
      <c r="M330" s="852" t="s">
        <v>236</v>
      </c>
      <c r="N330" s="829"/>
      <c r="O330" s="444" t="s">
        <v>236</v>
      </c>
      <c r="P330" s="444" t="s">
        <v>236</v>
      </c>
      <c r="Q330" s="444" t="s">
        <v>236</v>
      </c>
      <c r="R330" s="444" t="s">
        <v>236</v>
      </c>
      <c r="S330" s="444" t="s">
        <v>236</v>
      </c>
      <c r="T330" s="444" t="s">
        <v>236</v>
      </c>
      <c r="U330" s="444" t="s">
        <v>236</v>
      </c>
      <c r="V330" s="444" t="s">
        <v>236</v>
      </c>
      <c r="W330" s="444" t="s">
        <v>236</v>
      </c>
      <c r="X330" s="444" t="s">
        <v>236</v>
      </c>
      <c r="Y330" s="444" t="s">
        <v>236</v>
      </c>
      <c r="Z330" s="444" t="s">
        <v>236</v>
      </c>
      <c r="AA330" s="444" t="s">
        <v>236</v>
      </c>
      <c r="AB330" s="852" t="s">
        <v>236</v>
      </c>
      <c r="AC330" s="829"/>
      <c r="AD330" s="852" t="s">
        <v>236</v>
      </c>
      <c r="AE330" s="829"/>
      <c r="AF330" s="444" t="s">
        <v>236</v>
      </c>
      <c r="AG330" s="444" t="s">
        <v>236</v>
      </c>
      <c r="AH330" s="444" t="s">
        <v>236</v>
      </c>
      <c r="AI330" s="444" t="s">
        <v>236</v>
      </c>
      <c r="AJ330" s="444" t="s">
        <v>236</v>
      </c>
      <c r="AK330" s="444" t="s">
        <v>236</v>
      </c>
      <c r="AL330" s="444" t="s">
        <v>236</v>
      </c>
      <c r="AM330" s="444" t="s">
        <v>236</v>
      </c>
      <c r="AN330" s="852" t="s">
        <v>236</v>
      </c>
      <c r="AO330" s="829"/>
      <c r="AP330" s="829"/>
      <c r="AQ330" s="444" t="s">
        <v>236</v>
      </c>
      <c r="AR330" s="444" t="s">
        <v>236</v>
      </c>
      <c r="AS330" s="444" t="s">
        <v>236</v>
      </c>
      <c r="AT330" s="444" t="s">
        <v>236</v>
      </c>
      <c r="AU330" s="444" t="s">
        <v>236</v>
      </c>
      <c r="AV330" s="444" t="s">
        <v>236</v>
      </c>
      <c r="AW330" s="444" t="s">
        <v>236</v>
      </c>
      <c r="AX330" s="444" t="s">
        <v>236</v>
      </c>
      <c r="AY330" s="444" t="s">
        <v>236</v>
      </c>
      <c r="AZ330" s="444" t="s">
        <v>236</v>
      </c>
      <c r="BA330" s="444" t="s">
        <v>236</v>
      </c>
      <c r="BB330" s="444" t="s">
        <v>236</v>
      </c>
      <c r="BC330" s="444" t="s">
        <v>236</v>
      </c>
      <c r="BE330" s="485"/>
      <c r="BF330" s="485"/>
    </row>
    <row r="331" spans="1:58" x14ac:dyDescent="0.25">
      <c r="A331" s="480" t="str">
        <f t="shared" si="23"/>
        <v/>
      </c>
      <c r="B331" s="444" t="s">
        <v>236</v>
      </c>
      <c r="C331" s="444" t="s">
        <v>236</v>
      </c>
      <c r="D331" s="444" t="s">
        <v>236</v>
      </c>
      <c r="E331" s="444" t="s">
        <v>236</v>
      </c>
      <c r="F331" s="444" t="s">
        <v>236</v>
      </c>
      <c r="G331" s="444" t="s">
        <v>236</v>
      </c>
      <c r="H331" s="444" t="s">
        <v>236</v>
      </c>
      <c r="I331" s="444" t="s">
        <v>236</v>
      </c>
      <c r="J331" s="444" t="s">
        <v>236</v>
      </c>
      <c r="K331" s="852" t="s">
        <v>236</v>
      </c>
      <c r="L331" s="829"/>
      <c r="M331" s="852" t="s">
        <v>236</v>
      </c>
      <c r="N331" s="829"/>
      <c r="O331" s="444" t="s">
        <v>236</v>
      </c>
      <c r="P331" s="444" t="s">
        <v>236</v>
      </c>
      <c r="Q331" s="444" t="s">
        <v>236</v>
      </c>
      <c r="R331" s="444" t="s">
        <v>236</v>
      </c>
      <c r="S331" s="444" t="s">
        <v>236</v>
      </c>
      <c r="T331" s="444" t="s">
        <v>236</v>
      </c>
      <c r="U331" s="444" t="s">
        <v>236</v>
      </c>
      <c r="V331" s="444" t="s">
        <v>236</v>
      </c>
      <c r="W331" s="444" t="s">
        <v>236</v>
      </c>
      <c r="X331" s="444" t="s">
        <v>236</v>
      </c>
      <c r="Y331" s="444" t="s">
        <v>236</v>
      </c>
      <c r="Z331" s="444" t="s">
        <v>236</v>
      </c>
      <c r="AA331" s="444" t="s">
        <v>236</v>
      </c>
      <c r="AB331" s="852" t="s">
        <v>236</v>
      </c>
      <c r="AC331" s="829"/>
      <c r="AD331" s="852" t="s">
        <v>236</v>
      </c>
      <c r="AE331" s="829"/>
      <c r="AF331" s="444" t="s">
        <v>236</v>
      </c>
      <c r="AG331" s="444" t="s">
        <v>236</v>
      </c>
      <c r="AH331" s="444" t="s">
        <v>236</v>
      </c>
      <c r="AI331" s="444" t="s">
        <v>236</v>
      </c>
      <c r="AJ331" s="444" t="s">
        <v>236</v>
      </c>
      <c r="AK331" s="444" t="s">
        <v>236</v>
      </c>
      <c r="AL331" s="444" t="s">
        <v>236</v>
      </c>
      <c r="AM331" s="444" t="s">
        <v>236</v>
      </c>
      <c r="AN331" s="852" t="s">
        <v>236</v>
      </c>
      <c r="AO331" s="829"/>
      <c r="AP331" s="829"/>
      <c r="AQ331" s="444" t="s">
        <v>236</v>
      </c>
      <c r="AR331" s="444" t="s">
        <v>236</v>
      </c>
      <c r="AS331" s="444" t="s">
        <v>236</v>
      </c>
      <c r="AT331" s="444" t="s">
        <v>236</v>
      </c>
      <c r="AU331" s="444" t="s">
        <v>236</v>
      </c>
      <c r="AV331" s="444" t="s">
        <v>236</v>
      </c>
      <c r="AW331" s="444" t="s">
        <v>236</v>
      </c>
      <c r="AX331" s="444" t="s">
        <v>236</v>
      </c>
      <c r="AY331" s="444" t="s">
        <v>236</v>
      </c>
      <c r="AZ331" s="444" t="s">
        <v>236</v>
      </c>
      <c r="BA331" s="444" t="s">
        <v>236</v>
      </c>
      <c r="BB331" s="444" t="s">
        <v>236</v>
      </c>
      <c r="BC331" s="444" t="s">
        <v>236</v>
      </c>
      <c r="BE331" s="485"/>
      <c r="BF331" s="485"/>
    </row>
    <row r="332" spans="1:58" ht="0" hidden="1" customHeight="1" x14ac:dyDescent="0.25">
      <c r="AT332" s="445"/>
      <c r="AU332" s="445"/>
      <c r="AV332" s="445"/>
      <c r="AW332" s="445"/>
      <c r="AX332" s="445"/>
      <c r="AY332" s="445"/>
      <c r="AZ332" s="445"/>
      <c r="BA332" s="445"/>
      <c r="BB332" s="445"/>
      <c r="BC332" s="445"/>
    </row>
  </sheetData>
  <autoFilter ref="B29:BE331">
    <filterColumn colId="0" showButton="0"/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750">
    <mergeCell ref="K331:L331"/>
    <mergeCell ref="M331:N331"/>
    <mergeCell ref="AB331:AC331"/>
    <mergeCell ref="AD331:AE331"/>
    <mergeCell ref="AN331:AP331"/>
    <mergeCell ref="AK329:AP329"/>
    <mergeCell ref="K330:L330"/>
    <mergeCell ref="M330:N330"/>
    <mergeCell ref="AB330:AC330"/>
    <mergeCell ref="AD330:AE330"/>
    <mergeCell ref="AN330:AP330"/>
    <mergeCell ref="M329:O329"/>
    <mergeCell ref="P329:Q329"/>
    <mergeCell ref="R329:S329"/>
    <mergeCell ref="T329:AA329"/>
    <mergeCell ref="AB329:AF329"/>
    <mergeCell ref="AG329:AI329"/>
    <mergeCell ref="R328:S328"/>
    <mergeCell ref="T328:AA328"/>
    <mergeCell ref="AB328:AF328"/>
    <mergeCell ref="AG328:AI328"/>
    <mergeCell ref="AK328:AP328"/>
    <mergeCell ref="B329:C329"/>
    <mergeCell ref="D329:E329"/>
    <mergeCell ref="F329:G329"/>
    <mergeCell ref="H329:I329"/>
    <mergeCell ref="J329:L329"/>
    <mergeCell ref="AB327:AF327"/>
    <mergeCell ref="AG327:AI327"/>
    <mergeCell ref="AK327:AP327"/>
    <mergeCell ref="B328:C328"/>
    <mergeCell ref="D328:E328"/>
    <mergeCell ref="F328:G328"/>
    <mergeCell ref="H328:I328"/>
    <mergeCell ref="J328:L328"/>
    <mergeCell ref="M328:O328"/>
    <mergeCell ref="P328:Q328"/>
    <mergeCell ref="AK326:AP326"/>
    <mergeCell ref="B327:C327"/>
    <mergeCell ref="D327:E327"/>
    <mergeCell ref="F327:G327"/>
    <mergeCell ref="H327:I327"/>
    <mergeCell ref="J327:L327"/>
    <mergeCell ref="M327:O327"/>
    <mergeCell ref="P327:Q327"/>
    <mergeCell ref="R327:S327"/>
    <mergeCell ref="T327:AA327"/>
    <mergeCell ref="M326:O326"/>
    <mergeCell ref="P326:Q326"/>
    <mergeCell ref="R326:S326"/>
    <mergeCell ref="T326:AA326"/>
    <mergeCell ref="AB326:AF326"/>
    <mergeCell ref="AG326:AI326"/>
    <mergeCell ref="R325:S325"/>
    <mergeCell ref="T325:AA325"/>
    <mergeCell ref="AB325:AF325"/>
    <mergeCell ref="AG325:AI325"/>
    <mergeCell ref="AK325:AP325"/>
    <mergeCell ref="B326:C326"/>
    <mergeCell ref="D326:E326"/>
    <mergeCell ref="F326:G326"/>
    <mergeCell ref="H326:I326"/>
    <mergeCell ref="J326:L326"/>
    <mergeCell ref="AB324:AF324"/>
    <mergeCell ref="AG324:AI324"/>
    <mergeCell ref="AK324:AP324"/>
    <mergeCell ref="B325:C325"/>
    <mergeCell ref="D325:E325"/>
    <mergeCell ref="F325:G325"/>
    <mergeCell ref="H325:I325"/>
    <mergeCell ref="J325:L325"/>
    <mergeCell ref="M325:O325"/>
    <mergeCell ref="P325:Q325"/>
    <mergeCell ref="AK323:AP323"/>
    <mergeCell ref="B324:C324"/>
    <mergeCell ref="D324:E324"/>
    <mergeCell ref="F324:G324"/>
    <mergeCell ref="H324:I324"/>
    <mergeCell ref="J324:L324"/>
    <mergeCell ref="M324:O324"/>
    <mergeCell ref="P324:Q324"/>
    <mergeCell ref="R324:S324"/>
    <mergeCell ref="T324:AA324"/>
    <mergeCell ref="M323:O323"/>
    <mergeCell ref="P323:Q323"/>
    <mergeCell ref="R323:S323"/>
    <mergeCell ref="T323:AA323"/>
    <mergeCell ref="AB323:AF323"/>
    <mergeCell ref="AG323:AI323"/>
    <mergeCell ref="R322:S322"/>
    <mergeCell ref="T322:AA322"/>
    <mergeCell ref="AB322:AF322"/>
    <mergeCell ref="AG322:AI322"/>
    <mergeCell ref="AK322:AP322"/>
    <mergeCell ref="B323:C323"/>
    <mergeCell ref="D323:E323"/>
    <mergeCell ref="F323:G323"/>
    <mergeCell ref="H323:I323"/>
    <mergeCell ref="J323:L323"/>
    <mergeCell ref="AB321:AF321"/>
    <mergeCell ref="AG321:AI321"/>
    <mergeCell ref="AK321:AP321"/>
    <mergeCell ref="B322:C322"/>
    <mergeCell ref="D322:E322"/>
    <mergeCell ref="F322:G322"/>
    <mergeCell ref="H322:I322"/>
    <mergeCell ref="J322:L322"/>
    <mergeCell ref="M322:O322"/>
    <mergeCell ref="P322:Q322"/>
    <mergeCell ref="AK320:AP320"/>
    <mergeCell ref="B321:C321"/>
    <mergeCell ref="D321:E321"/>
    <mergeCell ref="F321:G321"/>
    <mergeCell ref="H321:I321"/>
    <mergeCell ref="J321:L321"/>
    <mergeCell ref="M321:O321"/>
    <mergeCell ref="P321:Q321"/>
    <mergeCell ref="R321:S321"/>
    <mergeCell ref="T321:AA321"/>
    <mergeCell ref="M320:O320"/>
    <mergeCell ref="P320:Q320"/>
    <mergeCell ref="R320:S320"/>
    <mergeCell ref="T320:AA320"/>
    <mergeCell ref="AB320:AF320"/>
    <mergeCell ref="AG320:AI320"/>
    <mergeCell ref="R319:S319"/>
    <mergeCell ref="T319:AA319"/>
    <mergeCell ref="AB319:AF319"/>
    <mergeCell ref="AG319:AI319"/>
    <mergeCell ref="AK319:AP319"/>
    <mergeCell ref="B320:C320"/>
    <mergeCell ref="D320:E320"/>
    <mergeCell ref="F320:G320"/>
    <mergeCell ref="H320:I320"/>
    <mergeCell ref="J320:L320"/>
    <mergeCell ref="AB318:AF318"/>
    <mergeCell ref="AG318:AI318"/>
    <mergeCell ref="AK318:AP318"/>
    <mergeCell ref="B319:C319"/>
    <mergeCell ref="D319:E319"/>
    <mergeCell ref="F319:G319"/>
    <mergeCell ref="H319:I319"/>
    <mergeCell ref="J319:L319"/>
    <mergeCell ref="M319:O319"/>
    <mergeCell ref="P319:Q319"/>
    <mergeCell ref="AK317:AP317"/>
    <mergeCell ref="B318:C318"/>
    <mergeCell ref="D318:E318"/>
    <mergeCell ref="F318:G318"/>
    <mergeCell ref="H318:I318"/>
    <mergeCell ref="J318:L318"/>
    <mergeCell ref="M318:O318"/>
    <mergeCell ref="P318:Q318"/>
    <mergeCell ref="R318:S318"/>
    <mergeCell ref="T318:AA318"/>
    <mergeCell ref="M317:O317"/>
    <mergeCell ref="P317:Q317"/>
    <mergeCell ref="R317:S317"/>
    <mergeCell ref="T317:AA317"/>
    <mergeCell ref="AB317:AF317"/>
    <mergeCell ref="AG317:AI317"/>
    <mergeCell ref="R316:S316"/>
    <mergeCell ref="T316:AA316"/>
    <mergeCell ref="AB316:AF316"/>
    <mergeCell ref="AG316:AI316"/>
    <mergeCell ref="AK316:AP316"/>
    <mergeCell ref="B317:C317"/>
    <mergeCell ref="D317:E317"/>
    <mergeCell ref="F317:G317"/>
    <mergeCell ref="H317:I317"/>
    <mergeCell ref="J317:L317"/>
    <mergeCell ref="AB315:AF315"/>
    <mergeCell ref="AG315:AI315"/>
    <mergeCell ref="AK315:AP315"/>
    <mergeCell ref="B316:C316"/>
    <mergeCell ref="D316:E316"/>
    <mergeCell ref="F316:G316"/>
    <mergeCell ref="H316:I316"/>
    <mergeCell ref="J316:L316"/>
    <mergeCell ref="M316:O316"/>
    <mergeCell ref="P316:Q316"/>
    <mergeCell ref="AK314:AP314"/>
    <mergeCell ref="B315:C315"/>
    <mergeCell ref="D315:E315"/>
    <mergeCell ref="F315:G315"/>
    <mergeCell ref="H315:I315"/>
    <mergeCell ref="J315:L315"/>
    <mergeCell ref="M315:O315"/>
    <mergeCell ref="P315:Q315"/>
    <mergeCell ref="R315:S315"/>
    <mergeCell ref="T315:AA315"/>
    <mergeCell ref="M314:O314"/>
    <mergeCell ref="P314:Q314"/>
    <mergeCell ref="R314:S314"/>
    <mergeCell ref="T314:AA314"/>
    <mergeCell ref="AB314:AF314"/>
    <mergeCell ref="AG314:AI314"/>
    <mergeCell ref="R313:S313"/>
    <mergeCell ref="T313:AA313"/>
    <mergeCell ref="AB313:AF313"/>
    <mergeCell ref="AG313:AI313"/>
    <mergeCell ref="AK313:AP313"/>
    <mergeCell ref="B314:C314"/>
    <mergeCell ref="D314:E314"/>
    <mergeCell ref="F314:G314"/>
    <mergeCell ref="H314:I314"/>
    <mergeCell ref="J314:L314"/>
    <mergeCell ref="AB312:AF312"/>
    <mergeCell ref="AG312:AI312"/>
    <mergeCell ref="AK312:AP312"/>
    <mergeCell ref="B313:C313"/>
    <mergeCell ref="D313:E313"/>
    <mergeCell ref="F313:G313"/>
    <mergeCell ref="H313:I313"/>
    <mergeCell ref="J313:L313"/>
    <mergeCell ref="M313:O313"/>
    <mergeCell ref="P313:Q313"/>
    <mergeCell ref="AK311:AP311"/>
    <mergeCell ref="B312:C312"/>
    <mergeCell ref="D312:E312"/>
    <mergeCell ref="F312:G312"/>
    <mergeCell ref="H312:I312"/>
    <mergeCell ref="J312:L312"/>
    <mergeCell ref="M312:O312"/>
    <mergeCell ref="P312:Q312"/>
    <mergeCell ref="R312:S312"/>
    <mergeCell ref="T312:AA312"/>
    <mergeCell ref="M311:O311"/>
    <mergeCell ref="P311:Q311"/>
    <mergeCell ref="R311:S311"/>
    <mergeCell ref="T311:AA311"/>
    <mergeCell ref="AB311:AF311"/>
    <mergeCell ref="AG311:AI311"/>
    <mergeCell ref="R310:S310"/>
    <mergeCell ref="T310:AA310"/>
    <mergeCell ref="AB310:AF310"/>
    <mergeCell ref="AG310:AI310"/>
    <mergeCell ref="AK310:AP310"/>
    <mergeCell ref="B311:C311"/>
    <mergeCell ref="D311:E311"/>
    <mergeCell ref="F311:G311"/>
    <mergeCell ref="H311:I311"/>
    <mergeCell ref="J311:L311"/>
    <mergeCell ref="AB309:AF309"/>
    <mergeCell ref="AG309:AI309"/>
    <mergeCell ref="AK309:AP309"/>
    <mergeCell ref="B310:C310"/>
    <mergeCell ref="D310:E310"/>
    <mergeCell ref="F310:G310"/>
    <mergeCell ref="H310:I310"/>
    <mergeCell ref="J310:L310"/>
    <mergeCell ref="M310:O310"/>
    <mergeCell ref="P310:Q310"/>
    <mergeCell ref="AK308:AP308"/>
    <mergeCell ref="B309:C309"/>
    <mergeCell ref="D309:E309"/>
    <mergeCell ref="F309:G309"/>
    <mergeCell ref="H309:I309"/>
    <mergeCell ref="J309:L309"/>
    <mergeCell ref="M309:O309"/>
    <mergeCell ref="P309:Q309"/>
    <mergeCell ref="R309:S309"/>
    <mergeCell ref="T309:AA309"/>
    <mergeCell ref="M308:O308"/>
    <mergeCell ref="P308:Q308"/>
    <mergeCell ref="R308:S308"/>
    <mergeCell ref="T308:AA308"/>
    <mergeCell ref="AB308:AF308"/>
    <mergeCell ref="AG308:AI308"/>
    <mergeCell ref="R307:S307"/>
    <mergeCell ref="T307:AA307"/>
    <mergeCell ref="AB307:AF307"/>
    <mergeCell ref="AG307:AI307"/>
    <mergeCell ref="AK307:AP307"/>
    <mergeCell ref="B308:C308"/>
    <mergeCell ref="D308:E308"/>
    <mergeCell ref="F308:G308"/>
    <mergeCell ref="H308:I308"/>
    <mergeCell ref="J308:L308"/>
    <mergeCell ref="AB306:AF306"/>
    <mergeCell ref="AG306:AI306"/>
    <mergeCell ref="AK306:AP306"/>
    <mergeCell ref="B307:C307"/>
    <mergeCell ref="D307:E307"/>
    <mergeCell ref="F307:G307"/>
    <mergeCell ref="H307:I307"/>
    <mergeCell ref="J307:L307"/>
    <mergeCell ref="M307:O307"/>
    <mergeCell ref="P307:Q307"/>
    <mergeCell ref="AK305:AP305"/>
    <mergeCell ref="B306:C306"/>
    <mergeCell ref="D306:E306"/>
    <mergeCell ref="F306:G306"/>
    <mergeCell ref="H306:I306"/>
    <mergeCell ref="J306:L306"/>
    <mergeCell ref="M306:O306"/>
    <mergeCell ref="P306:Q306"/>
    <mergeCell ref="R306:S306"/>
    <mergeCell ref="T306:AA306"/>
    <mergeCell ref="M305:O305"/>
    <mergeCell ref="P305:Q305"/>
    <mergeCell ref="R305:S305"/>
    <mergeCell ref="T305:AA305"/>
    <mergeCell ref="AB305:AF305"/>
    <mergeCell ref="AG305:AI305"/>
    <mergeCell ref="R304:S304"/>
    <mergeCell ref="T304:AA304"/>
    <mergeCell ref="AB304:AF304"/>
    <mergeCell ref="AG304:AI304"/>
    <mergeCell ref="AK304:AP304"/>
    <mergeCell ref="B305:C305"/>
    <mergeCell ref="D305:E305"/>
    <mergeCell ref="F305:G305"/>
    <mergeCell ref="H305:I305"/>
    <mergeCell ref="J305:L305"/>
    <mergeCell ref="AB303:AF303"/>
    <mergeCell ref="AG303:AI303"/>
    <mergeCell ref="AK303:AP303"/>
    <mergeCell ref="B304:C304"/>
    <mergeCell ref="D304:E304"/>
    <mergeCell ref="F304:G304"/>
    <mergeCell ref="H304:I304"/>
    <mergeCell ref="J304:L304"/>
    <mergeCell ref="M304:O304"/>
    <mergeCell ref="P304:Q304"/>
    <mergeCell ref="AK302:AP302"/>
    <mergeCell ref="B303:C303"/>
    <mergeCell ref="D303:E303"/>
    <mergeCell ref="F303:G303"/>
    <mergeCell ref="H303:I303"/>
    <mergeCell ref="J303:L303"/>
    <mergeCell ref="M303:O303"/>
    <mergeCell ref="P303:Q303"/>
    <mergeCell ref="R303:S303"/>
    <mergeCell ref="T303:AA303"/>
    <mergeCell ref="M302:O302"/>
    <mergeCell ref="P302:Q302"/>
    <mergeCell ref="R302:S302"/>
    <mergeCell ref="T302:AA302"/>
    <mergeCell ref="AB302:AF302"/>
    <mergeCell ref="AG302:AI302"/>
    <mergeCell ref="R301:S301"/>
    <mergeCell ref="T301:AA301"/>
    <mergeCell ref="AB301:AF301"/>
    <mergeCell ref="AG301:AI301"/>
    <mergeCell ref="AK301:AP301"/>
    <mergeCell ref="B302:C302"/>
    <mergeCell ref="D302:E302"/>
    <mergeCell ref="F302:G302"/>
    <mergeCell ref="H302:I302"/>
    <mergeCell ref="J302:L302"/>
    <mergeCell ref="AB300:AF300"/>
    <mergeCell ref="AG300:AI300"/>
    <mergeCell ref="AK300:AP300"/>
    <mergeCell ref="B301:C301"/>
    <mergeCell ref="D301:E301"/>
    <mergeCell ref="F301:G301"/>
    <mergeCell ref="H301:I301"/>
    <mergeCell ref="J301:L301"/>
    <mergeCell ref="M301:O301"/>
    <mergeCell ref="P301:Q301"/>
    <mergeCell ref="AK299:AP299"/>
    <mergeCell ref="B300:C300"/>
    <mergeCell ref="D300:E300"/>
    <mergeCell ref="F300:G300"/>
    <mergeCell ref="H300:I300"/>
    <mergeCell ref="J300:L300"/>
    <mergeCell ref="M300:O300"/>
    <mergeCell ref="P300:Q300"/>
    <mergeCell ref="R300:S300"/>
    <mergeCell ref="T300:AA300"/>
    <mergeCell ref="M299:O299"/>
    <mergeCell ref="P299:Q299"/>
    <mergeCell ref="R299:S299"/>
    <mergeCell ref="T299:AA299"/>
    <mergeCell ref="AB299:AF299"/>
    <mergeCell ref="AG299:AI299"/>
    <mergeCell ref="R298:S298"/>
    <mergeCell ref="T298:AA298"/>
    <mergeCell ref="AB298:AF298"/>
    <mergeCell ref="AG298:AI298"/>
    <mergeCell ref="AK298:AP298"/>
    <mergeCell ref="B299:C299"/>
    <mergeCell ref="D299:E299"/>
    <mergeCell ref="F299:G299"/>
    <mergeCell ref="H299:I299"/>
    <mergeCell ref="J299:L299"/>
    <mergeCell ref="AB297:AF297"/>
    <mergeCell ref="AG297:AI297"/>
    <mergeCell ref="AK297:AP297"/>
    <mergeCell ref="B298:C298"/>
    <mergeCell ref="D298:E298"/>
    <mergeCell ref="F298:G298"/>
    <mergeCell ref="H298:I298"/>
    <mergeCell ref="J298:L298"/>
    <mergeCell ref="M298:O298"/>
    <mergeCell ref="P298:Q298"/>
    <mergeCell ref="AK296:AP296"/>
    <mergeCell ref="B297:C297"/>
    <mergeCell ref="D297:E297"/>
    <mergeCell ref="F297:G297"/>
    <mergeCell ref="H297:I297"/>
    <mergeCell ref="J297:L297"/>
    <mergeCell ref="M297:O297"/>
    <mergeCell ref="P297:Q297"/>
    <mergeCell ref="R297:S297"/>
    <mergeCell ref="T297:AA297"/>
    <mergeCell ref="M296:O296"/>
    <mergeCell ref="P296:Q296"/>
    <mergeCell ref="R296:S296"/>
    <mergeCell ref="T296:AA296"/>
    <mergeCell ref="AB296:AF296"/>
    <mergeCell ref="AG296:AI296"/>
    <mergeCell ref="R295:S295"/>
    <mergeCell ref="T295:AA295"/>
    <mergeCell ref="AB295:AF295"/>
    <mergeCell ref="AG295:AI295"/>
    <mergeCell ref="AK295:AP295"/>
    <mergeCell ref="B296:C296"/>
    <mergeCell ref="D296:E296"/>
    <mergeCell ref="F296:G296"/>
    <mergeCell ref="H296:I296"/>
    <mergeCell ref="J296:L296"/>
    <mergeCell ref="AB294:AF294"/>
    <mergeCell ref="AG294:AI294"/>
    <mergeCell ref="AK294:AP294"/>
    <mergeCell ref="B295:C295"/>
    <mergeCell ref="D295:E295"/>
    <mergeCell ref="F295:G295"/>
    <mergeCell ref="H295:I295"/>
    <mergeCell ref="J295:L295"/>
    <mergeCell ref="M295:O295"/>
    <mergeCell ref="P295:Q295"/>
    <mergeCell ref="AK293:AP293"/>
    <mergeCell ref="B294:C294"/>
    <mergeCell ref="D294:E294"/>
    <mergeCell ref="F294:G294"/>
    <mergeCell ref="H294:I294"/>
    <mergeCell ref="J294:L294"/>
    <mergeCell ref="M294:O294"/>
    <mergeCell ref="P294:Q294"/>
    <mergeCell ref="R294:S294"/>
    <mergeCell ref="T294:AA294"/>
    <mergeCell ref="M293:O293"/>
    <mergeCell ref="P293:Q293"/>
    <mergeCell ref="R293:S293"/>
    <mergeCell ref="T293:AA293"/>
    <mergeCell ref="AB293:AF293"/>
    <mergeCell ref="AG293:AI293"/>
    <mergeCell ref="R292:S292"/>
    <mergeCell ref="T292:AA292"/>
    <mergeCell ref="AB292:AF292"/>
    <mergeCell ref="AG292:AI292"/>
    <mergeCell ref="AK292:AP292"/>
    <mergeCell ref="B293:C293"/>
    <mergeCell ref="D293:E293"/>
    <mergeCell ref="F293:G293"/>
    <mergeCell ref="H293:I293"/>
    <mergeCell ref="J293:L293"/>
    <mergeCell ref="AB291:AF291"/>
    <mergeCell ref="AG291:AI291"/>
    <mergeCell ref="AK291:AP291"/>
    <mergeCell ref="B292:C292"/>
    <mergeCell ref="D292:E292"/>
    <mergeCell ref="F292:G292"/>
    <mergeCell ref="H292:I292"/>
    <mergeCell ref="J292:L292"/>
    <mergeCell ref="M292:O292"/>
    <mergeCell ref="P292:Q292"/>
    <mergeCell ref="AK290:AP290"/>
    <mergeCell ref="B291:C291"/>
    <mergeCell ref="D291:E291"/>
    <mergeCell ref="F291:G291"/>
    <mergeCell ref="H291:I291"/>
    <mergeCell ref="J291:L291"/>
    <mergeCell ref="M291:O291"/>
    <mergeCell ref="P291:Q291"/>
    <mergeCell ref="R291:S291"/>
    <mergeCell ref="T291:AA291"/>
    <mergeCell ref="M290:O290"/>
    <mergeCell ref="P290:Q290"/>
    <mergeCell ref="R290:S290"/>
    <mergeCell ref="T290:AA290"/>
    <mergeCell ref="AB290:AF290"/>
    <mergeCell ref="AG290:AI290"/>
    <mergeCell ref="R289:S289"/>
    <mergeCell ref="T289:AA289"/>
    <mergeCell ref="AB289:AF289"/>
    <mergeCell ref="AG289:AI289"/>
    <mergeCell ref="AK289:AP289"/>
    <mergeCell ref="B290:C290"/>
    <mergeCell ref="D290:E290"/>
    <mergeCell ref="F290:G290"/>
    <mergeCell ref="H290:I290"/>
    <mergeCell ref="J290:L290"/>
    <mergeCell ref="AB288:AF288"/>
    <mergeCell ref="AG288:AI288"/>
    <mergeCell ref="AK288:AP288"/>
    <mergeCell ref="B289:C289"/>
    <mergeCell ref="D289:E289"/>
    <mergeCell ref="F289:G289"/>
    <mergeCell ref="H289:I289"/>
    <mergeCell ref="J289:L289"/>
    <mergeCell ref="M289:O289"/>
    <mergeCell ref="P289:Q289"/>
    <mergeCell ref="AK287:AP287"/>
    <mergeCell ref="B288:C288"/>
    <mergeCell ref="D288:E288"/>
    <mergeCell ref="F288:G288"/>
    <mergeCell ref="H288:I288"/>
    <mergeCell ref="J288:L288"/>
    <mergeCell ref="M288:O288"/>
    <mergeCell ref="P288:Q288"/>
    <mergeCell ref="R288:S288"/>
    <mergeCell ref="T288:AA288"/>
    <mergeCell ref="M287:O287"/>
    <mergeCell ref="P287:Q287"/>
    <mergeCell ref="R287:S287"/>
    <mergeCell ref="T287:AA287"/>
    <mergeCell ref="AB287:AF287"/>
    <mergeCell ref="AG287:AI287"/>
    <mergeCell ref="R286:S286"/>
    <mergeCell ref="T286:AA286"/>
    <mergeCell ref="AB286:AF286"/>
    <mergeCell ref="AG286:AI286"/>
    <mergeCell ref="AK286:AP286"/>
    <mergeCell ref="B287:C287"/>
    <mergeCell ref="D287:E287"/>
    <mergeCell ref="F287:G287"/>
    <mergeCell ref="H287:I287"/>
    <mergeCell ref="J287:L287"/>
    <mergeCell ref="AB285:AF285"/>
    <mergeCell ref="AG285:AI285"/>
    <mergeCell ref="AK285:AP285"/>
    <mergeCell ref="B286:C286"/>
    <mergeCell ref="D286:E286"/>
    <mergeCell ref="F286:G286"/>
    <mergeCell ref="H286:I286"/>
    <mergeCell ref="J286:L286"/>
    <mergeCell ref="M286:O286"/>
    <mergeCell ref="P286:Q286"/>
    <mergeCell ref="AK284:AP284"/>
    <mergeCell ref="B285:C285"/>
    <mergeCell ref="D285:E285"/>
    <mergeCell ref="F285:G285"/>
    <mergeCell ref="H285:I285"/>
    <mergeCell ref="J285:L285"/>
    <mergeCell ref="M285:O285"/>
    <mergeCell ref="P285:Q285"/>
    <mergeCell ref="R285:S285"/>
    <mergeCell ref="T285:AA285"/>
    <mergeCell ref="M284:O284"/>
    <mergeCell ref="P284:Q284"/>
    <mergeCell ref="R284:S284"/>
    <mergeCell ref="T284:AA284"/>
    <mergeCell ref="AB284:AF284"/>
    <mergeCell ref="AG284:AI284"/>
    <mergeCell ref="R283:S283"/>
    <mergeCell ref="T283:AA283"/>
    <mergeCell ref="AB283:AF283"/>
    <mergeCell ref="AG283:AI283"/>
    <mergeCell ref="AK283:AP283"/>
    <mergeCell ref="B284:C284"/>
    <mergeCell ref="D284:E284"/>
    <mergeCell ref="F284:G284"/>
    <mergeCell ref="H284:I284"/>
    <mergeCell ref="J284:L284"/>
    <mergeCell ref="AB282:AF282"/>
    <mergeCell ref="AG282:AI282"/>
    <mergeCell ref="AK282:AP282"/>
    <mergeCell ref="B283:C283"/>
    <mergeCell ref="D283:E283"/>
    <mergeCell ref="F283:G283"/>
    <mergeCell ref="H283:I283"/>
    <mergeCell ref="J283:L283"/>
    <mergeCell ref="M283:O283"/>
    <mergeCell ref="P283:Q283"/>
    <mergeCell ref="AK281:AP281"/>
    <mergeCell ref="B282:C282"/>
    <mergeCell ref="D282:E282"/>
    <mergeCell ref="F282:G282"/>
    <mergeCell ref="H282:I282"/>
    <mergeCell ref="J282:L282"/>
    <mergeCell ref="M282:O282"/>
    <mergeCell ref="P282:Q282"/>
    <mergeCell ref="R282:S282"/>
    <mergeCell ref="T282:AA282"/>
    <mergeCell ref="M281:O281"/>
    <mergeCell ref="P281:Q281"/>
    <mergeCell ref="R281:S281"/>
    <mergeCell ref="T281:AA281"/>
    <mergeCell ref="AB281:AF281"/>
    <mergeCell ref="AG281:AI281"/>
    <mergeCell ref="R280:S280"/>
    <mergeCell ref="T280:AA280"/>
    <mergeCell ref="AB280:AF280"/>
    <mergeCell ref="AG280:AI280"/>
    <mergeCell ref="AK280:AP280"/>
    <mergeCell ref="B281:C281"/>
    <mergeCell ref="D281:E281"/>
    <mergeCell ref="F281:G281"/>
    <mergeCell ref="H281:I281"/>
    <mergeCell ref="J281:L281"/>
    <mergeCell ref="AB279:AF279"/>
    <mergeCell ref="AG279:AI279"/>
    <mergeCell ref="AK279:AP279"/>
    <mergeCell ref="B280:C280"/>
    <mergeCell ref="D280:E280"/>
    <mergeCell ref="F280:G280"/>
    <mergeCell ref="H280:I280"/>
    <mergeCell ref="J280:L280"/>
    <mergeCell ref="M280:O280"/>
    <mergeCell ref="P280:Q280"/>
    <mergeCell ref="AK278:AP278"/>
    <mergeCell ref="B279:C279"/>
    <mergeCell ref="D279:E279"/>
    <mergeCell ref="F279:G279"/>
    <mergeCell ref="H279:I279"/>
    <mergeCell ref="J279:L279"/>
    <mergeCell ref="M279:O279"/>
    <mergeCell ref="P279:Q279"/>
    <mergeCell ref="R279:S279"/>
    <mergeCell ref="T279:AA279"/>
    <mergeCell ref="M278:O278"/>
    <mergeCell ref="P278:Q278"/>
    <mergeCell ref="R278:S278"/>
    <mergeCell ref="T278:AA278"/>
    <mergeCell ref="AB278:AF278"/>
    <mergeCell ref="AG278:AI278"/>
    <mergeCell ref="R277:S277"/>
    <mergeCell ref="T277:AA277"/>
    <mergeCell ref="AB277:AF277"/>
    <mergeCell ref="AG277:AI277"/>
    <mergeCell ref="AK277:AP277"/>
    <mergeCell ref="B278:C278"/>
    <mergeCell ref="D278:E278"/>
    <mergeCell ref="F278:G278"/>
    <mergeCell ref="H278:I278"/>
    <mergeCell ref="J278:L278"/>
    <mergeCell ref="AB276:AF276"/>
    <mergeCell ref="AG276:AI276"/>
    <mergeCell ref="AK276:AP276"/>
    <mergeCell ref="B277:C277"/>
    <mergeCell ref="D277:E277"/>
    <mergeCell ref="F277:G277"/>
    <mergeCell ref="H277:I277"/>
    <mergeCell ref="J277:L277"/>
    <mergeCell ref="M277:O277"/>
    <mergeCell ref="P277:Q277"/>
    <mergeCell ref="AK275:AP275"/>
    <mergeCell ref="B276:C276"/>
    <mergeCell ref="D276:E276"/>
    <mergeCell ref="F276:G276"/>
    <mergeCell ref="H276:I276"/>
    <mergeCell ref="J276:L276"/>
    <mergeCell ref="M276:O276"/>
    <mergeCell ref="P276:Q276"/>
    <mergeCell ref="R276:S276"/>
    <mergeCell ref="T276:AA276"/>
    <mergeCell ref="M275:O275"/>
    <mergeCell ref="P275:Q275"/>
    <mergeCell ref="R275:S275"/>
    <mergeCell ref="T275:AA275"/>
    <mergeCell ref="AB275:AF275"/>
    <mergeCell ref="AG275:AI275"/>
    <mergeCell ref="R274:S274"/>
    <mergeCell ref="T274:AA274"/>
    <mergeCell ref="AB274:AF274"/>
    <mergeCell ref="AG274:AI274"/>
    <mergeCell ref="AK274:AP274"/>
    <mergeCell ref="B275:C275"/>
    <mergeCell ref="D275:E275"/>
    <mergeCell ref="F275:G275"/>
    <mergeCell ref="H275:I275"/>
    <mergeCell ref="J275:L275"/>
    <mergeCell ref="AB273:AF273"/>
    <mergeCell ref="AG273:AI273"/>
    <mergeCell ref="AK273:AP273"/>
    <mergeCell ref="B274:C274"/>
    <mergeCell ref="D274:E274"/>
    <mergeCell ref="F274:G274"/>
    <mergeCell ref="H274:I274"/>
    <mergeCell ref="J274:L274"/>
    <mergeCell ref="M274:O274"/>
    <mergeCell ref="P274:Q274"/>
    <mergeCell ref="AK272:AP272"/>
    <mergeCell ref="B273:C273"/>
    <mergeCell ref="D273:E273"/>
    <mergeCell ref="F273:G273"/>
    <mergeCell ref="H273:I273"/>
    <mergeCell ref="J273:L273"/>
    <mergeCell ref="M273:O273"/>
    <mergeCell ref="P273:Q273"/>
    <mergeCell ref="R273:S273"/>
    <mergeCell ref="T273:AA273"/>
    <mergeCell ref="M272:O272"/>
    <mergeCell ref="P272:Q272"/>
    <mergeCell ref="R272:S272"/>
    <mergeCell ref="T272:AA272"/>
    <mergeCell ref="AB272:AF272"/>
    <mergeCell ref="AG272:AI272"/>
    <mergeCell ref="R271:S271"/>
    <mergeCell ref="T271:AA271"/>
    <mergeCell ref="AB271:AF271"/>
    <mergeCell ref="AG271:AI271"/>
    <mergeCell ref="AK271:AP271"/>
    <mergeCell ref="B272:C272"/>
    <mergeCell ref="D272:E272"/>
    <mergeCell ref="F272:G272"/>
    <mergeCell ref="H272:I272"/>
    <mergeCell ref="J272:L272"/>
    <mergeCell ref="AB270:AF270"/>
    <mergeCell ref="AG270:AI270"/>
    <mergeCell ref="AK270:AP270"/>
    <mergeCell ref="B271:C271"/>
    <mergeCell ref="D271:E271"/>
    <mergeCell ref="F271:G271"/>
    <mergeCell ref="H271:I271"/>
    <mergeCell ref="J271:L271"/>
    <mergeCell ref="M271:O271"/>
    <mergeCell ref="P271:Q271"/>
    <mergeCell ref="AK269:AP269"/>
    <mergeCell ref="B270:C270"/>
    <mergeCell ref="D270:E270"/>
    <mergeCell ref="F270:G270"/>
    <mergeCell ref="H270:I270"/>
    <mergeCell ref="J270:L270"/>
    <mergeCell ref="M270:O270"/>
    <mergeCell ref="P270:Q270"/>
    <mergeCell ref="R270:S270"/>
    <mergeCell ref="T270:AA270"/>
    <mergeCell ref="M269:O269"/>
    <mergeCell ref="P269:Q269"/>
    <mergeCell ref="R269:S269"/>
    <mergeCell ref="T269:AA269"/>
    <mergeCell ref="AB269:AF269"/>
    <mergeCell ref="AG269:AI269"/>
    <mergeCell ref="R268:S268"/>
    <mergeCell ref="T268:AA268"/>
    <mergeCell ref="AB268:AF268"/>
    <mergeCell ref="AG268:AI268"/>
    <mergeCell ref="AK268:AP268"/>
    <mergeCell ref="B269:C269"/>
    <mergeCell ref="D269:E269"/>
    <mergeCell ref="F269:G269"/>
    <mergeCell ref="H269:I269"/>
    <mergeCell ref="J269:L269"/>
    <mergeCell ref="AB267:AF267"/>
    <mergeCell ref="AG267:AI267"/>
    <mergeCell ref="AK267:AP267"/>
    <mergeCell ref="B268:C268"/>
    <mergeCell ref="D268:E268"/>
    <mergeCell ref="F268:G268"/>
    <mergeCell ref="H268:I268"/>
    <mergeCell ref="J268:L268"/>
    <mergeCell ref="M268:O268"/>
    <mergeCell ref="P268:Q268"/>
    <mergeCell ref="AK266:AP266"/>
    <mergeCell ref="B267:C267"/>
    <mergeCell ref="D267:E267"/>
    <mergeCell ref="F267:G267"/>
    <mergeCell ref="H267:I267"/>
    <mergeCell ref="J267:L267"/>
    <mergeCell ref="M267:O267"/>
    <mergeCell ref="P267:Q267"/>
    <mergeCell ref="R267:S267"/>
    <mergeCell ref="T267:AA267"/>
    <mergeCell ref="M266:O266"/>
    <mergeCell ref="P266:Q266"/>
    <mergeCell ref="R266:S266"/>
    <mergeCell ref="T266:AA266"/>
    <mergeCell ref="AB266:AF266"/>
    <mergeCell ref="AG266:AI266"/>
    <mergeCell ref="R265:S265"/>
    <mergeCell ref="T265:AA265"/>
    <mergeCell ref="AB265:AF265"/>
    <mergeCell ref="AG265:AI265"/>
    <mergeCell ref="AK265:AP265"/>
    <mergeCell ref="B266:C266"/>
    <mergeCell ref="D266:E266"/>
    <mergeCell ref="F266:G266"/>
    <mergeCell ref="H266:I266"/>
    <mergeCell ref="J266:L266"/>
    <mergeCell ref="AB264:AF264"/>
    <mergeCell ref="AG264:AI264"/>
    <mergeCell ref="AK264:AP264"/>
    <mergeCell ref="B265:C265"/>
    <mergeCell ref="D265:E265"/>
    <mergeCell ref="F265:G265"/>
    <mergeCell ref="H265:I265"/>
    <mergeCell ref="J265:L265"/>
    <mergeCell ref="M265:O265"/>
    <mergeCell ref="P265:Q265"/>
    <mergeCell ref="AK263:AP263"/>
    <mergeCell ref="B264:C264"/>
    <mergeCell ref="D264:E264"/>
    <mergeCell ref="F264:G264"/>
    <mergeCell ref="H264:I264"/>
    <mergeCell ref="J264:L264"/>
    <mergeCell ref="M264:O264"/>
    <mergeCell ref="P264:Q264"/>
    <mergeCell ref="R264:S264"/>
    <mergeCell ref="T264:AA264"/>
    <mergeCell ref="M263:O263"/>
    <mergeCell ref="P263:Q263"/>
    <mergeCell ref="R263:S263"/>
    <mergeCell ref="T263:AA263"/>
    <mergeCell ref="AB263:AF263"/>
    <mergeCell ref="AG263:AI263"/>
    <mergeCell ref="R262:S262"/>
    <mergeCell ref="T262:AA262"/>
    <mergeCell ref="AB262:AF262"/>
    <mergeCell ref="AG262:AI262"/>
    <mergeCell ref="AK262:AP262"/>
    <mergeCell ref="B263:C263"/>
    <mergeCell ref="D263:E263"/>
    <mergeCell ref="F263:G263"/>
    <mergeCell ref="H263:I263"/>
    <mergeCell ref="J263:L263"/>
    <mergeCell ref="AB261:AF261"/>
    <mergeCell ref="AG261:AI261"/>
    <mergeCell ref="AK261:AP261"/>
    <mergeCell ref="B262:C262"/>
    <mergeCell ref="D262:E262"/>
    <mergeCell ref="F262:G262"/>
    <mergeCell ref="H262:I262"/>
    <mergeCell ref="J262:L262"/>
    <mergeCell ref="M262:O262"/>
    <mergeCell ref="P262:Q262"/>
    <mergeCell ref="AK260:AP260"/>
    <mergeCell ref="B261:C261"/>
    <mergeCell ref="D261:E261"/>
    <mergeCell ref="F261:G261"/>
    <mergeCell ref="H261:I261"/>
    <mergeCell ref="J261:L261"/>
    <mergeCell ref="M261:O261"/>
    <mergeCell ref="P261:Q261"/>
    <mergeCell ref="R261:S261"/>
    <mergeCell ref="T261:AA261"/>
    <mergeCell ref="M260:O260"/>
    <mergeCell ref="P260:Q260"/>
    <mergeCell ref="R260:S260"/>
    <mergeCell ref="T260:AA260"/>
    <mergeCell ref="AB260:AF260"/>
    <mergeCell ref="AG260:AI260"/>
    <mergeCell ref="R259:S259"/>
    <mergeCell ref="T259:AA259"/>
    <mergeCell ref="AB259:AF259"/>
    <mergeCell ref="AG259:AI259"/>
    <mergeCell ref="AK259:AP259"/>
    <mergeCell ref="B260:C260"/>
    <mergeCell ref="D260:E260"/>
    <mergeCell ref="F260:G260"/>
    <mergeCell ref="H260:I260"/>
    <mergeCell ref="J260:L260"/>
    <mergeCell ref="AB258:AF258"/>
    <mergeCell ref="AG258:AI258"/>
    <mergeCell ref="AK258:AP258"/>
    <mergeCell ref="B259:C259"/>
    <mergeCell ref="D259:E259"/>
    <mergeCell ref="F259:G259"/>
    <mergeCell ref="H259:I259"/>
    <mergeCell ref="J259:L259"/>
    <mergeCell ref="M259:O259"/>
    <mergeCell ref="P259:Q259"/>
    <mergeCell ref="AK257:AP257"/>
    <mergeCell ref="B258:C258"/>
    <mergeCell ref="D258:E258"/>
    <mergeCell ref="F258:G258"/>
    <mergeCell ref="H258:I258"/>
    <mergeCell ref="J258:L258"/>
    <mergeCell ref="M258:O258"/>
    <mergeCell ref="P258:Q258"/>
    <mergeCell ref="R258:S258"/>
    <mergeCell ref="T258:AA258"/>
    <mergeCell ref="M257:O257"/>
    <mergeCell ref="P257:Q257"/>
    <mergeCell ref="R257:S257"/>
    <mergeCell ref="T257:AA257"/>
    <mergeCell ref="AB257:AF257"/>
    <mergeCell ref="AG257:AI257"/>
    <mergeCell ref="R256:S256"/>
    <mergeCell ref="T256:AA256"/>
    <mergeCell ref="AB256:AF256"/>
    <mergeCell ref="AG256:AI256"/>
    <mergeCell ref="AK256:AP256"/>
    <mergeCell ref="B257:C257"/>
    <mergeCell ref="D257:E257"/>
    <mergeCell ref="F257:G257"/>
    <mergeCell ref="H257:I257"/>
    <mergeCell ref="J257:L257"/>
    <mergeCell ref="AB255:AF255"/>
    <mergeCell ref="AG255:AI255"/>
    <mergeCell ref="AK255:AP255"/>
    <mergeCell ref="B256:C256"/>
    <mergeCell ref="D256:E256"/>
    <mergeCell ref="F256:G256"/>
    <mergeCell ref="H256:I256"/>
    <mergeCell ref="J256:L256"/>
    <mergeCell ref="M256:O256"/>
    <mergeCell ref="P256:Q256"/>
    <mergeCell ref="AK254:AP254"/>
    <mergeCell ref="B255:C255"/>
    <mergeCell ref="D255:E255"/>
    <mergeCell ref="F255:G255"/>
    <mergeCell ref="H255:I255"/>
    <mergeCell ref="J255:L255"/>
    <mergeCell ref="M255:O255"/>
    <mergeCell ref="P255:Q255"/>
    <mergeCell ref="R255:S255"/>
    <mergeCell ref="T255:AA255"/>
    <mergeCell ref="M254:O254"/>
    <mergeCell ref="P254:Q254"/>
    <mergeCell ref="R254:S254"/>
    <mergeCell ref="T254:AA254"/>
    <mergeCell ref="AB254:AF254"/>
    <mergeCell ref="AG254:AI254"/>
    <mergeCell ref="R253:S253"/>
    <mergeCell ref="T253:AA253"/>
    <mergeCell ref="AB253:AF253"/>
    <mergeCell ref="AG253:AI253"/>
    <mergeCell ref="AK253:AP253"/>
    <mergeCell ref="B254:C254"/>
    <mergeCell ref="D254:E254"/>
    <mergeCell ref="F254:G254"/>
    <mergeCell ref="H254:I254"/>
    <mergeCell ref="J254:L254"/>
    <mergeCell ref="AB252:AF252"/>
    <mergeCell ref="AG252:AI252"/>
    <mergeCell ref="AK252:AP252"/>
    <mergeCell ref="B253:C253"/>
    <mergeCell ref="D253:E253"/>
    <mergeCell ref="F253:G253"/>
    <mergeCell ref="H253:I253"/>
    <mergeCell ref="J253:L253"/>
    <mergeCell ref="M253:O253"/>
    <mergeCell ref="P253:Q253"/>
    <mergeCell ref="AK251:AP251"/>
    <mergeCell ref="B252:C252"/>
    <mergeCell ref="D252:E252"/>
    <mergeCell ref="F252:G252"/>
    <mergeCell ref="H252:I252"/>
    <mergeCell ref="J252:L252"/>
    <mergeCell ref="M252:O252"/>
    <mergeCell ref="P252:Q252"/>
    <mergeCell ref="R252:S252"/>
    <mergeCell ref="T252:AA252"/>
    <mergeCell ref="M251:O251"/>
    <mergeCell ref="P251:Q251"/>
    <mergeCell ref="R251:S251"/>
    <mergeCell ref="T251:AA251"/>
    <mergeCell ref="AB251:AF251"/>
    <mergeCell ref="AG251:AI251"/>
    <mergeCell ref="R250:S250"/>
    <mergeCell ref="T250:AA250"/>
    <mergeCell ref="AB250:AF250"/>
    <mergeCell ref="AG250:AI250"/>
    <mergeCell ref="AK250:AP250"/>
    <mergeCell ref="B251:C251"/>
    <mergeCell ref="D251:E251"/>
    <mergeCell ref="F251:G251"/>
    <mergeCell ref="H251:I251"/>
    <mergeCell ref="J251:L251"/>
    <mergeCell ref="AB249:AF249"/>
    <mergeCell ref="AG249:AI249"/>
    <mergeCell ref="AK249:AP249"/>
    <mergeCell ref="B250:C250"/>
    <mergeCell ref="D250:E250"/>
    <mergeCell ref="F250:G250"/>
    <mergeCell ref="H250:I250"/>
    <mergeCell ref="J250:L250"/>
    <mergeCell ref="M250:O250"/>
    <mergeCell ref="P250:Q250"/>
    <mergeCell ref="AK248:AP248"/>
    <mergeCell ref="B249:C249"/>
    <mergeCell ref="D249:E249"/>
    <mergeCell ref="F249:G249"/>
    <mergeCell ref="H249:I249"/>
    <mergeCell ref="J249:L249"/>
    <mergeCell ref="M249:O249"/>
    <mergeCell ref="P249:Q249"/>
    <mergeCell ref="R249:S249"/>
    <mergeCell ref="T249:AA249"/>
    <mergeCell ref="M248:O248"/>
    <mergeCell ref="P248:Q248"/>
    <mergeCell ref="R248:S248"/>
    <mergeCell ref="T248:AA248"/>
    <mergeCell ref="AB248:AF248"/>
    <mergeCell ref="AG248:AI248"/>
    <mergeCell ref="R247:S247"/>
    <mergeCell ref="T247:AA247"/>
    <mergeCell ref="AB247:AF247"/>
    <mergeCell ref="AG247:AI247"/>
    <mergeCell ref="AK247:AP247"/>
    <mergeCell ref="B248:C248"/>
    <mergeCell ref="D248:E248"/>
    <mergeCell ref="F248:G248"/>
    <mergeCell ref="H248:I248"/>
    <mergeCell ref="J248:L248"/>
    <mergeCell ref="AB246:AF246"/>
    <mergeCell ref="AG246:AI246"/>
    <mergeCell ref="AK246:AP246"/>
    <mergeCell ref="B247:C247"/>
    <mergeCell ref="D247:E247"/>
    <mergeCell ref="F247:G247"/>
    <mergeCell ref="H247:I247"/>
    <mergeCell ref="J247:L247"/>
    <mergeCell ref="M247:O247"/>
    <mergeCell ref="P247:Q247"/>
    <mergeCell ref="AK245:AP245"/>
    <mergeCell ref="B246:C246"/>
    <mergeCell ref="D246:E246"/>
    <mergeCell ref="F246:G246"/>
    <mergeCell ref="H246:I246"/>
    <mergeCell ref="J246:L246"/>
    <mergeCell ref="M246:O246"/>
    <mergeCell ref="P246:Q246"/>
    <mergeCell ref="R246:S246"/>
    <mergeCell ref="T246:AA246"/>
    <mergeCell ref="M245:O245"/>
    <mergeCell ref="P245:Q245"/>
    <mergeCell ref="R245:S245"/>
    <mergeCell ref="T245:AA245"/>
    <mergeCell ref="AB245:AF245"/>
    <mergeCell ref="AG245:AI245"/>
    <mergeCell ref="R244:S244"/>
    <mergeCell ref="T244:AA244"/>
    <mergeCell ref="AB244:AF244"/>
    <mergeCell ref="AG244:AI244"/>
    <mergeCell ref="AK244:AP244"/>
    <mergeCell ref="B245:C245"/>
    <mergeCell ref="D245:E245"/>
    <mergeCell ref="F245:G245"/>
    <mergeCell ref="H245:I245"/>
    <mergeCell ref="J245:L245"/>
    <mergeCell ref="AB243:AF243"/>
    <mergeCell ref="AG243:AI243"/>
    <mergeCell ref="AK243:AP243"/>
    <mergeCell ref="B244:C244"/>
    <mergeCell ref="D244:E244"/>
    <mergeCell ref="F244:G244"/>
    <mergeCell ref="H244:I244"/>
    <mergeCell ref="J244:L244"/>
    <mergeCell ref="M244:O244"/>
    <mergeCell ref="P244:Q244"/>
    <mergeCell ref="AK242:AP242"/>
    <mergeCell ref="B243:C243"/>
    <mergeCell ref="D243:E243"/>
    <mergeCell ref="F243:G243"/>
    <mergeCell ref="H243:I243"/>
    <mergeCell ref="J243:L243"/>
    <mergeCell ref="M243:O243"/>
    <mergeCell ref="P243:Q243"/>
    <mergeCell ref="R243:S243"/>
    <mergeCell ref="T243:AA243"/>
    <mergeCell ref="M242:O242"/>
    <mergeCell ref="P242:Q242"/>
    <mergeCell ref="R242:S242"/>
    <mergeCell ref="T242:AA242"/>
    <mergeCell ref="AB242:AF242"/>
    <mergeCell ref="AG242:AI242"/>
    <mergeCell ref="R241:S241"/>
    <mergeCell ref="T241:AA241"/>
    <mergeCell ref="AB241:AF241"/>
    <mergeCell ref="AG241:AI241"/>
    <mergeCell ref="AK241:AP241"/>
    <mergeCell ref="B242:C242"/>
    <mergeCell ref="D242:E242"/>
    <mergeCell ref="F242:G242"/>
    <mergeCell ref="H242:I242"/>
    <mergeCell ref="J242:L242"/>
    <mergeCell ref="AB240:AF240"/>
    <mergeCell ref="AG240:AI240"/>
    <mergeCell ref="AK240:AP240"/>
    <mergeCell ref="B241:C241"/>
    <mergeCell ref="D241:E241"/>
    <mergeCell ref="F241:G241"/>
    <mergeCell ref="H241:I241"/>
    <mergeCell ref="J241:L241"/>
    <mergeCell ref="M241:O241"/>
    <mergeCell ref="P241:Q241"/>
    <mergeCell ref="AK239:AP239"/>
    <mergeCell ref="B240:C240"/>
    <mergeCell ref="D240:E240"/>
    <mergeCell ref="F240:G240"/>
    <mergeCell ref="H240:I240"/>
    <mergeCell ref="J240:L240"/>
    <mergeCell ref="M240:O240"/>
    <mergeCell ref="P240:Q240"/>
    <mergeCell ref="R240:S240"/>
    <mergeCell ref="T240:AA240"/>
    <mergeCell ref="M239:O239"/>
    <mergeCell ref="P239:Q239"/>
    <mergeCell ref="R239:S239"/>
    <mergeCell ref="T239:AA239"/>
    <mergeCell ref="AB239:AF239"/>
    <mergeCell ref="AG239:AI239"/>
    <mergeCell ref="R238:S238"/>
    <mergeCell ref="T238:AA238"/>
    <mergeCell ref="AB238:AF238"/>
    <mergeCell ref="AG238:AI238"/>
    <mergeCell ref="AK238:AP238"/>
    <mergeCell ref="B239:C239"/>
    <mergeCell ref="D239:E239"/>
    <mergeCell ref="F239:G239"/>
    <mergeCell ref="H239:I239"/>
    <mergeCell ref="J239:L239"/>
    <mergeCell ref="AB237:AF237"/>
    <mergeCell ref="AG237:AI237"/>
    <mergeCell ref="AK237:AP237"/>
    <mergeCell ref="B238:C238"/>
    <mergeCell ref="D238:E238"/>
    <mergeCell ref="F238:G238"/>
    <mergeCell ref="H238:I238"/>
    <mergeCell ref="J238:L238"/>
    <mergeCell ref="M238:O238"/>
    <mergeCell ref="P238:Q238"/>
    <mergeCell ref="AK236:AP236"/>
    <mergeCell ref="B237:C237"/>
    <mergeCell ref="D237:E237"/>
    <mergeCell ref="F237:G237"/>
    <mergeCell ref="H237:I237"/>
    <mergeCell ref="J237:L237"/>
    <mergeCell ref="M237:O237"/>
    <mergeCell ref="P237:Q237"/>
    <mergeCell ref="R237:S237"/>
    <mergeCell ref="T237:AA237"/>
    <mergeCell ref="M236:O236"/>
    <mergeCell ref="P236:Q236"/>
    <mergeCell ref="R236:S236"/>
    <mergeCell ref="T236:AA236"/>
    <mergeCell ref="AB236:AF236"/>
    <mergeCell ref="AG236:AI236"/>
    <mergeCell ref="R235:S235"/>
    <mergeCell ref="T235:AA235"/>
    <mergeCell ref="AB235:AF235"/>
    <mergeCell ref="AG235:AI235"/>
    <mergeCell ref="AK235:AP235"/>
    <mergeCell ref="B236:C236"/>
    <mergeCell ref="D236:E236"/>
    <mergeCell ref="F236:G236"/>
    <mergeCell ref="H236:I236"/>
    <mergeCell ref="J236:L236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M235:O235"/>
    <mergeCell ref="P235:Q235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R234:S234"/>
    <mergeCell ref="T234:AA234"/>
    <mergeCell ref="M233:O233"/>
    <mergeCell ref="P233:Q233"/>
    <mergeCell ref="R233:S233"/>
    <mergeCell ref="T233:AA233"/>
    <mergeCell ref="AB233:AF233"/>
    <mergeCell ref="AG233:AI233"/>
    <mergeCell ref="R232:S232"/>
    <mergeCell ref="T232:AA232"/>
    <mergeCell ref="AB232:AF232"/>
    <mergeCell ref="AG232:AI232"/>
    <mergeCell ref="AK232:AP232"/>
    <mergeCell ref="B233:C233"/>
    <mergeCell ref="D233:E233"/>
    <mergeCell ref="F233:G233"/>
    <mergeCell ref="H233:I233"/>
    <mergeCell ref="J233:L233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M232:O232"/>
    <mergeCell ref="P232:Q232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T231:AA231"/>
    <mergeCell ref="M230:O230"/>
    <mergeCell ref="P230:Q230"/>
    <mergeCell ref="R230:S230"/>
    <mergeCell ref="T230:AA230"/>
    <mergeCell ref="AB230:AF230"/>
    <mergeCell ref="AG230:AI230"/>
    <mergeCell ref="R229:S229"/>
    <mergeCell ref="T229:AA229"/>
    <mergeCell ref="AB229:AF229"/>
    <mergeCell ref="AG229:AI229"/>
    <mergeCell ref="AK229:AP229"/>
    <mergeCell ref="B230:C230"/>
    <mergeCell ref="D230:E230"/>
    <mergeCell ref="F230:G230"/>
    <mergeCell ref="H230:I230"/>
    <mergeCell ref="J230:L230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M229:O229"/>
    <mergeCell ref="P229:Q229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T228:AA228"/>
    <mergeCell ref="M227:O227"/>
    <mergeCell ref="P227:Q227"/>
    <mergeCell ref="R227:S227"/>
    <mergeCell ref="T227:AA227"/>
    <mergeCell ref="AB227:AF227"/>
    <mergeCell ref="AG227:AI227"/>
    <mergeCell ref="R226:S226"/>
    <mergeCell ref="T226:AA226"/>
    <mergeCell ref="AB226:AF226"/>
    <mergeCell ref="AG226:AI226"/>
    <mergeCell ref="AK226:AP226"/>
    <mergeCell ref="B227:C227"/>
    <mergeCell ref="D227:E227"/>
    <mergeCell ref="F227:G227"/>
    <mergeCell ref="H227:I227"/>
    <mergeCell ref="J227:L227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M226:O226"/>
    <mergeCell ref="P226:Q226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T225:AA225"/>
    <mergeCell ref="M224:O224"/>
    <mergeCell ref="P224:Q224"/>
    <mergeCell ref="R224:S224"/>
    <mergeCell ref="T224:AA224"/>
    <mergeCell ref="AB224:AF224"/>
    <mergeCell ref="AG224:AI224"/>
    <mergeCell ref="R223:S223"/>
    <mergeCell ref="T223:AA223"/>
    <mergeCell ref="AB223:AF223"/>
    <mergeCell ref="AG223:AI223"/>
    <mergeCell ref="AK223:AP223"/>
    <mergeCell ref="B224:C224"/>
    <mergeCell ref="D224:E224"/>
    <mergeCell ref="F224:G224"/>
    <mergeCell ref="H224:I224"/>
    <mergeCell ref="J224:L224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M223:O223"/>
    <mergeCell ref="P223:Q223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T222:AA222"/>
    <mergeCell ref="M221:O221"/>
    <mergeCell ref="P221:Q221"/>
    <mergeCell ref="R221:S221"/>
    <mergeCell ref="T221:AA221"/>
    <mergeCell ref="AB221:AF221"/>
    <mergeCell ref="AG221:AI221"/>
    <mergeCell ref="R220:S220"/>
    <mergeCell ref="T220:AA220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T219:AA219"/>
    <mergeCell ref="M218:O218"/>
    <mergeCell ref="P218:Q218"/>
    <mergeCell ref="R218:S218"/>
    <mergeCell ref="T218:AA218"/>
    <mergeCell ref="AB218:AF218"/>
    <mergeCell ref="AG218:AI218"/>
    <mergeCell ref="R217:S217"/>
    <mergeCell ref="T217:AA217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6:AA216"/>
    <mergeCell ref="M215:O215"/>
    <mergeCell ref="P215:Q215"/>
    <mergeCell ref="R215:S215"/>
    <mergeCell ref="T215:AA215"/>
    <mergeCell ref="AB215:AF215"/>
    <mergeCell ref="AG215:AI215"/>
    <mergeCell ref="R214:S214"/>
    <mergeCell ref="T214:AA214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T213:AA213"/>
    <mergeCell ref="M212:O212"/>
    <mergeCell ref="P212:Q212"/>
    <mergeCell ref="R212:S212"/>
    <mergeCell ref="T212:AA212"/>
    <mergeCell ref="AB212:AF212"/>
    <mergeCell ref="AG212:AI212"/>
    <mergeCell ref="R211:S211"/>
    <mergeCell ref="T211:AA211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T210:AA210"/>
    <mergeCell ref="M209:O209"/>
    <mergeCell ref="P209:Q209"/>
    <mergeCell ref="R209:S209"/>
    <mergeCell ref="T209:AA209"/>
    <mergeCell ref="AB209:AF209"/>
    <mergeCell ref="AG209:AI209"/>
    <mergeCell ref="R208:S208"/>
    <mergeCell ref="T208:AA208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T207:AA207"/>
    <mergeCell ref="M206:O206"/>
    <mergeCell ref="P206:Q206"/>
    <mergeCell ref="R206:S206"/>
    <mergeCell ref="T206:AA206"/>
    <mergeCell ref="AB206:AF206"/>
    <mergeCell ref="AG206:AI206"/>
    <mergeCell ref="R205:S205"/>
    <mergeCell ref="T205:AA205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4:AA204"/>
    <mergeCell ref="M203:O203"/>
    <mergeCell ref="P203:Q203"/>
    <mergeCell ref="R203:S203"/>
    <mergeCell ref="T203:AA203"/>
    <mergeCell ref="AB203:AF203"/>
    <mergeCell ref="AG203:AI203"/>
    <mergeCell ref="R202:S202"/>
    <mergeCell ref="T202:AA202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T201:AA201"/>
    <mergeCell ref="M200:O200"/>
    <mergeCell ref="P200:Q200"/>
    <mergeCell ref="R200:S200"/>
    <mergeCell ref="T200:AA200"/>
    <mergeCell ref="AB200:AF200"/>
    <mergeCell ref="AG200:AI200"/>
    <mergeCell ref="R199:S199"/>
    <mergeCell ref="T199:AA199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T198:AA198"/>
    <mergeCell ref="M197:O197"/>
    <mergeCell ref="P197:Q197"/>
    <mergeCell ref="R197:S197"/>
    <mergeCell ref="T197:AA197"/>
    <mergeCell ref="AB197:AF197"/>
    <mergeCell ref="AG197:AI197"/>
    <mergeCell ref="R196:S196"/>
    <mergeCell ref="T196:AA196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T195:AA195"/>
    <mergeCell ref="M194:O194"/>
    <mergeCell ref="P194:Q194"/>
    <mergeCell ref="R194:S194"/>
    <mergeCell ref="T194:AA194"/>
    <mergeCell ref="AB194:AF194"/>
    <mergeCell ref="AG194:AI194"/>
    <mergeCell ref="R193:S193"/>
    <mergeCell ref="T193:AA193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92:AA192"/>
    <mergeCell ref="M191:O191"/>
    <mergeCell ref="P191:Q191"/>
    <mergeCell ref="R191:S191"/>
    <mergeCell ref="T191:AA191"/>
    <mergeCell ref="AB191:AF191"/>
    <mergeCell ref="AG191:AI191"/>
    <mergeCell ref="R190:S190"/>
    <mergeCell ref="T190:AA190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T189:AA189"/>
    <mergeCell ref="M188:O188"/>
    <mergeCell ref="P188:Q188"/>
    <mergeCell ref="R188:S188"/>
    <mergeCell ref="T188:AA188"/>
    <mergeCell ref="AB188:AF188"/>
    <mergeCell ref="AG188:AI188"/>
    <mergeCell ref="R187:S187"/>
    <mergeCell ref="T187:AA187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T186:AA186"/>
    <mergeCell ref="M185:O185"/>
    <mergeCell ref="P185:Q185"/>
    <mergeCell ref="R185:S185"/>
    <mergeCell ref="T185:AA185"/>
    <mergeCell ref="AB185:AF185"/>
    <mergeCell ref="AG185:AI185"/>
    <mergeCell ref="R184:S184"/>
    <mergeCell ref="T184:AA184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T183:AA183"/>
    <mergeCell ref="M182:O182"/>
    <mergeCell ref="P182:Q182"/>
    <mergeCell ref="R182:S182"/>
    <mergeCell ref="T182:AA182"/>
    <mergeCell ref="AB182:AF182"/>
    <mergeCell ref="AG182:AI182"/>
    <mergeCell ref="R181:S181"/>
    <mergeCell ref="T181:AA181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80:AA180"/>
    <mergeCell ref="M179:O179"/>
    <mergeCell ref="P179:Q179"/>
    <mergeCell ref="R179:S179"/>
    <mergeCell ref="T179:AA179"/>
    <mergeCell ref="AB179:AF179"/>
    <mergeCell ref="AG179:AI179"/>
    <mergeCell ref="R178:S178"/>
    <mergeCell ref="T178:AA178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T177:AA177"/>
    <mergeCell ref="M176:O176"/>
    <mergeCell ref="P176:Q176"/>
    <mergeCell ref="R176:S176"/>
    <mergeCell ref="T176:AA176"/>
    <mergeCell ref="AB176:AF176"/>
    <mergeCell ref="AG176:AI176"/>
    <mergeCell ref="R175:S175"/>
    <mergeCell ref="T175:AA175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T174:AA174"/>
    <mergeCell ref="M173:O173"/>
    <mergeCell ref="P173:Q173"/>
    <mergeCell ref="R173:S173"/>
    <mergeCell ref="T173:AA173"/>
    <mergeCell ref="AB173:AF173"/>
    <mergeCell ref="AG173:AI173"/>
    <mergeCell ref="R172:S172"/>
    <mergeCell ref="T172:AA172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T171:AA171"/>
    <mergeCell ref="M170:O170"/>
    <mergeCell ref="P170:Q170"/>
    <mergeCell ref="R170:S170"/>
    <mergeCell ref="T170:AA170"/>
    <mergeCell ref="AB170:AF170"/>
    <mergeCell ref="AG170:AI170"/>
    <mergeCell ref="R169:S169"/>
    <mergeCell ref="T169:AA169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8:AA168"/>
    <mergeCell ref="M167:O167"/>
    <mergeCell ref="P167:Q167"/>
    <mergeCell ref="R167:S167"/>
    <mergeCell ref="T167:AA167"/>
    <mergeCell ref="AB167:AF167"/>
    <mergeCell ref="AG167:AI167"/>
    <mergeCell ref="R166:S166"/>
    <mergeCell ref="T166:AA166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T165:AA165"/>
    <mergeCell ref="M164:O164"/>
    <mergeCell ref="P164:Q164"/>
    <mergeCell ref="R164:S164"/>
    <mergeCell ref="T164:AA164"/>
    <mergeCell ref="AB164:AF164"/>
    <mergeCell ref="AG164:AI164"/>
    <mergeCell ref="R163:S163"/>
    <mergeCell ref="T163:AA163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T162:AA162"/>
    <mergeCell ref="M161:O161"/>
    <mergeCell ref="P161:Q161"/>
    <mergeCell ref="R161:S161"/>
    <mergeCell ref="T161:AA161"/>
    <mergeCell ref="AB161:AF161"/>
    <mergeCell ref="AG161:AI161"/>
    <mergeCell ref="R160:S160"/>
    <mergeCell ref="T160:AA160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T159:AA159"/>
    <mergeCell ref="M158:O158"/>
    <mergeCell ref="P158:Q158"/>
    <mergeCell ref="R158:S158"/>
    <mergeCell ref="T158:AA158"/>
    <mergeCell ref="AB158:AF158"/>
    <mergeCell ref="AG158:AI158"/>
    <mergeCell ref="R157:S157"/>
    <mergeCell ref="T157:AA157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6:AA156"/>
    <mergeCell ref="M155:O155"/>
    <mergeCell ref="P155:Q155"/>
    <mergeCell ref="R155:S155"/>
    <mergeCell ref="T155:AA155"/>
    <mergeCell ref="AB155:AF155"/>
    <mergeCell ref="AG155:AI155"/>
    <mergeCell ref="R154:S154"/>
    <mergeCell ref="T154:AA154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T153:AA153"/>
    <mergeCell ref="M152:O152"/>
    <mergeCell ref="P152:Q152"/>
    <mergeCell ref="R152:S152"/>
    <mergeCell ref="T152:AA152"/>
    <mergeCell ref="AB152:AF152"/>
    <mergeCell ref="AG152:AI152"/>
    <mergeCell ref="R151:S151"/>
    <mergeCell ref="T151:AA151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T150:AA150"/>
    <mergeCell ref="M149:O149"/>
    <mergeCell ref="P149:Q149"/>
    <mergeCell ref="R149:S149"/>
    <mergeCell ref="T149:AA149"/>
    <mergeCell ref="AB149:AF149"/>
    <mergeCell ref="AG149:AI149"/>
    <mergeCell ref="R148:S148"/>
    <mergeCell ref="T148:AA148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T147:AA147"/>
    <mergeCell ref="M146:O146"/>
    <mergeCell ref="P146:Q146"/>
    <mergeCell ref="R146:S146"/>
    <mergeCell ref="T146:AA146"/>
    <mergeCell ref="AB146:AF146"/>
    <mergeCell ref="AG146:AI146"/>
    <mergeCell ref="R145:S145"/>
    <mergeCell ref="T145:AA145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4:AA144"/>
    <mergeCell ref="M143:O143"/>
    <mergeCell ref="P143:Q143"/>
    <mergeCell ref="R143:S143"/>
    <mergeCell ref="T143:AA143"/>
    <mergeCell ref="AB143:AF143"/>
    <mergeCell ref="AG143:AI143"/>
    <mergeCell ref="R142:S142"/>
    <mergeCell ref="T142:AA142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T141:AA141"/>
    <mergeCell ref="M140:O140"/>
    <mergeCell ref="P140:Q140"/>
    <mergeCell ref="R140:S140"/>
    <mergeCell ref="T140:AA140"/>
    <mergeCell ref="AB140:AF140"/>
    <mergeCell ref="AG140:AI140"/>
    <mergeCell ref="R139:S139"/>
    <mergeCell ref="T139:AA139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T138:AA138"/>
    <mergeCell ref="M137:O137"/>
    <mergeCell ref="P137:Q137"/>
    <mergeCell ref="R137:S137"/>
    <mergeCell ref="T137:AA137"/>
    <mergeCell ref="AB137:AF137"/>
    <mergeCell ref="AG137:AI137"/>
    <mergeCell ref="R136:S136"/>
    <mergeCell ref="T136:AA136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T135:AA135"/>
    <mergeCell ref="M134:O134"/>
    <mergeCell ref="P134:Q134"/>
    <mergeCell ref="R134:S134"/>
    <mergeCell ref="T134:AA134"/>
    <mergeCell ref="AB134:AF134"/>
    <mergeCell ref="AG134:AI134"/>
    <mergeCell ref="R133:S133"/>
    <mergeCell ref="T133:AA133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32:AA132"/>
    <mergeCell ref="M131:O131"/>
    <mergeCell ref="P131:Q131"/>
    <mergeCell ref="R131:S131"/>
    <mergeCell ref="T131:AA131"/>
    <mergeCell ref="AB131:AF131"/>
    <mergeCell ref="AG131:AI131"/>
    <mergeCell ref="R130:S130"/>
    <mergeCell ref="T130:AA130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T129:AA129"/>
    <mergeCell ref="M128:O128"/>
    <mergeCell ref="P128:Q128"/>
    <mergeCell ref="R128:S128"/>
    <mergeCell ref="T128:AA128"/>
    <mergeCell ref="AB128:AF128"/>
    <mergeCell ref="AG128:AI128"/>
    <mergeCell ref="R127:S127"/>
    <mergeCell ref="T127:AA127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T126:AA126"/>
    <mergeCell ref="M125:O125"/>
    <mergeCell ref="P125:Q125"/>
    <mergeCell ref="R125:S125"/>
    <mergeCell ref="T125:AA125"/>
    <mergeCell ref="AB125:AF125"/>
    <mergeCell ref="AG125:AI125"/>
    <mergeCell ref="R124:S124"/>
    <mergeCell ref="T124:AA124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T123:AA123"/>
    <mergeCell ref="M122:O122"/>
    <mergeCell ref="P122:Q122"/>
    <mergeCell ref="R122:S122"/>
    <mergeCell ref="T122:AA122"/>
    <mergeCell ref="AB122:AF122"/>
    <mergeCell ref="AG122:AI122"/>
    <mergeCell ref="R121:S121"/>
    <mergeCell ref="T121:AA121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20:AA120"/>
    <mergeCell ref="M119:O119"/>
    <mergeCell ref="P119:Q119"/>
    <mergeCell ref="R119:S119"/>
    <mergeCell ref="T119:AA119"/>
    <mergeCell ref="AB119:AF119"/>
    <mergeCell ref="AG119:AI119"/>
    <mergeCell ref="R118:S118"/>
    <mergeCell ref="T118:AA118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T117:AA117"/>
    <mergeCell ref="M116:O116"/>
    <mergeCell ref="P116:Q116"/>
    <mergeCell ref="R116:S116"/>
    <mergeCell ref="T116:AA116"/>
    <mergeCell ref="AB116:AF116"/>
    <mergeCell ref="AG116:AI116"/>
    <mergeCell ref="R115:S115"/>
    <mergeCell ref="T115:AA115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T114:AA114"/>
    <mergeCell ref="M113:O113"/>
    <mergeCell ref="P113:Q113"/>
    <mergeCell ref="R113:S113"/>
    <mergeCell ref="T113:AA113"/>
    <mergeCell ref="AB113:AF113"/>
    <mergeCell ref="AG113:AI113"/>
    <mergeCell ref="R112:S112"/>
    <mergeCell ref="T112:AA112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T111:AA111"/>
    <mergeCell ref="M110:O110"/>
    <mergeCell ref="P110:Q110"/>
    <mergeCell ref="R110:S110"/>
    <mergeCell ref="T110:AA110"/>
    <mergeCell ref="AB110:AF110"/>
    <mergeCell ref="AG110:AI110"/>
    <mergeCell ref="R109:S109"/>
    <mergeCell ref="T109:AA109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8:AA108"/>
    <mergeCell ref="M107:O107"/>
    <mergeCell ref="P107:Q107"/>
    <mergeCell ref="R107:S107"/>
    <mergeCell ref="T107:AA107"/>
    <mergeCell ref="AB107:AF107"/>
    <mergeCell ref="AG107:AI107"/>
    <mergeCell ref="R106:S106"/>
    <mergeCell ref="T106:AA106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T105:AA105"/>
    <mergeCell ref="M104:O104"/>
    <mergeCell ref="P104:Q104"/>
    <mergeCell ref="R104:S104"/>
    <mergeCell ref="T104:AA104"/>
    <mergeCell ref="AB104:AF104"/>
    <mergeCell ref="AG104:AI104"/>
    <mergeCell ref="R103:S103"/>
    <mergeCell ref="T103:AA103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T102:AA102"/>
    <mergeCell ref="M101:O101"/>
    <mergeCell ref="P101:Q101"/>
    <mergeCell ref="R101:S101"/>
    <mergeCell ref="T101:AA101"/>
    <mergeCell ref="AB101:AF101"/>
    <mergeCell ref="AG101:AI101"/>
    <mergeCell ref="R100:S100"/>
    <mergeCell ref="T100:AA100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AK98:AP98"/>
    <mergeCell ref="B99:C99"/>
    <mergeCell ref="D99:E99"/>
    <mergeCell ref="F99:G99"/>
    <mergeCell ref="H99:I99"/>
    <mergeCell ref="J99:L99"/>
    <mergeCell ref="M99:O99"/>
    <mergeCell ref="P99:Q99"/>
    <mergeCell ref="R99:S99"/>
    <mergeCell ref="T99:AA99"/>
    <mergeCell ref="M98:O98"/>
    <mergeCell ref="P98:Q98"/>
    <mergeCell ref="R98:S98"/>
    <mergeCell ref="T98:AA98"/>
    <mergeCell ref="AB98:AF98"/>
    <mergeCell ref="AG98:AI98"/>
    <mergeCell ref="R97:S97"/>
    <mergeCell ref="T97:AA97"/>
    <mergeCell ref="AB97:AF97"/>
    <mergeCell ref="AG97:AI97"/>
    <mergeCell ref="AK97:AP97"/>
    <mergeCell ref="B98:C98"/>
    <mergeCell ref="D98:E98"/>
    <mergeCell ref="F98:G98"/>
    <mergeCell ref="H98:I98"/>
    <mergeCell ref="J98:L98"/>
    <mergeCell ref="AB96:AF96"/>
    <mergeCell ref="AG96:AI96"/>
    <mergeCell ref="AK96:AP96"/>
    <mergeCell ref="B97:C97"/>
    <mergeCell ref="D97:E97"/>
    <mergeCell ref="F97:G97"/>
    <mergeCell ref="H97:I97"/>
    <mergeCell ref="J97:L97"/>
    <mergeCell ref="M97:O97"/>
    <mergeCell ref="P97:Q97"/>
    <mergeCell ref="AK95:AP95"/>
    <mergeCell ref="B96:C96"/>
    <mergeCell ref="D96:E96"/>
    <mergeCell ref="F96:G96"/>
    <mergeCell ref="H96:I96"/>
    <mergeCell ref="J96:L96"/>
    <mergeCell ref="M96:O96"/>
    <mergeCell ref="P96:Q96"/>
    <mergeCell ref="R96:S96"/>
    <mergeCell ref="T96:AA96"/>
    <mergeCell ref="M95:O95"/>
    <mergeCell ref="P95:Q95"/>
    <mergeCell ref="R95:S95"/>
    <mergeCell ref="T95:AA95"/>
    <mergeCell ref="AB95:AF95"/>
    <mergeCell ref="AG95:AI95"/>
    <mergeCell ref="R94:S94"/>
    <mergeCell ref="T94:AA94"/>
    <mergeCell ref="AB94:AF94"/>
    <mergeCell ref="AG94:AI94"/>
    <mergeCell ref="AK94:AP94"/>
    <mergeCell ref="B95:C95"/>
    <mergeCell ref="D95:E95"/>
    <mergeCell ref="F95:G95"/>
    <mergeCell ref="H95:I95"/>
    <mergeCell ref="J95:L95"/>
    <mergeCell ref="AB93:AF93"/>
    <mergeCell ref="AG93:AI93"/>
    <mergeCell ref="AK93:AP93"/>
    <mergeCell ref="B94:C94"/>
    <mergeCell ref="D94:E94"/>
    <mergeCell ref="F94:G94"/>
    <mergeCell ref="H94:I94"/>
    <mergeCell ref="J94:L94"/>
    <mergeCell ref="M94:O94"/>
    <mergeCell ref="P94:Q94"/>
    <mergeCell ref="AK92:AP92"/>
    <mergeCell ref="B93:C93"/>
    <mergeCell ref="D93:E93"/>
    <mergeCell ref="F93:G93"/>
    <mergeCell ref="H93:I93"/>
    <mergeCell ref="J93:L93"/>
    <mergeCell ref="M93:O93"/>
    <mergeCell ref="P93:Q93"/>
    <mergeCell ref="R93:S93"/>
    <mergeCell ref="T93:AA93"/>
    <mergeCell ref="M92:O92"/>
    <mergeCell ref="P92:Q92"/>
    <mergeCell ref="R92:S92"/>
    <mergeCell ref="T92:AA92"/>
    <mergeCell ref="AB92:AF92"/>
    <mergeCell ref="AG92:AI92"/>
    <mergeCell ref="R91:S91"/>
    <mergeCell ref="T91:AA91"/>
    <mergeCell ref="AB91:AF91"/>
    <mergeCell ref="AG91:AI91"/>
    <mergeCell ref="AK91:AP91"/>
    <mergeCell ref="B92:C92"/>
    <mergeCell ref="D92:E92"/>
    <mergeCell ref="F92:G92"/>
    <mergeCell ref="H92:I92"/>
    <mergeCell ref="J92:L92"/>
    <mergeCell ref="AB90:AF90"/>
    <mergeCell ref="AG90:AI90"/>
    <mergeCell ref="AK90:AP90"/>
    <mergeCell ref="B91:C91"/>
    <mergeCell ref="D91:E91"/>
    <mergeCell ref="F91:G91"/>
    <mergeCell ref="H91:I91"/>
    <mergeCell ref="J91:L91"/>
    <mergeCell ref="M91:O91"/>
    <mergeCell ref="P91:Q91"/>
    <mergeCell ref="AK89:AP89"/>
    <mergeCell ref="B90:C90"/>
    <mergeCell ref="D90:E90"/>
    <mergeCell ref="F90:G90"/>
    <mergeCell ref="H90:I90"/>
    <mergeCell ref="J90:L90"/>
    <mergeCell ref="M90:O90"/>
    <mergeCell ref="P90:Q90"/>
    <mergeCell ref="R90:S90"/>
    <mergeCell ref="T90:AA90"/>
    <mergeCell ref="M89:O89"/>
    <mergeCell ref="P89:Q89"/>
    <mergeCell ref="R89:S89"/>
    <mergeCell ref="T89:AA89"/>
    <mergeCell ref="AB89:AF89"/>
    <mergeCell ref="AG89:AI89"/>
    <mergeCell ref="R88:S88"/>
    <mergeCell ref="T88:AA88"/>
    <mergeCell ref="AB88:AF88"/>
    <mergeCell ref="AG88:AI88"/>
    <mergeCell ref="AK88:AP88"/>
    <mergeCell ref="B89:C89"/>
    <mergeCell ref="D89:E89"/>
    <mergeCell ref="F89:G89"/>
    <mergeCell ref="H89:I89"/>
    <mergeCell ref="J89:L89"/>
    <mergeCell ref="AB87:AF87"/>
    <mergeCell ref="AG87:AI87"/>
    <mergeCell ref="AK87:AP87"/>
    <mergeCell ref="B88:C88"/>
    <mergeCell ref="D88:E88"/>
    <mergeCell ref="F88:G88"/>
    <mergeCell ref="H88:I88"/>
    <mergeCell ref="J88:L88"/>
    <mergeCell ref="M88:O88"/>
    <mergeCell ref="P88:Q88"/>
    <mergeCell ref="AK86:AP86"/>
    <mergeCell ref="B87:C87"/>
    <mergeCell ref="D87:E87"/>
    <mergeCell ref="F87:G87"/>
    <mergeCell ref="H87:I87"/>
    <mergeCell ref="J87:L87"/>
    <mergeCell ref="M87:O87"/>
    <mergeCell ref="P87:Q87"/>
    <mergeCell ref="R87:S87"/>
    <mergeCell ref="T87:AA87"/>
    <mergeCell ref="M86:O86"/>
    <mergeCell ref="P86:Q86"/>
    <mergeCell ref="R86:S86"/>
    <mergeCell ref="T86:AA86"/>
    <mergeCell ref="AB86:AF86"/>
    <mergeCell ref="AG86:AI86"/>
    <mergeCell ref="R85:S85"/>
    <mergeCell ref="T85:AA85"/>
    <mergeCell ref="AB85:AF85"/>
    <mergeCell ref="AG85:AI85"/>
    <mergeCell ref="AK85:AP85"/>
    <mergeCell ref="B86:C86"/>
    <mergeCell ref="D86:E86"/>
    <mergeCell ref="F86:G86"/>
    <mergeCell ref="H86:I86"/>
    <mergeCell ref="J86:L86"/>
    <mergeCell ref="AB84:AF84"/>
    <mergeCell ref="AG84:AI84"/>
    <mergeCell ref="AK84:AP84"/>
    <mergeCell ref="B85:C85"/>
    <mergeCell ref="D85:E85"/>
    <mergeCell ref="F85:G85"/>
    <mergeCell ref="H85:I85"/>
    <mergeCell ref="J85:L85"/>
    <mergeCell ref="M85:O85"/>
    <mergeCell ref="P85:Q85"/>
    <mergeCell ref="AK83:AP83"/>
    <mergeCell ref="B84:C84"/>
    <mergeCell ref="D84:E84"/>
    <mergeCell ref="F84:G84"/>
    <mergeCell ref="H84:I84"/>
    <mergeCell ref="J84:L84"/>
    <mergeCell ref="M84:O84"/>
    <mergeCell ref="P84:Q84"/>
    <mergeCell ref="R84:S84"/>
    <mergeCell ref="T84:AA84"/>
    <mergeCell ref="M83:O83"/>
    <mergeCell ref="P83:Q83"/>
    <mergeCell ref="R83:S83"/>
    <mergeCell ref="T83:AA83"/>
    <mergeCell ref="AB83:AF83"/>
    <mergeCell ref="AG83:AI83"/>
    <mergeCell ref="R82:S82"/>
    <mergeCell ref="T82:AA82"/>
    <mergeCell ref="AB82:AF82"/>
    <mergeCell ref="AG82:AI82"/>
    <mergeCell ref="AK82:AP82"/>
    <mergeCell ref="B83:C83"/>
    <mergeCell ref="D83:E83"/>
    <mergeCell ref="F83:G83"/>
    <mergeCell ref="H83:I83"/>
    <mergeCell ref="J83:L83"/>
    <mergeCell ref="AB81:AF81"/>
    <mergeCell ref="AG81:AI81"/>
    <mergeCell ref="AK81:AP81"/>
    <mergeCell ref="B82:C82"/>
    <mergeCell ref="D82:E82"/>
    <mergeCell ref="F82:G82"/>
    <mergeCell ref="H82:I82"/>
    <mergeCell ref="J82:L82"/>
    <mergeCell ref="M82:O82"/>
    <mergeCell ref="P82:Q82"/>
    <mergeCell ref="AK80:AP80"/>
    <mergeCell ref="B81:C81"/>
    <mergeCell ref="D81:E81"/>
    <mergeCell ref="F81:G81"/>
    <mergeCell ref="H81:I81"/>
    <mergeCell ref="J81:L81"/>
    <mergeCell ref="M81:O81"/>
    <mergeCell ref="P81:Q81"/>
    <mergeCell ref="R81:S81"/>
    <mergeCell ref="T81:AA81"/>
    <mergeCell ref="M80:O80"/>
    <mergeCell ref="P80:Q80"/>
    <mergeCell ref="R80:S80"/>
    <mergeCell ref="T80:AA80"/>
    <mergeCell ref="AB80:AF80"/>
    <mergeCell ref="AG80:AI80"/>
    <mergeCell ref="R79:S79"/>
    <mergeCell ref="T79:AA79"/>
    <mergeCell ref="AB79:AF79"/>
    <mergeCell ref="AG79:AI79"/>
    <mergeCell ref="AK79:AP79"/>
    <mergeCell ref="B80:C80"/>
    <mergeCell ref="D80:E80"/>
    <mergeCell ref="F80:G80"/>
    <mergeCell ref="H80:I80"/>
    <mergeCell ref="J80:L80"/>
    <mergeCell ref="AB78:AF78"/>
    <mergeCell ref="AG78:AI78"/>
    <mergeCell ref="AK78:AP78"/>
    <mergeCell ref="B79:C79"/>
    <mergeCell ref="D79:E79"/>
    <mergeCell ref="F79:G79"/>
    <mergeCell ref="H79:I79"/>
    <mergeCell ref="J79:L79"/>
    <mergeCell ref="M79:O79"/>
    <mergeCell ref="P79:Q79"/>
    <mergeCell ref="AK77:AP77"/>
    <mergeCell ref="B78:C78"/>
    <mergeCell ref="D78:E78"/>
    <mergeCell ref="F78:G78"/>
    <mergeCell ref="H78:I78"/>
    <mergeCell ref="J78:L78"/>
    <mergeCell ref="M78:O78"/>
    <mergeCell ref="P78:Q78"/>
    <mergeCell ref="R78:S78"/>
    <mergeCell ref="T78:AA78"/>
    <mergeCell ref="M77:O77"/>
    <mergeCell ref="P77:Q77"/>
    <mergeCell ref="R77:S77"/>
    <mergeCell ref="T77:AA77"/>
    <mergeCell ref="AB77:AF77"/>
    <mergeCell ref="AG77:AI77"/>
    <mergeCell ref="R76:S76"/>
    <mergeCell ref="T76:AA76"/>
    <mergeCell ref="AB76:AF76"/>
    <mergeCell ref="AG76:AI76"/>
    <mergeCell ref="AK76:AP76"/>
    <mergeCell ref="B77:C77"/>
    <mergeCell ref="D77:E77"/>
    <mergeCell ref="F77:G77"/>
    <mergeCell ref="H77:I77"/>
    <mergeCell ref="J77:L77"/>
    <mergeCell ref="AB75:AF75"/>
    <mergeCell ref="AG75:AI75"/>
    <mergeCell ref="AK75:AP75"/>
    <mergeCell ref="B76:C76"/>
    <mergeCell ref="D76:E76"/>
    <mergeCell ref="F76:G76"/>
    <mergeCell ref="H76:I76"/>
    <mergeCell ref="J76:L76"/>
    <mergeCell ref="M76:O76"/>
    <mergeCell ref="P76:Q76"/>
    <mergeCell ref="AK74:AP74"/>
    <mergeCell ref="B75:C75"/>
    <mergeCell ref="D75:E75"/>
    <mergeCell ref="F75:G75"/>
    <mergeCell ref="H75:I75"/>
    <mergeCell ref="J75:L75"/>
    <mergeCell ref="M75:O75"/>
    <mergeCell ref="P75:Q75"/>
    <mergeCell ref="R75:S75"/>
    <mergeCell ref="T75:AA75"/>
    <mergeCell ref="M74:O74"/>
    <mergeCell ref="P74:Q74"/>
    <mergeCell ref="R74:S74"/>
    <mergeCell ref="T74:AA74"/>
    <mergeCell ref="AB74:AF74"/>
    <mergeCell ref="AG74:AI74"/>
    <mergeCell ref="R73:S73"/>
    <mergeCell ref="T73:AA73"/>
    <mergeCell ref="AB73:AF73"/>
    <mergeCell ref="AG73:AI73"/>
    <mergeCell ref="AK73:AP73"/>
    <mergeCell ref="B74:C74"/>
    <mergeCell ref="D74:E74"/>
    <mergeCell ref="F74:G74"/>
    <mergeCell ref="H74:I74"/>
    <mergeCell ref="J74:L74"/>
    <mergeCell ref="AB72:AF72"/>
    <mergeCell ref="AG72:AI72"/>
    <mergeCell ref="AK72:AP72"/>
    <mergeCell ref="B73:C73"/>
    <mergeCell ref="D73:E73"/>
    <mergeCell ref="F73:G73"/>
    <mergeCell ref="H73:I73"/>
    <mergeCell ref="J73:L73"/>
    <mergeCell ref="M73:O73"/>
    <mergeCell ref="P73:Q73"/>
    <mergeCell ref="AK71:AP71"/>
    <mergeCell ref="B72:C72"/>
    <mergeCell ref="D72:E72"/>
    <mergeCell ref="F72:G72"/>
    <mergeCell ref="H72:I72"/>
    <mergeCell ref="J72:L72"/>
    <mergeCell ref="M72:O72"/>
    <mergeCell ref="P72:Q72"/>
    <mergeCell ref="R72:S72"/>
    <mergeCell ref="T72:AA72"/>
    <mergeCell ref="M71:O71"/>
    <mergeCell ref="P71:Q71"/>
    <mergeCell ref="R71:S71"/>
    <mergeCell ref="T71:AA71"/>
    <mergeCell ref="AB71:AF71"/>
    <mergeCell ref="AG71:AI71"/>
    <mergeCell ref="R70:S70"/>
    <mergeCell ref="T70:AA70"/>
    <mergeCell ref="AB70:AF70"/>
    <mergeCell ref="AG70:AI70"/>
    <mergeCell ref="AK70:AP70"/>
    <mergeCell ref="B71:C71"/>
    <mergeCell ref="D71:E71"/>
    <mergeCell ref="F71:G71"/>
    <mergeCell ref="H71:I71"/>
    <mergeCell ref="J71:L71"/>
    <mergeCell ref="AB69:AF69"/>
    <mergeCell ref="AG69:AI69"/>
    <mergeCell ref="AK69:AP69"/>
    <mergeCell ref="B70:C70"/>
    <mergeCell ref="D70:E70"/>
    <mergeCell ref="F70:G70"/>
    <mergeCell ref="H70:I70"/>
    <mergeCell ref="J70:L70"/>
    <mergeCell ref="M70:O70"/>
    <mergeCell ref="P70:Q70"/>
    <mergeCell ref="AK68:AP68"/>
    <mergeCell ref="B69:C69"/>
    <mergeCell ref="D69:E69"/>
    <mergeCell ref="F69:G69"/>
    <mergeCell ref="H69:I69"/>
    <mergeCell ref="J69:L69"/>
    <mergeCell ref="M69:O69"/>
    <mergeCell ref="P69:Q69"/>
    <mergeCell ref="R69:S69"/>
    <mergeCell ref="T69:AA69"/>
    <mergeCell ref="M68:O68"/>
    <mergeCell ref="P68:Q68"/>
    <mergeCell ref="R68:S68"/>
    <mergeCell ref="T68:AA68"/>
    <mergeCell ref="AB68:AF68"/>
    <mergeCell ref="AG68:AI68"/>
    <mergeCell ref="R67:S67"/>
    <mergeCell ref="T67:AA67"/>
    <mergeCell ref="AB67:AF67"/>
    <mergeCell ref="AG67:AI67"/>
    <mergeCell ref="AK67:AP67"/>
    <mergeCell ref="B68:C68"/>
    <mergeCell ref="D68:E68"/>
    <mergeCell ref="F68:G68"/>
    <mergeCell ref="H68:I68"/>
    <mergeCell ref="J68:L68"/>
    <mergeCell ref="AB66:AF66"/>
    <mergeCell ref="AG66:AI66"/>
    <mergeCell ref="AK66:AP66"/>
    <mergeCell ref="B67:C67"/>
    <mergeCell ref="D67:E67"/>
    <mergeCell ref="F67:G67"/>
    <mergeCell ref="H67:I67"/>
    <mergeCell ref="J67:L67"/>
    <mergeCell ref="M67:O67"/>
    <mergeCell ref="P67:Q67"/>
    <mergeCell ref="AK65:AP65"/>
    <mergeCell ref="B66:C66"/>
    <mergeCell ref="D66:E66"/>
    <mergeCell ref="F66:G66"/>
    <mergeCell ref="H66:I66"/>
    <mergeCell ref="J66:L66"/>
    <mergeCell ref="M66:O66"/>
    <mergeCell ref="P66:Q66"/>
    <mergeCell ref="R66:S66"/>
    <mergeCell ref="T66:AA66"/>
    <mergeCell ref="M65:O65"/>
    <mergeCell ref="P65:Q65"/>
    <mergeCell ref="R65:S65"/>
    <mergeCell ref="T65:AA65"/>
    <mergeCell ref="AB65:AF65"/>
    <mergeCell ref="AG65:AI65"/>
    <mergeCell ref="R64:S64"/>
    <mergeCell ref="T64:AA64"/>
    <mergeCell ref="AB64:AF64"/>
    <mergeCell ref="AG64:AI64"/>
    <mergeCell ref="AK64:AP64"/>
    <mergeCell ref="B65:C65"/>
    <mergeCell ref="D65:E65"/>
    <mergeCell ref="F65:G65"/>
    <mergeCell ref="H65:I65"/>
    <mergeCell ref="J65:L65"/>
    <mergeCell ref="AB63:AF63"/>
    <mergeCell ref="AG63:AI63"/>
    <mergeCell ref="AK63:AP63"/>
    <mergeCell ref="B64:C64"/>
    <mergeCell ref="D64:E64"/>
    <mergeCell ref="F64:G64"/>
    <mergeCell ref="H64:I64"/>
    <mergeCell ref="J64:L64"/>
    <mergeCell ref="M64:O64"/>
    <mergeCell ref="P64:Q64"/>
    <mergeCell ref="AK62:AP62"/>
    <mergeCell ref="B63:C63"/>
    <mergeCell ref="D63:E63"/>
    <mergeCell ref="F63:G63"/>
    <mergeCell ref="H63:I63"/>
    <mergeCell ref="J63:L63"/>
    <mergeCell ref="M63:O63"/>
    <mergeCell ref="P63:Q63"/>
    <mergeCell ref="R63:S63"/>
    <mergeCell ref="T63:AA63"/>
    <mergeCell ref="M62:O62"/>
    <mergeCell ref="P62:Q62"/>
    <mergeCell ref="R62:S62"/>
    <mergeCell ref="T62:AA62"/>
    <mergeCell ref="AB62:AF62"/>
    <mergeCell ref="AG62:AI62"/>
    <mergeCell ref="R61:S61"/>
    <mergeCell ref="T61:AA61"/>
    <mergeCell ref="AB61:AF61"/>
    <mergeCell ref="AG61:AI61"/>
    <mergeCell ref="AK61:AP61"/>
    <mergeCell ref="B62:C62"/>
    <mergeCell ref="D62:E62"/>
    <mergeCell ref="F62:G62"/>
    <mergeCell ref="H62:I62"/>
    <mergeCell ref="J62:L62"/>
    <mergeCell ref="AB60:AF60"/>
    <mergeCell ref="AG60:AI60"/>
    <mergeCell ref="AK60:AP60"/>
    <mergeCell ref="B61:C61"/>
    <mergeCell ref="D61:E61"/>
    <mergeCell ref="F61:G61"/>
    <mergeCell ref="H61:I61"/>
    <mergeCell ref="J61:L61"/>
    <mergeCell ref="M61:O61"/>
    <mergeCell ref="P61:Q61"/>
    <mergeCell ref="AK59:AP59"/>
    <mergeCell ref="B60:C60"/>
    <mergeCell ref="D60:E60"/>
    <mergeCell ref="F60:G60"/>
    <mergeCell ref="H60:I60"/>
    <mergeCell ref="J60:L60"/>
    <mergeCell ref="M60:O60"/>
    <mergeCell ref="P60:Q60"/>
    <mergeCell ref="R60:S60"/>
    <mergeCell ref="T60:AA60"/>
    <mergeCell ref="M59:O59"/>
    <mergeCell ref="P59:Q59"/>
    <mergeCell ref="R59:S59"/>
    <mergeCell ref="T59:AA59"/>
    <mergeCell ref="AB59:AF59"/>
    <mergeCell ref="AG59:AI59"/>
    <mergeCell ref="R58:S58"/>
    <mergeCell ref="T58:AA58"/>
    <mergeCell ref="AB58:AF58"/>
    <mergeCell ref="AG58:AI58"/>
    <mergeCell ref="AK58:AP58"/>
    <mergeCell ref="B59:C59"/>
    <mergeCell ref="D59:E59"/>
    <mergeCell ref="F59:G59"/>
    <mergeCell ref="H59:I59"/>
    <mergeCell ref="J59:L59"/>
    <mergeCell ref="AB57:AF57"/>
    <mergeCell ref="AG57:AI57"/>
    <mergeCell ref="AK57:AP57"/>
    <mergeCell ref="B58:C58"/>
    <mergeCell ref="D58:E58"/>
    <mergeCell ref="F58:G58"/>
    <mergeCell ref="H58:I58"/>
    <mergeCell ref="J58:L58"/>
    <mergeCell ref="M58:O58"/>
    <mergeCell ref="P58:Q58"/>
    <mergeCell ref="AK56:AP56"/>
    <mergeCell ref="B57:C57"/>
    <mergeCell ref="D57:E57"/>
    <mergeCell ref="F57:G57"/>
    <mergeCell ref="H57:I57"/>
    <mergeCell ref="J57:L57"/>
    <mergeCell ref="M57:O57"/>
    <mergeCell ref="P57:Q57"/>
    <mergeCell ref="R57:S57"/>
    <mergeCell ref="T57:AA57"/>
    <mergeCell ref="M56:O56"/>
    <mergeCell ref="P56:Q56"/>
    <mergeCell ref="R56:S56"/>
    <mergeCell ref="T56:AA56"/>
    <mergeCell ref="AB56:AF56"/>
    <mergeCell ref="AG56:AI56"/>
    <mergeCell ref="R55:S55"/>
    <mergeCell ref="T55:AA55"/>
    <mergeCell ref="AB55:AF55"/>
    <mergeCell ref="AG55:AI55"/>
    <mergeCell ref="AK55:AP55"/>
    <mergeCell ref="B56:C56"/>
    <mergeCell ref="D56:E56"/>
    <mergeCell ref="F56:G56"/>
    <mergeCell ref="H56:I56"/>
    <mergeCell ref="J56:L56"/>
    <mergeCell ref="AB54:AF54"/>
    <mergeCell ref="AG54:AI54"/>
    <mergeCell ref="AK54:AP54"/>
    <mergeCell ref="B55:C55"/>
    <mergeCell ref="D55:E55"/>
    <mergeCell ref="F55:G55"/>
    <mergeCell ref="H55:I55"/>
    <mergeCell ref="J55:L55"/>
    <mergeCell ref="M55:O55"/>
    <mergeCell ref="P55:Q55"/>
    <mergeCell ref="AK53:AP53"/>
    <mergeCell ref="B54:C54"/>
    <mergeCell ref="D54:E54"/>
    <mergeCell ref="F54:G54"/>
    <mergeCell ref="H54:I54"/>
    <mergeCell ref="J54:L54"/>
    <mergeCell ref="M54:O54"/>
    <mergeCell ref="P54:Q54"/>
    <mergeCell ref="R54:S54"/>
    <mergeCell ref="T54:AA54"/>
    <mergeCell ref="M53:O53"/>
    <mergeCell ref="P53:Q53"/>
    <mergeCell ref="R53:S53"/>
    <mergeCell ref="T53:AA53"/>
    <mergeCell ref="AB53:AF53"/>
    <mergeCell ref="AG53:AI53"/>
    <mergeCell ref="R52:S52"/>
    <mergeCell ref="T52:AA52"/>
    <mergeCell ref="AB52:AF52"/>
    <mergeCell ref="AG52:AI52"/>
    <mergeCell ref="AK52:AP52"/>
    <mergeCell ref="B53:C53"/>
    <mergeCell ref="D53:E53"/>
    <mergeCell ref="F53:G53"/>
    <mergeCell ref="H53:I53"/>
    <mergeCell ref="J53:L53"/>
    <mergeCell ref="AB51:AF51"/>
    <mergeCell ref="AG51:AI51"/>
    <mergeCell ref="AK51:AP51"/>
    <mergeCell ref="B52:C52"/>
    <mergeCell ref="D52:E52"/>
    <mergeCell ref="F52:G52"/>
    <mergeCell ref="H52:I52"/>
    <mergeCell ref="J52:L52"/>
    <mergeCell ref="M52:O52"/>
    <mergeCell ref="P52:Q52"/>
    <mergeCell ref="AK50:AP50"/>
    <mergeCell ref="B51:C51"/>
    <mergeCell ref="D51:E51"/>
    <mergeCell ref="F51:G51"/>
    <mergeCell ref="H51:I51"/>
    <mergeCell ref="J51:L51"/>
    <mergeCell ref="M51:O51"/>
    <mergeCell ref="P51:Q51"/>
    <mergeCell ref="R51:S51"/>
    <mergeCell ref="T51:AA51"/>
    <mergeCell ref="M50:O50"/>
    <mergeCell ref="P50:Q50"/>
    <mergeCell ref="R50:S50"/>
    <mergeCell ref="T50:AA50"/>
    <mergeCell ref="AB50:AF50"/>
    <mergeCell ref="AG50:AI50"/>
    <mergeCell ref="R49:S49"/>
    <mergeCell ref="T49:AA49"/>
    <mergeCell ref="AB49:AF49"/>
    <mergeCell ref="AG49:AI49"/>
    <mergeCell ref="AK49:AP49"/>
    <mergeCell ref="B50:C50"/>
    <mergeCell ref="D50:E50"/>
    <mergeCell ref="F50:G50"/>
    <mergeCell ref="H50:I50"/>
    <mergeCell ref="J50:L50"/>
    <mergeCell ref="AB48:AF48"/>
    <mergeCell ref="AG48:AI48"/>
    <mergeCell ref="AK48:AP48"/>
    <mergeCell ref="B49:C49"/>
    <mergeCell ref="D49:E49"/>
    <mergeCell ref="F49:G49"/>
    <mergeCell ref="H49:I49"/>
    <mergeCell ref="J49:L49"/>
    <mergeCell ref="M49:O49"/>
    <mergeCell ref="P49:Q49"/>
    <mergeCell ref="AK47:AP47"/>
    <mergeCell ref="B48:C48"/>
    <mergeCell ref="D48:E48"/>
    <mergeCell ref="F48:G48"/>
    <mergeCell ref="H48:I48"/>
    <mergeCell ref="J48:L48"/>
    <mergeCell ref="M48:O48"/>
    <mergeCell ref="P48:Q48"/>
    <mergeCell ref="R48:S48"/>
    <mergeCell ref="T48:AA48"/>
    <mergeCell ref="M47:O47"/>
    <mergeCell ref="P47:Q47"/>
    <mergeCell ref="R47:S47"/>
    <mergeCell ref="T47:AA47"/>
    <mergeCell ref="AB47:AF47"/>
    <mergeCell ref="AG47:AI47"/>
    <mergeCell ref="R46:S46"/>
    <mergeCell ref="T46:AA46"/>
    <mergeCell ref="AB46:AF46"/>
    <mergeCell ref="AG46:AI46"/>
    <mergeCell ref="AK46:AP46"/>
    <mergeCell ref="B47:C47"/>
    <mergeCell ref="D47:E47"/>
    <mergeCell ref="F47:G47"/>
    <mergeCell ref="H47:I47"/>
    <mergeCell ref="J47:L47"/>
    <mergeCell ref="AB45:AF45"/>
    <mergeCell ref="AG45:AI45"/>
    <mergeCell ref="AK45:AP45"/>
    <mergeCell ref="B46:C46"/>
    <mergeCell ref="D46:E46"/>
    <mergeCell ref="F46:G46"/>
    <mergeCell ref="H46:I46"/>
    <mergeCell ref="J46:L46"/>
    <mergeCell ref="M46:O46"/>
    <mergeCell ref="P46:Q46"/>
    <mergeCell ref="AK44:AP44"/>
    <mergeCell ref="B45:C45"/>
    <mergeCell ref="D45:E45"/>
    <mergeCell ref="F45:G45"/>
    <mergeCell ref="H45:I45"/>
    <mergeCell ref="J45:L45"/>
    <mergeCell ref="M45:O45"/>
    <mergeCell ref="P45:Q45"/>
    <mergeCell ref="R45:S45"/>
    <mergeCell ref="T45:AA45"/>
    <mergeCell ref="M44:O44"/>
    <mergeCell ref="P44:Q44"/>
    <mergeCell ref="R44:S44"/>
    <mergeCell ref="T44:AA44"/>
    <mergeCell ref="AB44:AF44"/>
    <mergeCell ref="AG44:AI44"/>
    <mergeCell ref="R43:S43"/>
    <mergeCell ref="T43:AA43"/>
    <mergeCell ref="AB43:AF43"/>
    <mergeCell ref="AG43:AI43"/>
    <mergeCell ref="AK43:AP43"/>
    <mergeCell ref="B44:C44"/>
    <mergeCell ref="D44:E44"/>
    <mergeCell ref="F44:G44"/>
    <mergeCell ref="H44:I44"/>
    <mergeCell ref="J44:L44"/>
    <mergeCell ref="AB42:AF42"/>
    <mergeCell ref="AG42:AI42"/>
    <mergeCell ref="AK42:AP42"/>
    <mergeCell ref="B43:C43"/>
    <mergeCell ref="D43:E43"/>
    <mergeCell ref="F43:G43"/>
    <mergeCell ref="H43:I43"/>
    <mergeCell ref="J43:L43"/>
    <mergeCell ref="M43:O43"/>
    <mergeCell ref="P43:Q43"/>
    <mergeCell ref="AK41:AP41"/>
    <mergeCell ref="B42:C42"/>
    <mergeCell ref="D42:E42"/>
    <mergeCell ref="F42:G42"/>
    <mergeCell ref="H42:I42"/>
    <mergeCell ref="J42:L42"/>
    <mergeCell ref="M42:O42"/>
    <mergeCell ref="P42:Q42"/>
    <mergeCell ref="R42:S42"/>
    <mergeCell ref="T42:AA42"/>
    <mergeCell ref="M41:O41"/>
    <mergeCell ref="P41:Q41"/>
    <mergeCell ref="R41:S41"/>
    <mergeCell ref="T41:AA41"/>
    <mergeCell ref="AB41:AF41"/>
    <mergeCell ref="AG41:AI41"/>
    <mergeCell ref="R40:S40"/>
    <mergeCell ref="T40:AA40"/>
    <mergeCell ref="AB40:AF40"/>
    <mergeCell ref="AG40:AI40"/>
    <mergeCell ref="AK40:AP40"/>
    <mergeCell ref="B41:C41"/>
    <mergeCell ref="D41:E41"/>
    <mergeCell ref="F41:G41"/>
    <mergeCell ref="H41:I41"/>
    <mergeCell ref="J41:L41"/>
    <mergeCell ref="AB39:AF39"/>
    <mergeCell ref="AG39:AI39"/>
    <mergeCell ref="AK39:AP39"/>
    <mergeCell ref="B40:C40"/>
    <mergeCell ref="D40:E40"/>
    <mergeCell ref="F40:G40"/>
    <mergeCell ref="H40:I40"/>
    <mergeCell ref="J40:L40"/>
    <mergeCell ref="M40:O40"/>
    <mergeCell ref="P40:Q40"/>
    <mergeCell ref="AK38:AP38"/>
    <mergeCell ref="B39:C39"/>
    <mergeCell ref="D39:E39"/>
    <mergeCell ref="F39:G39"/>
    <mergeCell ref="H39:I39"/>
    <mergeCell ref="J39:L39"/>
    <mergeCell ref="M39:O39"/>
    <mergeCell ref="P39:Q39"/>
    <mergeCell ref="R39:S39"/>
    <mergeCell ref="T39:AA39"/>
    <mergeCell ref="M38:O38"/>
    <mergeCell ref="P38:Q38"/>
    <mergeCell ref="R38:S38"/>
    <mergeCell ref="T38:AA38"/>
    <mergeCell ref="AB38:AF38"/>
    <mergeCell ref="AG38:AI38"/>
    <mergeCell ref="R37:S37"/>
    <mergeCell ref="T37:AA37"/>
    <mergeCell ref="AB37:AF37"/>
    <mergeCell ref="AG37:AI37"/>
    <mergeCell ref="AK37:AP37"/>
    <mergeCell ref="B38:C38"/>
    <mergeCell ref="D38:E38"/>
    <mergeCell ref="F38:G38"/>
    <mergeCell ref="H38:I38"/>
    <mergeCell ref="J38:L38"/>
    <mergeCell ref="AB36:AF36"/>
    <mergeCell ref="AG36:AI36"/>
    <mergeCell ref="AK36:AP36"/>
    <mergeCell ref="B37:C37"/>
    <mergeCell ref="D37:E37"/>
    <mergeCell ref="F37:G37"/>
    <mergeCell ref="H37:I37"/>
    <mergeCell ref="J37:L37"/>
    <mergeCell ref="M37:O37"/>
    <mergeCell ref="P37:Q37"/>
    <mergeCell ref="AK35:AP35"/>
    <mergeCell ref="B36:C36"/>
    <mergeCell ref="D36:E36"/>
    <mergeCell ref="F36:G36"/>
    <mergeCell ref="H36:I36"/>
    <mergeCell ref="J36:L36"/>
    <mergeCell ref="M36:O36"/>
    <mergeCell ref="P36:Q36"/>
    <mergeCell ref="R36:S36"/>
    <mergeCell ref="T36:AA36"/>
    <mergeCell ref="M35:O35"/>
    <mergeCell ref="P35:Q35"/>
    <mergeCell ref="R35:S35"/>
    <mergeCell ref="T35:AA35"/>
    <mergeCell ref="AB35:AF35"/>
    <mergeCell ref="AG35:AI35"/>
    <mergeCell ref="R34:S34"/>
    <mergeCell ref="T34:AA34"/>
    <mergeCell ref="AB34:AF34"/>
    <mergeCell ref="AG34:AI34"/>
    <mergeCell ref="AK34:AP34"/>
    <mergeCell ref="B35:C35"/>
    <mergeCell ref="D35:E35"/>
    <mergeCell ref="F35:G35"/>
    <mergeCell ref="H35:I35"/>
    <mergeCell ref="J35:L35"/>
    <mergeCell ref="AB33:AF33"/>
    <mergeCell ref="AG33:AI33"/>
    <mergeCell ref="AK33:AP33"/>
    <mergeCell ref="B34:C34"/>
    <mergeCell ref="D34:E34"/>
    <mergeCell ref="F34:G34"/>
    <mergeCell ref="H34:I34"/>
    <mergeCell ref="J34:L34"/>
    <mergeCell ref="M34:O34"/>
    <mergeCell ref="P34:Q34"/>
    <mergeCell ref="AK32:AP32"/>
    <mergeCell ref="B33:C33"/>
    <mergeCell ref="D33:E33"/>
    <mergeCell ref="F33:G33"/>
    <mergeCell ref="H33:I33"/>
    <mergeCell ref="J33:L33"/>
    <mergeCell ref="M33:O33"/>
    <mergeCell ref="P33:Q33"/>
    <mergeCell ref="R33:S33"/>
    <mergeCell ref="T33:AA33"/>
    <mergeCell ref="M32:O32"/>
    <mergeCell ref="P32:Q32"/>
    <mergeCell ref="R32:S32"/>
    <mergeCell ref="T32:AA32"/>
    <mergeCell ref="AB32:AF32"/>
    <mergeCell ref="AG32:AI32"/>
    <mergeCell ref="R31:S31"/>
    <mergeCell ref="T31:AA31"/>
    <mergeCell ref="AB31:AF31"/>
    <mergeCell ref="AG31:AI31"/>
    <mergeCell ref="AK31:AP31"/>
    <mergeCell ref="B32:C32"/>
    <mergeCell ref="D32:E32"/>
    <mergeCell ref="F32:G32"/>
    <mergeCell ref="H32:I32"/>
    <mergeCell ref="J32:L32"/>
    <mergeCell ref="AB30:AF30"/>
    <mergeCell ref="AG30:AI30"/>
    <mergeCell ref="AK30:AP30"/>
    <mergeCell ref="B31:C31"/>
    <mergeCell ref="D31:E31"/>
    <mergeCell ref="F31:G31"/>
    <mergeCell ref="H31:I31"/>
    <mergeCell ref="J31:L31"/>
    <mergeCell ref="M31:O31"/>
    <mergeCell ref="P31:Q31"/>
    <mergeCell ref="AK29:AP29"/>
    <mergeCell ref="B30:C30"/>
    <mergeCell ref="D30:E30"/>
    <mergeCell ref="F30:G30"/>
    <mergeCell ref="H30:I30"/>
    <mergeCell ref="J30:L30"/>
    <mergeCell ref="M30:O30"/>
    <mergeCell ref="P30:Q30"/>
    <mergeCell ref="R30:S30"/>
    <mergeCell ref="T30:AA30"/>
    <mergeCell ref="M29:O29"/>
    <mergeCell ref="P29:Q29"/>
    <mergeCell ref="R29:S29"/>
    <mergeCell ref="T29:AA29"/>
    <mergeCell ref="AB29:AF29"/>
    <mergeCell ref="AG29:AI29"/>
    <mergeCell ref="R26:S26"/>
    <mergeCell ref="T26:AA26"/>
    <mergeCell ref="AB26:AF26"/>
    <mergeCell ref="AG26:AI26"/>
    <mergeCell ref="AK26:AP26"/>
    <mergeCell ref="B29:C29"/>
    <mergeCell ref="D29:E29"/>
    <mergeCell ref="F29:G29"/>
    <mergeCell ref="H29:I29"/>
    <mergeCell ref="J29:L29"/>
    <mergeCell ref="AB25:AF25"/>
    <mergeCell ref="AG25:AI25"/>
    <mergeCell ref="AK25:AP25"/>
    <mergeCell ref="B26:C26"/>
    <mergeCell ref="D26:E26"/>
    <mergeCell ref="F26:G26"/>
    <mergeCell ref="H26:I26"/>
    <mergeCell ref="J26:L26"/>
    <mergeCell ref="M26:O26"/>
    <mergeCell ref="P26:Q26"/>
    <mergeCell ref="AK23:AP23"/>
    <mergeCell ref="B25:C25"/>
    <mergeCell ref="D25:E25"/>
    <mergeCell ref="F25:G25"/>
    <mergeCell ref="H25:I25"/>
    <mergeCell ref="J25:L25"/>
    <mergeCell ref="M25:O25"/>
    <mergeCell ref="P25:Q25"/>
    <mergeCell ref="R25:S25"/>
    <mergeCell ref="T25:AA25"/>
    <mergeCell ref="M23:O23"/>
    <mergeCell ref="P23:Q23"/>
    <mergeCell ref="R23:S23"/>
    <mergeCell ref="T23:AA23"/>
    <mergeCell ref="AB23:AF23"/>
    <mergeCell ref="AG23:AI23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15:G15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C333"/>
  <sheetViews>
    <sheetView showGridLines="0" topLeftCell="A9" workbookViewId="0">
      <pane xSplit="26" ySplit="16" topLeftCell="AA301" activePane="bottomRight" state="frozen"/>
      <selection activeCell="A9" sqref="A9"/>
      <selection pane="topRight" activeCell="AA9" sqref="AA9"/>
      <selection pane="bottomLeft" activeCell="A25" sqref="A25"/>
      <selection pane="bottomRight" activeCell="AP309" sqref="AP309"/>
    </sheetView>
  </sheetViews>
  <sheetFormatPr baseColWidth="10" defaultRowHeight="15" x14ac:dyDescent="0.25"/>
  <cols>
    <col min="1" max="1" width="2.85546875" style="487" customWidth="1"/>
    <col min="2" max="5" width="2.7109375" style="487" customWidth="1"/>
    <col min="6" max="6" width="2.85546875" style="487" customWidth="1"/>
    <col min="7" max="9" width="2.7109375" style="487" customWidth="1"/>
    <col min="10" max="10" width="2.42578125" style="487" customWidth="1"/>
    <col min="11" max="11" width="0.28515625" style="487" customWidth="1"/>
    <col min="12" max="12" width="1" style="487" customWidth="1"/>
    <col min="13" max="13" width="1.5703125" style="487" customWidth="1"/>
    <col min="14" max="26" width="2.7109375" style="487" customWidth="1"/>
    <col min="27" max="27" width="2.42578125" style="487" customWidth="1"/>
    <col min="28" max="28" width="0.28515625" style="487" customWidth="1"/>
    <col min="29" max="29" width="1.85546875" style="487" customWidth="1"/>
    <col min="30" max="30" width="0.85546875" style="487" customWidth="1"/>
    <col min="31" max="34" width="2.7109375" style="487" customWidth="1"/>
    <col min="35" max="35" width="3.28515625" style="487" customWidth="1"/>
    <col min="36" max="36" width="3.140625" style="487" customWidth="1"/>
    <col min="37" max="38" width="2.7109375" style="487" customWidth="1"/>
    <col min="39" max="40" width="0.85546875" style="487" customWidth="1"/>
    <col min="41" max="41" width="1" style="487" customWidth="1"/>
    <col min="42" max="42" width="17.28515625" style="363" customWidth="1"/>
    <col min="43" max="43" width="12.7109375" style="546" customWidth="1"/>
    <col min="44" max="44" width="15.7109375" style="363" customWidth="1"/>
    <col min="45" max="45" width="14.42578125" style="363" bestFit="1" customWidth="1"/>
    <col min="46" max="46" width="15.5703125" style="546" customWidth="1"/>
    <col min="47" max="47" width="15.140625" style="363" customWidth="1"/>
    <col min="48" max="48" width="14.5703125" style="546" customWidth="1"/>
    <col min="49" max="49" width="14.5703125" style="363" customWidth="1"/>
    <col min="50" max="50" width="14" style="546" bestFit="1" customWidth="1"/>
    <col min="51" max="51" width="12.28515625" style="363" customWidth="1"/>
    <col min="52" max="52" width="13.7109375" style="363" customWidth="1"/>
    <col min="53" max="53" width="10.85546875" style="363" customWidth="1"/>
    <col min="54" max="54" width="11.85546875" style="363" bestFit="1" customWidth="1"/>
    <col min="55" max="55" width="0.5703125" style="487" customWidth="1"/>
    <col min="56" max="16384" width="11.42578125" style="487"/>
  </cols>
  <sheetData>
    <row r="1" spans="1:54" ht="4.3499999999999996" customHeight="1" x14ac:dyDescent="0.25"/>
    <row r="2" spans="1:54" ht="4.3499999999999996" customHeight="1" x14ac:dyDescent="0.25">
      <c r="A2" s="829"/>
      <c r="B2" s="829"/>
      <c r="C2" s="829"/>
      <c r="D2" s="829"/>
      <c r="E2" s="829"/>
      <c r="F2" s="829"/>
      <c r="G2" s="829"/>
      <c r="H2" s="829"/>
      <c r="I2" s="829"/>
      <c r="J2" s="829"/>
    </row>
    <row r="3" spans="1:54" ht="14.1" customHeight="1" x14ac:dyDescent="0.25">
      <c r="A3" s="829"/>
      <c r="B3" s="829"/>
      <c r="C3" s="829"/>
      <c r="D3" s="829"/>
      <c r="E3" s="829"/>
      <c r="F3" s="829"/>
      <c r="G3" s="829"/>
      <c r="H3" s="829"/>
      <c r="I3" s="829"/>
      <c r="J3" s="829"/>
      <c r="M3" s="828" t="s">
        <v>414</v>
      </c>
      <c r="N3" s="829"/>
      <c r="O3" s="829"/>
      <c r="P3" s="829"/>
      <c r="Q3" s="829"/>
      <c r="R3" s="829"/>
      <c r="S3" s="829"/>
      <c r="T3" s="829"/>
      <c r="U3" s="829"/>
      <c r="V3" s="829"/>
      <c r="W3" s="829"/>
      <c r="X3" s="829"/>
      <c r="Y3" s="829"/>
      <c r="Z3" s="829"/>
      <c r="AA3" s="829"/>
      <c r="AD3" s="830" t="s">
        <v>238</v>
      </c>
      <c r="AE3" s="829"/>
      <c r="AF3" s="829"/>
      <c r="AG3" s="829"/>
      <c r="AH3" s="829"/>
      <c r="AI3" s="829"/>
      <c r="AJ3" s="829"/>
      <c r="AK3" s="829"/>
      <c r="AL3" s="829"/>
      <c r="AM3" s="829"/>
      <c r="AO3" s="831" t="s">
        <v>857</v>
      </c>
      <c r="AP3" s="829"/>
      <c r="AQ3" s="829"/>
      <c r="AR3" s="829"/>
      <c r="AS3" s="829"/>
    </row>
    <row r="4" spans="1:54" ht="7.15" customHeight="1" x14ac:dyDescent="0.25">
      <c r="A4" s="829"/>
      <c r="B4" s="829"/>
      <c r="C4" s="829"/>
      <c r="D4" s="829"/>
      <c r="E4" s="829"/>
      <c r="F4" s="829"/>
      <c r="G4" s="829"/>
      <c r="H4" s="829"/>
      <c r="I4" s="829"/>
      <c r="J4" s="829"/>
      <c r="M4" s="829"/>
      <c r="N4" s="829"/>
      <c r="O4" s="829"/>
      <c r="P4" s="829"/>
      <c r="Q4" s="829"/>
      <c r="R4" s="829"/>
      <c r="S4" s="829"/>
      <c r="T4" s="829"/>
      <c r="U4" s="829"/>
      <c r="V4" s="829"/>
      <c r="W4" s="829"/>
      <c r="X4" s="829"/>
      <c r="Y4" s="829"/>
      <c r="Z4" s="829"/>
      <c r="AA4" s="829"/>
    </row>
    <row r="5" spans="1:54" ht="28.35" customHeight="1" x14ac:dyDescent="0.25">
      <c r="A5" s="829"/>
      <c r="B5" s="829"/>
      <c r="C5" s="829"/>
      <c r="D5" s="829"/>
      <c r="E5" s="829"/>
      <c r="F5" s="829"/>
      <c r="G5" s="829"/>
      <c r="H5" s="829"/>
      <c r="I5" s="829"/>
      <c r="J5" s="829"/>
      <c r="M5" s="829"/>
      <c r="N5" s="829"/>
      <c r="O5" s="829"/>
      <c r="P5" s="829"/>
      <c r="Q5" s="829"/>
      <c r="R5" s="829"/>
      <c r="S5" s="829"/>
      <c r="T5" s="829"/>
      <c r="U5" s="829"/>
      <c r="V5" s="829"/>
      <c r="W5" s="829"/>
      <c r="X5" s="829"/>
      <c r="Y5" s="829"/>
      <c r="Z5" s="829"/>
      <c r="AA5" s="829"/>
      <c r="AD5" s="833" t="s">
        <v>239</v>
      </c>
      <c r="AE5" s="829"/>
      <c r="AF5" s="829"/>
      <c r="AG5" s="829"/>
      <c r="AH5" s="829"/>
      <c r="AI5" s="829"/>
      <c r="AJ5" s="829"/>
      <c r="AK5" s="829"/>
      <c r="AL5" s="829"/>
      <c r="AM5" s="829"/>
      <c r="AO5" s="834" t="s">
        <v>240</v>
      </c>
      <c r="AP5" s="829"/>
      <c r="AQ5" s="829"/>
      <c r="AR5" s="829"/>
      <c r="AS5" s="829"/>
    </row>
    <row r="6" spans="1:54" ht="2.85" customHeight="1" x14ac:dyDescent="0.25">
      <c r="A6" s="829"/>
      <c r="B6" s="829"/>
      <c r="C6" s="829"/>
      <c r="D6" s="829"/>
      <c r="E6" s="829"/>
      <c r="F6" s="829"/>
      <c r="G6" s="829"/>
      <c r="H6" s="829"/>
      <c r="I6" s="829"/>
      <c r="J6" s="829"/>
      <c r="AD6" s="829"/>
      <c r="AE6" s="829"/>
      <c r="AF6" s="829"/>
      <c r="AG6" s="829"/>
      <c r="AH6" s="829"/>
      <c r="AI6" s="829"/>
      <c r="AJ6" s="829"/>
      <c r="AK6" s="829"/>
      <c r="AL6" s="829"/>
      <c r="AM6" s="829"/>
      <c r="AO6" s="829"/>
      <c r="AP6" s="829"/>
      <c r="AQ6" s="829"/>
      <c r="AR6" s="829"/>
      <c r="AS6" s="829"/>
    </row>
    <row r="7" spans="1:54" x14ac:dyDescent="0.25">
      <c r="AD7" s="829"/>
      <c r="AE7" s="829"/>
      <c r="AF7" s="829"/>
      <c r="AG7" s="829"/>
      <c r="AH7" s="829"/>
      <c r="AI7" s="829"/>
      <c r="AJ7" s="829"/>
      <c r="AK7" s="829"/>
      <c r="AL7" s="829"/>
      <c r="AM7" s="829"/>
      <c r="AO7" s="829"/>
      <c r="AP7" s="829"/>
      <c r="AQ7" s="829"/>
      <c r="AR7" s="829"/>
      <c r="AS7" s="829"/>
    </row>
    <row r="8" spans="1:54" ht="7.15" customHeight="1" x14ac:dyDescent="0.25"/>
    <row r="9" spans="1:54" ht="14.1" customHeight="1" x14ac:dyDescent="0.25">
      <c r="AD9" s="833" t="s">
        <v>241</v>
      </c>
      <c r="AE9" s="829"/>
      <c r="AF9" s="829"/>
      <c r="AG9" s="829"/>
      <c r="AH9" s="829"/>
      <c r="AI9" s="829"/>
      <c r="AJ9" s="829"/>
      <c r="AK9" s="829"/>
      <c r="AL9" s="829"/>
      <c r="AM9" s="829"/>
      <c r="AO9" s="834" t="s">
        <v>908</v>
      </c>
      <c r="AP9" s="829"/>
      <c r="AQ9" s="829"/>
      <c r="AR9" s="829"/>
      <c r="AS9" s="829"/>
    </row>
    <row r="10" spans="1:54" ht="0" hidden="1" customHeight="1" x14ac:dyDescent="0.25"/>
    <row r="11" spans="1:54" ht="19.899999999999999" customHeight="1" x14ac:dyDescent="0.25">
      <c r="AQ11" s="560"/>
      <c r="AT11" s="549"/>
      <c r="AV11" s="569" t="e">
        <f>+AV14-AV22</f>
        <v>#REF!</v>
      </c>
    </row>
    <row r="12" spans="1:54" ht="0" hidden="1" customHeight="1" x14ac:dyDescent="0.25">
      <c r="AQ12" s="561"/>
    </row>
    <row r="13" spans="1:54" ht="8.4499999999999993" customHeight="1" x14ac:dyDescent="0.25"/>
    <row r="14" spans="1:54" x14ac:dyDescent="0.25">
      <c r="A14" s="847" t="s">
        <v>242</v>
      </c>
      <c r="B14" s="839"/>
      <c r="C14" s="839"/>
      <c r="D14" s="839"/>
      <c r="E14" s="840"/>
      <c r="F14" s="916" t="s">
        <v>415</v>
      </c>
      <c r="G14" s="839"/>
      <c r="H14" s="840"/>
      <c r="I14" s="847" t="s">
        <v>243</v>
      </c>
      <c r="J14" s="839"/>
      <c r="K14" s="839"/>
      <c r="L14" s="839"/>
      <c r="M14" s="839"/>
      <c r="N14" s="839"/>
      <c r="O14" s="839"/>
      <c r="P14" s="840"/>
      <c r="Q14" s="848" t="s">
        <v>244</v>
      </c>
      <c r="R14" s="839"/>
      <c r="S14" s="839"/>
      <c r="T14" s="839"/>
      <c r="U14" s="839"/>
      <c r="V14" s="839"/>
      <c r="W14" s="840"/>
      <c r="X14" s="847" t="s">
        <v>245</v>
      </c>
      <c r="Y14" s="839"/>
      <c r="Z14" s="839"/>
      <c r="AA14" s="839"/>
      <c r="AB14" s="839"/>
      <c r="AC14" s="839"/>
      <c r="AD14" s="840"/>
      <c r="AE14" s="848" t="s">
        <v>909</v>
      </c>
      <c r="AF14" s="839"/>
      <c r="AG14" s="839"/>
      <c r="AH14" s="839"/>
      <c r="AI14" s="839"/>
      <c r="AJ14" s="840"/>
      <c r="AK14" s="486" t="s">
        <v>236</v>
      </c>
      <c r="AL14" s="486" t="s">
        <v>236</v>
      </c>
      <c r="AM14" s="852" t="s">
        <v>236</v>
      </c>
      <c r="AN14" s="829"/>
      <c r="AO14" s="829"/>
      <c r="AP14" s="367" t="s">
        <v>236</v>
      </c>
      <c r="AQ14" s="562"/>
      <c r="AR14" s="367" t="s">
        <v>236</v>
      </c>
      <c r="AS14" s="367" t="s">
        <v>236</v>
      </c>
      <c r="AT14" s="549"/>
      <c r="AU14" s="367" t="s">
        <v>236</v>
      </c>
      <c r="AV14" s="549" t="e">
        <f>+RESUMEN!#REF!</f>
        <v>#REF!</v>
      </c>
      <c r="AW14" s="367" t="s">
        <v>236</v>
      </c>
      <c r="AY14" s="367" t="s">
        <v>236</v>
      </c>
      <c r="AZ14" s="367" t="s">
        <v>236</v>
      </c>
      <c r="BA14" s="367" t="s">
        <v>236</v>
      </c>
      <c r="BB14" s="367" t="s">
        <v>236</v>
      </c>
    </row>
    <row r="15" spans="1:54" x14ac:dyDescent="0.25">
      <c r="A15" s="914" t="s">
        <v>246</v>
      </c>
      <c r="B15" s="839"/>
      <c r="C15" s="839"/>
      <c r="D15" s="839"/>
      <c r="E15" s="839"/>
      <c r="F15" s="840"/>
      <c r="G15" s="838" t="s">
        <v>240</v>
      </c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839"/>
      <c r="X15" s="839"/>
      <c r="Y15" s="839"/>
      <c r="Z15" s="839"/>
      <c r="AA15" s="839"/>
      <c r="AB15" s="839"/>
      <c r="AC15" s="839"/>
      <c r="AD15" s="839"/>
      <c r="AE15" s="839"/>
      <c r="AF15" s="839"/>
      <c r="AG15" s="840"/>
      <c r="AH15" s="492" t="s">
        <v>236</v>
      </c>
      <c r="AI15" s="492" t="s">
        <v>236</v>
      </c>
      <c r="AJ15" s="492" t="s">
        <v>236</v>
      </c>
      <c r="AK15" s="492" t="s">
        <v>236</v>
      </c>
      <c r="AL15" s="492" t="s">
        <v>236</v>
      </c>
      <c r="AM15" s="841" t="s">
        <v>236</v>
      </c>
      <c r="AN15" s="842"/>
      <c r="AO15" s="842"/>
      <c r="AP15" s="367" t="s">
        <v>236</v>
      </c>
      <c r="AQ15" s="547" t="s">
        <v>236</v>
      </c>
      <c r="AR15" s="367" t="s">
        <v>236</v>
      </c>
      <c r="AS15" s="367" t="s">
        <v>236</v>
      </c>
      <c r="AT15" s="547" t="s">
        <v>236</v>
      </c>
      <c r="AU15" s="367" t="s">
        <v>236</v>
      </c>
      <c r="AV15" s="547" t="s">
        <v>236</v>
      </c>
      <c r="AW15" s="367" t="s">
        <v>236</v>
      </c>
      <c r="AX15" s="547" t="s">
        <v>236</v>
      </c>
      <c r="AY15" s="367" t="s">
        <v>236</v>
      </c>
      <c r="AZ15" s="367" t="s">
        <v>236</v>
      </c>
      <c r="BA15" s="367" t="s">
        <v>236</v>
      </c>
      <c r="BB15" s="367" t="s">
        <v>236</v>
      </c>
    </row>
    <row r="16" spans="1:54" ht="51" x14ac:dyDescent="0.25">
      <c r="A16" s="914" t="s">
        <v>663</v>
      </c>
      <c r="B16" s="839"/>
      <c r="C16" s="839"/>
      <c r="D16" s="839"/>
      <c r="E16" s="839"/>
      <c r="F16" s="839"/>
      <c r="G16" s="840"/>
      <c r="H16" s="838" t="s">
        <v>664</v>
      </c>
      <c r="I16" s="839"/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40"/>
      <c r="AP16" s="505" t="s">
        <v>260</v>
      </c>
      <c r="AQ16" s="548" t="s">
        <v>261</v>
      </c>
      <c r="AR16" s="505" t="s">
        <v>262</v>
      </c>
      <c r="AS16" s="505" t="s">
        <v>263</v>
      </c>
      <c r="AT16" s="548" t="s">
        <v>264</v>
      </c>
      <c r="AU16" s="505" t="s">
        <v>265</v>
      </c>
      <c r="AV16" s="548" t="s">
        <v>266</v>
      </c>
      <c r="AW16" s="505" t="s">
        <v>267</v>
      </c>
      <c r="AX16" s="548" t="s">
        <v>268</v>
      </c>
      <c r="AY16" s="505" t="s">
        <v>269</v>
      </c>
      <c r="AZ16" s="505" t="s">
        <v>270</v>
      </c>
      <c r="BA16" s="505" t="s">
        <v>271</v>
      </c>
      <c r="BB16" s="505" t="s">
        <v>272</v>
      </c>
    </row>
    <row r="17" spans="1:55" ht="19.5" customHeight="1" x14ac:dyDescent="0.25">
      <c r="A17" s="488"/>
      <c r="B17" s="489"/>
      <c r="C17" s="489"/>
      <c r="D17" s="489"/>
      <c r="E17" s="489"/>
      <c r="F17" s="489"/>
      <c r="G17" s="490"/>
      <c r="H17" s="491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  <c r="Z17" s="489"/>
      <c r="AA17" s="489"/>
      <c r="AB17" s="489"/>
      <c r="AC17" s="489"/>
      <c r="AD17" s="489"/>
      <c r="AE17" s="1010" t="s">
        <v>853</v>
      </c>
      <c r="AF17" s="1010"/>
      <c r="AG17" s="1010"/>
      <c r="AH17" s="1010"/>
      <c r="AI17" s="1010"/>
      <c r="AJ17" s="1010"/>
      <c r="AK17" s="1010"/>
      <c r="AL17" s="1010"/>
      <c r="AM17" s="1010"/>
      <c r="AN17" s="1010"/>
      <c r="AO17" s="1010"/>
      <c r="AP17" s="506">
        <f>+AP29</f>
        <v>181769016667</v>
      </c>
      <c r="AQ17" s="549">
        <f t="shared" ref="AQ17:BB17" si="0">+AQ29</f>
        <v>9293083</v>
      </c>
      <c r="AR17" s="506">
        <f t="shared" si="0"/>
        <v>10198265001</v>
      </c>
      <c r="AS17" s="506">
        <f t="shared" si="0"/>
        <v>-9382000000</v>
      </c>
      <c r="AT17" s="549">
        <f t="shared" si="0"/>
        <v>12942008154</v>
      </c>
      <c r="AU17" s="506">
        <f t="shared" si="0"/>
        <v>-12932715071</v>
      </c>
      <c r="AV17" s="549">
        <f t="shared" si="0"/>
        <v>13114132504</v>
      </c>
      <c r="AW17" s="506">
        <f t="shared" si="0"/>
        <v>-172124350</v>
      </c>
      <c r="AX17" s="549">
        <f t="shared" si="0"/>
        <v>13118120209</v>
      </c>
      <c r="AY17" s="506">
        <f t="shared" si="0"/>
        <v>-3987705</v>
      </c>
      <c r="AZ17" s="506">
        <f t="shared" si="0"/>
        <v>13118120209</v>
      </c>
      <c r="BA17" s="506">
        <f t="shared" si="0"/>
        <v>0</v>
      </c>
      <c r="BB17" s="506">
        <f t="shared" si="0"/>
        <v>132070399</v>
      </c>
    </row>
    <row r="18" spans="1:55" x14ac:dyDescent="0.25">
      <c r="A18" s="488"/>
      <c r="B18" s="489"/>
      <c r="C18" s="489"/>
      <c r="D18" s="489"/>
      <c r="E18" s="489"/>
      <c r="F18" s="489"/>
      <c r="G18" s="490"/>
      <c r="H18" s="491"/>
      <c r="I18" s="489"/>
      <c r="J18" s="489"/>
      <c r="K18" s="489"/>
      <c r="L18" s="489"/>
      <c r="M18" s="489"/>
      <c r="N18" s="489"/>
      <c r="O18" s="489"/>
      <c r="P18" s="489"/>
      <c r="Q18" s="489"/>
      <c r="R18" s="489"/>
      <c r="S18" s="489"/>
      <c r="T18" s="489"/>
      <c r="U18" s="489"/>
      <c r="V18" s="489"/>
      <c r="W18" s="489"/>
      <c r="X18" s="489"/>
      <c r="Y18" s="489"/>
      <c r="Z18" s="489"/>
      <c r="AA18" s="489"/>
      <c r="AB18" s="489"/>
      <c r="AC18" s="489"/>
      <c r="AD18" s="489"/>
      <c r="AE18" s="1010" t="s">
        <v>852</v>
      </c>
      <c r="AF18" s="1010"/>
      <c r="AG18" s="1010"/>
      <c r="AH18" s="1010"/>
      <c r="AI18" s="1010"/>
      <c r="AJ18" s="1010"/>
      <c r="AK18" s="1010"/>
      <c r="AL18" s="1010"/>
      <c r="AM18" s="1010"/>
      <c r="AN18" s="1010"/>
      <c r="AO18" s="1010"/>
      <c r="AP18" s="506">
        <f>+AP67+AP68</f>
        <v>18606500000</v>
      </c>
      <c r="AQ18" s="549">
        <f t="shared" ref="AQ18:BC18" si="1">+AQ67+AQ68</f>
        <v>1673157587</v>
      </c>
      <c r="AR18" s="506">
        <f t="shared" si="1"/>
        <v>2840250246.8199997</v>
      </c>
      <c r="AS18" s="506">
        <f t="shared" si="1"/>
        <v>-145000000</v>
      </c>
      <c r="AT18" s="549">
        <f t="shared" si="1"/>
        <v>1609605036.4400001</v>
      </c>
      <c r="AU18" s="506">
        <f t="shared" si="1"/>
        <v>63552550.560000002</v>
      </c>
      <c r="AV18" s="549">
        <f t="shared" si="1"/>
        <v>1410944332</v>
      </c>
      <c r="AW18" s="506">
        <f t="shared" si="1"/>
        <v>198660704.44000006</v>
      </c>
      <c r="AX18" s="549">
        <f t="shared" si="1"/>
        <v>1363196584</v>
      </c>
      <c r="AY18" s="506">
        <f t="shared" si="1"/>
        <v>47747748</v>
      </c>
      <c r="AZ18" s="506">
        <f t="shared" si="1"/>
        <v>1349152219</v>
      </c>
      <c r="BA18" s="506">
        <f t="shared" si="1"/>
        <v>14044365</v>
      </c>
      <c r="BB18" s="506">
        <f t="shared" si="1"/>
        <v>0</v>
      </c>
      <c r="BC18" s="507">
        <f t="shared" si="1"/>
        <v>0</v>
      </c>
    </row>
    <row r="19" spans="1:55" x14ac:dyDescent="0.25">
      <c r="A19" s="488"/>
      <c r="B19" s="489"/>
      <c r="C19" s="489"/>
      <c r="D19" s="489"/>
      <c r="E19" s="489"/>
      <c r="F19" s="489"/>
      <c r="G19" s="490"/>
      <c r="H19" s="491"/>
      <c r="I19" s="489"/>
      <c r="J19" s="489"/>
      <c r="K19" s="489"/>
      <c r="L19" s="489"/>
      <c r="M19" s="489"/>
      <c r="N19" s="489"/>
      <c r="O19" s="489"/>
      <c r="P19" s="489"/>
      <c r="Q19" s="489"/>
      <c r="R19" s="489"/>
      <c r="S19" s="489"/>
      <c r="T19" s="489"/>
      <c r="U19" s="489"/>
      <c r="V19" s="489"/>
      <c r="W19" s="489"/>
      <c r="X19" s="489"/>
      <c r="Y19" s="489"/>
      <c r="Z19" s="489"/>
      <c r="AA19" s="489"/>
      <c r="AB19" s="489"/>
      <c r="AC19" s="489"/>
      <c r="AD19" s="489"/>
      <c r="AE19" s="1010" t="s">
        <v>910</v>
      </c>
      <c r="AF19" s="1010"/>
      <c r="AG19" s="1010"/>
      <c r="AH19" s="1010"/>
      <c r="AI19" s="1010"/>
      <c r="AJ19" s="1010"/>
      <c r="AK19" s="1010"/>
      <c r="AL19" s="1010"/>
      <c r="AM19" s="1010"/>
      <c r="AN19" s="1010"/>
      <c r="AO19" s="1010"/>
      <c r="AP19" s="506">
        <f>+AP166+AP167+AP168</f>
        <v>269357100000</v>
      </c>
      <c r="AQ19" s="549">
        <f t="shared" ref="AQ19:BB19" si="2">+AQ166+AQ167+AQ168</f>
        <v>132774364</v>
      </c>
      <c r="AR19" s="506">
        <f t="shared" si="2"/>
        <v>49414304503</v>
      </c>
      <c r="AS19" s="506">
        <f t="shared" si="2"/>
        <v>-420000000</v>
      </c>
      <c r="AT19" s="549">
        <f t="shared" si="2"/>
        <v>3701445058</v>
      </c>
      <c r="AU19" s="506">
        <f t="shared" si="2"/>
        <v>-3568670694</v>
      </c>
      <c r="AV19" s="549">
        <f t="shared" si="2"/>
        <v>17044169505</v>
      </c>
      <c r="AW19" s="506">
        <f t="shared" si="2"/>
        <v>-13342724447</v>
      </c>
      <c r="AX19" s="549">
        <f t="shared" si="2"/>
        <v>17298186684</v>
      </c>
      <c r="AY19" s="506">
        <f t="shared" si="2"/>
        <v>-254017179</v>
      </c>
      <c r="AZ19" s="506">
        <f t="shared" si="2"/>
        <v>17298186684</v>
      </c>
      <c r="BA19" s="506">
        <f t="shared" si="2"/>
        <v>0</v>
      </c>
      <c r="BB19" s="506">
        <f t="shared" si="2"/>
        <v>0</v>
      </c>
    </row>
    <row r="20" spans="1:55" x14ac:dyDescent="0.25">
      <c r="A20" s="488"/>
      <c r="B20" s="489"/>
      <c r="C20" s="489"/>
      <c r="D20" s="489"/>
      <c r="E20" s="489"/>
      <c r="F20" s="489"/>
      <c r="G20" s="490"/>
      <c r="H20" s="491"/>
      <c r="I20" s="489"/>
      <c r="J20" s="489"/>
      <c r="K20" s="489"/>
      <c r="L20" s="489"/>
      <c r="M20" s="489"/>
      <c r="N20" s="489"/>
      <c r="O20" s="489"/>
      <c r="P20" s="489"/>
      <c r="Q20" s="489"/>
      <c r="R20" s="489"/>
      <c r="S20" s="489"/>
      <c r="T20" s="489"/>
      <c r="U20" s="489"/>
      <c r="V20" s="489"/>
      <c r="W20" s="489"/>
      <c r="X20" s="489"/>
      <c r="Y20" s="489"/>
      <c r="Z20" s="489"/>
      <c r="AA20" s="489"/>
      <c r="AB20" s="489"/>
      <c r="AC20" s="489"/>
      <c r="AD20" s="489"/>
      <c r="AE20" s="1010" t="s">
        <v>911</v>
      </c>
      <c r="AF20" s="1010"/>
      <c r="AG20" s="1010"/>
      <c r="AH20" s="1010"/>
      <c r="AI20" s="1010"/>
      <c r="AJ20" s="1010"/>
      <c r="AK20" s="1010"/>
      <c r="AL20" s="1010"/>
      <c r="AM20" s="1010"/>
      <c r="AN20" s="1010"/>
      <c r="AO20" s="1010"/>
      <c r="AP20" s="508">
        <f>+AP17+AP18+AP19</f>
        <v>469732616667</v>
      </c>
      <c r="AQ20" s="550">
        <f t="shared" ref="AQ20:BB20" si="3">+AQ17+AQ18+AQ19</f>
        <v>1815225034</v>
      </c>
      <c r="AR20" s="508">
        <f t="shared" si="3"/>
        <v>62452819750.82</v>
      </c>
      <c r="AS20" s="508">
        <f t="shared" si="3"/>
        <v>-9947000000</v>
      </c>
      <c r="AT20" s="550">
        <f t="shared" si="3"/>
        <v>18253058248.440002</v>
      </c>
      <c r="AU20" s="508">
        <f t="shared" si="3"/>
        <v>-16437833214.440001</v>
      </c>
      <c r="AV20" s="550">
        <f t="shared" si="3"/>
        <v>31569246341</v>
      </c>
      <c r="AW20" s="508">
        <f t="shared" si="3"/>
        <v>-13316188092.559999</v>
      </c>
      <c r="AX20" s="550">
        <f t="shared" si="3"/>
        <v>31779503477</v>
      </c>
      <c r="AY20" s="508">
        <f t="shared" si="3"/>
        <v>-210257136</v>
      </c>
      <c r="AZ20" s="508">
        <f t="shared" si="3"/>
        <v>31765459112</v>
      </c>
      <c r="BA20" s="508">
        <f t="shared" si="3"/>
        <v>14044365</v>
      </c>
      <c r="BB20" s="508">
        <f t="shared" si="3"/>
        <v>132070399</v>
      </c>
    </row>
    <row r="21" spans="1:55" x14ac:dyDescent="0.25">
      <c r="A21" s="488"/>
      <c r="B21" s="489"/>
      <c r="C21" s="489"/>
      <c r="D21" s="489"/>
      <c r="E21" s="489"/>
      <c r="F21" s="489"/>
      <c r="G21" s="490"/>
      <c r="H21" s="491"/>
      <c r="I21" s="489"/>
      <c r="J21" s="489"/>
      <c r="K21" s="489"/>
      <c r="L21" s="489"/>
      <c r="M21" s="489"/>
      <c r="N21" s="489"/>
      <c r="O21" s="489"/>
      <c r="P21" s="489"/>
      <c r="Q21" s="489"/>
      <c r="R21" s="489"/>
      <c r="S21" s="489"/>
      <c r="T21" s="489"/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1010" t="s">
        <v>233</v>
      </c>
      <c r="AF21" s="1010"/>
      <c r="AG21" s="1010"/>
      <c r="AH21" s="1010"/>
      <c r="AI21" s="1010"/>
      <c r="AJ21" s="1010"/>
      <c r="AK21" s="1010"/>
      <c r="AL21" s="1010"/>
      <c r="AM21" s="1010"/>
      <c r="AN21" s="1010"/>
      <c r="AO21" s="1010"/>
      <c r="AP21" s="508">
        <f>+AP188+AP189+AP190</f>
        <v>53356165822</v>
      </c>
      <c r="AQ21" s="550">
        <f t="shared" ref="AQ21:BC21" si="4">+AQ188+AQ189+AQ190</f>
        <v>1512466000</v>
      </c>
      <c r="AR21" s="508">
        <f t="shared" si="4"/>
        <v>12731923795</v>
      </c>
      <c r="AS21" s="508">
        <f t="shared" si="4"/>
        <v>-16870420000</v>
      </c>
      <c r="AT21" s="550">
        <f t="shared" si="4"/>
        <v>844272536</v>
      </c>
      <c r="AU21" s="508">
        <f t="shared" si="4"/>
        <v>668193464</v>
      </c>
      <c r="AV21" s="550">
        <f t="shared" si="4"/>
        <v>1303073287.4100001</v>
      </c>
      <c r="AW21" s="508">
        <f t="shared" si="4"/>
        <v>-458800751.40999997</v>
      </c>
      <c r="AX21" s="550">
        <f t="shared" si="4"/>
        <v>1205817324.4100001</v>
      </c>
      <c r="AY21" s="508">
        <f t="shared" si="4"/>
        <v>97255963</v>
      </c>
      <c r="AZ21" s="508">
        <f t="shared" si="4"/>
        <v>1198120539.4100001</v>
      </c>
      <c r="BA21" s="508">
        <f t="shared" si="4"/>
        <v>7696785</v>
      </c>
      <c r="BB21" s="508">
        <f t="shared" si="4"/>
        <v>0</v>
      </c>
      <c r="BC21" s="507">
        <f t="shared" si="4"/>
        <v>0</v>
      </c>
    </row>
    <row r="22" spans="1:55" x14ac:dyDescent="0.25">
      <c r="A22" s="488"/>
      <c r="B22" s="489"/>
      <c r="C22" s="489"/>
      <c r="D22" s="489"/>
      <c r="E22" s="489"/>
      <c r="F22" s="489"/>
      <c r="G22" s="490"/>
      <c r="H22" s="491"/>
      <c r="I22" s="489"/>
      <c r="J22" s="489"/>
      <c r="K22" s="489"/>
      <c r="L22" s="489"/>
      <c r="M22" s="489"/>
      <c r="N22" s="489"/>
      <c r="O22" s="489"/>
      <c r="P22" s="489"/>
      <c r="Q22" s="489"/>
      <c r="R22" s="489"/>
      <c r="S22" s="489"/>
      <c r="T22" s="489"/>
      <c r="U22" s="489"/>
      <c r="V22" s="489"/>
      <c r="W22" s="489"/>
      <c r="X22" s="489"/>
      <c r="Y22" s="489"/>
      <c r="Z22" s="489"/>
      <c r="AA22" s="489"/>
      <c r="AB22" s="489"/>
      <c r="AC22" s="489"/>
      <c r="AD22" s="489"/>
      <c r="AE22" s="1011" t="s">
        <v>912</v>
      </c>
      <c r="AF22" s="1011"/>
      <c r="AG22" s="1011"/>
      <c r="AH22" s="1011"/>
      <c r="AI22" s="1011"/>
      <c r="AJ22" s="1011"/>
      <c r="AK22" s="1011"/>
      <c r="AL22" s="1011"/>
      <c r="AM22" s="1011"/>
      <c r="AN22" s="1011"/>
      <c r="AO22" s="1011"/>
      <c r="AP22" s="509">
        <f>+AP20+AP21</f>
        <v>523088782489</v>
      </c>
      <c r="AQ22" s="551">
        <f t="shared" ref="AQ22:BB22" si="5">+AQ20+AQ21</f>
        <v>3327691034</v>
      </c>
      <c r="AR22" s="509">
        <f t="shared" si="5"/>
        <v>75184743545.820007</v>
      </c>
      <c r="AS22" s="509">
        <f t="shared" si="5"/>
        <v>-26817420000</v>
      </c>
      <c r="AT22" s="551">
        <f t="shared" si="5"/>
        <v>19097330784.440002</v>
      </c>
      <c r="AU22" s="509">
        <f t="shared" si="5"/>
        <v>-15769639750.440001</v>
      </c>
      <c r="AV22" s="551">
        <f t="shared" si="5"/>
        <v>32872319628.41</v>
      </c>
      <c r="AW22" s="509">
        <f t="shared" si="5"/>
        <v>-13774988843.969999</v>
      </c>
      <c r="AX22" s="551">
        <f t="shared" si="5"/>
        <v>32985320801.41</v>
      </c>
      <c r="AY22" s="509">
        <f t="shared" si="5"/>
        <v>-113001173</v>
      </c>
      <c r="AZ22" s="509">
        <f t="shared" si="5"/>
        <v>32963579651.41</v>
      </c>
      <c r="BA22" s="509">
        <f t="shared" si="5"/>
        <v>21741150</v>
      </c>
      <c r="BB22" s="509">
        <f t="shared" si="5"/>
        <v>132070399</v>
      </c>
    </row>
    <row r="23" spans="1:55" x14ac:dyDescent="0.25">
      <c r="A23" s="488"/>
      <c r="B23" s="489"/>
      <c r="C23" s="489"/>
      <c r="D23" s="489"/>
      <c r="E23" s="489"/>
      <c r="F23" s="489"/>
      <c r="G23" s="490"/>
      <c r="H23" s="491"/>
      <c r="I23" s="489"/>
      <c r="J23" s="489"/>
      <c r="K23" s="489"/>
      <c r="L23" s="489"/>
      <c r="M23" s="489"/>
      <c r="N23" s="489"/>
      <c r="O23" s="489"/>
      <c r="P23" s="489"/>
      <c r="Q23" s="489"/>
      <c r="R23" s="489"/>
      <c r="S23" s="489"/>
      <c r="T23" s="489"/>
      <c r="U23" s="489"/>
      <c r="V23" s="489"/>
      <c r="W23" s="489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489"/>
      <c r="AJ23" s="489"/>
      <c r="AK23" s="489"/>
      <c r="AL23" s="489"/>
      <c r="AM23" s="489"/>
      <c r="AN23" s="489"/>
      <c r="AO23" s="490"/>
      <c r="AP23" s="367"/>
      <c r="AQ23" s="547"/>
      <c r="AR23" s="367"/>
      <c r="AS23" s="367"/>
      <c r="AT23" s="547"/>
      <c r="AU23" s="367"/>
      <c r="AV23" s="547"/>
      <c r="AW23" s="367"/>
      <c r="AX23" s="547"/>
      <c r="AY23" s="367"/>
      <c r="AZ23" s="367"/>
      <c r="BA23" s="367"/>
      <c r="BB23" s="367"/>
    </row>
    <row r="24" spans="1:55" ht="45" customHeight="1" x14ac:dyDescent="0.25">
      <c r="A24" s="858" t="s">
        <v>247</v>
      </c>
      <c r="B24" s="840"/>
      <c r="C24" s="915" t="s">
        <v>248</v>
      </c>
      <c r="D24" s="840"/>
      <c r="E24" s="858" t="s">
        <v>249</v>
      </c>
      <c r="F24" s="840"/>
      <c r="G24" s="858" t="s">
        <v>250</v>
      </c>
      <c r="H24" s="840"/>
      <c r="I24" s="858" t="s">
        <v>251</v>
      </c>
      <c r="J24" s="839"/>
      <c r="K24" s="840"/>
      <c r="L24" s="858" t="s">
        <v>252</v>
      </c>
      <c r="M24" s="839"/>
      <c r="N24" s="840"/>
      <c r="O24" s="858" t="s">
        <v>253</v>
      </c>
      <c r="P24" s="840"/>
      <c r="Q24" s="858" t="s">
        <v>254</v>
      </c>
      <c r="R24" s="840"/>
      <c r="S24" s="858" t="s">
        <v>255</v>
      </c>
      <c r="T24" s="839"/>
      <c r="U24" s="839"/>
      <c r="V24" s="839"/>
      <c r="W24" s="839"/>
      <c r="X24" s="839"/>
      <c r="Y24" s="839"/>
      <c r="Z24" s="840"/>
      <c r="AA24" s="858" t="s">
        <v>256</v>
      </c>
      <c r="AB24" s="839"/>
      <c r="AC24" s="839"/>
      <c r="AD24" s="839"/>
      <c r="AE24" s="840"/>
      <c r="AF24" s="858" t="s">
        <v>257</v>
      </c>
      <c r="AG24" s="839"/>
      <c r="AH24" s="840"/>
      <c r="AI24" s="493" t="s">
        <v>258</v>
      </c>
      <c r="AJ24" s="858" t="s">
        <v>259</v>
      </c>
      <c r="AK24" s="839"/>
      <c r="AL24" s="839"/>
      <c r="AM24" s="839"/>
      <c r="AN24" s="839"/>
      <c r="AO24" s="840"/>
      <c r="AP24" s="510" t="s">
        <v>260</v>
      </c>
      <c r="AQ24" s="552" t="s">
        <v>261</v>
      </c>
      <c r="AR24" s="510" t="s">
        <v>262</v>
      </c>
      <c r="AS24" s="510" t="s">
        <v>263</v>
      </c>
      <c r="AT24" s="552" t="s">
        <v>264</v>
      </c>
      <c r="AU24" s="510" t="s">
        <v>265</v>
      </c>
      <c r="AV24" s="552" t="s">
        <v>266</v>
      </c>
      <c r="AW24" s="510" t="s">
        <v>267</v>
      </c>
      <c r="AX24" s="552" t="s">
        <v>268</v>
      </c>
      <c r="AY24" s="510" t="s">
        <v>269</v>
      </c>
      <c r="AZ24" s="510" t="s">
        <v>270</v>
      </c>
      <c r="BA24" s="510" t="s">
        <v>271</v>
      </c>
      <c r="BB24" s="510" t="s">
        <v>272</v>
      </c>
    </row>
    <row r="25" spans="1:55" x14ac:dyDescent="0.25">
      <c r="A25" s="918" t="s">
        <v>14</v>
      </c>
      <c r="B25" s="829"/>
      <c r="C25" s="918"/>
      <c r="D25" s="829"/>
      <c r="E25" s="918"/>
      <c r="F25" s="829"/>
      <c r="G25" s="918"/>
      <c r="H25" s="829"/>
      <c r="I25" s="918"/>
      <c r="J25" s="829"/>
      <c r="K25" s="829"/>
      <c r="L25" s="918"/>
      <c r="M25" s="829"/>
      <c r="N25" s="829"/>
      <c r="O25" s="918"/>
      <c r="P25" s="829"/>
      <c r="Q25" s="918"/>
      <c r="R25" s="829"/>
      <c r="S25" s="917" t="s">
        <v>8</v>
      </c>
      <c r="T25" s="829"/>
      <c r="U25" s="829"/>
      <c r="V25" s="829"/>
      <c r="W25" s="829"/>
      <c r="X25" s="829"/>
      <c r="Y25" s="829"/>
      <c r="Z25" s="829"/>
      <c r="AA25" s="918" t="s">
        <v>273</v>
      </c>
      <c r="AB25" s="829"/>
      <c r="AC25" s="829"/>
      <c r="AD25" s="829"/>
      <c r="AE25" s="829"/>
      <c r="AF25" s="918" t="s">
        <v>274</v>
      </c>
      <c r="AG25" s="829"/>
      <c r="AH25" s="829"/>
      <c r="AI25" s="105" t="s">
        <v>65</v>
      </c>
      <c r="AJ25" s="919" t="s">
        <v>275</v>
      </c>
      <c r="AK25" s="829"/>
      <c r="AL25" s="829"/>
      <c r="AM25" s="829"/>
      <c r="AN25" s="829"/>
      <c r="AO25" s="829"/>
      <c r="AP25" s="360">
        <v>398678630846</v>
      </c>
      <c r="AQ25" s="553">
        <v>994822872</v>
      </c>
      <c r="AR25" s="360">
        <v>12224027249.82</v>
      </c>
      <c r="AS25" s="360">
        <v>-9947000000</v>
      </c>
      <c r="AT25" s="553">
        <v>16868424195.620001</v>
      </c>
      <c r="AU25" s="360">
        <v>-15873601323.620001</v>
      </c>
      <c r="AV25" s="553">
        <v>30989412707</v>
      </c>
      <c r="AW25" s="360">
        <v>-14120988511.379999</v>
      </c>
      <c r="AX25" s="553">
        <v>30994671868</v>
      </c>
      <c r="AY25" s="360">
        <v>-5259161</v>
      </c>
      <c r="AZ25" s="360">
        <v>30994671868</v>
      </c>
      <c r="BA25" s="361">
        <v>0</v>
      </c>
      <c r="BB25" s="360">
        <v>132070399</v>
      </c>
    </row>
    <row r="26" spans="1:55" x14ac:dyDescent="0.25">
      <c r="A26" s="918" t="s">
        <v>14</v>
      </c>
      <c r="B26" s="829"/>
      <c r="C26" s="918"/>
      <c r="D26" s="829"/>
      <c r="E26" s="918"/>
      <c r="F26" s="829"/>
      <c r="G26" s="918"/>
      <c r="H26" s="829"/>
      <c r="I26" s="918"/>
      <c r="J26" s="829"/>
      <c r="K26" s="829"/>
      <c r="L26" s="918"/>
      <c r="M26" s="829"/>
      <c r="N26" s="829"/>
      <c r="O26" s="918"/>
      <c r="P26" s="829"/>
      <c r="Q26" s="918"/>
      <c r="R26" s="829"/>
      <c r="S26" s="917" t="s">
        <v>8</v>
      </c>
      <c r="T26" s="829"/>
      <c r="U26" s="829"/>
      <c r="V26" s="829"/>
      <c r="W26" s="829"/>
      <c r="X26" s="829"/>
      <c r="Y26" s="829"/>
      <c r="Z26" s="829"/>
      <c r="AA26" s="918" t="s">
        <v>273</v>
      </c>
      <c r="AB26" s="829"/>
      <c r="AC26" s="829"/>
      <c r="AD26" s="829"/>
      <c r="AE26" s="829"/>
      <c r="AF26" s="918" t="s">
        <v>274</v>
      </c>
      <c r="AG26" s="829"/>
      <c r="AH26" s="829"/>
      <c r="AI26" s="105" t="s">
        <v>303</v>
      </c>
      <c r="AJ26" s="919" t="s">
        <v>321</v>
      </c>
      <c r="AK26" s="829"/>
      <c r="AL26" s="829"/>
      <c r="AM26" s="829"/>
      <c r="AN26" s="829"/>
      <c r="AO26" s="829"/>
      <c r="AP26" s="360">
        <v>4021085821</v>
      </c>
      <c r="AQ26" s="553">
        <v>747877798</v>
      </c>
      <c r="AR26" s="360">
        <v>1020157180</v>
      </c>
      <c r="AS26" s="361">
        <v>0</v>
      </c>
      <c r="AT26" s="553">
        <v>651140302.82000005</v>
      </c>
      <c r="AU26" s="360">
        <v>96737495.180000007</v>
      </c>
      <c r="AV26" s="553">
        <v>101845483</v>
      </c>
      <c r="AW26" s="360">
        <v>549294819.82000005</v>
      </c>
      <c r="AX26" s="553">
        <v>69112134</v>
      </c>
      <c r="AY26" s="360">
        <v>32733349</v>
      </c>
      <c r="AZ26" s="360">
        <v>55067769</v>
      </c>
      <c r="BA26" s="360">
        <v>14044365</v>
      </c>
      <c r="BB26" s="361">
        <v>0</v>
      </c>
    </row>
    <row r="27" spans="1:55" x14ac:dyDescent="0.25">
      <c r="A27" s="918" t="s">
        <v>14</v>
      </c>
      <c r="B27" s="829"/>
      <c r="C27" s="918"/>
      <c r="D27" s="829"/>
      <c r="E27" s="918"/>
      <c r="F27" s="829"/>
      <c r="G27" s="918"/>
      <c r="H27" s="829"/>
      <c r="I27" s="918"/>
      <c r="J27" s="829"/>
      <c r="K27" s="829"/>
      <c r="L27" s="918"/>
      <c r="M27" s="829"/>
      <c r="N27" s="829"/>
      <c r="O27" s="918"/>
      <c r="P27" s="829"/>
      <c r="Q27" s="918"/>
      <c r="R27" s="829"/>
      <c r="S27" s="917" t="s">
        <v>8</v>
      </c>
      <c r="T27" s="829"/>
      <c r="U27" s="829"/>
      <c r="V27" s="829"/>
      <c r="W27" s="829"/>
      <c r="X27" s="829"/>
      <c r="Y27" s="829"/>
      <c r="Z27" s="829"/>
      <c r="AA27" s="918" t="s">
        <v>273</v>
      </c>
      <c r="AB27" s="829"/>
      <c r="AC27" s="829"/>
      <c r="AD27" s="829"/>
      <c r="AE27" s="829"/>
      <c r="AF27" s="918" t="s">
        <v>276</v>
      </c>
      <c r="AG27" s="829"/>
      <c r="AH27" s="829"/>
      <c r="AI27" s="105" t="s">
        <v>80</v>
      </c>
      <c r="AJ27" s="919" t="s">
        <v>277</v>
      </c>
      <c r="AK27" s="829"/>
      <c r="AL27" s="829"/>
      <c r="AM27" s="829"/>
      <c r="AN27" s="829"/>
      <c r="AO27" s="829"/>
      <c r="AP27" s="360">
        <v>519000000</v>
      </c>
      <c r="AQ27" s="554">
        <v>0</v>
      </c>
      <c r="AR27" s="360">
        <v>519000000</v>
      </c>
      <c r="AS27" s="361">
        <v>0</v>
      </c>
      <c r="AT27" s="554">
        <v>0</v>
      </c>
      <c r="AU27" s="361">
        <v>0</v>
      </c>
      <c r="AV27" s="554">
        <v>0</v>
      </c>
      <c r="AW27" s="361">
        <v>0</v>
      </c>
      <c r="AX27" s="554">
        <v>0</v>
      </c>
      <c r="AY27" s="361">
        <v>0</v>
      </c>
      <c r="AZ27" s="361">
        <v>0</v>
      </c>
      <c r="BA27" s="361">
        <v>0</v>
      </c>
      <c r="BB27" s="361">
        <v>0</v>
      </c>
    </row>
    <row r="28" spans="1:55" x14ac:dyDescent="0.25">
      <c r="A28" s="918" t="s">
        <v>14</v>
      </c>
      <c r="B28" s="829"/>
      <c r="C28" s="918"/>
      <c r="D28" s="829"/>
      <c r="E28" s="918"/>
      <c r="F28" s="829"/>
      <c r="G28" s="918"/>
      <c r="H28" s="829"/>
      <c r="I28" s="918"/>
      <c r="J28" s="829"/>
      <c r="K28" s="829"/>
      <c r="L28" s="918"/>
      <c r="M28" s="829"/>
      <c r="N28" s="829"/>
      <c r="O28" s="918"/>
      <c r="P28" s="829"/>
      <c r="Q28" s="918"/>
      <c r="R28" s="829"/>
      <c r="S28" s="917" t="s">
        <v>8</v>
      </c>
      <c r="T28" s="829"/>
      <c r="U28" s="829"/>
      <c r="V28" s="829"/>
      <c r="W28" s="829"/>
      <c r="X28" s="829"/>
      <c r="Y28" s="829"/>
      <c r="Z28" s="829"/>
      <c r="AA28" s="918" t="s">
        <v>273</v>
      </c>
      <c r="AB28" s="829"/>
      <c r="AC28" s="829"/>
      <c r="AD28" s="829"/>
      <c r="AE28" s="829"/>
      <c r="AF28" s="918" t="s">
        <v>276</v>
      </c>
      <c r="AG28" s="829"/>
      <c r="AH28" s="829"/>
      <c r="AI28" s="105" t="s">
        <v>23</v>
      </c>
      <c r="AJ28" s="919" t="s">
        <v>278</v>
      </c>
      <c r="AK28" s="829"/>
      <c r="AL28" s="829"/>
      <c r="AM28" s="829"/>
      <c r="AN28" s="829"/>
      <c r="AO28" s="829"/>
      <c r="AP28" s="360">
        <v>66513900000</v>
      </c>
      <c r="AQ28" s="553">
        <v>72524364</v>
      </c>
      <c r="AR28" s="360">
        <v>48689635321</v>
      </c>
      <c r="AS28" s="361">
        <v>0</v>
      </c>
      <c r="AT28" s="553">
        <v>733493750</v>
      </c>
      <c r="AU28" s="360">
        <v>-660969386</v>
      </c>
      <c r="AV28" s="553">
        <v>477988151</v>
      </c>
      <c r="AW28" s="360">
        <v>255505599</v>
      </c>
      <c r="AX28" s="553">
        <v>715719475</v>
      </c>
      <c r="AY28" s="360">
        <v>-237731324</v>
      </c>
      <c r="AZ28" s="360">
        <v>715719475</v>
      </c>
      <c r="BA28" s="361">
        <v>0</v>
      </c>
      <c r="BB28" s="361">
        <v>0</v>
      </c>
    </row>
    <row r="29" spans="1:55" s="480" customFormat="1" ht="13.5" x14ac:dyDescent="0.2">
      <c r="A29" s="1012" t="s">
        <v>14</v>
      </c>
      <c r="B29" s="1013"/>
      <c r="C29" s="1012" t="s">
        <v>279</v>
      </c>
      <c r="D29" s="1013"/>
      <c r="E29" s="1012"/>
      <c r="F29" s="1013"/>
      <c r="G29" s="1012"/>
      <c r="H29" s="1013"/>
      <c r="I29" s="1012"/>
      <c r="J29" s="1013"/>
      <c r="K29" s="1013"/>
      <c r="L29" s="1012"/>
      <c r="M29" s="1013"/>
      <c r="N29" s="1013"/>
      <c r="O29" s="1012"/>
      <c r="P29" s="1013"/>
      <c r="Q29" s="1012"/>
      <c r="R29" s="1013"/>
      <c r="S29" s="1014" t="s">
        <v>7</v>
      </c>
      <c r="T29" s="1013"/>
      <c r="U29" s="1013"/>
      <c r="V29" s="1013"/>
      <c r="W29" s="1013"/>
      <c r="X29" s="1013"/>
      <c r="Y29" s="1013"/>
      <c r="Z29" s="1013"/>
      <c r="AA29" s="1012" t="s">
        <v>273</v>
      </c>
      <c r="AB29" s="1013"/>
      <c r="AC29" s="1013"/>
      <c r="AD29" s="1013"/>
      <c r="AE29" s="1013"/>
      <c r="AF29" s="1012" t="s">
        <v>274</v>
      </c>
      <c r="AG29" s="1013"/>
      <c r="AH29" s="1013"/>
      <c r="AI29" s="511" t="s">
        <v>65</v>
      </c>
      <c r="AJ29" s="1015" t="s">
        <v>275</v>
      </c>
      <c r="AK29" s="1013"/>
      <c r="AL29" s="1013"/>
      <c r="AM29" s="1013"/>
      <c r="AN29" s="1013"/>
      <c r="AO29" s="1013"/>
      <c r="AP29" s="512">
        <v>181769016667</v>
      </c>
      <c r="AQ29" s="555">
        <v>9293083</v>
      </c>
      <c r="AR29" s="512">
        <v>10198265001</v>
      </c>
      <c r="AS29" s="512">
        <v>-9382000000</v>
      </c>
      <c r="AT29" s="555">
        <v>12942008154</v>
      </c>
      <c r="AU29" s="512">
        <v>-12932715071</v>
      </c>
      <c r="AV29" s="555">
        <v>13114132504</v>
      </c>
      <c r="AW29" s="512">
        <v>-172124350</v>
      </c>
      <c r="AX29" s="555">
        <v>13118120209</v>
      </c>
      <c r="AY29" s="512">
        <v>-3987705</v>
      </c>
      <c r="AZ29" s="512">
        <v>13118120209</v>
      </c>
      <c r="BA29" s="513">
        <v>0</v>
      </c>
      <c r="BB29" s="512">
        <v>132070399</v>
      </c>
    </row>
    <row r="30" spans="1:55" x14ac:dyDescent="0.25">
      <c r="A30" s="918" t="s">
        <v>14</v>
      </c>
      <c r="B30" s="829"/>
      <c r="C30" s="918" t="s">
        <v>279</v>
      </c>
      <c r="D30" s="829"/>
      <c r="E30" s="918" t="s">
        <v>280</v>
      </c>
      <c r="F30" s="829"/>
      <c r="G30" s="918"/>
      <c r="H30" s="829"/>
      <c r="I30" s="918"/>
      <c r="J30" s="829"/>
      <c r="K30" s="829"/>
      <c r="L30" s="918"/>
      <c r="M30" s="829"/>
      <c r="N30" s="829"/>
      <c r="O30" s="918"/>
      <c r="P30" s="829"/>
      <c r="Q30" s="918"/>
      <c r="R30" s="829"/>
      <c r="S30" s="917" t="s">
        <v>7</v>
      </c>
      <c r="T30" s="829"/>
      <c r="U30" s="829"/>
      <c r="V30" s="829"/>
      <c r="W30" s="829"/>
      <c r="X30" s="829"/>
      <c r="Y30" s="829"/>
      <c r="Z30" s="829"/>
      <c r="AA30" s="918" t="s">
        <v>273</v>
      </c>
      <c r="AB30" s="829"/>
      <c r="AC30" s="829"/>
      <c r="AD30" s="829"/>
      <c r="AE30" s="829"/>
      <c r="AF30" s="918" t="s">
        <v>274</v>
      </c>
      <c r="AG30" s="829"/>
      <c r="AH30" s="829"/>
      <c r="AI30" s="105" t="s">
        <v>65</v>
      </c>
      <c r="AJ30" s="919" t="s">
        <v>275</v>
      </c>
      <c r="AK30" s="829"/>
      <c r="AL30" s="829"/>
      <c r="AM30" s="829"/>
      <c r="AN30" s="829"/>
      <c r="AO30" s="829"/>
      <c r="AP30" s="360">
        <v>181769016667</v>
      </c>
      <c r="AQ30" s="553">
        <v>9293083</v>
      </c>
      <c r="AR30" s="360">
        <v>10198265001</v>
      </c>
      <c r="AS30" s="360">
        <v>-9382000000</v>
      </c>
      <c r="AT30" s="553">
        <v>12942008154</v>
      </c>
      <c r="AU30" s="360">
        <v>-12932715071</v>
      </c>
      <c r="AV30" s="553">
        <v>13114132504</v>
      </c>
      <c r="AW30" s="360">
        <v>-172124350</v>
      </c>
      <c r="AX30" s="553">
        <v>13118120209</v>
      </c>
      <c r="AY30" s="360">
        <v>-3987705</v>
      </c>
      <c r="AZ30" s="360">
        <v>13118120209</v>
      </c>
      <c r="BA30" s="361">
        <v>0</v>
      </c>
      <c r="BB30" s="360">
        <v>132070399</v>
      </c>
    </row>
    <row r="31" spans="1:55" x14ac:dyDescent="0.25">
      <c r="A31" s="918" t="s">
        <v>14</v>
      </c>
      <c r="B31" s="829"/>
      <c r="C31" s="918" t="s">
        <v>279</v>
      </c>
      <c r="D31" s="829"/>
      <c r="E31" s="918" t="s">
        <v>280</v>
      </c>
      <c r="F31" s="829"/>
      <c r="G31" s="918" t="s">
        <v>279</v>
      </c>
      <c r="H31" s="829"/>
      <c r="I31" s="918"/>
      <c r="J31" s="829"/>
      <c r="K31" s="829"/>
      <c r="L31" s="918"/>
      <c r="M31" s="829"/>
      <c r="N31" s="829"/>
      <c r="O31" s="918"/>
      <c r="P31" s="829"/>
      <c r="Q31" s="918"/>
      <c r="R31" s="829"/>
      <c r="S31" s="917" t="s">
        <v>281</v>
      </c>
      <c r="T31" s="829"/>
      <c r="U31" s="829"/>
      <c r="V31" s="829"/>
      <c r="W31" s="829"/>
      <c r="X31" s="829"/>
      <c r="Y31" s="829"/>
      <c r="Z31" s="829"/>
      <c r="AA31" s="918" t="s">
        <v>273</v>
      </c>
      <c r="AB31" s="829"/>
      <c r="AC31" s="829"/>
      <c r="AD31" s="829"/>
      <c r="AE31" s="829"/>
      <c r="AF31" s="918" t="s">
        <v>274</v>
      </c>
      <c r="AG31" s="829"/>
      <c r="AH31" s="829"/>
      <c r="AI31" s="105" t="s">
        <v>65</v>
      </c>
      <c r="AJ31" s="919" t="s">
        <v>275</v>
      </c>
      <c r="AK31" s="829"/>
      <c r="AL31" s="829"/>
      <c r="AM31" s="829"/>
      <c r="AN31" s="829"/>
      <c r="AO31" s="829"/>
      <c r="AP31" s="360">
        <v>135937371450</v>
      </c>
      <c r="AQ31" s="554">
        <v>0</v>
      </c>
      <c r="AR31" s="360">
        <v>6090000000</v>
      </c>
      <c r="AS31" s="360">
        <v>-9382000000</v>
      </c>
      <c r="AT31" s="553">
        <v>9578485593</v>
      </c>
      <c r="AU31" s="360">
        <v>-9578485593</v>
      </c>
      <c r="AV31" s="553">
        <v>9575625735</v>
      </c>
      <c r="AW31" s="360">
        <v>2859858</v>
      </c>
      <c r="AX31" s="553">
        <v>9579613440</v>
      </c>
      <c r="AY31" s="360">
        <v>-3987705</v>
      </c>
      <c r="AZ31" s="360">
        <v>9579613440</v>
      </c>
      <c r="BA31" s="361">
        <v>0</v>
      </c>
      <c r="BB31" s="360">
        <v>100129132</v>
      </c>
    </row>
    <row r="32" spans="1:55" x14ac:dyDescent="0.25">
      <c r="A32" s="918" t="s">
        <v>14</v>
      </c>
      <c r="B32" s="829"/>
      <c r="C32" s="918" t="s">
        <v>279</v>
      </c>
      <c r="D32" s="829"/>
      <c r="E32" s="918" t="s">
        <v>280</v>
      </c>
      <c r="F32" s="829"/>
      <c r="G32" s="918" t="s">
        <v>279</v>
      </c>
      <c r="H32" s="829"/>
      <c r="I32" s="918" t="s">
        <v>279</v>
      </c>
      <c r="J32" s="829"/>
      <c r="K32" s="829"/>
      <c r="L32" s="918"/>
      <c r="M32" s="829"/>
      <c r="N32" s="829"/>
      <c r="O32" s="918"/>
      <c r="P32" s="829"/>
      <c r="Q32" s="918"/>
      <c r="R32" s="829"/>
      <c r="S32" s="917" t="s">
        <v>186</v>
      </c>
      <c r="T32" s="829"/>
      <c r="U32" s="829"/>
      <c r="V32" s="829"/>
      <c r="W32" s="829"/>
      <c r="X32" s="829"/>
      <c r="Y32" s="829"/>
      <c r="Z32" s="829"/>
      <c r="AA32" s="918" t="s">
        <v>273</v>
      </c>
      <c r="AB32" s="829"/>
      <c r="AC32" s="829"/>
      <c r="AD32" s="829"/>
      <c r="AE32" s="829"/>
      <c r="AF32" s="918" t="s">
        <v>274</v>
      </c>
      <c r="AG32" s="829"/>
      <c r="AH32" s="829"/>
      <c r="AI32" s="105" t="s">
        <v>65</v>
      </c>
      <c r="AJ32" s="919" t="s">
        <v>275</v>
      </c>
      <c r="AK32" s="829"/>
      <c r="AL32" s="829"/>
      <c r="AM32" s="829"/>
      <c r="AN32" s="829"/>
      <c r="AO32" s="829"/>
      <c r="AP32" s="360">
        <v>97337680000</v>
      </c>
      <c r="AQ32" s="554">
        <v>0</v>
      </c>
      <c r="AR32" s="360">
        <v>5100000000</v>
      </c>
      <c r="AS32" s="361">
        <v>0</v>
      </c>
      <c r="AT32" s="553">
        <v>8348060907</v>
      </c>
      <c r="AU32" s="360">
        <v>-8348060907</v>
      </c>
      <c r="AV32" s="553">
        <v>8345201049</v>
      </c>
      <c r="AW32" s="360">
        <v>2859858</v>
      </c>
      <c r="AX32" s="553">
        <v>8349188754</v>
      </c>
      <c r="AY32" s="360">
        <v>-3987705</v>
      </c>
      <c r="AZ32" s="360">
        <v>8349188754</v>
      </c>
      <c r="BA32" s="361">
        <v>0</v>
      </c>
      <c r="BB32" s="360">
        <v>100129132</v>
      </c>
    </row>
    <row r="33" spans="1:54" x14ac:dyDescent="0.25">
      <c r="A33" s="925" t="s">
        <v>14</v>
      </c>
      <c r="B33" s="829"/>
      <c r="C33" s="925" t="s">
        <v>279</v>
      </c>
      <c r="D33" s="829"/>
      <c r="E33" s="925" t="s">
        <v>280</v>
      </c>
      <c r="F33" s="829"/>
      <c r="G33" s="925" t="s">
        <v>279</v>
      </c>
      <c r="H33" s="829"/>
      <c r="I33" s="925" t="s">
        <v>279</v>
      </c>
      <c r="J33" s="829"/>
      <c r="K33" s="829"/>
      <c r="L33" s="925" t="s">
        <v>279</v>
      </c>
      <c r="M33" s="829"/>
      <c r="N33" s="829"/>
      <c r="O33" s="925"/>
      <c r="P33" s="829"/>
      <c r="Q33" s="925"/>
      <c r="R33" s="829"/>
      <c r="S33" s="924" t="s">
        <v>15</v>
      </c>
      <c r="T33" s="829"/>
      <c r="U33" s="829"/>
      <c r="V33" s="829"/>
      <c r="W33" s="829"/>
      <c r="X33" s="829"/>
      <c r="Y33" s="829"/>
      <c r="Z33" s="829"/>
      <c r="AA33" s="925" t="s">
        <v>273</v>
      </c>
      <c r="AB33" s="829"/>
      <c r="AC33" s="829"/>
      <c r="AD33" s="829"/>
      <c r="AE33" s="829"/>
      <c r="AF33" s="925" t="s">
        <v>274</v>
      </c>
      <c r="AG33" s="829"/>
      <c r="AH33" s="829"/>
      <c r="AI33" s="108" t="s">
        <v>65</v>
      </c>
      <c r="AJ33" s="926" t="s">
        <v>275</v>
      </c>
      <c r="AK33" s="829"/>
      <c r="AL33" s="829"/>
      <c r="AM33" s="829"/>
      <c r="AN33" s="829"/>
      <c r="AO33" s="829"/>
      <c r="AP33" s="365">
        <v>90237680000</v>
      </c>
      <c r="AQ33" s="557">
        <v>0</v>
      </c>
      <c r="AR33" s="365">
        <v>4500000000</v>
      </c>
      <c r="AS33" s="366">
        <v>0</v>
      </c>
      <c r="AT33" s="556">
        <v>7845232198</v>
      </c>
      <c r="AU33" s="365">
        <v>-7845232198</v>
      </c>
      <c r="AV33" s="556">
        <v>7845232198</v>
      </c>
      <c r="AW33" s="366">
        <v>0</v>
      </c>
      <c r="AX33" s="556">
        <v>7849219903</v>
      </c>
      <c r="AY33" s="365">
        <v>-3987705</v>
      </c>
      <c r="AZ33" s="365">
        <v>7849219903</v>
      </c>
      <c r="BA33" s="366">
        <v>0</v>
      </c>
      <c r="BB33" s="366">
        <v>0</v>
      </c>
    </row>
    <row r="34" spans="1:54" x14ac:dyDescent="0.25">
      <c r="A34" s="925" t="s">
        <v>14</v>
      </c>
      <c r="B34" s="829"/>
      <c r="C34" s="925" t="s">
        <v>279</v>
      </c>
      <c r="D34" s="829"/>
      <c r="E34" s="925" t="s">
        <v>280</v>
      </c>
      <c r="F34" s="829"/>
      <c r="G34" s="925" t="s">
        <v>279</v>
      </c>
      <c r="H34" s="829"/>
      <c r="I34" s="925" t="s">
        <v>279</v>
      </c>
      <c r="J34" s="829"/>
      <c r="K34" s="829"/>
      <c r="L34" s="925" t="s">
        <v>282</v>
      </c>
      <c r="M34" s="829"/>
      <c r="N34" s="829"/>
      <c r="O34" s="925"/>
      <c r="P34" s="829"/>
      <c r="Q34" s="925"/>
      <c r="R34" s="829"/>
      <c r="S34" s="924" t="s">
        <v>16</v>
      </c>
      <c r="T34" s="829"/>
      <c r="U34" s="829"/>
      <c r="V34" s="829"/>
      <c r="W34" s="829"/>
      <c r="X34" s="829"/>
      <c r="Y34" s="829"/>
      <c r="Z34" s="829"/>
      <c r="AA34" s="925" t="s">
        <v>273</v>
      </c>
      <c r="AB34" s="829"/>
      <c r="AC34" s="829"/>
      <c r="AD34" s="829"/>
      <c r="AE34" s="829"/>
      <c r="AF34" s="925" t="s">
        <v>274</v>
      </c>
      <c r="AG34" s="829"/>
      <c r="AH34" s="829"/>
      <c r="AI34" s="108" t="s">
        <v>65</v>
      </c>
      <c r="AJ34" s="926" t="s">
        <v>275</v>
      </c>
      <c r="AK34" s="829"/>
      <c r="AL34" s="829"/>
      <c r="AM34" s="829"/>
      <c r="AN34" s="829"/>
      <c r="AO34" s="829"/>
      <c r="AP34" s="365">
        <v>5880000000</v>
      </c>
      <c r="AQ34" s="557">
        <v>0</v>
      </c>
      <c r="AR34" s="365">
        <v>500000000</v>
      </c>
      <c r="AS34" s="366">
        <v>0</v>
      </c>
      <c r="AT34" s="556">
        <v>407779699</v>
      </c>
      <c r="AU34" s="365">
        <v>-407779699</v>
      </c>
      <c r="AV34" s="556">
        <v>407779699</v>
      </c>
      <c r="AW34" s="366">
        <v>0</v>
      </c>
      <c r="AX34" s="556">
        <v>407779699</v>
      </c>
      <c r="AY34" s="366">
        <v>0</v>
      </c>
      <c r="AZ34" s="365">
        <v>407779699</v>
      </c>
      <c r="BA34" s="366">
        <v>0</v>
      </c>
      <c r="BB34" s="366">
        <v>0</v>
      </c>
    </row>
    <row r="35" spans="1:54" x14ac:dyDescent="0.25">
      <c r="A35" s="925" t="s">
        <v>14</v>
      </c>
      <c r="B35" s="829"/>
      <c r="C35" s="925" t="s">
        <v>279</v>
      </c>
      <c r="D35" s="829"/>
      <c r="E35" s="925" t="s">
        <v>280</v>
      </c>
      <c r="F35" s="829"/>
      <c r="G35" s="925" t="s">
        <v>279</v>
      </c>
      <c r="H35" s="829"/>
      <c r="I35" s="925" t="s">
        <v>279</v>
      </c>
      <c r="J35" s="829"/>
      <c r="K35" s="829"/>
      <c r="L35" s="925" t="s">
        <v>283</v>
      </c>
      <c r="M35" s="829"/>
      <c r="N35" s="829"/>
      <c r="O35" s="925"/>
      <c r="P35" s="829"/>
      <c r="Q35" s="925"/>
      <c r="R35" s="829"/>
      <c r="S35" s="924" t="s">
        <v>17</v>
      </c>
      <c r="T35" s="829"/>
      <c r="U35" s="829"/>
      <c r="V35" s="829"/>
      <c r="W35" s="829"/>
      <c r="X35" s="829"/>
      <c r="Y35" s="829"/>
      <c r="Z35" s="829"/>
      <c r="AA35" s="925" t="s">
        <v>273</v>
      </c>
      <c r="AB35" s="829"/>
      <c r="AC35" s="829"/>
      <c r="AD35" s="829"/>
      <c r="AE35" s="829"/>
      <c r="AF35" s="925" t="s">
        <v>274</v>
      </c>
      <c r="AG35" s="829"/>
      <c r="AH35" s="829"/>
      <c r="AI35" s="108" t="s">
        <v>65</v>
      </c>
      <c r="AJ35" s="926" t="s">
        <v>275</v>
      </c>
      <c r="AK35" s="829"/>
      <c r="AL35" s="829"/>
      <c r="AM35" s="829"/>
      <c r="AN35" s="829"/>
      <c r="AO35" s="829"/>
      <c r="AP35" s="365">
        <v>1220000000</v>
      </c>
      <c r="AQ35" s="557">
        <v>0</v>
      </c>
      <c r="AR35" s="365">
        <v>100000000</v>
      </c>
      <c r="AS35" s="366">
        <v>0</v>
      </c>
      <c r="AT35" s="556">
        <v>95049010</v>
      </c>
      <c r="AU35" s="365">
        <v>-95049010</v>
      </c>
      <c r="AV35" s="556">
        <v>92189152</v>
      </c>
      <c r="AW35" s="365">
        <v>2859858</v>
      </c>
      <c r="AX35" s="556">
        <v>92189152</v>
      </c>
      <c r="AY35" s="366">
        <v>0</v>
      </c>
      <c r="AZ35" s="365">
        <v>92189152</v>
      </c>
      <c r="BA35" s="366">
        <v>0</v>
      </c>
      <c r="BB35" s="365">
        <v>100129132</v>
      </c>
    </row>
    <row r="36" spans="1:54" x14ac:dyDescent="0.25">
      <c r="A36" s="918" t="s">
        <v>14</v>
      </c>
      <c r="B36" s="829"/>
      <c r="C36" s="918" t="s">
        <v>279</v>
      </c>
      <c r="D36" s="829"/>
      <c r="E36" s="918" t="s">
        <v>280</v>
      </c>
      <c r="F36" s="829"/>
      <c r="G36" s="918" t="s">
        <v>279</v>
      </c>
      <c r="H36" s="829"/>
      <c r="I36" s="918" t="s">
        <v>283</v>
      </c>
      <c r="J36" s="829"/>
      <c r="K36" s="829"/>
      <c r="L36" s="918"/>
      <c r="M36" s="829"/>
      <c r="N36" s="829"/>
      <c r="O36" s="918"/>
      <c r="P36" s="829"/>
      <c r="Q36" s="918"/>
      <c r="R36" s="829"/>
      <c r="S36" s="917" t="s">
        <v>187</v>
      </c>
      <c r="T36" s="829"/>
      <c r="U36" s="829"/>
      <c r="V36" s="829"/>
      <c r="W36" s="829"/>
      <c r="X36" s="829"/>
      <c r="Y36" s="829"/>
      <c r="Z36" s="829"/>
      <c r="AA36" s="918" t="s">
        <v>273</v>
      </c>
      <c r="AB36" s="829"/>
      <c r="AC36" s="829"/>
      <c r="AD36" s="829"/>
      <c r="AE36" s="829"/>
      <c r="AF36" s="918" t="s">
        <v>274</v>
      </c>
      <c r="AG36" s="829"/>
      <c r="AH36" s="829"/>
      <c r="AI36" s="105" t="s">
        <v>65</v>
      </c>
      <c r="AJ36" s="919" t="s">
        <v>275</v>
      </c>
      <c r="AK36" s="829"/>
      <c r="AL36" s="829"/>
      <c r="AM36" s="829"/>
      <c r="AN36" s="829"/>
      <c r="AO36" s="829"/>
      <c r="AP36" s="360">
        <v>1741691450</v>
      </c>
      <c r="AQ36" s="554">
        <v>0</v>
      </c>
      <c r="AR36" s="360">
        <v>40000000</v>
      </c>
      <c r="AS36" s="361">
        <v>0</v>
      </c>
      <c r="AT36" s="553">
        <v>140507338</v>
      </c>
      <c r="AU36" s="360">
        <v>-140507338</v>
      </c>
      <c r="AV36" s="553">
        <v>140507338</v>
      </c>
      <c r="AW36" s="361">
        <v>0</v>
      </c>
      <c r="AX36" s="553">
        <v>140507338</v>
      </c>
      <c r="AY36" s="361">
        <v>0</v>
      </c>
      <c r="AZ36" s="360">
        <v>140507338</v>
      </c>
      <c r="BA36" s="361">
        <v>0</v>
      </c>
      <c r="BB36" s="361">
        <v>0</v>
      </c>
    </row>
    <row r="37" spans="1:54" x14ac:dyDescent="0.25">
      <c r="A37" s="925" t="s">
        <v>14</v>
      </c>
      <c r="B37" s="829"/>
      <c r="C37" s="925" t="s">
        <v>279</v>
      </c>
      <c r="D37" s="829"/>
      <c r="E37" s="925" t="s">
        <v>280</v>
      </c>
      <c r="F37" s="829"/>
      <c r="G37" s="925" t="s">
        <v>279</v>
      </c>
      <c r="H37" s="829"/>
      <c r="I37" s="925" t="s">
        <v>283</v>
      </c>
      <c r="J37" s="829"/>
      <c r="K37" s="829"/>
      <c r="L37" s="925" t="s">
        <v>282</v>
      </c>
      <c r="M37" s="829"/>
      <c r="N37" s="829"/>
      <c r="O37" s="925"/>
      <c r="P37" s="829"/>
      <c r="Q37" s="925"/>
      <c r="R37" s="829"/>
      <c r="S37" s="924" t="s">
        <v>18</v>
      </c>
      <c r="T37" s="829"/>
      <c r="U37" s="829"/>
      <c r="V37" s="829"/>
      <c r="W37" s="829"/>
      <c r="X37" s="829"/>
      <c r="Y37" s="829"/>
      <c r="Z37" s="829"/>
      <c r="AA37" s="925" t="s">
        <v>273</v>
      </c>
      <c r="AB37" s="829"/>
      <c r="AC37" s="829"/>
      <c r="AD37" s="829"/>
      <c r="AE37" s="829"/>
      <c r="AF37" s="925" t="s">
        <v>274</v>
      </c>
      <c r="AG37" s="829"/>
      <c r="AH37" s="829"/>
      <c r="AI37" s="108" t="s">
        <v>65</v>
      </c>
      <c r="AJ37" s="926" t="s">
        <v>275</v>
      </c>
      <c r="AK37" s="829"/>
      <c r="AL37" s="829"/>
      <c r="AM37" s="829"/>
      <c r="AN37" s="829"/>
      <c r="AO37" s="829"/>
      <c r="AP37" s="365">
        <v>1741691450</v>
      </c>
      <c r="AQ37" s="557">
        <v>0</v>
      </c>
      <c r="AR37" s="365">
        <v>40000000</v>
      </c>
      <c r="AS37" s="366">
        <v>0</v>
      </c>
      <c r="AT37" s="556">
        <v>140507338</v>
      </c>
      <c r="AU37" s="365">
        <v>-140507338</v>
      </c>
      <c r="AV37" s="556">
        <v>140507338</v>
      </c>
      <c r="AW37" s="366">
        <v>0</v>
      </c>
      <c r="AX37" s="556">
        <v>140507338</v>
      </c>
      <c r="AY37" s="366">
        <v>0</v>
      </c>
      <c r="AZ37" s="365">
        <v>140507338</v>
      </c>
      <c r="BA37" s="366">
        <v>0</v>
      </c>
      <c r="BB37" s="366">
        <v>0</v>
      </c>
    </row>
    <row r="38" spans="1:54" x14ac:dyDescent="0.25">
      <c r="A38" s="918" t="s">
        <v>14</v>
      </c>
      <c r="B38" s="829"/>
      <c r="C38" s="918" t="s">
        <v>279</v>
      </c>
      <c r="D38" s="829"/>
      <c r="E38" s="918" t="s">
        <v>280</v>
      </c>
      <c r="F38" s="829"/>
      <c r="G38" s="918" t="s">
        <v>279</v>
      </c>
      <c r="H38" s="829"/>
      <c r="I38" s="918" t="s">
        <v>284</v>
      </c>
      <c r="J38" s="829"/>
      <c r="K38" s="829"/>
      <c r="L38" s="918"/>
      <c r="M38" s="829"/>
      <c r="N38" s="829"/>
      <c r="O38" s="918"/>
      <c r="P38" s="829"/>
      <c r="Q38" s="918"/>
      <c r="R38" s="829"/>
      <c r="S38" s="917" t="s">
        <v>189</v>
      </c>
      <c r="T38" s="829"/>
      <c r="U38" s="829"/>
      <c r="V38" s="829"/>
      <c r="W38" s="829"/>
      <c r="X38" s="829"/>
      <c r="Y38" s="829"/>
      <c r="Z38" s="829"/>
      <c r="AA38" s="918" t="s">
        <v>273</v>
      </c>
      <c r="AB38" s="829"/>
      <c r="AC38" s="829"/>
      <c r="AD38" s="829"/>
      <c r="AE38" s="829"/>
      <c r="AF38" s="918" t="s">
        <v>274</v>
      </c>
      <c r="AG38" s="829"/>
      <c r="AH38" s="829"/>
      <c r="AI38" s="105" t="s">
        <v>65</v>
      </c>
      <c r="AJ38" s="919" t="s">
        <v>275</v>
      </c>
      <c r="AK38" s="829"/>
      <c r="AL38" s="829"/>
      <c r="AM38" s="829"/>
      <c r="AN38" s="829"/>
      <c r="AO38" s="829"/>
      <c r="AP38" s="360">
        <v>26784000000</v>
      </c>
      <c r="AQ38" s="554">
        <v>0</v>
      </c>
      <c r="AR38" s="360">
        <v>930000000</v>
      </c>
      <c r="AS38" s="361">
        <v>0</v>
      </c>
      <c r="AT38" s="564">
        <v>1035002267</v>
      </c>
      <c r="AU38" s="360">
        <v>-1035002267</v>
      </c>
      <c r="AV38" s="553">
        <v>1035002267</v>
      </c>
      <c r="AW38" s="361">
        <v>0</v>
      </c>
      <c r="AX38" s="553">
        <v>1035002267</v>
      </c>
      <c r="AY38" s="361">
        <v>0</v>
      </c>
      <c r="AZ38" s="360">
        <v>1035002267</v>
      </c>
      <c r="BA38" s="361">
        <v>0</v>
      </c>
      <c r="BB38" s="361">
        <v>0</v>
      </c>
    </row>
    <row r="39" spans="1:54" x14ac:dyDescent="0.25">
      <c r="A39" s="925" t="s">
        <v>14</v>
      </c>
      <c r="B39" s="829"/>
      <c r="C39" s="925" t="s">
        <v>279</v>
      </c>
      <c r="D39" s="829"/>
      <c r="E39" s="925" t="s">
        <v>280</v>
      </c>
      <c r="F39" s="829"/>
      <c r="G39" s="925" t="s">
        <v>279</v>
      </c>
      <c r="H39" s="829"/>
      <c r="I39" s="925" t="s">
        <v>284</v>
      </c>
      <c r="J39" s="829"/>
      <c r="K39" s="829"/>
      <c r="L39" s="925" t="s">
        <v>279</v>
      </c>
      <c r="M39" s="829"/>
      <c r="N39" s="829"/>
      <c r="O39" s="925"/>
      <c r="P39" s="829"/>
      <c r="Q39" s="925"/>
      <c r="R39" s="829"/>
      <c r="S39" s="924" t="s">
        <v>19</v>
      </c>
      <c r="T39" s="829"/>
      <c r="U39" s="829"/>
      <c r="V39" s="829"/>
      <c r="W39" s="829"/>
      <c r="X39" s="829"/>
      <c r="Y39" s="829"/>
      <c r="Z39" s="829"/>
      <c r="AA39" s="925" t="s">
        <v>273</v>
      </c>
      <c r="AB39" s="829"/>
      <c r="AC39" s="829"/>
      <c r="AD39" s="829"/>
      <c r="AE39" s="829"/>
      <c r="AF39" s="925" t="s">
        <v>274</v>
      </c>
      <c r="AG39" s="829"/>
      <c r="AH39" s="829"/>
      <c r="AI39" s="108" t="s">
        <v>65</v>
      </c>
      <c r="AJ39" s="926" t="s">
        <v>275</v>
      </c>
      <c r="AK39" s="829"/>
      <c r="AL39" s="829"/>
      <c r="AM39" s="829"/>
      <c r="AN39" s="829"/>
      <c r="AO39" s="829"/>
      <c r="AP39" s="365">
        <v>3441410138</v>
      </c>
      <c r="AQ39" s="557">
        <v>0</v>
      </c>
      <c r="AR39" s="365">
        <v>25000000</v>
      </c>
      <c r="AS39" s="366">
        <v>0</v>
      </c>
      <c r="AT39" s="565">
        <v>283090104</v>
      </c>
      <c r="AU39" s="365">
        <v>-283090104</v>
      </c>
      <c r="AV39" s="556">
        <v>283090104</v>
      </c>
      <c r="AW39" s="366">
        <v>0</v>
      </c>
      <c r="AX39" s="556">
        <v>283090104</v>
      </c>
      <c r="AY39" s="366">
        <v>0</v>
      </c>
      <c r="AZ39" s="365">
        <v>283090104</v>
      </c>
      <c r="BA39" s="366">
        <v>0</v>
      </c>
      <c r="BB39" s="366">
        <v>0</v>
      </c>
    </row>
    <row r="40" spans="1:54" x14ac:dyDescent="0.25">
      <c r="A40" s="925" t="s">
        <v>14</v>
      </c>
      <c r="B40" s="829"/>
      <c r="C40" s="925" t="s">
        <v>279</v>
      </c>
      <c r="D40" s="829"/>
      <c r="E40" s="925" t="s">
        <v>280</v>
      </c>
      <c r="F40" s="829"/>
      <c r="G40" s="925" t="s">
        <v>279</v>
      </c>
      <c r="H40" s="829"/>
      <c r="I40" s="925" t="s">
        <v>284</v>
      </c>
      <c r="J40" s="829"/>
      <c r="K40" s="829"/>
      <c r="L40" s="925" t="s">
        <v>282</v>
      </c>
      <c r="M40" s="829"/>
      <c r="N40" s="829"/>
      <c r="O40" s="925"/>
      <c r="P40" s="829"/>
      <c r="Q40" s="925"/>
      <c r="R40" s="829"/>
      <c r="S40" s="924" t="s">
        <v>20</v>
      </c>
      <c r="T40" s="829"/>
      <c r="U40" s="829"/>
      <c r="V40" s="829"/>
      <c r="W40" s="829"/>
      <c r="X40" s="829"/>
      <c r="Y40" s="829"/>
      <c r="Z40" s="829"/>
      <c r="AA40" s="925" t="s">
        <v>273</v>
      </c>
      <c r="AB40" s="829"/>
      <c r="AC40" s="829"/>
      <c r="AD40" s="829"/>
      <c r="AE40" s="829"/>
      <c r="AF40" s="925" t="s">
        <v>274</v>
      </c>
      <c r="AG40" s="829"/>
      <c r="AH40" s="829"/>
      <c r="AI40" s="108" t="s">
        <v>65</v>
      </c>
      <c r="AJ40" s="926" t="s">
        <v>275</v>
      </c>
      <c r="AK40" s="829"/>
      <c r="AL40" s="829"/>
      <c r="AM40" s="829"/>
      <c r="AN40" s="829"/>
      <c r="AO40" s="829"/>
      <c r="AP40" s="365">
        <v>2949264140</v>
      </c>
      <c r="AQ40" s="557">
        <v>0</v>
      </c>
      <c r="AR40" s="365">
        <v>100000000</v>
      </c>
      <c r="AS40" s="366">
        <v>0</v>
      </c>
      <c r="AT40" s="565">
        <v>238981901</v>
      </c>
      <c r="AU40" s="365">
        <v>-238981901</v>
      </c>
      <c r="AV40" s="556">
        <v>238981901</v>
      </c>
      <c r="AW40" s="366">
        <v>0</v>
      </c>
      <c r="AX40" s="556">
        <v>238981901</v>
      </c>
      <c r="AY40" s="366">
        <v>0</v>
      </c>
      <c r="AZ40" s="365">
        <v>238981901</v>
      </c>
      <c r="BA40" s="366">
        <v>0</v>
      </c>
      <c r="BB40" s="366">
        <v>0</v>
      </c>
    </row>
    <row r="41" spans="1:54" x14ac:dyDescent="0.25">
      <c r="A41" s="925" t="s">
        <v>14</v>
      </c>
      <c r="B41" s="829"/>
      <c r="C41" s="925" t="s">
        <v>279</v>
      </c>
      <c r="D41" s="829"/>
      <c r="E41" s="925" t="s">
        <v>280</v>
      </c>
      <c r="F41" s="829"/>
      <c r="G41" s="925" t="s">
        <v>279</v>
      </c>
      <c r="H41" s="829"/>
      <c r="I41" s="925" t="s">
        <v>284</v>
      </c>
      <c r="J41" s="829"/>
      <c r="K41" s="829"/>
      <c r="L41" s="925" t="s">
        <v>285</v>
      </c>
      <c r="M41" s="829"/>
      <c r="N41" s="829"/>
      <c r="O41" s="925"/>
      <c r="P41" s="829"/>
      <c r="Q41" s="925"/>
      <c r="R41" s="829"/>
      <c r="S41" s="924" t="s">
        <v>21</v>
      </c>
      <c r="T41" s="829"/>
      <c r="U41" s="829"/>
      <c r="V41" s="829"/>
      <c r="W41" s="829"/>
      <c r="X41" s="829"/>
      <c r="Y41" s="829"/>
      <c r="Z41" s="829"/>
      <c r="AA41" s="925" t="s">
        <v>273</v>
      </c>
      <c r="AB41" s="829"/>
      <c r="AC41" s="829"/>
      <c r="AD41" s="829"/>
      <c r="AE41" s="829"/>
      <c r="AF41" s="925" t="s">
        <v>274</v>
      </c>
      <c r="AG41" s="829"/>
      <c r="AH41" s="829"/>
      <c r="AI41" s="108" t="s">
        <v>65</v>
      </c>
      <c r="AJ41" s="926" t="s">
        <v>275</v>
      </c>
      <c r="AK41" s="829"/>
      <c r="AL41" s="829"/>
      <c r="AM41" s="829"/>
      <c r="AN41" s="829"/>
      <c r="AO41" s="829"/>
      <c r="AP41" s="365">
        <v>4261255939</v>
      </c>
      <c r="AQ41" s="557">
        <v>0</v>
      </c>
      <c r="AR41" s="365">
        <v>5000000</v>
      </c>
      <c r="AS41" s="366">
        <v>0</v>
      </c>
      <c r="AT41" s="566">
        <v>0</v>
      </c>
      <c r="AU41" s="366">
        <v>0</v>
      </c>
      <c r="AV41" s="557">
        <v>0</v>
      </c>
      <c r="AW41" s="366">
        <v>0</v>
      </c>
      <c r="AX41" s="557">
        <v>0</v>
      </c>
      <c r="AY41" s="366">
        <v>0</v>
      </c>
      <c r="AZ41" s="366">
        <v>0</v>
      </c>
      <c r="BA41" s="366">
        <v>0</v>
      </c>
      <c r="BB41" s="366">
        <v>0</v>
      </c>
    </row>
    <row r="42" spans="1:54" x14ac:dyDescent="0.25">
      <c r="A42" s="925" t="s">
        <v>14</v>
      </c>
      <c r="B42" s="829"/>
      <c r="C42" s="925" t="s">
        <v>279</v>
      </c>
      <c r="D42" s="829"/>
      <c r="E42" s="925" t="s">
        <v>280</v>
      </c>
      <c r="F42" s="829"/>
      <c r="G42" s="925" t="s">
        <v>279</v>
      </c>
      <c r="H42" s="829"/>
      <c r="I42" s="925" t="s">
        <v>284</v>
      </c>
      <c r="J42" s="829"/>
      <c r="K42" s="829"/>
      <c r="L42" s="925" t="s">
        <v>286</v>
      </c>
      <c r="M42" s="829"/>
      <c r="N42" s="829"/>
      <c r="O42" s="925"/>
      <c r="P42" s="829"/>
      <c r="Q42" s="925"/>
      <c r="R42" s="829"/>
      <c r="S42" s="924" t="s">
        <v>22</v>
      </c>
      <c r="T42" s="829"/>
      <c r="U42" s="829"/>
      <c r="V42" s="829"/>
      <c r="W42" s="829"/>
      <c r="X42" s="829"/>
      <c r="Y42" s="829"/>
      <c r="Z42" s="829"/>
      <c r="AA42" s="925" t="s">
        <v>273</v>
      </c>
      <c r="AB42" s="829"/>
      <c r="AC42" s="829"/>
      <c r="AD42" s="829"/>
      <c r="AE42" s="829"/>
      <c r="AF42" s="925" t="s">
        <v>274</v>
      </c>
      <c r="AG42" s="829"/>
      <c r="AH42" s="829"/>
      <c r="AI42" s="108" t="s">
        <v>65</v>
      </c>
      <c r="AJ42" s="926" t="s">
        <v>275</v>
      </c>
      <c r="AK42" s="829"/>
      <c r="AL42" s="829"/>
      <c r="AM42" s="829"/>
      <c r="AN42" s="829"/>
      <c r="AO42" s="829"/>
      <c r="AP42" s="365">
        <v>4473037173</v>
      </c>
      <c r="AQ42" s="557">
        <v>0</v>
      </c>
      <c r="AR42" s="365">
        <v>300000000</v>
      </c>
      <c r="AS42" s="366">
        <v>0</v>
      </c>
      <c r="AT42" s="565">
        <v>297163708</v>
      </c>
      <c r="AU42" s="365">
        <v>-297163708</v>
      </c>
      <c r="AV42" s="556">
        <v>297163708</v>
      </c>
      <c r="AW42" s="366">
        <v>0</v>
      </c>
      <c r="AX42" s="556">
        <v>297163708</v>
      </c>
      <c r="AY42" s="366">
        <v>0</v>
      </c>
      <c r="AZ42" s="365">
        <v>297163708</v>
      </c>
      <c r="BA42" s="366">
        <v>0</v>
      </c>
      <c r="BB42" s="366">
        <v>0</v>
      </c>
    </row>
    <row r="43" spans="1:54" x14ac:dyDescent="0.25">
      <c r="A43" s="925" t="s">
        <v>14</v>
      </c>
      <c r="B43" s="829"/>
      <c r="C43" s="925" t="s">
        <v>279</v>
      </c>
      <c r="D43" s="829"/>
      <c r="E43" s="925" t="s">
        <v>280</v>
      </c>
      <c r="F43" s="829"/>
      <c r="G43" s="925" t="s">
        <v>279</v>
      </c>
      <c r="H43" s="829"/>
      <c r="I43" s="925" t="s">
        <v>284</v>
      </c>
      <c r="J43" s="829"/>
      <c r="K43" s="829"/>
      <c r="L43" s="925" t="s">
        <v>23</v>
      </c>
      <c r="M43" s="829"/>
      <c r="N43" s="829"/>
      <c r="O43" s="925"/>
      <c r="P43" s="829"/>
      <c r="Q43" s="925"/>
      <c r="R43" s="829"/>
      <c r="S43" s="924" t="s">
        <v>24</v>
      </c>
      <c r="T43" s="829"/>
      <c r="U43" s="829"/>
      <c r="V43" s="829"/>
      <c r="W43" s="829"/>
      <c r="X43" s="829"/>
      <c r="Y43" s="829"/>
      <c r="Z43" s="829"/>
      <c r="AA43" s="925" t="s">
        <v>273</v>
      </c>
      <c r="AB43" s="829"/>
      <c r="AC43" s="829"/>
      <c r="AD43" s="829"/>
      <c r="AE43" s="829"/>
      <c r="AF43" s="925" t="s">
        <v>274</v>
      </c>
      <c r="AG43" s="829"/>
      <c r="AH43" s="829"/>
      <c r="AI43" s="108" t="s">
        <v>65</v>
      </c>
      <c r="AJ43" s="926" t="s">
        <v>275</v>
      </c>
      <c r="AK43" s="829"/>
      <c r="AL43" s="829"/>
      <c r="AM43" s="829"/>
      <c r="AN43" s="829"/>
      <c r="AO43" s="829"/>
      <c r="AP43" s="365">
        <v>9451987628</v>
      </c>
      <c r="AQ43" s="557">
        <v>0</v>
      </c>
      <c r="AR43" s="365">
        <v>450000000</v>
      </c>
      <c r="AS43" s="366">
        <v>0</v>
      </c>
      <c r="AT43" s="565">
        <v>35128475</v>
      </c>
      <c r="AU43" s="365">
        <v>-35128475</v>
      </c>
      <c r="AV43" s="556">
        <v>35128475</v>
      </c>
      <c r="AW43" s="366">
        <v>0</v>
      </c>
      <c r="AX43" s="556">
        <v>35128475</v>
      </c>
      <c r="AY43" s="366">
        <v>0</v>
      </c>
      <c r="AZ43" s="365">
        <v>35128475</v>
      </c>
      <c r="BA43" s="366">
        <v>0</v>
      </c>
      <c r="BB43" s="366">
        <v>0</v>
      </c>
    </row>
    <row r="44" spans="1:54" x14ac:dyDescent="0.25">
      <c r="A44" s="925" t="s">
        <v>14</v>
      </c>
      <c r="B44" s="829"/>
      <c r="C44" s="925" t="s">
        <v>279</v>
      </c>
      <c r="D44" s="829"/>
      <c r="E44" s="925" t="s">
        <v>280</v>
      </c>
      <c r="F44" s="829"/>
      <c r="G44" s="925" t="s">
        <v>279</v>
      </c>
      <c r="H44" s="829"/>
      <c r="I44" s="925" t="s">
        <v>284</v>
      </c>
      <c r="J44" s="829"/>
      <c r="K44" s="829"/>
      <c r="L44" s="925" t="s">
        <v>287</v>
      </c>
      <c r="M44" s="829"/>
      <c r="N44" s="829"/>
      <c r="O44" s="925"/>
      <c r="P44" s="829"/>
      <c r="Q44" s="925"/>
      <c r="R44" s="829"/>
      <c r="S44" s="924" t="s">
        <v>25</v>
      </c>
      <c r="T44" s="829"/>
      <c r="U44" s="829"/>
      <c r="V44" s="829"/>
      <c r="W44" s="829"/>
      <c r="X44" s="829"/>
      <c r="Y44" s="829"/>
      <c r="Z44" s="829"/>
      <c r="AA44" s="925" t="s">
        <v>273</v>
      </c>
      <c r="AB44" s="829"/>
      <c r="AC44" s="829"/>
      <c r="AD44" s="829"/>
      <c r="AE44" s="829"/>
      <c r="AF44" s="925" t="s">
        <v>274</v>
      </c>
      <c r="AG44" s="829"/>
      <c r="AH44" s="829"/>
      <c r="AI44" s="108" t="s">
        <v>65</v>
      </c>
      <c r="AJ44" s="926" t="s">
        <v>275</v>
      </c>
      <c r="AK44" s="829"/>
      <c r="AL44" s="829"/>
      <c r="AM44" s="829"/>
      <c r="AN44" s="829"/>
      <c r="AO44" s="829"/>
      <c r="AP44" s="365">
        <v>2207044982</v>
      </c>
      <c r="AQ44" s="557">
        <v>0</v>
      </c>
      <c r="AR44" s="365">
        <v>50000000</v>
      </c>
      <c r="AS44" s="366">
        <v>0</v>
      </c>
      <c r="AT44" s="565">
        <v>180638079</v>
      </c>
      <c r="AU44" s="365">
        <v>-180638079</v>
      </c>
      <c r="AV44" s="556">
        <v>180638079</v>
      </c>
      <c r="AW44" s="366">
        <v>0</v>
      </c>
      <c r="AX44" s="556">
        <v>180638079</v>
      </c>
      <c r="AY44" s="366">
        <v>0</v>
      </c>
      <c r="AZ44" s="365">
        <v>180638079</v>
      </c>
      <c r="BA44" s="366">
        <v>0</v>
      </c>
      <c r="BB44" s="366">
        <v>0</v>
      </c>
    </row>
    <row r="45" spans="1:54" x14ac:dyDescent="0.25">
      <c r="A45" s="918" t="s">
        <v>14</v>
      </c>
      <c r="B45" s="829"/>
      <c r="C45" s="918" t="s">
        <v>279</v>
      </c>
      <c r="D45" s="829"/>
      <c r="E45" s="918" t="s">
        <v>280</v>
      </c>
      <c r="F45" s="829"/>
      <c r="G45" s="918" t="s">
        <v>279</v>
      </c>
      <c r="H45" s="829"/>
      <c r="I45" s="918" t="s">
        <v>288</v>
      </c>
      <c r="J45" s="829"/>
      <c r="K45" s="829"/>
      <c r="L45" s="918"/>
      <c r="M45" s="829"/>
      <c r="N45" s="829"/>
      <c r="O45" s="918"/>
      <c r="P45" s="829"/>
      <c r="Q45" s="918"/>
      <c r="R45" s="829"/>
      <c r="S45" s="917" t="s">
        <v>190</v>
      </c>
      <c r="T45" s="829"/>
      <c r="U45" s="829"/>
      <c r="V45" s="829"/>
      <c r="W45" s="829"/>
      <c r="X45" s="829"/>
      <c r="Y45" s="829"/>
      <c r="Z45" s="829"/>
      <c r="AA45" s="918" t="s">
        <v>273</v>
      </c>
      <c r="AB45" s="829"/>
      <c r="AC45" s="829"/>
      <c r="AD45" s="829"/>
      <c r="AE45" s="829"/>
      <c r="AF45" s="918" t="s">
        <v>274</v>
      </c>
      <c r="AG45" s="829"/>
      <c r="AH45" s="829"/>
      <c r="AI45" s="105" t="s">
        <v>65</v>
      </c>
      <c r="AJ45" s="919" t="s">
        <v>275</v>
      </c>
      <c r="AK45" s="829"/>
      <c r="AL45" s="829"/>
      <c r="AM45" s="829"/>
      <c r="AN45" s="829"/>
      <c r="AO45" s="829"/>
      <c r="AP45" s="360">
        <v>692000000</v>
      </c>
      <c r="AQ45" s="554">
        <v>0</v>
      </c>
      <c r="AR45" s="360">
        <v>20000000</v>
      </c>
      <c r="AS45" s="361">
        <v>0</v>
      </c>
      <c r="AT45" s="553">
        <v>54915081</v>
      </c>
      <c r="AU45" s="360">
        <v>-54915081</v>
      </c>
      <c r="AV45" s="553">
        <v>54915081</v>
      </c>
      <c r="AW45" s="361">
        <v>0</v>
      </c>
      <c r="AX45" s="553">
        <v>54915081</v>
      </c>
      <c r="AY45" s="361">
        <v>0</v>
      </c>
      <c r="AZ45" s="360">
        <v>54915081</v>
      </c>
      <c r="BA45" s="361">
        <v>0</v>
      </c>
      <c r="BB45" s="361">
        <v>0</v>
      </c>
    </row>
    <row r="46" spans="1:54" x14ac:dyDescent="0.25">
      <c r="A46" s="925" t="s">
        <v>14</v>
      </c>
      <c r="B46" s="829"/>
      <c r="C46" s="925" t="s">
        <v>279</v>
      </c>
      <c r="D46" s="829"/>
      <c r="E46" s="925" t="s">
        <v>280</v>
      </c>
      <c r="F46" s="829"/>
      <c r="G46" s="925" t="s">
        <v>279</v>
      </c>
      <c r="H46" s="829"/>
      <c r="I46" s="925" t="s">
        <v>288</v>
      </c>
      <c r="J46" s="829"/>
      <c r="K46" s="829"/>
      <c r="L46" s="925" t="s">
        <v>279</v>
      </c>
      <c r="M46" s="829"/>
      <c r="N46" s="829"/>
      <c r="O46" s="925"/>
      <c r="P46" s="829"/>
      <c r="Q46" s="925"/>
      <c r="R46" s="829"/>
      <c r="S46" s="924" t="s">
        <v>26</v>
      </c>
      <c r="T46" s="829"/>
      <c r="U46" s="829"/>
      <c r="V46" s="829"/>
      <c r="W46" s="829"/>
      <c r="X46" s="829"/>
      <c r="Y46" s="829"/>
      <c r="Z46" s="829"/>
      <c r="AA46" s="925" t="s">
        <v>273</v>
      </c>
      <c r="AB46" s="829"/>
      <c r="AC46" s="829"/>
      <c r="AD46" s="829"/>
      <c r="AE46" s="829"/>
      <c r="AF46" s="925" t="s">
        <v>274</v>
      </c>
      <c r="AG46" s="829"/>
      <c r="AH46" s="829"/>
      <c r="AI46" s="108" t="s">
        <v>65</v>
      </c>
      <c r="AJ46" s="926" t="s">
        <v>275</v>
      </c>
      <c r="AK46" s="829"/>
      <c r="AL46" s="829"/>
      <c r="AM46" s="829"/>
      <c r="AN46" s="829"/>
      <c r="AO46" s="829"/>
      <c r="AP46" s="365">
        <v>360000000</v>
      </c>
      <c r="AQ46" s="557">
        <v>0</v>
      </c>
      <c r="AR46" s="365">
        <v>10000000</v>
      </c>
      <c r="AS46" s="366">
        <v>0</v>
      </c>
      <c r="AT46" s="556">
        <v>26826224</v>
      </c>
      <c r="AU46" s="365">
        <v>-26826224</v>
      </c>
      <c r="AV46" s="556">
        <v>26826224</v>
      </c>
      <c r="AW46" s="366">
        <v>0</v>
      </c>
      <c r="AX46" s="556">
        <v>26826224</v>
      </c>
      <c r="AY46" s="366">
        <v>0</v>
      </c>
      <c r="AZ46" s="365">
        <v>26826224</v>
      </c>
      <c r="BA46" s="366">
        <v>0</v>
      </c>
      <c r="BB46" s="366">
        <v>0</v>
      </c>
    </row>
    <row r="47" spans="1:54" x14ac:dyDescent="0.25">
      <c r="A47" s="925" t="s">
        <v>14</v>
      </c>
      <c r="B47" s="829"/>
      <c r="C47" s="925" t="s">
        <v>279</v>
      </c>
      <c r="D47" s="829"/>
      <c r="E47" s="925" t="s">
        <v>280</v>
      </c>
      <c r="F47" s="829"/>
      <c r="G47" s="925" t="s">
        <v>279</v>
      </c>
      <c r="H47" s="829"/>
      <c r="I47" s="925" t="s">
        <v>288</v>
      </c>
      <c r="J47" s="829"/>
      <c r="K47" s="829"/>
      <c r="L47" s="925" t="s">
        <v>289</v>
      </c>
      <c r="M47" s="829"/>
      <c r="N47" s="829"/>
      <c r="O47" s="925"/>
      <c r="P47" s="829"/>
      <c r="Q47" s="925"/>
      <c r="R47" s="829"/>
      <c r="S47" s="924" t="s">
        <v>27</v>
      </c>
      <c r="T47" s="829"/>
      <c r="U47" s="829"/>
      <c r="V47" s="829"/>
      <c r="W47" s="829"/>
      <c r="X47" s="829"/>
      <c r="Y47" s="829"/>
      <c r="Z47" s="829"/>
      <c r="AA47" s="925" t="s">
        <v>273</v>
      </c>
      <c r="AB47" s="829"/>
      <c r="AC47" s="829"/>
      <c r="AD47" s="829"/>
      <c r="AE47" s="829"/>
      <c r="AF47" s="925" t="s">
        <v>274</v>
      </c>
      <c r="AG47" s="829"/>
      <c r="AH47" s="829"/>
      <c r="AI47" s="108" t="s">
        <v>65</v>
      </c>
      <c r="AJ47" s="926" t="s">
        <v>275</v>
      </c>
      <c r="AK47" s="829"/>
      <c r="AL47" s="829"/>
      <c r="AM47" s="829"/>
      <c r="AN47" s="829"/>
      <c r="AO47" s="829"/>
      <c r="AP47" s="365">
        <v>332000000</v>
      </c>
      <c r="AQ47" s="557">
        <v>0</v>
      </c>
      <c r="AR47" s="365">
        <v>10000000</v>
      </c>
      <c r="AS47" s="366">
        <v>0</v>
      </c>
      <c r="AT47" s="556">
        <v>28088857</v>
      </c>
      <c r="AU47" s="365">
        <v>-28088857</v>
      </c>
      <c r="AV47" s="556">
        <v>28088857</v>
      </c>
      <c r="AW47" s="366">
        <v>0</v>
      </c>
      <c r="AX47" s="556">
        <v>28088857</v>
      </c>
      <c r="AY47" s="366">
        <v>0</v>
      </c>
      <c r="AZ47" s="365">
        <v>28088857</v>
      </c>
      <c r="BA47" s="366">
        <v>0</v>
      </c>
      <c r="BB47" s="366">
        <v>0</v>
      </c>
    </row>
    <row r="48" spans="1:54" x14ac:dyDescent="0.25">
      <c r="A48" s="925" t="s">
        <v>14</v>
      </c>
      <c r="B48" s="829"/>
      <c r="C48" s="925" t="s">
        <v>279</v>
      </c>
      <c r="D48" s="829"/>
      <c r="E48" s="925" t="s">
        <v>280</v>
      </c>
      <c r="F48" s="829"/>
      <c r="G48" s="925" t="s">
        <v>279</v>
      </c>
      <c r="H48" s="829"/>
      <c r="I48" s="925" t="s">
        <v>65</v>
      </c>
      <c r="J48" s="829"/>
      <c r="K48" s="829"/>
      <c r="L48" s="925"/>
      <c r="M48" s="829"/>
      <c r="N48" s="829"/>
      <c r="O48" s="925"/>
      <c r="P48" s="829"/>
      <c r="Q48" s="925"/>
      <c r="R48" s="829"/>
      <c r="S48" s="924" t="s">
        <v>665</v>
      </c>
      <c r="T48" s="829"/>
      <c r="U48" s="829"/>
      <c r="V48" s="829"/>
      <c r="W48" s="829"/>
      <c r="X48" s="829"/>
      <c r="Y48" s="829"/>
      <c r="Z48" s="829"/>
      <c r="AA48" s="925" t="s">
        <v>273</v>
      </c>
      <c r="AB48" s="829"/>
      <c r="AC48" s="829"/>
      <c r="AD48" s="829"/>
      <c r="AE48" s="829"/>
      <c r="AF48" s="925" t="s">
        <v>274</v>
      </c>
      <c r="AG48" s="829"/>
      <c r="AH48" s="829"/>
      <c r="AI48" s="108" t="s">
        <v>65</v>
      </c>
      <c r="AJ48" s="926" t="s">
        <v>275</v>
      </c>
      <c r="AK48" s="829"/>
      <c r="AL48" s="829"/>
      <c r="AM48" s="829"/>
      <c r="AN48" s="829"/>
      <c r="AO48" s="829"/>
      <c r="AP48" s="365">
        <v>9382000000</v>
      </c>
      <c r="AQ48" s="557">
        <v>0</v>
      </c>
      <c r="AR48" s="366">
        <v>0</v>
      </c>
      <c r="AS48" s="365">
        <v>-9382000000</v>
      </c>
      <c r="AT48" s="557">
        <v>0</v>
      </c>
      <c r="AU48" s="366">
        <v>0</v>
      </c>
      <c r="AV48" s="557">
        <v>0</v>
      </c>
      <c r="AW48" s="366">
        <v>0</v>
      </c>
      <c r="AX48" s="557">
        <v>0</v>
      </c>
      <c r="AY48" s="366">
        <v>0</v>
      </c>
      <c r="AZ48" s="366">
        <v>0</v>
      </c>
      <c r="BA48" s="366">
        <v>0</v>
      </c>
      <c r="BB48" s="366">
        <v>0</v>
      </c>
    </row>
    <row r="49" spans="1:54" x14ac:dyDescent="0.25">
      <c r="A49" s="918" t="s">
        <v>14</v>
      </c>
      <c r="B49" s="829"/>
      <c r="C49" s="918" t="s">
        <v>279</v>
      </c>
      <c r="D49" s="829"/>
      <c r="E49" s="918" t="s">
        <v>280</v>
      </c>
      <c r="F49" s="829"/>
      <c r="G49" s="918" t="s">
        <v>282</v>
      </c>
      <c r="H49" s="829"/>
      <c r="I49" s="918"/>
      <c r="J49" s="829"/>
      <c r="K49" s="829"/>
      <c r="L49" s="918"/>
      <c r="M49" s="829"/>
      <c r="N49" s="829"/>
      <c r="O49" s="918"/>
      <c r="P49" s="829"/>
      <c r="Q49" s="918"/>
      <c r="R49" s="829"/>
      <c r="S49" s="917" t="s">
        <v>193</v>
      </c>
      <c r="T49" s="829"/>
      <c r="U49" s="829"/>
      <c r="V49" s="829"/>
      <c r="W49" s="829"/>
      <c r="X49" s="829"/>
      <c r="Y49" s="829"/>
      <c r="Z49" s="829"/>
      <c r="AA49" s="918" t="s">
        <v>273</v>
      </c>
      <c r="AB49" s="829"/>
      <c r="AC49" s="829"/>
      <c r="AD49" s="829"/>
      <c r="AE49" s="829"/>
      <c r="AF49" s="918" t="s">
        <v>274</v>
      </c>
      <c r="AG49" s="829"/>
      <c r="AH49" s="829"/>
      <c r="AI49" s="105" t="s">
        <v>65</v>
      </c>
      <c r="AJ49" s="919" t="s">
        <v>275</v>
      </c>
      <c r="AK49" s="829"/>
      <c r="AL49" s="829"/>
      <c r="AM49" s="829"/>
      <c r="AN49" s="829"/>
      <c r="AO49" s="829"/>
      <c r="AP49" s="360">
        <v>2620100000</v>
      </c>
      <c r="AQ49" s="553">
        <v>9293083</v>
      </c>
      <c r="AR49" s="360">
        <v>198265001</v>
      </c>
      <c r="AS49" s="361">
        <v>0</v>
      </c>
      <c r="AT49" s="553">
        <v>40000000</v>
      </c>
      <c r="AU49" s="360">
        <v>-30706917</v>
      </c>
      <c r="AV49" s="553">
        <v>214984208</v>
      </c>
      <c r="AW49" s="360">
        <v>-174984208</v>
      </c>
      <c r="AX49" s="553">
        <v>214984208</v>
      </c>
      <c r="AY49" s="361">
        <v>0</v>
      </c>
      <c r="AZ49" s="360">
        <v>214984208</v>
      </c>
      <c r="BA49" s="361">
        <v>0</v>
      </c>
      <c r="BB49" s="361">
        <v>0</v>
      </c>
    </row>
    <row r="50" spans="1:54" x14ac:dyDescent="0.25">
      <c r="A50" s="925" t="s">
        <v>14</v>
      </c>
      <c r="B50" s="829"/>
      <c r="C50" s="925" t="s">
        <v>279</v>
      </c>
      <c r="D50" s="829"/>
      <c r="E50" s="925" t="s">
        <v>280</v>
      </c>
      <c r="F50" s="829"/>
      <c r="G50" s="925" t="s">
        <v>282</v>
      </c>
      <c r="H50" s="829"/>
      <c r="I50" s="925" t="s">
        <v>290</v>
      </c>
      <c r="J50" s="829"/>
      <c r="K50" s="829"/>
      <c r="L50" s="925"/>
      <c r="M50" s="829"/>
      <c r="N50" s="829"/>
      <c r="O50" s="925"/>
      <c r="P50" s="829"/>
      <c r="Q50" s="925"/>
      <c r="R50" s="829"/>
      <c r="S50" s="924" t="s">
        <v>28</v>
      </c>
      <c r="T50" s="829"/>
      <c r="U50" s="829"/>
      <c r="V50" s="829"/>
      <c r="W50" s="829"/>
      <c r="X50" s="829"/>
      <c r="Y50" s="829"/>
      <c r="Z50" s="829"/>
      <c r="AA50" s="925" t="s">
        <v>273</v>
      </c>
      <c r="AB50" s="829"/>
      <c r="AC50" s="829"/>
      <c r="AD50" s="829"/>
      <c r="AE50" s="829"/>
      <c r="AF50" s="925" t="s">
        <v>274</v>
      </c>
      <c r="AG50" s="829"/>
      <c r="AH50" s="829"/>
      <c r="AI50" s="108" t="s">
        <v>65</v>
      </c>
      <c r="AJ50" s="926" t="s">
        <v>275</v>
      </c>
      <c r="AK50" s="829"/>
      <c r="AL50" s="829"/>
      <c r="AM50" s="829"/>
      <c r="AN50" s="829"/>
      <c r="AO50" s="829"/>
      <c r="AP50" s="365">
        <v>2620100000</v>
      </c>
      <c r="AQ50" s="556">
        <v>9293083</v>
      </c>
      <c r="AR50" s="365">
        <v>198265001</v>
      </c>
      <c r="AS50" s="366">
        <v>0</v>
      </c>
      <c r="AT50" s="556">
        <v>40000000</v>
      </c>
      <c r="AU50" s="365">
        <v>-30706917</v>
      </c>
      <c r="AV50" s="556">
        <v>214984208</v>
      </c>
      <c r="AW50" s="365">
        <v>-174984208</v>
      </c>
      <c r="AX50" s="556">
        <v>214984208</v>
      </c>
      <c r="AY50" s="366">
        <v>0</v>
      </c>
      <c r="AZ50" s="365">
        <v>214984208</v>
      </c>
      <c r="BA50" s="366">
        <v>0</v>
      </c>
      <c r="BB50" s="366">
        <v>0</v>
      </c>
    </row>
    <row r="51" spans="1:54" x14ac:dyDescent="0.25">
      <c r="A51" s="918" t="s">
        <v>14</v>
      </c>
      <c r="B51" s="829"/>
      <c r="C51" s="918" t="s">
        <v>279</v>
      </c>
      <c r="D51" s="829"/>
      <c r="E51" s="918" t="s">
        <v>280</v>
      </c>
      <c r="F51" s="829"/>
      <c r="G51" s="918" t="s">
        <v>284</v>
      </c>
      <c r="H51" s="829"/>
      <c r="I51" s="918"/>
      <c r="J51" s="829"/>
      <c r="K51" s="829"/>
      <c r="L51" s="918"/>
      <c r="M51" s="829"/>
      <c r="N51" s="829"/>
      <c r="O51" s="918"/>
      <c r="P51" s="829"/>
      <c r="Q51" s="918"/>
      <c r="R51" s="829"/>
      <c r="S51" s="917" t="s">
        <v>195</v>
      </c>
      <c r="T51" s="829"/>
      <c r="U51" s="829"/>
      <c r="V51" s="829"/>
      <c r="W51" s="829"/>
      <c r="X51" s="829"/>
      <c r="Y51" s="829"/>
      <c r="Z51" s="829"/>
      <c r="AA51" s="918" t="s">
        <v>273</v>
      </c>
      <c r="AB51" s="829"/>
      <c r="AC51" s="829"/>
      <c r="AD51" s="829"/>
      <c r="AE51" s="829"/>
      <c r="AF51" s="918" t="s">
        <v>274</v>
      </c>
      <c r="AG51" s="829"/>
      <c r="AH51" s="829"/>
      <c r="AI51" s="105" t="s">
        <v>65</v>
      </c>
      <c r="AJ51" s="919" t="s">
        <v>275</v>
      </c>
      <c r="AK51" s="829"/>
      <c r="AL51" s="829"/>
      <c r="AM51" s="829"/>
      <c r="AN51" s="829"/>
      <c r="AO51" s="829"/>
      <c r="AP51" s="360">
        <v>43211545217</v>
      </c>
      <c r="AQ51" s="554">
        <v>0</v>
      </c>
      <c r="AR51" s="360">
        <v>3910000000</v>
      </c>
      <c r="AS51" s="361">
        <v>0</v>
      </c>
      <c r="AT51" s="553">
        <v>3323522561</v>
      </c>
      <c r="AU51" s="360">
        <v>-3323522561</v>
      </c>
      <c r="AV51" s="553">
        <v>3323522561</v>
      </c>
      <c r="AW51" s="361">
        <v>0</v>
      </c>
      <c r="AX51" s="553">
        <v>3323522561</v>
      </c>
      <c r="AY51" s="361">
        <v>0</v>
      </c>
      <c r="AZ51" s="360">
        <v>3323522561</v>
      </c>
      <c r="BA51" s="361">
        <v>0</v>
      </c>
      <c r="BB51" s="360">
        <v>31941267</v>
      </c>
    </row>
    <row r="52" spans="1:54" x14ac:dyDescent="0.25">
      <c r="A52" s="918" t="s">
        <v>14</v>
      </c>
      <c r="B52" s="829"/>
      <c r="C52" s="918" t="s">
        <v>279</v>
      </c>
      <c r="D52" s="829"/>
      <c r="E52" s="918" t="s">
        <v>280</v>
      </c>
      <c r="F52" s="829"/>
      <c r="G52" s="918" t="s">
        <v>284</v>
      </c>
      <c r="H52" s="829"/>
      <c r="I52" s="918" t="s">
        <v>279</v>
      </c>
      <c r="J52" s="829"/>
      <c r="K52" s="829"/>
      <c r="L52" s="918"/>
      <c r="M52" s="829"/>
      <c r="N52" s="829"/>
      <c r="O52" s="918"/>
      <c r="P52" s="829"/>
      <c r="Q52" s="918"/>
      <c r="R52" s="829"/>
      <c r="S52" s="917" t="s">
        <v>197</v>
      </c>
      <c r="T52" s="829"/>
      <c r="U52" s="829"/>
      <c r="V52" s="829"/>
      <c r="W52" s="829"/>
      <c r="X52" s="829"/>
      <c r="Y52" s="829"/>
      <c r="Z52" s="829"/>
      <c r="AA52" s="918" t="s">
        <v>273</v>
      </c>
      <c r="AB52" s="829"/>
      <c r="AC52" s="829"/>
      <c r="AD52" s="829"/>
      <c r="AE52" s="829"/>
      <c r="AF52" s="918" t="s">
        <v>274</v>
      </c>
      <c r="AG52" s="829"/>
      <c r="AH52" s="829"/>
      <c r="AI52" s="105" t="s">
        <v>65</v>
      </c>
      <c r="AJ52" s="919" t="s">
        <v>275</v>
      </c>
      <c r="AK52" s="829"/>
      <c r="AL52" s="829"/>
      <c r="AM52" s="829"/>
      <c r="AN52" s="829"/>
      <c r="AO52" s="829"/>
      <c r="AP52" s="360">
        <v>22794858469</v>
      </c>
      <c r="AQ52" s="554">
        <v>0</v>
      </c>
      <c r="AR52" s="360">
        <v>2250000000</v>
      </c>
      <c r="AS52" s="361">
        <v>0</v>
      </c>
      <c r="AT52" s="553">
        <v>1671067804</v>
      </c>
      <c r="AU52" s="360">
        <v>-1671067804</v>
      </c>
      <c r="AV52" s="553">
        <v>1671067804</v>
      </c>
      <c r="AW52" s="361">
        <v>0</v>
      </c>
      <c r="AX52" s="553">
        <v>1671067804</v>
      </c>
      <c r="AY52" s="361">
        <v>0</v>
      </c>
      <c r="AZ52" s="360">
        <v>1671067804</v>
      </c>
      <c r="BA52" s="361">
        <v>0</v>
      </c>
      <c r="BB52" s="360">
        <v>31215404</v>
      </c>
    </row>
    <row r="53" spans="1:54" x14ac:dyDescent="0.25">
      <c r="A53" s="925" t="s">
        <v>14</v>
      </c>
      <c r="B53" s="829"/>
      <c r="C53" s="925" t="s">
        <v>279</v>
      </c>
      <c r="D53" s="829"/>
      <c r="E53" s="925" t="s">
        <v>280</v>
      </c>
      <c r="F53" s="829"/>
      <c r="G53" s="925" t="s">
        <v>284</v>
      </c>
      <c r="H53" s="829"/>
      <c r="I53" s="925" t="s">
        <v>279</v>
      </c>
      <c r="J53" s="829"/>
      <c r="K53" s="829"/>
      <c r="L53" s="925" t="s">
        <v>279</v>
      </c>
      <c r="M53" s="829"/>
      <c r="N53" s="829"/>
      <c r="O53" s="925"/>
      <c r="P53" s="829"/>
      <c r="Q53" s="925"/>
      <c r="R53" s="829"/>
      <c r="S53" s="924" t="s">
        <v>29</v>
      </c>
      <c r="T53" s="829"/>
      <c r="U53" s="829"/>
      <c r="V53" s="829"/>
      <c r="W53" s="829"/>
      <c r="X53" s="829"/>
      <c r="Y53" s="829"/>
      <c r="Z53" s="829"/>
      <c r="AA53" s="925" t="s">
        <v>273</v>
      </c>
      <c r="AB53" s="829"/>
      <c r="AC53" s="829"/>
      <c r="AD53" s="829"/>
      <c r="AE53" s="829"/>
      <c r="AF53" s="925" t="s">
        <v>274</v>
      </c>
      <c r="AG53" s="829"/>
      <c r="AH53" s="829"/>
      <c r="AI53" s="108" t="s">
        <v>65</v>
      </c>
      <c r="AJ53" s="926" t="s">
        <v>275</v>
      </c>
      <c r="AK53" s="829"/>
      <c r="AL53" s="829"/>
      <c r="AM53" s="829"/>
      <c r="AN53" s="829"/>
      <c r="AO53" s="829"/>
      <c r="AP53" s="365">
        <v>4351217965</v>
      </c>
      <c r="AQ53" s="557">
        <v>0</v>
      </c>
      <c r="AR53" s="365">
        <v>350000000</v>
      </c>
      <c r="AS53" s="366">
        <v>0</v>
      </c>
      <c r="AT53" s="556">
        <v>356855400</v>
      </c>
      <c r="AU53" s="365">
        <v>-356855400</v>
      </c>
      <c r="AV53" s="556">
        <v>356855400</v>
      </c>
      <c r="AW53" s="366">
        <v>0</v>
      </c>
      <c r="AX53" s="556">
        <v>356855400</v>
      </c>
      <c r="AY53" s="366">
        <v>0</v>
      </c>
      <c r="AZ53" s="365">
        <v>356855400</v>
      </c>
      <c r="BA53" s="366">
        <v>0</v>
      </c>
      <c r="BB53" s="366">
        <v>0</v>
      </c>
    </row>
    <row r="54" spans="1:54" x14ac:dyDescent="0.25">
      <c r="A54" s="925" t="s">
        <v>14</v>
      </c>
      <c r="B54" s="829"/>
      <c r="C54" s="925" t="s">
        <v>279</v>
      </c>
      <c r="D54" s="829"/>
      <c r="E54" s="925" t="s">
        <v>280</v>
      </c>
      <c r="F54" s="829"/>
      <c r="G54" s="925" t="s">
        <v>284</v>
      </c>
      <c r="H54" s="829"/>
      <c r="I54" s="925" t="s">
        <v>279</v>
      </c>
      <c r="J54" s="829"/>
      <c r="K54" s="829"/>
      <c r="L54" s="925" t="s">
        <v>282</v>
      </c>
      <c r="M54" s="829"/>
      <c r="N54" s="829"/>
      <c r="O54" s="925"/>
      <c r="P54" s="829"/>
      <c r="Q54" s="925"/>
      <c r="R54" s="829"/>
      <c r="S54" s="924" t="s">
        <v>30</v>
      </c>
      <c r="T54" s="829"/>
      <c r="U54" s="829"/>
      <c r="V54" s="829"/>
      <c r="W54" s="829"/>
      <c r="X54" s="829"/>
      <c r="Y54" s="829"/>
      <c r="Z54" s="829"/>
      <c r="AA54" s="925" t="s">
        <v>273</v>
      </c>
      <c r="AB54" s="829"/>
      <c r="AC54" s="829"/>
      <c r="AD54" s="829"/>
      <c r="AE54" s="829"/>
      <c r="AF54" s="925" t="s">
        <v>274</v>
      </c>
      <c r="AG54" s="829"/>
      <c r="AH54" s="829"/>
      <c r="AI54" s="108" t="s">
        <v>65</v>
      </c>
      <c r="AJ54" s="926" t="s">
        <v>275</v>
      </c>
      <c r="AK54" s="829"/>
      <c r="AL54" s="829"/>
      <c r="AM54" s="829"/>
      <c r="AN54" s="829"/>
      <c r="AO54" s="829"/>
      <c r="AP54" s="365">
        <v>3124691545</v>
      </c>
      <c r="AQ54" s="557">
        <v>0</v>
      </c>
      <c r="AR54" s="365">
        <v>800000000</v>
      </c>
      <c r="AS54" s="366">
        <v>0</v>
      </c>
      <c r="AT54" s="556">
        <v>11118204</v>
      </c>
      <c r="AU54" s="365">
        <v>-11118204</v>
      </c>
      <c r="AV54" s="556">
        <v>11118204</v>
      </c>
      <c r="AW54" s="366">
        <v>0</v>
      </c>
      <c r="AX54" s="556">
        <v>11118204</v>
      </c>
      <c r="AY54" s="366">
        <v>0</v>
      </c>
      <c r="AZ54" s="365">
        <v>11118204</v>
      </c>
      <c r="BA54" s="366">
        <v>0</v>
      </c>
      <c r="BB54" s="366">
        <v>0</v>
      </c>
    </row>
    <row r="55" spans="1:54" x14ac:dyDescent="0.25">
      <c r="A55" s="925" t="s">
        <v>14</v>
      </c>
      <c r="B55" s="829"/>
      <c r="C55" s="925" t="s">
        <v>279</v>
      </c>
      <c r="D55" s="829"/>
      <c r="E55" s="925" t="s">
        <v>280</v>
      </c>
      <c r="F55" s="829"/>
      <c r="G55" s="925" t="s">
        <v>284</v>
      </c>
      <c r="H55" s="829"/>
      <c r="I55" s="925" t="s">
        <v>279</v>
      </c>
      <c r="J55" s="829"/>
      <c r="K55" s="829"/>
      <c r="L55" s="925" t="s">
        <v>289</v>
      </c>
      <c r="M55" s="829"/>
      <c r="N55" s="829"/>
      <c r="O55" s="925"/>
      <c r="P55" s="829"/>
      <c r="Q55" s="925"/>
      <c r="R55" s="829"/>
      <c r="S55" s="924" t="s">
        <v>31</v>
      </c>
      <c r="T55" s="829"/>
      <c r="U55" s="829"/>
      <c r="V55" s="829"/>
      <c r="W55" s="829"/>
      <c r="X55" s="829"/>
      <c r="Y55" s="829"/>
      <c r="Z55" s="829"/>
      <c r="AA55" s="925" t="s">
        <v>273</v>
      </c>
      <c r="AB55" s="829"/>
      <c r="AC55" s="829"/>
      <c r="AD55" s="829"/>
      <c r="AE55" s="829"/>
      <c r="AF55" s="925" t="s">
        <v>274</v>
      </c>
      <c r="AG55" s="829"/>
      <c r="AH55" s="829"/>
      <c r="AI55" s="108" t="s">
        <v>65</v>
      </c>
      <c r="AJ55" s="926" t="s">
        <v>275</v>
      </c>
      <c r="AK55" s="829"/>
      <c r="AL55" s="829"/>
      <c r="AM55" s="829"/>
      <c r="AN55" s="829"/>
      <c r="AO55" s="829"/>
      <c r="AP55" s="365">
        <v>5351871042</v>
      </c>
      <c r="AQ55" s="557">
        <v>0</v>
      </c>
      <c r="AR55" s="365">
        <v>300000000</v>
      </c>
      <c r="AS55" s="366">
        <v>0</v>
      </c>
      <c r="AT55" s="556">
        <v>439999000</v>
      </c>
      <c r="AU55" s="365">
        <v>-439999000</v>
      </c>
      <c r="AV55" s="556">
        <v>439999000</v>
      </c>
      <c r="AW55" s="366">
        <v>0</v>
      </c>
      <c r="AX55" s="556">
        <v>439999000</v>
      </c>
      <c r="AY55" s="366">
        <v>0</v>
      </c>
      <c r="AZ55" s="365">
        <v>439999000</v>
      </c>
      <c r="BA55" s="366">
        <v>0</v>
      </c>
      <c r="BB55" s="365">
        <v>666042</v>
      </c>
    </row>
    <row r="56" spans="1:54" x14ac:dyDescent="0.25">
      <c r="A56" s="925" t="s">
        <v>14</v>
      </c>
      <c r="B56" s="829"/>
      <c r="C56" s="925" t="s">
        <v>279</v>
      </c>
      <c r="D56" s="829"/>
      <c r="E56" s="925" t="s">
        <v>280</v>
      </c>
      <c r="F56" s="829"/>
      <c r="G56" s="925" t="s">
        <v>284</v>
      </c>
      <c r="H56" s="829"/>
      <c r="I56" s="925" t="s">
        <v>279</v>
      </c>
      <c r="J56" s="829"/>
      <c r="K56" s="829"/>
      <c r="L56" s="925" t="s">
        <v>283</v>
      </c>
      <c r="M56" s="829"/>
      <c r="N56" s="829"/>
      <c r="O56" s="925"/>
      <c r="P56" s="829"/>
      <c r="Q56" s="925"/>
      <c r="R56" s="829"/>
      <c r="S56" s="924" t="s">
        <v>32</v>
      </c>
      <c r="T56" s="829"/>
      <c r="U56" s="829"/>
      <c r="V56" s="829"/>
      <c r="W56" s="829"/>
      <c r="X56" s="829"/>
      <c r="Y56" s="829"/>
      <c r="Z56" s="829"/>
      <c r="AA56" s="925" t="s">
        <v>273</v>
      </c>
      <c r="AB56" s="829"/>
      <c r="AC56" s="829"/>
      <c r="AD56" s="829"/>
      <c r="AE56" s="829"/>
      <c r="AF56" s="925" t="s">
        <v>274</v>
      </c>
      <c r="AG56" s="829"/>
      <c r="AH56" s="829"/>
      <c r="AI56" s="108" t="s">
        <v>65</v>
      </c>
      <c r="AJ56" s="926" t="s">
        <v>275</v>
      </c>
      <c r="AK56" s="829"/>
      <c r="AL56" s="829"/>
      <c r="AM56" s="829"/>
      <c r="AN56" s="829"/>
      <c r="AO56" s="829"/>
      <c r="AP56" s="365">
        <v>8832131228</v>
      </c>
      <c r="AQ56" s="557">
        <v>0</v>
      </c>
      <c r="AR56" s="365">
        <v>700000000</v>
      </c>
      <c r="AS56" s="366">
        <v>0</v>
      </c>
      <c r="AT56" s="556">
        <v>763672200</v>
      </c>
      <c r="AU56" s="365">
        <v>-763672200</v>
      </c>
      <c r="AV56" s="556">
        <v>763672200</v>
      </c>
      <c r="AW56" s="366">
        <v>0</v>
      </c>
      <c r="AX56" s="556">
        <v>763672200</v>
      </c>
      <c r="AY56" s="366">
        <v>0</v>
      </c>
      <c r="AZ56" s="365">
        <v>763672200</v>
      </c>
      <c r="BA56" s="366">
        <v>0</v>
      </c>
      <c r="BB56" s="365">
        <v>30549362</v>
      </c>
    </row>
    <row r="57" spans="1:54" x14ac:dyDescent="0.25">
      <c r="A57" s="925" t="s">
        <v>14</v>
      </c>
      <c r="B57" s="829"/>
      <c r="C57" s="925" t="s">
        <v>279</v>
      </c>
      <c r="D57" s="829"/>
      <c r="E57" s="925" t="s">
        <v>280</v>
      </c>
      <c r="F57" s="829"/>
      <c r="G57" s="925" t="s">
        <v>284</v>
      </c>
      <c r="H57" s="829"/>
      <c r="I57" s="925" t="s">
        <v>279</v>
      </c>
      <c r="J57" s="829"/>
      <c r="K57" s="829"/>
      <c r="L57" s="925" t="s">
        <v>284</v>
      </c>
      <c r="M57" s="829"/>
      <c r="N57" s="829"/>
      <c r="O57" s="925"/>
      <c r="P57" s="829"/>
      <c r="Q57" s="925"/>
      <c r="R57" s="829"/>
      <c r="S57" s="924" t="s">
        <v>33</v>
      </c>
      <c r="T57" s="829"/>
      <c r="U57" s="829"/>
      <c r="V57" s="829"/>
      <c r="W57" s="829"/>
      <c r="X57" s="829"/>
      <c r="Y57" s="829"/>
      <c r="Z57" s="829"/>
      <c r="AA57" s="925" t="s">
        <v>273</v>
      </c>
      <c r="AB57" s="829"/>
      <c r="AC57" s="829"/>
      <c r="AD57" s="829"/>
      <c r="AE57" s="829"/>
      <c r="AF57" s="925" t="s">
        <v>274</v>
      </c>
      <c r="AG57" s="829"/>
      <c r="AH57" s="829"/>
      <c r="AI57" s="108" t="s">
        <v>65</v>
      </c>
      <c r="AJ57" s="926" t="s">
        <v>275</v>
      </c>
      <c r="AK57" s="829"/>
      <c r="AL57" s="829"/>
      <c r="AM57" s="829"/>
      <c r="AN57" s="829"/>
      <c r="AO57" s="829"/>
      <c r="AP57" s="365">
        <v>1134946689</v>
      </c>
      <c r="AQ57" s="557">
        <v>0</v>
      </c>
      <c r="AR57" s="365">
        <v>100000000</v>
      </c>
      <c r="AS57" s="366">
        <v>0</v>
      </c>
      <c r="AT57" s="556">
        <v>99423000</v>
      </c>
      <c r="AU57" s="365">
        <v>-99423000</v>
      </c>
      <c r="AV57" s="556">
        <v>99423000</v>
      </c>
      <c r="AW57" s="366">
        <v>0</v>
      </c>
      <c r="AX57" s="556">
        <v>99423000</v>
      </c>
      <c r="AY57" s="366">
        <v>0</v>
      </c>
      <c r="AZ57" s="365">
        <v>99423000</v>
      </c>
      <c r="BA57" s="366">
        <v>0</v>
      </c>
      <c r="BB57" s="366">
        <v>0</v>
      </c>
    </row>
    <row r="58" spans="1:54" x14ac:dyDescent="0.25">
      <c r="A58" s="918" t="s">
        <v>14</v>
      </c>
      <c r="B58" s="829"/>
      <c r="C58" s="918" t="s">
        <v>279</v>
      </c>
      <c r="D58" s="829"/>
      <c r="E58" s="918" t="s">
        <v>280</v>
      </c>
      <c r="F58" s="829"/>
      <c r="G58" s="918" t="s">
        <v>284</v>
      </c>
      <c r="H58" s="829"/>
      <c r="I58" s="918" t="s">
        <v>282</v>
      </c>
      <c r="J58" s="829"/>
      <c r="K58" s="829"/>
      <c r="L58" s="918"/>
      <c r="M58" s="829"/>
      <c r="N58" s="829"/>
      <c r="O58" s="918"/>
      <c r="P58" s="829"/>
      <c r="Q58" s="918"/>
      <c r="R58" s="829"/>
      <c r="S58" s="917" t="s">
        <v>291</v>
      </c>
      <c r="T58" s="829"/>
      <c r="U58" s="829"/>
      <c r="V58" s="829"/>
      <c r="W58" s="829"/>
      <c r="X58" s="829"/>
      <c r="Y58" s="829"/>
      <c r="Z58" s="829"/>
      <c r="AA58" s="918" t="s">
        <v>273</v>
      </c>
      <c r="AB58" s="829"/>
      <c r="AC58" s="829"/>
      <c r="AD58" s="829"/>
      <c r="AE58" s="829"/>
      <c r="AF58" s="918" t="s">
        <v>274</v>
      </c>
      <c r="AG58" s="829"/>
      <c r="AH58" s="829"/>
      <c r="AI58" s="105" t="s">
        <v>65</v>
      </c>
      <c r="AJ58" s="919" t="s">
        <v>275</v>
      </c>
      <c r="AK58" s="829"/>
      <c r="AL58" s="829"/>
      <c r="AM58" s="829"/>
      <c r="AN58" s="829"/>
      <c r="AO58" s="829"/>
      <c r="AP58" s="360">
        <v>14524261648</v>
      </c>
      <c r="AQ58" s="554">
        <v>0</v>
      </c>
      <c r="AR58" s="360">
        <v>910000000</v>
      </c>
      <c r="AS58" s="361">
        <v>0</v>
      </c>
      <c r="AT58" s="553">
        <v>1192318557</v>
      </c>
      <c r="AU58" s="360">
        <v>-1192318557</v>
      </c>
      <c r="AV58" s="553">
        <v>1192318557</v>
      </c>
      <c r="AW58" s="361">
        <v>0</v>
      </c>
      <c r="AX58" s="553">
        <v>1192318557</v>
      </c>
      <c r="AY58" s="361">
        <v>0</v>
      </c>
      <c r="AZ58" s="360">
        <v>1192318557</v>
      </c>
      <c r="BA58" s="361">
        <v>0</v>
      </c>
      <c r="BB58" s="360">
        <v>725863</v>
      </c>
    </row>
    <row r="59" spans="1:54" x14ac:dyDescent="0.25">
      <c r="A59" s="925" t="s">
        <v>14</v>
      </c>
      <c r="B59" s="829"/>
      <c r="C59" s="925" t="s">
        <v>279</v>
      </c>
      <c r="D59" s="829"/>
      <c r="E59" s="925" t="s">
        <v>280</v>
      </c>
      <c r="F59" s="829"/>
      <c r="G59" s="925" t="s">
        <v>284</v>
      </c>
      <c r="H59" s="829"/>
      <c r="I59" s="925" t="s">
        <v>282</v>
      </c>
      <c r="J59" s="829"/>
      <c r="K59" s="829"/>
      <c r="L59" s="925" t="s">
        <v>279</v>
      </c>
      <c r="M59" s="829"/>
      <c r="N59" s="829"/>
      <c r="O59" s="925"/>
      <c r="P59" s="829"/>
      <c r="Q59" s="925"/>
      <c r="R59" s="829"/>
      <c r="S59" s="924" t="s">
        <v>34</v>
      </c>
      <c r="T59" s="829"/>
      <c r="U59" s="829"/>
      <c r="V59" s="829"/>
      <c r="W59" s="829"/>
      <c r="X59" s="829"/>
      <c r="Y59" s="829"/>
      <c r="Z59" s="829"/>
      <c r="AA59" s="925" t="s">
        <v>273</v>
      </c>
      <c r="AB59" s="829"/>
      <c r="AC59" s="829"/>
      <c r="AD59" s="829"/>
      <c r="AE59" s="829"/>
      <c r="AF59" s="925" t="s">
        <v>274</v>
      </c>
      <c r="AG59" s="829"/>
      <c r="AH59" s="829"/>
      <c r="AI59" s="108" t="s">
        <v>65</v>
      </c>
      <c r="AJ59" s="926" t="s">
        <v>275</v>
      </c>
      <c r="AK59" s="829"/>
      <c r="AL59" s="829"/>
      <c r="AM59" s="829"/>
      <c r="AN59" s="829"/>
      <c r="AO59" s="829"/>
      <c r="AP59" s="365">
        <v>134144700</v>
      </c>
      <c r="AQ59" s="557">
        <v>0</v>
      </c>
      <c r="AR59" s="365">
        <v>5000000</v>
      </c>
      <c r="AS59" s="366">
        <v>0</v>
      </c>
      <c r="AT59" s="556">
        <v>11032800</v>
      </c>
      <c r="AU59" s="365">
        <v>-11032800</v>
      </c>
      <c r="AV59" s="556">
        <v>11032800</v>
      </c>
      <c r="AW59" s="366">
        <v>0</v>
      </c>
      <c r="AX59" s="556">
        <v>11032800</v>
      </c>
      <c r="AY59" s="366">
        <v>0</v>
      </c>
      <c r="AZ59" s="365">
        <v>11032800</v>
      </c>
      <c r="BA59" s="366">
        <v>0</v>
      </c>
      <c r="BB59" s="366">
        <v>0</v>
      </c>
    </row>
    <row r="60" spans="1:54" x14ac:dyDescent="0.25">
      <c r="A60" s="925" t="s">
        <v>14</v>
      </c>
      <c r="B60" s="829"/>
      <c r="C60" s="925" t="s">
        <v>279</v>
      </c>
      <c r="D60" s="829"/>
      <c r="E60" s="925" t="s">
        <v>280</v>
      </c>
      <c r="F60" s="829"/>
      <c r="G60" s="925" t="s">
        <v>284</v>
      </c>
      <c r="H60" s="829"/>
      <c r="I60" s="925" t="s">
        <v>282</v>
      </c>
      <c r="J60" s="829"/>
      <c r="K60" s="829"/>
      <c r="L60" s="925" t="s">
        <v>282</v>
      </c>
      <c r="M60" s="829"/>
      <c r="N60" s="829"/>
      <c r="O60" s="925"/>
      <c r="P60" s="829"/>
      <c r="Q60" s="925"/>
      <c r="R60" s="829"/>
      <c r="S60" s="924" t="s">
        <v>35</v>
      </c>
      <c r="T60" s="829"/>
      <c r="U60" s="829"/>
      <c r="V60" s="829"/>
      <c r="W60" s="829"/>
      <c r="X60" s="829"/>
      <c r="Y60" s="829"/>
      <c r="Z60" s="829"/>
      <c r="AA60" s="925" t="s">
        <v>273</v>
      </c>
      <c r="AB60" s="829"/>
      <c r="AC60" s="829"/>
      <c r="AD60" s="829"/>
      <c r="AE60" s="829"/>
      <c r="AF60" s="925" t="s">
        <v>274</v>
      </c>
      <c r="AG60" s="829"/>
      <c r="AH60" s="829"/>
      <c r="AI60" s="108" t="s">
        <v>65</v>
      </c>
      <c r="AJ60" s="926" t="s">
        <v>275</v>
      </c>
      <c r="AK60" s="829"/>
      <c r="AL60" s="829"/>
      <c r="AM60" s="829"/>
      <c r="AN60" s="829"/>
      <c r="AO60" s="829"/>
      <c r="AP60" s="365">
        <v>6642403045</v>
      </c>
      <c r="AQ60" s="557">
        <v>0</v>
      </c>
      <c r="AR60" s="365">
        <v>400000000</v>
      </c>
      <c r="AS60" s="366">
        <v>0</v>
      </c>
      <c r="AT60" s="556">
        <v>542697757</v>
      </c>
      <c r="AU60" s="365">
        <v>-542697757</v>
      </c>
      <c r="AV60" s="556">
        <v>542697757</v>
      </c>
      <c r="AW60" s="366">
        <v>0</v>
      </c>
      <c r="AX60" s="556">
        <v>542697757</v>
      </c>
      <c r="AY60" s="366">
        <v>0</v>
      </c>
      <c r="AZ60" s="365">
        <v>542697757</v>
      </c>
      <c r="BA60" s="366">
        <v>0</v>
      </c>
      <c r="BB60" s="366">
        <v>0</v>
      </c>
    </row>
    <row r="61" spans="1:54" x14ac:dyDescent="0.25">
      <c r="A61" s="925" t="s">
        <v>14</v>
      </c>
      <c r="B61" s="829"/>
      <c r="C61" s="925" t="s">
        <v>279</v>
      </c>
      <c r="D61" s="829"/>
      <c r="E61" s="925" t="s">
        <v>280</v>
      </c>
      <c r="F61" s="829"/>
      <c r="G61" s="925" t="s">
        <v>284</v>
      </c>
      <c r="H61" s="829"/>
      <c r="I61" s="925" t="s">
        <v>282</v>
      </c>
      <c r="J61" s="829"/>
      <c r="K61" s="829"/>
      <c r="L61" s="925" t="s">
        <v>289</v>
      </c>
      <c r="M61" s="829"/>
      <c r="N61" s="829"/>
      <c r="O61" s="925"/>
      <c r="P61" s="829"/>
      <c r="Q61" s="925"/>
      <c r="R61" s="829"/>
      <c r="S61" s="924" t="s">
        <v>36</v>
      </c>
      <c r="T61" s="829"/>
      <c r="U61" s="829"/>
      <c r="V61" s="829"/>
      <c r="W61" s="829"/>
      <c r="X61" s="829"/>
      <c r="Y61" s="829"/>
      <c r="Z61" s="829"/>
      <c r="AA61" s="925" t="s">
        <v>273</v>
      </c>
      <c r="AB61" s="829"/>
      <c r="AC61" s="829"/>
      <c r="AD61" s="829"/>
      <c r="AE61" s="829"/>
      <c r="AF61" s="925" t="s">
        <v>274</v>
      </c>
      <c r="AG61" s="829"/>
      <c r="AH61" s="829"/>
      <c r="AI61" s="108" t="s">
        <v>65</v>
      </c>
      <c r="AJ61" s="926" t="s">
        <v>275</v>
      </c>
      <c r="AK61" s="829"/>
      <c r="AL61" s="829"/>
      <c r="AM61" s="829"/>
      <c r="AN61" s="829"/>
      <c r="AO61" s="829"/>
      <c r="AP61" s="365">
        <v>7662566613</v>
      </c>
      <c r="AQ61" s="557">
        <v>0</v>
      </c>
      <c r="AR61" s="365">
        <v>500000000</v>
      </c>
      <c r="AS61" s="366">
        <v>0</v>
      </c>
      <c r="AT61" s="556">
        <v>638588000</v>
      </c>
      <c r="AU61" s="365">
        <v>-638588000</v>
      </c>
      <c r="AV61" s="556">
        <v>638588000</v>
      </c>
      <c r="AW61" s="366">
        <v>0</v>
      </c>
      <c r="AX61" s="556">
        <v>638588000</v>
      </c>
      <c r="AY61" s="366">
        <v>0</v>
      </c>
      <c r="AZ61" s="365">
        <v>638588000</v>
      </c>
      <c r="BA61" s="366">
        <v>0</v>
      </c>
      <c r="BB61" s="365">
        <v>725863</v>
      </c>
    </row>
    <row r="62" spans="1:54" x14ac:dyDescent="0.25">
      <c r="A62" s="925" t="s">
        <v>14</v>
      </c>
      <c r="B62" s="829"/>
      <c r="C62" s="925" t="s">
        <v>279</v>
      </c>
      <c r="D62" s="829"/>
      <c r="E62" s="925" t="s">
        <v>280</v>
      </c>
      <c r="F62" s="829"/>
      <c r="G62" s="925" t="s">
        <v>284</v>
      </c>
      <c r="H62" s="829"/>
      <c r="I62" s="925" t="s">
        <v>282</v>
      </c>
      <c r="J62" s="829"/>
      <c r="K62" s="829"/>
      <c r="L62" s="925" t="s">
        <v>292</v>
      </c>
      <c r="M62" s="829"/>
      <c r="N62" s="829"/>
      <c r="O62" s="925"/>
      <c r="P62" s="829"/>
      <c r="Q62" s="925"/>
      <c r="R62" s="829"/>
      <c r="S62" s="924" t="s">
        <v>37</v>
      </c>
      <c r="T62" s="829"/>
      <c r="U62" s="829"/>
      <c r="V62" s="829"/>
      <c r="W62" s="829"/>
      <c r="X62" s="829"/>
      <c r="Y62" s="829"/>
      <c r="Z62" s="829"/>
      <c r="AA62" s="925" t="s">
        <v>273</v>
      </c>
      <c r="AB62" s="829"/>
      <c r="AC62" s="829"/>
      <c r="AD62" s="829"/>
      <c r="AE62" s="829"/>
      <c r="AF62" s="925" t="s">
        <v>274</v>
      </c>
      <c r="AG62" s="829"/>
      <c r="AH62" s="829"/>
      <c r="AI62" s="108" t="s">
        <v>65</v>
      </c>
      <c r="AJ62" s="926" t="s">
        <v>275</v>
      </c>
      <c r="AK62" s="829"/>
      <c r="AL62" s="829"/>
      <c r="AM62" s="829"/>
      <c r="AN62" s="829"/>
      <c r="AO62" s="829"/>
      <c r="AP62" s="365">
        <v>85147290</v>
      </c>
      <c r="AQ62" s="557">
        <v>0</v>
      </c>
      <c r="AR62" s="365">
        <v>5000000</v>
      </c>
      <c r="AS62" s="366">
        <v>0</v>
      </c>
      <c r="AT62" s="557">
        <v>0</v>
      </c>
      <c r="AU62" s="366">
        <v>0</v>
      </c>
      <c r="AV62" s="557">
        <v>0</v>
      </c>
      <c r="AW62" s="366">
        <v>0</v>
      </c>
      <c r="AX62" s="557">
        <v>0</v>
      </c>
      <c r="AY62" s="366">
        <v>0</v>
      </c>
      <c r="AZ62" s="366">
        <v>0</v>
      </c>
      <c r="BA62" s="366">
        <v>0</v>
      </c>
      <c r="BB62" s="366">
        <v>0</v>
      </c>
    </row>
    <row r="63" spans="1:54" x14ac:dyDescent="0.25">
      <c r="A63" s="925" t="s">
        <v>14</v>
      </c>
      <c r="B63" s="829"/>
      <c r="C63" s="925" t="s">
        <v>279</v>
      </c>
      <c r="D63" s="829"/>
      <c r="E63" s="925" t="s">
        <v>280</v>
      </c>
      <c r="F63" s="829"/>
      <c r="G63" s="925" t="s">
        <v>284</v>
      </c>
      <c r="H63" s="829"/>
      <c r="I63" s="925" t="s">
        <v>292</v>
      </c>
      <c r="J63" s="829"/>
      <c r="K63" s="829"/>
      <c r="L63" s="925"/>
      <c r="M63" s="829"/>
      <c r="N63" s="829"/>
      <c r="O63" s="925"/>
      <c r="P63" s="829"/>
      <c r="Q63" s="925"/>
      <c r="R63" s="829"/>
      <c r="S63" s="924" t="s">
        <v>38</v>
      </c>
      <c r="T63" s="829"/>
      <c r="U63" s="829"/>
      <c r="V63" s="829"/>
      <c r="W63" s="829"/>
      <c r="X63" s="829"/>
      <c r="Y63" s="829"/>
      <c r="Z63" s="829"/>
      <c r="AA63" s="925" t="s">
        <v>273</v>
      </c>
      <c r="AB63" s="829"/>
      <c r="AC63" s="829"/>
      <c r="AD63" s="829"/>
      <c r="AE63" s="829"/>
      <c r="AF63" s="925" t="s">
        <v>274</v>
      </c>
      <c r="AG63" s="829"/>
      <c r="AH63" s="829"/>
      <c r="AI63" s="108" t="s">
        <v>65</v>
      </c>
      <c r="AJ63" s="926" t="s">
        <v>275</v>
      </c>
      <c r="AK63" s="829"/>
      <c r="AL63" s="829"/>
      <c r="AM63" s="829"/>
      <c r="AN63" s="829"/>
      <c r="AO63" s="829"/>
      <c r="AP63" s="365">
        <v>3471591300</v>
      </c>
      <c r="AQ63" s="557">
        <v>0</v>
      </c>
      <c r="AR63" s="365">
        <v>450000000</v>
      </c>
      <c r="AS63" s="366">
        <v>0</v>
      </c>
      <c r="AT63" s="556">
        <v>275932300</v>
      </c>
      <c r="AU63" s="365">
        <v>-275932300</v>
      </c>
      <c r="AV63" s="556">
        <v>275932300</v>
      </c>
      <c r="AW63" s="366">
        <v>0</v>
      </c>
      <c r="AX63" s="556">
        <v>275932300</v>
      </c>
      <c r="AY63" s="366">
        <v>0</v>
      </c>
      <c r="AZ63" s="365">
        <v>275932300</v>
      </c>
      <c r="BA63" s="366">
        <v>0</v>
      </c>
      <c r="BB63" s="366">
        <v>0</v>
      </c>
    </row>
    <row r="64" spans="1:54" x14ac:dyDescent="0.25">
      <c r="A64" s="925" t="s">
        <v>14</v>
      </c>
      <c r="B64" s="829"/>
      <c r="C64" s="925" t="s">
        <v>279</v>
      </c>
      <c r="D64" s="829"/>
      <c r="E64" s="925" t="s">
        <v>280</v>
      </c>
      <c r="F64" s="829"/>
      <c r="G64" s="925" t="s">
        <v>284</v>
      </c>
      <c r="H64" s="829"/>
      <c r="I64" s="925" t="s">
        <v>293</v>
      </c>
      <c r="J64" s="829"/>
      <c r="K64" s="829"/>
      <c r="L64" s="925"/>
      <c r="M64" s="829"/>
      <c r="N64" s="829"/>
      <c r="O64" s="925"/>
      <c r="P64" s="829"/>
      <c r="Q64" s="925"/>
      <c r="R64" s="829"/>
      <c r="S64" s="924" t="s">
        <v>39</v>
      </c>
      <c r="T64" s="829"/>
      <c r="U64" s="829"/>
      <c r="V64" s="829"/>
      <c r="W64" s="829"/>
      <c r="X64" s="829"/>
      <c r="Y64" s="829"/>
      <c r="Z64" s="829"/>
      <c r="AA64" s="925" t="s">
        <v>273</v>
      </c>
      <c r="AB64" s="829"/>
      <c r="AC64" s="829"/>
      <c r="AD64" s="829"/>
      <c r="AE64" s="829"/>
      <c r="AF64" s="925" t="s">
        <v>274</v>
      </c>
      <c r="AG64" s="829"/>
      <c r="AH64" s="829"/>
      <c r="AI64" s="108" t="s">
        <v>65</v>
      </c>
      <c r="AJ64" s="926" t="s">
        <v>275</v>
      </c>
      <c r="AK64" s="829"/>
      <c r="AL64" s="829"/>
      <c r="AM64" s="829"/>
      <c r="AN64" s="829"/>
      <c r="AO64" s="829"/>
      <c r="AP64" s="365">
        <v>615219400</v>
      </c>
      <c r="AQ64" s="557">
        <v>0</v>
      </c>
      <c r="AR64" s="365">
        <v>75000000</v>
      </c>
      <c r="AS64" s="366">
        <v>0</v>
      </c>
      <c r="AT64" s="556">
        <v>46077200</v>
      </c>
      <c r="AU64" s="365">
        <v>-46077200</v>
      </c>
      <c r="AV64" s="556">
        <v>46077200</v>
      </c>
      <c r="AW64" s="366">
        <v>0</v>
      </c>
      <c r="AX64" s="556">
        <v>46077200</v>
      </c>
      <c r="AY64" s="366">
        <v>0</v>
      </c>
      <c r="AZ64" s="365">
        <v>46077200</v>
      </c>
      <c r="BA64" s="366">
        <v>0</v>
      </c>
      <c r="BB64" s="366">
        <v>0</v>
      </c>
    </row>
    <row r="65" spans="1:54" x14ac:dyDescent="0.25">
      <c r="A65" s="925" t="s">
        <v>14</v>
      </c>
      <c r="B65" s="829"/>
      <c r="C65" s="925" t="s">
        <v>279</v>
      </c>
      <c r="D65" s="829"/>
      <c r="E65" s="925" t="s">
        <v>280</v>
      </c>
      <c r="F65" s="829"/>
      <c r="G65" s="925" t="s">
        <v>284</v>
      </c>
      <c r="H65" s="829"/>
      <c r="I65" s="925" t="s">
        <v>294</v>
      </c>
      <c r="J65" s="829"/>
      <c r="K65" s="829"/>
      <c r="L65" s="925"/>
      <c r="M65" s="829"/>
      <c r="N65" s="829"/>
      <c r="O65" s="925"/>
      <c r="P65" s="829"/>
      <c r="Q65" s="925"/>
      <c r="R65" s="829"/>
      <c r="S65" s="924" t="s">
        <v>40</v>
      </c>
      <c r="T65" s="829"/>
      <c r="U65" s="829"/>
      <c r="V65" s="829"/>
      <c r="W65" s="829"/>
      <c r="X65" s="829"/>
      <c r="Y65" s="829"/>
      <c r="Z65" s="829"/>
      <c r="AA65" s="925" t="s">
        <v>273</v>
      </c>
      <c r="AB65" s="829"/>
      <c r="AC65" s="829"/>
      <c r="AD65" s="829"/>
      <c r="AE65" s="829"/>
      <c r="AF65" s="925" t="s">
        <v>274</v>
      </c>
      <c r="AG65" s="829"/>
      <c r="AH65" s="829"/>
      <c r="AI65" s="108" t="s">
        <v>65</v>
      </c>
      <c r="AJ65" s="926" t="s">
        <v>275</v>
      </c>
      <c r="AK65" s="829"/>
      <c r="AL65" s="829"/>
      <c r="AM65" s="829"/>
      <c r="AN65" s="829"/>
      <c r="AO65" s="829"/>
      <c r="AP65" s="365">
        <v>615219400</v>
      </c>
      <c r="AQ65" s="557">
        <v>0</v>
      </c>
      <c r="AR65" s="365">
        <v>75000000</v>
      </c>
      <c r="AS65" s="366">
        <v>0</v>
      </c>
      <c r="AT65" s="556">
        <v>46077200</v>
      </c>
      <c r="AU65" s="365">
        <v>-46077200</v>
      </c>
      <c r="AV65" s="556">
        <v>46077200</v>
      </c>
      <c r="AW65" s="366">
        <v>0</v>
      </c>
      <c r="AX65" s="556">
        <v>46077200</v>
      </c>
      <c r="AY65" s="366">
        <v>0</v>
      </c>
      <c r="AZ65" s="365">
        <v>46077200</v>
      </c>
      <c r="BA65" s="366">
        <v>0</v>
      </c>
      <c r="BB65" s="366">
        <v>0</v>
      </c>
    </row>
    <row r="66" spans="1:54" x14ac:dyDescent="0.25">
      <c r="A66" s="925" t="s">
        <v>14</v>
      </c>
      <c r="B66" s="829"/>
      <c r="C66" s="925" t="s">
        <v>279</v>
      </c>
      <c r="D66" s="829"/>
      <c r="E66" s="925" t="s">
        <v>280</v>
      </c>
      <c r="F66" s="829"/>
      <c r="G66" s="925" t="s">
        <v>284</v>
      </c>
      <c r="H66" s="829"/>
      <c r="I66" s="925" t="s">
        <v>288</v>
      </c>
      <c r="J66" s="829"/>
      <c r="K66" s="829"/>
      <c r="L66" s="925"/>
      <c r="M66" s="829"/>
      <c r="N66" s="829"/>
      <c r="O66" s="925"/>
      <c r="P66" s="829"/>
      <c r="Q66" s="925"/>
      <c r="R66" s="829"/>
      <c r="S66" s="924" t="s">
        <v>41</v>
      </c>
      <c r="T66" s="829"/>
      <c r="U66" s="829"/>
      <c r="V66" s="829"/>
      <c r="W66" s="829"/>
      <c r="X66" s="829"/>
      <c r="Y66" s="829"/>
      <c r="Z66" s="829"/>
      <c r="AA66" s="925" t="s">
        <v>273</v>
      </c>
      <c r="AB66" s="829"/>
      <c r="AC66" s="829"/>
      <c r="AD66" s="829"/>
      <c r="AE66" s="829"/>
      <c r="AF66" s="925" t="s">
        <v>274</v>
      </c>
      <c r="AG66" s="829"/>
      <c r="AH66" s="829"/>
      <c r="AI66" s="108" t="s">
        <v>65</v>
      </c>
      <c r="AJ66" s="926" t="s">
        <v>275</v>
      </c>
      <c r="AK66" s="829"/>
      <c r="AL66" s="829"/>
      <c r="AM66" s="829"/>
      <c r="AN66" s="829"/>
      <c r="AO66" s="829"/>
      <c r="AP66" s="365">
        <v>1190395000</v>
      </c>
      <c r="AQ66" s="557">
        <v>0</v>
      </c>
      <c r="AR66" s="365">
        <v>150000000</v>
      </c>
      <c r="AS66" s="366">
        <v>0</v>
      </c>
      <c r="AT66" s="556">
        <v>92049500</v>
      </c>
      <c r="AU66" s="365">
        <v>-92049500</v>
      </c>
      <c r="AV66" s="556">
        <v>92049500</v>
      </c>
      <c r="AW66" s="366">
        <v>0</v>
      </c>
      <c r="AX66" s="556">
        <v>92049500</v>
      </c>
      <c r="AY66" s="366">
        <v>0</v>
      </c>
      <c r="AZ66" s="365">
        <v>92049500</v>
      </c>
      <c r="BA66" s="366">
        <v>0</v>
      </c>
      <c r="BB66" s="366">
        <v>0</v>
      </c>
    </row>
    <row r="67" spans="1:54" s="480" customFormat="1" ht="13.5" x14ac:dyDescent="0.2">
      <c r="A67" s="1012" t="s">
        <v>14</v>
      </c>
      <c r="B67" s="1013"/>
      <c r="C67" s="1012" t="s">
        <v>282</v>
      </c>
      <c r="D67" s="1013"/>
      <c r="E67" s="1012"/>
      <c r="F67" s="1013"/>
      <c r="G67" s="1012"/>
      <c r="H67" s="1013"/>
      <c r="I67" s="1012"/>
      <c r="J67" s="1013"/>
      <c r="K67" s="1013"/>
      <c r="L67" s="1012"/>
      <c r="M67" s="1013"/>
      <c r="N67" s="1013"/>
      <c r="O67" s="1012"/>
      <c r="P67" s="1013"/>
      <c r="Q67" s="1012"/>
      <c r="R67" s="1013"/>
      <c r="S67" s="1014" t="s">
        <v>9</v>
      </c>
      <c r="T67" s="1013"/>
      <c r="U67" s="1013"/>
      <c r="V67" s="1013"/>
      <c r="W67" s="1013"/>
      <c r="X67" s="1013"/>
      <c r="Y67" s="1013"/>
      <c r="Z67" s="1013"/>
      <c r="AA67" s="1012" t="s">
        <v>273</v>
      </c>
      <c r="AB67" s="1013"/>
      <c r="AC67" s="1013"/>
      <c r="AD67" s="1013"/>
      <c r="AE67" s="1013"/>
      <c r="AF67" s="1012" t="s">
        <v>274</v>
      </c>
      <c r="AG67" s="1013"/>
      <c r="AH67" s="1013"/>
      <c r="AI67" s="511" t="s">
        <v>65</v>
      </c>
      <c r="AJ67" s="1015" t="s">
        <v>275</v>
      </c>
      <c r="AK67" s="1013"/>
      <c r="AL67" s="1013"/>
      <c r="AM67" s="1013"/>
      <c r="AN67" s="1013"/>
      <c r="AO67" s="1013"/>
      <c r="AP67" s="512">
        <v>14585414179</v>
      </c>
      <c r="AQ67" s="555">
        <v>925279789</v>
      </c>
      <c r="AR67" s="512">
        <v>1820093066.8199999</v>
      </c>
      <c r="AS67" s="512">
        <v>-145000000</v>
      </c>
      <c r="AT67" s="555">
        <v>958464733.62</v>
      </c>
      <c r="AU67" s="512">
        <v>-33184944.620000001</v>
      </c>
      <c r="AV67" s="555">
        <v>1309098849</v>
      </c>
      <c r="AW67" s="512">
        <v>-350634115.38</v>
      </c>
      <c r="AX67" s="555">
        <v>1294084450</v>
      </c>
      <c r="AY67" s="512">
        <v>15014399</v>
      </c>
      <c r="AZ67" s="512">
        <v>1294084450</v>
      </c>
      <c r="BA67" s="513">
        <v>0</v>
      </c>
      <c r="BB67" s="513">
        <v>0</v>
      </c>
    </row>
    <row r="68" spans="1:54" s="480" customFormat="1" ht="13.5" x14ac:dyDescent="0.2">
      <c r="A68" s="1012" t="s">
        <v>14</v>
      </c>
      <c r="B68" s="1013"/>
      <c r="C68" s="1012" t="s">
        <v>282</v>
      </c>
      <c r="D68" s="1013"/>
      <c r="E68" s="1012"/>
      <c r="F68" s="1013"/>
      <c r="G68" s="1012"/>
      <c r="H68" s="1013"/>
      <c r="I68" s="1012"/>
      <c r="J68" s="1013"/>
      <c r="K68" s="1013"/>
      <c r="L68" s="1012"/>
      <c r="M68" s="1013"/>
      <c r="N68" s="1013"/>
      <c r="O68" s="1012"/>
      <c r="P68" s="1013"/>
      <c r="Q68" s="1012"/>
      <c r="R68" s="1013"/>
      <c r="S68" s="1014" t="s">
        <v>9</v>
      </c>
      <c r="T68" s="1013"/>
      <c r="U68" s="1013"/>
      <c r="V68" s="1013"/>
      <c r="W68" s="1013"/>
      <c r="X68" s="1013"/>
      <c r="Y68" s="1013"/>
      <c r="Z68" s="1013"/>
      <c r="AA68" s="1012" t="s">
        <v>273</v>
      </c>
      <c r="AB68" s="1013"/>
      <c r="AC68" s="1013"/>
      <c r="AD68" s="1013"/>
      <c r="AE68" s="1013"/>
      <c r="AF68" s="1012" t="s">
        <v>274</v>
      </c>
      <c r="AG68" s="1013"/>
      <c r="AH68" s="1013"/>
      <c r="AI68" s="511" t="s">
        <v>303</v>
      </c>
      <c r="AJ68" s="1015" t="s">
        <v>321</v>
      </c>
      <c r="AK68" s="1013"/>
      <c r="AL68" s="1013"/>
      <c r="AM68" s="1013"/>
      <c r="AN68" s="1013"/>
      <c r="AO68" s="1013"/>
      <c r="AP68" s="512">
        <v>4021085821</v>
      </c>
      <c r="AQ68" s="555">
        <v>747877798</v>
      </c>
      <c r="AR68" s="512">
        <v>1020157180</v>
      </c>
      <c r="AS68" s="513">
        <v>0</v>
      </c>
      <c r="AT68" s="555">
        <v>651140302.82000005</v>
      </c>
      <c r="AU68" s="512">
        <v>96737495.180000007</v>
      </c>
      <c r="AV68" s="555">
        <v>101845483</v>
      </c>
      <c r="AW68" s="512">
        <v>549294819.82000005</v>
      </c>
      <c r="AX68" s="555">
        <v>69112134</v>
      </c>
      <c r="AY68" s="512">
        <v>32733349</v>
      </c>
      <c r="AZ68" s="512">
        <v>55067769</v>
      </c>
      <c r="BA68" s="512">
        <v>14044365</v>
      </c>
      <c r="BB68" s="513">
        <v>0</v>
      </c>
    </row>
    <row r="69" spans="1:54" x14ac:dyDescent="0.25">
      <c r="A69" s="918" t="s">
        <v>14</v>
      </c>
      <c r="B69" s="829"/>
      <c r="C69" s="918" t="s">
        <v>282</v>
      </c>
      <c r="D69" s="829"/>
      <c r="E69" s="918" t="s">
        <v>280</v>
      </c>
      <c r="F69" s="829"/>
      <c r="G69" s="918"/>
      <c r="H69" s="829"/>
      <c r="I69" s="918"/>
      <c r="J69" s="829"/>
      <c r="K69" s="829"/>
      <c r="L69" s="918"/>
      <c r="M69" s="829"/>
      <c r="N69" s="829"/>
      <c r="O69" s="918"/>
      <c r="P69" s="829"/>
      <c r="Q69" s="918"/>
      <c r="R69" s="829"/>
      <c r="S69" s="917" t="s">
        <v>9</v>
      </c>
      <c r="T69" s="829"/>
      <c r="U69" s="829"/>
      <c r="V69" s="829"/>
      <c r="W69" s="829"/>
      <c r="X69" s="829"/>
      <c r="Y69" s="829"/>
      <c r="Z69" s="829"/>
      <c r="AA69" s="918" t="s">
        <v>273</v>
      </c>
      <c r="AB69" s="829"/>
      <c r="AC69" s="829"/>
      <c r="AD69" s="829"/>
      <c r="AE69" s="829"/>
      <c r="AF69" s="918" t="s">
        <v>274</v>
      </c>
      <c r="AG69" s="829"/>
      <c r="AH69" s="829"/>
      <c r="AI69" s="105" t="s">
        <v>65</v>
      </c>
      <c r="AJ69" s="919" t="s">
        <v>275</v>
      </c>
      <c r="AK69" s="829"/>
      <c r="AL69" s="829"/>
      <c r="AM69" s="829"/>
      <c r="AN69" s="829"/>
      <c r="AO69" s="829"/>
      <c r="AP69" s="360">
        <v>14585414179</v>
      </c>
      <c r="AQ69" s="553">
        <v>925279789</v>
      </c>
      <c r="AR69" s="360">
        <v>1820093066.8199999</v>
      </c>
      <c r="AS69" s="360">
        <v>-145000000</v>
      </c>
      <c r="AT69" s="553">
        <v>958464733.62</v>
      </c>
      <c r="AU69" s="360">
        <v>-33184944.620000001</v>
      </c>
      <c r="AV69" s="553">
        <v>1309098849</v>
      </c>
      <c r="AW69" s="360">
        <v>-350634115.38</v>
      </c>
      <c r="AX69" s="553">
        <v>1294084450</v>
      </c>
      <c r="AY69" s="360">
        <v>15014399</v>
      </c>
      <c r="AZ69" s="360">
        <v>1294084450</v>
      </c>
      <c r="BA69" s="361">
        <v>0</v>
      </c>
      <c r="BB69" s="361">
        <v>0</v>
      </c>
    </row>
    <row r="70" spans="1:54" x14ac:dyDescent="0.25">
      <c r="A70" s="918" t="s">
        <v>14</v>
      </c>
      <c r="B70" s="829"/>
      <c r="C70" s="918" t="s">
        <v>282</v>
      </c>
      <c r="D70" s="829"/>
      <c r="E70" s="918" t="s">
        <v>280</v>
      </c>
      <c r="F70" s="829"/>
      <c r="G70" s="918"/>
      <c r="H70" s="829"/>
      <c r="I70" s="918"/>
      <c r="J70" s="829"/>
      <c r="K70" s="829"/>
      <c r="L70" s="918"/>
      <c r="M70" s="829"/>
      <c r="N70" s="829"/>
      <c r="O70" s="918"/>
      <c r="P70" s="829"/>
      <c r="Q70" s="918"/>
      <c r="R70" s="829"/>
      <c r="S70" s="917" t="s">
        <v>9</v>
      </c>
      <c r="T70" s="829"/>
      <c r="U70" s="829"/>
      <c r="V70" s="829"/>
      <c r="W70" s="829"/>
      <c r="X70" s="829"/>
      <c r="Y70" s="829"/>
      <c r="Z70" s="829"/>
      <c r="AA70" s="918" t="s">
        <v>273</v>
      </c>
      <c r="AB70" s="829"/>
      <c r="AC70" s="829"/>
      <c r="AD70" s="829"/>
      <c r="AE70" s="829"/>
      <c r="AF70" s="918" t="s">
        <v>274</v>
      </c>
      <c r="AG70" s="829"/>
      <c r="AH70" s="829"/>
      <c r="AI70" s="105" t="s">
        <v>303</v>
      </c>
      <c r="AJ70" s="919" t="s">
        <v>321</v>
      </c>
      <c r="AK70" s="829"/>
      <c r="AL70" s="829"/>
      <c r="AM70" s="829"/>
      <c r="AN70" s="829"/>
      <c r="AO70" s="829"/>
      <c r="AP70" s="360">
        <v>4021085821</v>
      </c>
      <c r="AQ70" s="553">
        <v>747877798</v>
      </c>
      <c r="AR70" s="360">
        <v>1020157180</v>
      </c>
      <c r="AS70" s="361">
        <v>0</v>
      </c>
      <c r="AT70" s="553">
        <v>651140302.82000005</v>
      </c>
      <c r="AU70" s="360">
        <v>96737495.180000007</v>
      </c>
      <c r="AV70" s="553">
        <v>101845483</v>
      </c>
      <c r="AW70" s="360">
        <v>549294819.82000005</v>
      </c>
      <c r="AX70" s="553">
        <v>69112134</v>
      </c>
      <c r="AY70" s="360">
        <v>32733349</v>
      </c>
      <c r="AZ70" s="360">
        <v>55067769</v>
      </c>
      <c r="BA70" s="360">
        <v>14044365</v>
      </c>
      <c r="BB70" s="361">
        <v>0</v>
      </c>
    </row>
    <row r="71" spans="1:54" x14ac:dyDescent="0.25">
      <c r="A71" s="918" t="s">
        <v>14</v>
      </c>
      <c r="B71" s="829"/>
      <c r="C71" s="918" t="s">
        <v>282</v>
      </c>
      <c r="D71" s="829"/>
      <c r="E71" s="918" t="s">
        <v>280</v>
      </c>
      <c r="F71" s="829"/>
      <c r="G71" s="918" t="s">
        <v>289</v>
      </c>
      <c r="H71" s="829"/>
      <c r="I71" s="918"/>
      <c r="J71" s="829"/>
      <c r="K71" s="829"/>
      <c r="L71" s="918"/>
      <c r="M71" s="829"/>
      <c r="N71" s="829"/>
      <c r="O71" s="918"/>
      <c r="P71" s="829"/>
      <c r="Q71" s="918"/>
      <c r="R71" s="829"/>
      <c r="S71" s="917" t="s">
        <v>201</v>
      </c>
      <c r="T71" s="829"/>
      <c r="U71" s="829"/>
      <c r="V71" s="829"/>
      <c r="W71" s="829"/>
      <c r="X71" s="829"/>
      <c r="Y71" s="829"/>
      <c r="Z71" s="829"/>
      <c r="AA71" s="918" t="s">
        <v>273</v>
      </c>
      <c r="AB71" s="829"/>
      <c r="AC71" s="829"/>
      <c r="AD71" s="829"/>
      <c r="AE71" s="829"/>
      <c r="AF71" s="918" t="s">
        <v>274</v>
      </c>
      <c r="AG71" s="829"/>
      <c r="AH71" s="829"/>
      <c r="AI71" s="105" t="s">
        <v>65</v>
      </c>
      <c r="AJ71" s="919" t="s">
        <v>275</v>
      </c>
      <c r="AK71" s="829"/>
      <c r="AL71" s="829"/>
      <c r="AM71" s="829"/>
      <c r="AN71" s="829"/>
      <c r="AO71" s="829"/>
      <c r="AP71" s="360">
        <v>343000000</v>
      </c>
      <c r="AQ71" s="554">
        <v>0</v>
      </c>
      <c r="AR71" s="360">
        <v>29338437</v>
      </c>
      <c r="AS71" s="361">
        <v>0</v>
      </c>
      <c r="AT71" s="554">
        <v>0</v>
      </c>
      <c r="AU71" s="361">
        <v>0</v>
      </c>
      <c r="AV71" s="554">
        <v>0</v>
      </c>
      <c r="AW71" s="361">
        <v>0</v>
      </c>
      <c r="AX71" s="554">
        <v>0</v>
      </c>
      <c r="AY71" s="361">
        <v>0</v>
      </c>
      <c r="AZ71" s="361">
        <v>0</v>
      </c>
      <c r="BA71" s="361">
        <v>0</v>
      </c>
      <c r="BB71" s="361">
        <v>0</v>
      </c>
    </row>
    <row r="72" spans="1:54" x14ac:dyDescent="0.25">
      <c r="A72" s="918" t="s">
        <v>14</v>
      </c>
      <c r="B72" s="829"/>
      <c r="C72" s="918" t="s">
        <v>282</v>
      </c>
      <c r="D72" s="829"/>
      <c r="E72" s="918" t="s">
        <v>280</v>
      </c>
      <c r="F72" s="829"/>
      <c r="G72" s="918" t="s">
        <v>289</v>
      </c>
      <c r="H72" s="829"/>
      <c r="I72" s="918" t="s">
        <v>295</v>
      </c>
      <c r="J72" s="829"/>
      <c r="K72" s="829"/>
      <c r="L72" s="918"/>
      <c r="M72" s="829"/>
      <c r="N72" s="829"/>
      <c r="O72" s="918"/>
      <c r="P72" s="829"/>
      <c r="Q72" s="918"/>
      <c r="R72" s="829"/>
      <c r="S72" s="917" t="s">
        <v>208</v>
      </c>
      <c r="T72" s="829"/>
      <c r="U72" s="829"/>
      <c r="V72" s="829"/>
      <c r="W72" s="829"/>
      <c r="X72" s="829"/>
      <c r="Y72" s="829"/>
      <c r="Z72" s="829"/>
      <c r="AA72" s="918" t="s">
        <v>273</v>
      </c>
      <c r="AB72" s="829"/>
      <c r="AC72" s="829"/>
      <c r="AD72" s="829"/>
      <c r="AE72" s="829"/>
      <c r="AF72" s="918" t="s">
        <v>274</v>
      </c>
      <c r="AG72" s="829"/>
      <c r="AH72" s="829"/>
      <c r="AI72" s="105" t="s">
        <v>65</v>
      </c>
      <c r="AJ72" s="919" t="s">
        <v>275</v>
      </c>
      <c r="AK72" s="829"/>
      <c r="AL72" s="829"/>
      <c r="AM72" s="829"/>
      <c r="AN72" s="829"/>
      <c r="AO72" s="829"/>
      <c r="AP72" s="360">
        <v>341000000</v>
      </c>
      <c r="AQ72" s="554">
        <v>0</v>
      </c>
      <c r="AR72" s="360">
        <v>27338437</v>
      </c>
      <c r="AS72" s="361">
        <v>0</v>
      </c>
      <c r="AT72" s="554">
        <v>0</v>
      </c>
      <c r="AU72" s="361">
        <v>0</v>
      </c>
      <c r="AV72" s="554">
        <v>0</v>
      </c>
      <c r="AW72" s="361">
        <v>0</v>
      </c>
      <c r="AX72" s="554">
        <v>0</v>
      </c>
      <c r="AY72" s="361">
        <v>0</v>
      </c>
      <c r="AZ72" s="361">
        <v>0</v>
      </c>
      <c r="BA72" s="361">
        <v>0</v>
      </c>
      <c r="BB72" s="361">
        <v>0</v>
      </c>
    </row>
    <row r="73" spans="1:54" x14ac:dyDescent="0.25">
      <c r="A73" s="925" t="s">
        <v>14</v>
      </c>
      <c r="B73" s="829"/>
      <c r="C73" s="925" t="s">
        <v>282</v>
      </c>
      <c r="D73" s="829"/>
      <c r="E73" s="925" t="s">
        <v>280</v>
      </c>
      <c r="F73" s="829"/>
      <c r="G73" s="925" t="s">
        <v>289</v>
      </c>
      <c r="H73" s="829"/>
      <c r="I73" s="925" t="s">
        <v>295</v>
      </c>
      <c r="J73" s="829"/>
      <c r="K73" s="829"/>
      <c r="L73" s="925" t="s">
        <v>282</v>
      </c>
      <c r="M73" s="829"/>
      <c r="N73" s="829"/>
      <c r="O73" s="925"/>
      <c r="P73" s="829"/>
      <c r="Q73" s="925"/>
      <c r="R73" s="829"/>
      <c r="S73" s="924" t="s">
        <v>42</v>
      </c>
      <c r="T73" s="829"/>
      <c r="U73" s="829"/>
      <c r="V73" s="829"/>
      <c r="W73" s="829"/>
      <c r="X73" s="829"/>
      <c r="Y73" s="829"/>
      <c r="Z73" s="829"/>
      <c r="AA73" s="925" t="s">
        <v>273</v>
      </c>
      <c r="AB73" s="829"/>
      <c r="AC73" s="829"/>
      <c r="AD73" s="829"/>
      <c r="AE73" s="829"/>
      <c r="AF73" s="925" t="s">
        <v>274</v>
      </c>
      <c r="AG73" s="829"/>
      <c r="AH73" s="829"/>
      <c r="AI73" s="108" t="s">
        <v>65</v>
      </c>
      <c r="AJ73" s="926" t="s">
        <v>275</v>
      </c>
      <c r="AK73" s="829"/>
      <c r="AL73" s="829"/>
      <c r="AM73" s="829"/>
      <c r="AN73" s="829"/>
      <c r="AO73" s="829"/>
      <c r="AP73" s="365">
        <v>6376304</v>
      </c>
      <c r="AQ73" s="557">
        <v>0</v>
      </c>
      <c r="AR73" s="365">
        <v>158429</v>
      </c>
      <c r="AS73" s="366">
        <v>0</v>
      </c>
      <c r="AT73" s="557">
        <v>0</v>
      </c>
      <c r="AU73" s="366">
        <v>0</v>
      </c>
      <c r="AV73" s="557">
        <v>0</v>
      </c>
      <c r="AW73" s="366">
        <v>0</v>
      </c>
      <c r="AX73" s="557">
        <v>0</v>
      </c>
      <c r="AY73" s="366">
        <v>0</v>
      </c>
      <c r="AZ73" s="366">
        <v>0</v>
      </c>
      <c r="BA73" s="366">
        <v>0</v>
      </c>
      <c r="BB73" s="366">
        <v>0</v>
      </c>
    </row>
    <row r="74" spans="1:54" x14ac:dyDescent="0.25">
      <c r="A74" s="925" t="s">
        <v>14</v>
      </c>
      <c r="B74" s="829"/>
      <c r="C74" s="925" t="s">
        <v>282</v>
      </c>
      <c r="D74" s="829"/>
      <c r="E74" s="925" t="s">
        <v>280</v>
      </c>
      <c r="F74" s="829"/>
      <c r="G74" s="925" t="s">
        <v>289</v>
      </c>
      <c r="H74" s="829"/>
      <c r="I74" s="925" t="s">
        <v>295</v>
      </c>
      <c r="J74" s="829"/>
      <c r="K74" s="829"/>
      <c r="L74" s="925" t="s">
        <v>289</v>
      </c>
      <c r="M74" s="829"/>
      <c r="N74" s="829"/>
      <c r="O74" s="925"/>
      <c r="P74" s="829"/>
      <c r="Q74" s="925"/>
      <c r="R74" s="829"/>
      <c r="S74" s="924" t="s">
        <v>43</v>
      </c>
      <c r="T74" s="829"/>
      <c r="U74" s="829"/>
      <c r="V74" s="829"/>
      <c r="W74" s="829"/>
      <c r="X74" s="829"/>
      <c r="Y74" s="829"/>
      <c r="Z74" s="829"/>
      <c r="AA74" s="925" t="s">
        <v>273</v>
      </c>
      <c r="AB74" s="829"/>
      <c r="AC74" s="829"/>
      <c r="AD74" s="829"/>
      <c r="AE74" s="829"/>
      <c r="AF74" s="925" t="s">
        <v>274</v>
      </c>
      <c r="AG74" s="829"/>
      <c r="AH74" s="829"/>
      <c r="AI74" s="108" t="s">
        <v>65</v>
      </c>
      <c r="AJ74" s="926" t="s">
        <v>275</v>
      </c>
      <c r="AK74" s="829"/>
      <c r="AL74" s="829"/>
      <c r="AM74" s="829"/>
      <c r="AN74" s="829"/>
      <c r="AO74" s="829"/>
      <c r="AP74" s="365">
        <v>324023696</v>
      </c>
      <c r="AQ74" s="557">
        <v>0</v>
      </c>
      <c r="AR74" s="365">
        <v>16580008</v>
      </c>
      <c r="AS74" s="366">
        <v>0</v>
      </c>
      <c r="AT74" s="557">
        <v>0</v>
      </c>
      <c r="AU74" s="366">
        <v>0</v>
      </c>
      <c r="AV74" s="557">
        <v>0</v>
      </c>
      <c r="AW74" s="366">
        <v>0</v>
      </c>
      <c r="AX74" s="557">
        <v>0</v>
      </c>
      <c r="AY74" s="366">
        <v>0</v>
      </c>
      <c r="AZ74" s="366">
        <v>0</v>
      </c>
      <c r="BA74" s="366">
        <v>0</v>
      </c>
      <c r="BB74" s="366">
        <v>0</v>
      </c>
    </row>
    <row r="75" spans="1:54" x14ac:dyDescent="0.25">
      <c r="A75" s="925" t="s">
        <v>14</v>
      </c>
      <c r="B75" s="829"/>
      <c r="C75" s="925" t="s">
        <v>282</v>
      </c>
      <c r="D75" s="829"/>
      <c r="E75" s="925" t="s">
        <v>280</v>
      </c>
      <c r="F75" s="829"/>
      <c r="G75" s="925" t="s">
        <v>289</v>
      </c>
      <c r="H75" s="829"/>
      <c r="I75" s="925" t="s">
        <v>295</v>
      </c>
      <c r="J75" s="829"/>
      <c r="K75" s="829"/>
      <c r="L75" s="925" t="s">
        <v>23</v>
      </c>
      <c r="M75" s="829"/>
      <c r="N75" s="829"/>
      <c r="O75" s="925"/>
      <c r="P75" s="829"/>
      <c r="Q75" s="925"/>
      <c r="R75" s="829"/>
      <c r="S75" s="924" t="s">
        <v>44</v>
      </c>
      <c r="T75" s="829"/>
      <c r="U75" s="829"/>
      <c r="V75" s="829"/>
      <c r="W75" s="829"/>
      <c r="X75" s="829"/>
      <c r="Y75" s="829"/>
      <c r="Z75" s="829"/>
      <c r="AA75" s="925" t="s">
        <v>273</v>
      </c>
      <c r="AB75" s="829"/>
      <c r="AC75" s="829"/>
      <c r="AD75" s="829"/>
      <c r="AE75" s="829"/>
      <c r="AF75" s="925" t="s">
        <v>274</v>
      </c>
      <c r="AG75" s="829"/>
      <c r="AH75" s="829"/>
      <c r="AI75" s="108" t="s">
        <v>65</v>
      </c>
      <c r="AJ75" s="926" t="s">
        <v>275</v>
      </c>
      <c r="AK75" s="829"/>
      <c r="AL75" s="829"/>
      <c r="AM75" s="829"/>
      <c r="AN75" s="829"/>
      <c r="AO75" s="829"/>
      <c r="AP75" s="365">
        <v>10000000</v>
      </c>
      <c r="AQ75" s="557">
        <v>0</v>
      </c>
      <c r="AR75" s="365">
        <v>10000000</v>
      </c>
      <c r="AS75" s="366">
        <v>0</v>
      </c>
      <c r="AT75" s="557">
        <v>0</v>
      </c>
      <c r="AU75" s="366">
        <v>0</v>
      </c>
      <c r="AV75" s="557">
        <v>0</v>
      </c>
      <c r="AW75" s="366">
        <v>0</v>
      </c>
      <c r="AX75" s="557">
        <v>0</v>
      </c>
      <c r="AY75" s="366">
        <v>0</v>
      </c>
      <c r="AZ75" s="366">
        <v>0</v>
      </c>
      <c r="BA75" s="366">
        <v>0</v>
      </c>
      <c r="BB75" s="366">
        <v>0</v>
      </c>
    </row>
    <row r="76" spans="1:54" x14ac:dyDescent="0.25">
      <c r="A76" s="925" t="s">
        <v>14</v>
      </c>
      <c r="B76" s="829"/>
      <c r="C76" s="925" t="s">
        <v>282</v>
      </c>
      <c r="D76" s="829"/>
      <c r="E76" s="925" t="s">
        <v>280</v>
      </c>
      <c r="F76" s="829"/>
      <c r="G76" s="925" t="s">
        <v>289</v>
      </c>
      <c r="H76" s="829"/>
      <c r="I76" s="925" t="s">
        <v>295</v>
      </c>
      <c r="J76" s="829"/>
      <c r="K76" s="829"/>
      <c r="L76" s="925" t="s">
        <v>296</v>
      </c>
      <c r="M76" s="829"/>
      <c r="N76" s="829"/>
      <c r="O76" s="925"/>
      <c r="P76" s="829"/>
      <c r="Q76" s="925"/>
      <c r="R76" s="829"/>
      <c r="S76" s="924" t="s">
        <v>45</v>
      </c>
      <c r="T76" s="829"/>
      <c r="U76" s="829"/>
      <c r="V76" s="829"/>
      <c r="W76" s="829"/>
      <c r="X76" s="829"/>
      <c r="Y76" s="829"/>
      <c r="Z76" s="829"/>
      <c r="AA76" s="925" t="s">
        <v>273</v>
      </c>
      <c r="AB76" s="829"/>
      <c r="AC76" s="829"/>
      <c r="AD76" s="829"/>
      <c r="AE76" s="829"/>
      <c r="AF76" s="925" t="s">
        <v>274</v>
      </c>
      <c r="AG76" s="829"/>
      <c r="AH76" s="829"/>
      <c r="AI76" s="108" t="s">
        <v>65</v>
      </c>
      <c r="AJ76" s="926" t="s">
        <v>275</v>
      </c>
      <c r="AK76" s="829"/>
      <c r="AL76" s="829"/>
      <c r="AM76" s="829"/>
      <c r="AN76" s="829"/>
      <c r="AO76" s="829"/>
      <c r="AP76" s="365">
        <v>600000</v>
      </c>
      <c r="AQ76" s="557">
        <v>0</v>
      </c>
      <c r="AR76" s="365">
        <v>600000</v>
      </c>
      <c r="AS76" s="366">
        <v>0</v>
      </c>
      <c r="AT76" s="557">
        <v>0</v>
      </c>
      <c r="AU76" s="366">
        <v>0</v>
      </c>
      <c r="AV76" s="557">
        <v>0</v>
      </c>
      <c r="AW76" s="366">
        <v>0</v>
      </c>
      <c r="AX76" s="557">
        <v>0</v>
      </c>
      <c r="AY76" s="366">
        <v>0</v>
      </c>
      <c r="AZ76" s="366">
        <v>0</v>
      </c>
      <c r="BA76" s="366">
        <v>0</v>
      </c>
      <c r="BB76" s="366">
        <v>0</v>
      </c>
    </row>
    <row r="77" spans="1:54" x14ac:dyDescent="0.25">
      <c r="A77" s="918" t="s">
        <v>14</v>
      </c>
      <c r="B77" s="829"/>
      <c r="C77" s="918" t="s">
        <v>282</v>
      </c>
      <c r="D77" s="829"/>
      <c r="E77" s="918" t="s">
        <v>280</v>
      </c>
      <c r="F77" s="829"/>
      <c r="G77" s="918" t="s">
        <v>289</v>
      </c>
      <c r="H77" s="829"/>
      <c r="I77" s="918" t="s">
        <v>297</v>
      </c>
      <c r="J77" s="829"/>
      <c r="K77" s="829"/>
      <c r="L77" s="918"/>
      <c r="M77" s="829"/>
      <c r="N77" s="829"/>
      <c r="O77" s="918"/>
      <c r="P77" s="829"/>
      <c r="Q77" s="918"/>
      <c r="R77" s="829"/>
      <c r="S77" s="917" t="s">
        <v>204</v>
      </c>
      <c r="T77" s="829"/>
      <c r="U77" s="829"/>
      <c r="V77" s="829"/>
      <c r="W77" s="829"/>
      <c r="X77" s="829"/>
      <c r="Y77" s="829"/>
      <c r="Z77" s="829"/>
      <c r="AA77" s="918" t="s">
        <v>273</v>
      </c>
      <c r="AB77" s="829"/>
      <c r="AC77" s="829"/>
      <c r="AD77" s="829"/>
      <c r="AE77" s="829"/>
      <c r="AF77" s="918" t="s">
        <v>274</v>
      </c>
      <c r="AG77" s="829"/>
      <c r="AH77" s="829"/>
      <c r="AI77" s="105" t="s">
        <v>65</v>
      </c>
      <c r="AJ77" s="919" t="s">
        <v>275</v>
      </c>
      <c r="AK77" s="829"/>
      <c r="AL77" s="829"/>
      <c r="AM77" s="829"/>
      <c r="AN77" s="829"/>
      <c r="AO77" s="829"/>
      <c r="AP77" s="360">
        <v>2000000</v>
      </c>
      <c r="AQ77" s="554">
        <v>0</v>
      </c>
      <c r="AR77" s="360">
        <v>2000000</v>
      </c>
      <c r="AS77" s="361">
        <v>0</v>
      </c>
      <c r="AT77" s="554">
        <v>0</v>
      </c>
      <c r="AU77" s="361">
        <v>0</v>
      </c>
      <c r="AV77" s="554">
        <v>0</v>
      </c>
      <c r="AW77" s="361">
        <v>0</v>
      </c>
      <c r="AX77" s="554">
        <v>0</v>
      </c>
      <c r="AY77" s="361">
        <v>0</v>
      </c>
      <c r="AZ77" s="361">
        <v>0</v>
      </c>
      <c r="BA77" s="361">
        <v>0</v>
      </c>
      <c r="BB77" s="361">
        <v>0</v>
      </c>
    </row>
    <row r="78" spans="1:54" x14ac:dyDescent="0.25">
      <c r="A78" s="925" t="s">
        <v>14</v>
      </c>
      <c r="B78" s="829"/>
      <c r="C78" s="925" t="s">
        <v>282</v>
      </c>
      <c r="D78" s="829"/>
      <c r="E78" s="925" t="s">
        <v>280</v>
      </c>
      <c r="F78" s="829"/>
      <c r="G78" s="925" t="s">
        <v>289</v>
      </c>
      <c r="H78" s="829"/>
      <c r="I78" s="925" t="s">
        <v>297</v>
      </c>
      <c r="J78" s="829"/>
      <c r="K78" s="829"/>
      <c r="L78" s="925" t="s">
        <v>279</v>
      </c>
      <c r="M78" s="829"/>
      <c r="N78" s="829"/>
      <c r="O78" s="925"/>
      <c r="P78" s="829"/>
      <c r="Q78" s="925"/>
      <c r="R78" s="829"/>
      <c r="S78" s="924" t="s">
        <v>46</v>
      </c>
      <c r="T78" s="829"/>
      <c r="U78" s="829"/>
      <c r="V78" s="829"/>
      <c r="W78" s="829"/>
      <c r="X78" s="829"/>
      <c r="Y78" s="829"/>
      <c r="Z78" s="829"/>
      <c r="AA78" s="925" t="s">
        <v>273</v>
      </c>
      <c r="AB78" s="829"/>
      <c r="AC78" s="829"/>
      <c r="AD78" s="829"/>
      <c r="AE78" s="829"/>
      <c r="AF78" s="925" t="s">
        <v>274</v>
      </c>
      <c r="AG78" s="829"/>
      <c r="AH78" s="829"/>
      <c r="AI78" s="108" t="s">
        <v>65</v>
      </c>
      <c r="AJ78" s="926" t="s">
        <v>275</v>
      </c>
      <c r="AK78" s="829"/>
      <c r="AL78" s="829"/>
      <c r="AM78" s="829"/>
      <c r="AN78" s="829"/>
      <c r="AO78" s="829"/>
      <c r="AP78" s="365">
        <v>1000000</v>
      </c>
      <c r="AQ78" s="557">
        <v>0</v>
      </c>
      <c r="AR78" s="365">
        <v>1000000</v>
      </c>
      <c r="AS78" s="366">
        <v>0</v>
      </c>
      <c r="AT78" s="557">
        <v>0</v>
      </c>
      <c r="AU78" s="366">
        <v>0</v>
      </c>
      <c r="AV78" s="557">
        <v>0</v>
      </c>
      <c r="AW78" s="366">
        <v>0</v>
      </c>
      <c r="AX78" s="557">
        <v>0</v>
      </c>
      <c r="AY78" s="366">
        <v>0</v>
      </c>
      <c r="AZ78" s="366">
        <v>0</v>
      </c>
      <c r="BA78" s="366">
        <v>0</v>
      </c>
      <c r="BB78" s="366">
        <v>0</v>
      </c>
    </row>
    <row r="79" spans="1:54" x14ac:dyDescent="0.25">
      <c r="A79" s="925" t="s">
        <v>14</v>
      </c>
      <c r="B79" s="829"/>
      <c r="C79" s="925" t="s">
        <v>282</v>
      </c>
      <c r="D79" s="829"/>
      <c r="E79" s="925" t="s">
        <v>280</v>
      </c>
      <c r="F79" s="829"/>
      <c r="G79" s="925" t="s">
        <v>289</v>
      </c>
      <c r="H79" s="829"/>
      <c r="I79" s="925" t="s">
        <v>297</v>
      </c>
      <c r="J79" s="829"/>
      <c r="K79" s="829"/>
      <c r="L79" s="925" t="s">
        <v>282</v>
      </c>
      <c r="M79" s="829"/>
      <c r="N79" s="829"/>
      <c r="O79" s="925"/>
      <c r="P79" s="829"/>
      <c r="Q79" s="925"/>
      <c r="R79" s="829"/>
      <c r="S79" s="924" t="s">
        <v>47</v>
      </c>
      <c r="T79" s="829"/>
      <c r="U79" s="829"/>
      <c r="V79" s="829"/>
      <c r="W79" s="829"/>
      <c r="X79" s="829"/>
      <c r="Y79" s="829"/>
      <c r="Z79" s="829"/>
      <c r="AA79" s="925" t="s">
        <v>273</v>
      </c>
      <c r="AB79" s="829"/>
      <c r="AC79" s="829"/>
      <c r="AD79" s="829"/>
      <c r="AE79" s="829"/>
      <c r="AF79" s="925" t="s">
        <v>274</v>
      </c>
      <c r="AG79" s="829"/>
      <c r="AH79" s="829"/>
      <c r="AI79" s="108" t="s">
        <v>65</v>
      </c>
      <c r="AJ79" s="926" t="s">
        <v>275</v>
      </c>
      <c r="AK79" s="829"/>
      <c r="AL79" s="829"/>
      <c r="AM79" s="829"/>
      <c r="AN79" s="829"/>
      <c r="AO79" s="829"/>
      <c r="AP79" s="365">
        <v>1000000</v>
      </c>
      <c r="AQ79" s="557">
        <v>0</v>
      </c>
      <c r="AR79" s="365">
        <v>1000000</v>
      </c>
      <c r="AS79" s="366">
        <v>0</v>
      </c>
      <c r="AT79" s="557">
        <v>0</v>
      </c>
      <c r="AU79" s="366">
        <v>0</v>
      </c>
      <c r="AV79" s="557">
        <v>0</v>
      </c>
      <c r="AW79" s="366">
        <v>0</v>
      </c>
      <c r="AX79" s="557">
        <v>0</v>
      </c>
      <c r="AY79" s="366">
        <v>0</v>
      </c>
      <c r="AZ79" s="366">
        <v>0</v>
      </c>
      <c r="BA79" s="366">
        <v>0</v>
      </c>
      <c r="BB79" s="366">
        <v>0</v>
      </c>
    </row>
    <row r="80" spans="1:54" s="517" customFormat="1" ht="27" customHeight="1" x14ac:dyDescent="0.25">
      <c r="A80" s="1016" t="s">
        <v>14</v>
      </c>
      <c r="B80" s="1017"/>
      <c r="C80" s="1016" t="s">
        <v>282</v>
      </c>
      <c r="D80" s="1017"/>
      <c r="E80" s="1016" t="s">
        <v>280</v>
      </c>
      <c r="F80" s="1017"/>
      <c r="G80" s="1016" t="s">
        <v>283</v>
      </c>
      <c r="H80" s="1017"/>
      <c r="I80" s="1016"/>
      <c r="J80" s="1017"/>
      <c r="K80" s="1017"/>
      <c r="L80" s="1016"/>
      <c r="M80" s="1017"/>
      <c r="N80" s="1017"/>
      <c r="O80" s="1016"/>
      <c r="P80" s="1017"/>
      <c r="Q80" s="1016"/>
      <c r="R80" s="1017"/>
      <c r="S80" s="1018" t="s">
        <v>206</v>
      </c>
      <c r="T80" s="1017"/>
      <c r="U80" s="1017"/>
      <c r="V80" s="1017"/>
      <c r="W80" s="1017"/>
      <c r="X80" s="1017"/>
      <c r="Y80" s="1017"/>
      <c r="Z80" s="1017"/>
      <c r="AA80" s="1016" t="s">
        <v>273</v>
      </c>
      <c r="AB80" s="1017"/>
      <c r="AC80" s="1017"/>
      <c r="AD80" s="1017"/>
      <c r="AE80" s="1017"/>
      <c r="AF80" s="1016" t="s">
        <v>274</v>
      </c>
      <c r="AG80" s="1017"/>
      <c r="AH80" s="1017"/>
      <c r="AI80" s="514" t="s">
        <v>65</v>
      </c>
      <c r="AJ80" s="1019" t="s">
        <v>275</v>
      </c>
      <c r="AK80" s="1017"/>
      <c r="AL80" s="1017"/>
      <c r="AM80" s="1017"/>
      <c r="AN80" s="1017"/>
      <c r="AO80" s="1017"/>
      <c r="AP80" s="515">
        <v>14242414179</v>
      </c>
      <c r="AQ80" s="556">
        <v>925279789</v>
      </c>
      <c r="AR80" s="515">
        <v>1790754629.8199999</v>
      </c>
      <c r="AS80" s="515">
        <v>-145000000</v>
      </c>
      <c r="AT80" s="556">
        <v>958464733.62</v>
      </c>
      <c r="AU80" s="515">
        <v>-33184944.620000001</v>
      </c>
      <c r="AV80" s="556">
        <v>1309098849</v>
      </c>
      <c r="AW80" s="515">
        <v>-350634115.38</v>
      </c>
      <c r="AX80" s="556">
        <v>1294084450</v>
      </c>
      <c r="AY80" s="515">
        <v>15014399</v>
      </c>
      <c r="AZ80" s="515">
        <v>1294084450</v>
      </c>
      <c r="BA80" s="516">
        <v>0</v>
      </c>
      <c r="BB80" s="516">
        <v>0</v>
      </c>
    </row>
    <row r="81" spans="1:54" s="521" customFormat="1" x14ac:dyDescent="0.25">
      <c r="A81" s="1016" t="s">
        <v>14</v>
      </c>
      <c r="B81" s="1020"/>
      <c r="C81" s="1016" t="s">
        <v>282</v>
      </c>
      <c r="D81" s="1020"/>
      <c r="E81" s="1016" t="s">
        <v>280</v>
      </c>
      <c r="F81" s="1020"/>
      <c r="G81" s="1016" t="s">
        <v>283</v>
      </c>
      <c r="H81" s="1020"/>
      <c r="I81" s="1016"/>
      <c r="J81" s="1020"/>
      <c r="K81" s="1020"/>
      <c r="L81" s="1016"/>
      <c r="M81" s="1020"/>
      <c r="N81" s="1020"/>
      <c r="O81" s="1016"/>
      <c r="P81" s="1020"/>
      <c r="Q81" s="1016"/>
      <c r="R81" s="1020"/>
      <c r="S81" s="1018" t="s">
        <v>206</v>
      </c>
      <c r="T81" s="1020"/>
      <c r="U81" s="1020"/>
      <c r="V81" s="1020"/>
      <c r="W81" s="1020"/>
      <c r="X81" s="1020"/>
      <c r="Y81" s="1020"/>
      <c r="Z81" s="1020"/>
      <c r="AA81" s="1016" t="s">
        <v>273</v>
      </c>
      <c r="AB81" s="1020"/>
      <c r="AC81" s="1020"/>
      <c r="AD81" s="1020"/>
      <c r="AE81" s="1020"/>
      <c r="AF81" s="1016" t="s">
        <v>274</v>
      </c>
      <c r="AG81" s="1020"/>
      <c r="AH81" s="1020"/>
      <c r="AI81" s="514" t="s">
        <v>303</v>
      </c>
      <c r="AJ81" s="1019" t="s">
        <v>321</v>
      </c>
      <c r="AK81" s="1020"/>
      <c r="AL81" s="1020"/>
      <c r="AM81" s="1020"/>
      <c r="AN81" s="1020"/>
      <c r="AO81" s="1020"/>
      <c r="AP81" s="515">
        <v>4021085821</v>
      </c>
      <c r="AQ81" s="556">
        <v>747877798</v>
      </c>
      <c r="AR81" s="515">
        <v>1020157180</v>
      </c>
      <c r="AS81" s="516">
        <v>0</v>
      </c>
      <c r="AT81" s="556">
        <v>651140302.82000005</v>
      </c>
      <c r="AU81" s="515">
        <v>96737495.180000007</v>
      </c>
      <c r="AV81" s="556">
        <v>101845483</v>
      </c>
      <c r="AW81" s="515">
        <v>549294819.82000005</v>
      </c>
      <c r="AX81" s="556">
        <v>69112134</v>
      </c>
      <c r="AY81" s="515">
        <v>32733349</v>
      </c>
      <c r="AZ81" s="515">
        <v>55067769</v>
      </c>
      <c r="BA81" s="515">
        <v>14044365</v>
      </c>
      <c r="BB81" s="516">
        <v>0</v>
      </c>
    </row>
    <row r="82" spans="1:54" x14ac:dyDescent="0.25">
      <c r="A82" s="918" t="s">
        <v>14</v>
      </c>
      <c r="B82" s="829"/>
      <c r="C82" s="918" t="s">
        <v>282</v>
      </c>
      <c r="D82" s="829"/>
      <c r="E82" s="918" t="s">
        <v>280</v>
      </c>
      <c r="F82" s="829"/>
      <c r="G82" s="918" t="s">
        <v>283</v>
      </c>
      <c r="H82" s="829"/>
      <c r="I82" s="918" t="s">
        <v>279</v>
      </c>
      <c r="J82" s="829"/>
      <c r="K82" s="829"/>
      <c r="L82" s="918"/>
      <c r="M82" s="829"/>
      <c r="N82" s="829"/>
      <c r="O82" s="918"/>
      <c r="P82" s="829"/>
      <c r="Q82" s="918"/>
      <c r="R82" s="829"/>
      <c r="S82" s="917" t="s">
        <v>209</v>
      </c>
      <c r="T82" s="829"/>
      <c r="U82" s="829"/>
      <c r="V82" s="829"/>
      <c r="W82" s="829"/>
      <c r="X82" s="829"/>
      <c r="Y82" s="829"/>
      <c r="Z82" s="829"/>
      <c r="AA82" s="918" t="s">
        <v>273</v>
      </c>
      <c r="AB82" s="829"/>
      <c r="AC82" s="829"/>
      <c r="AD82" s="829"/>
      <c r="AE82" s="829"/>
      <c r="AF82" s="918" t="s">
        <v>274</v>
      </c>
      <c r="AG82" s="829"/>
      <c r="AH82" s="829"/>
      <c r="AI82" s="105" t="s">
        <v>65</v>
      </c>
      <c r="AJ82" s="919" t="s">
        <v>275</v>
      </c>
      <c r="AK82" s="829"/>
      <c r="AL82" s="829"/>
      <c r="AM82" s="829"/>
      <c r="AN82" s="829"/>
      <c r="AO82" s="829"/>
      <c r="AP82" s="360">
        <v>307000000</v>
      </c>
      <c r="AQ82" s="554">
        <v>0</v>
      </c>
      <c r="AR82" s="360">
        <v>75357390.849999994</v>
      </c>
      <c r="AS82" s="361">
        <v>0</v>
      </c>
      <c r="AT82" s="554">
        <v>0</v>
      </c>
      <c r="AU82" s="361">
        <v>0</v>
      </c>
      <c r="AV82" s="554">
        <v>0</v>
      </c>
      <c r="AW82" s="361">
        <v>0</v>
      </c>
      <c r="AX82" s="554">
        <v>0</v>
      </c>
      <c r="AY82" s="361">
        <v>0</v>
      </c>
      <c r="AZ82" s="361">
        <v>0</v>
      </c>
      <c r="BA82" s="361">
        <v>0</v>
      </c>
      <c r="BB82" s="361">
        <v>0</v>
      </c>
    </row>
    <row r="83" spans="1:54" x14ac:dyDescent="0.25">
      <c r="A83" s="918" t="s">
        <v>14</v>
      </c>
      <c r="B83" s="829"/>
      <c r="C83" s="918" t="s">
        <v>282</v>
      </c>
      <c r="D83" s="829"/>
      <c r="E83" s="918" t="s">
        <v>280</v>
      </c>
      <c r="F83" s="829"/>
      <c r="G83" s="918" t="s">
        <v>283</v>
      </c>
      <c r="H83" s="829"/>
      <c r="I83" s="918" t="s">
        <v>279</v>
      </c>
      <c r="J83" s="829"/>
      <c r="K83" s="829"/>
      <c r="L83" s="918"/>
      <c r="M83" s="829"/>
      <c r="N83" s="829"/>
      <c r="O83" s="918"/>
      <c r="P83" s="829"/>
      <c r="Q83" s="918"/>
      <c r="R83" s="829"/>
      <c r="S83" s="917" t="s">
        <v>209</v>
      </c>
      <c r="T83" s="829"/>
      <c r="U83" s="829"/>
      <c r="V83" s="829"/>
      <c r="W83" s="829"/>
      <c r="X83" s="829"/>
      <c r="Y83" s="829"/>
      <c r="Z83" s="829"/>
      <c r="AA83" s="918" t="s">
        <v>273</v>
      </c>
      <c r="AB83" s="829"/>
      <c r="AC83" s="829"/>
      <c r="AD83" s="829"/>
      <c r="AE83" s="829"/>
      <c r="AF83" s="918" t="s">
        <v>274</v>
      </c>
      <c r="AG83" s="829"/>
      <c r="AH83" s="829"/>
      <c r="AI83" s="105" t="s">
        <v>303</v>
      </c>
      <c r="AJ83" s="919" t="s">
        <v>321</v>
      </c>
      <c r="AK83" s="829"/>
      <c r="AL83" s="829"/>
      <c r="AM83" s="829"/>
      <c r="AN83" s="829"/>
      <c r="AO83" s="829"/>
      <c r="AP83" s="360">
        <v>986000000</v>
      </c>
      <c r="AQ83" s="553">
        <v>430000000</v>
      </c>
      <c r="AR83" s="360">
        <v>26030000</v>
      </c>
      <c r="AS83" s="361">
        <v>0</v>
      </c>
      <c r="AT83" s="553">
        <v>36250000</v>
      </c>
      <c r="AU83" s="360">
        <v>393750000</v>
      </c>
      <c r="AV83" s="554">
        <v>0</v>
      </c>
      <c r="AW83" s="360">
        <v>36250000</v>
      </c>
      <c r="AX83" s="554">
        <v>0</v>
      </c>
      <c r="AY83" s="361">
        <v>0</v>
      </c>
      <c r="AZ83" s="361">
        <v>0</v>
      </c>
      <c r="BA83" s="361">
        <v>0</v>
      </c>
      <c r="BB83" s="361">
        <v>0</v>
      </c>
    </row>
    <row r="84" spans="1:54" x14ac:dyDescent="0.25">
      <c r="A84" s="925" t="s">
        <v>14</v>
      </c>
      <c r="B84" s="829"/>
      <c r="C84" s="925" t="s">
        <v>282</v>
      </c>
      <c r="D84" s="829"/>
      <c r="E84" s="925" t="s">
        <v>280</v>
      </c>
      <c r="F84" s="829"/>
      <c r="G84" s="925" t="s">
        <v>283</v>
      </c>
      <c r="H84" s="829"/>
      <c r="I84" s="925" t="s">
        <v>279</v>
      </c>
      <c r="J84" s="829"/>
      <c r="K84" s="829"/>
      <c r="L84" s="925" t="s">
        <v>289</v>
      </c>
      <c r="M84" s="829"/>
      <c r="N84" s="829"/>
      <c r="O84" s="925"/>
      <c r="P84" s="829"/>
      <c r="Q84" s="925"/>
      <c r="R84" s="829"/>
      <c r="S84" s="924" t="s">
        <v>655</v>
      </c>
      <c r="T84" s="829"/>
      <c r="U84" s="829"/>
      <c r="V84" s="829"/>
      <c r="W84" s="829"/>
      <c r="X84" s="829"/>
      <c r="Y84" s="829"/>
      <c r="Z84" s="829"/>
      <c r="AA84" s="925" t="s">
        <v>273</v>
      </c>
      <c r="AB84" s="829"/>
      <c r="AC84" s="829"/>
      <c r="AD84" s="829"/>
      <c r="AE84" s="829"/>
      <c r="AF84" s="925" t="s">
        <v>274</v>
      </c>
      <c r="AG84" s="829"/>
      <c r="AH84" s="829"/>
      <c r="AI84" s="108" t="s">
        <v>303</v>
      </c>
      <c r="AJ84" s="926" t="s">
        <v>321</v>
      </c>
      <c r="AK84" s="829"/>
      <c r="AL84" s="829"/>
      <c r="AM84" s="829"/>
      <c r="AN84" s="829"/>
      <c r="AO84" s="829"/>
      <c r="AP84" s="365">
        <v>6000000</v>
      </c>
      <c r="AQ84" s="557">
        <v>0</v>
      </c>
      <c r="AR84" s="365">
        <v>6000000</v>
      </c>
      <c r="AS84" s="366">
        <v>0</v>
      </c>
      <c r="AT84" s="557">
        <v>0</v>
      </c>
      <c r="AU84" s="366">
        <v>0</v>
      </c>
      <c r="AV84" s="557">
        <v>0</v>
      </c>
      <c r="AW84" s="366">
        <v>0</v>
      </c>
      <c r="AX84" s="557">
        <v>0</v>
      </c>
      <c r="AY84" s="366">
        <v>0</v>
      </c>
      <c r="AZ84" s="366">
        <v>0</v>
      </c>
      <c r="BA84" s="366">
        <v>0</v>
      </c>
      <c r="BB84" s="366">
        <v>0</v>
      </c>
    </row>
    <row r="85" spans="1:54" x14ac:dyDescent="0.25">
      <c r="A85" s="925" t="s">
        <v>14</v>
      </c>
      <c r="B85" s="829"/>
      <c r="C85" s="925" t="s">
        <v>282</v>
      </c>
      <c r="D85" s="829"/>
      <c r="E85" s="925" t="s">
        <v>280</v>
      </c>
      <c r="F85" s="829"/>
      <c r="G85" s="925" t="s">
        <v>283</v>
      </c>
      <c r="H85" s="829"/>
      <c r="I85" s="925" t="s">
        <v>279</v>
      </c>
      <c r="J85" s="829"/>
      <c r="K85" s="829"/>
      <c r="L85" s="925" t="s">
        <v>292</v>
      </c>
      <c r="M85" s="829"/>
      <c r="N85" s="829"/>
      <c r="O85" s="925"/>
      <c r="P85" s="829"/>
      <c r="Q85" s="925"/>
      <c r="R85" s="829"/>
      <c r="S85" s="924" t="s">
        <v>48</v>
      </c>
      <c r="T85" s="829"/>
      <c r="U85" s="829"/>
      <c r="V85" s="829"/>
      <c r="W85" s="829"/>
      <c r="X85" s="829"/>
      <c r="Y85" s="829"/>
      <c r="Z85" s="829"/>
      <c r="AA85" s="925" t="s">
        <v>273</v>
      </c>
      <c r="AB85" s="829"/>
      <c r="AC85" s="829"/>
      <c r="AD85" s="829"/>
      <c r="AE85" s="829"/>
      <c r="AF85" s="925" t="s">
        <v>274</v>
      </c>
      <c r="AG85" s="829"/>
      <c r="AH85" s="829"/>
      <c r="AI85" s="108" t="s">
        <v>65</v>
      </c>
      <c r="AJ85" s="926" t="s">
        <v>275</v>
      </c>
      <c r="AK85" s="829"/>
      <c r="AL85" s="829"/>
      <c r="AM85" s="829"/>
      <c r="AN85" s="829"/>
      <c r="AO85" s="829"/>
      <c r="AP85" s="365">
        <v>75000000</v>
      </c>
      <c r="AQ85" s="557">
        <v>0</v>
      </c>
      <c r="AR85" s="365">
        <v>74600000</v>
      </c>
      <c r="AS85" s="366">
        <v>0</v>
      </c>
      <c r="AT85" s="557">
        <v>0</v>
      </c>
      <c r="AU85" s="366">
        <v>0</v>
      </c>
      <c r="AV85" s="557">
        <v>0</v>
      </c>
      <c r="AW85" s="366">
        <v>0</v>
      </c>
      <c r="AX85" s="557">
        <v>0</v>
      </c>
      <c r="AY85" s="366">
        <v>0</v>
      </c>
      <c r="AZ85" s="366">
        <v>0</v>
      </c>
      <c r="BA85" s="366">
        <v>0</v>
      </c>
      <c r="BB85" s="366">
        <v>0</v>
      </c>
    </row>
    <row r="86" spans="1:54" x14ac:dyDescent="0.25">
      <c r="A86" s="925" t="s">
        <v>14</v>
      </c>
      <c r="B86" s="829"/>
      <c r="C86" s="925" t="s">
        <v>282</v>
      </c>
      <c r="D86" s="829"/>
      <c r="E86" s="925" t="s">
        <v>280</v>
      </c>
      <c r="F86" s="829"/>
      <c r="G86" s="925" t="s">
        <v>283</v>
      </c>
      <c r="H86" s="829"/>
      <c r="I86" s="925" t="s">
        <v>279</v>
      </c>
      <c r="J86" s="829"/>
      <c r="K86" s="829"/>
      <c r="L86" s="925" t="s">
        <v>292</v>
      </c>
      <c r="M86" s="829"/>
      <c r="N86" s="829"/>
      <c r="O86" s="925"/>
      <c r="P86" s="829"/>
      <c r="Q86" s="925"/>
      <c r="R86" s="829"/>
      <c r="S86" s="924" t="s">
        <v>48</v>
      </c>
      <c r="T86" s="829"/>
      <c r="U86" s="829"/>
      <c r="V86" s="829"/>
      <c r="W86" s="829"/>
      <c r="X86" s="829"/>
      <c r="Y86" s="829"/>
      <c r="Z86" s="829"/>
      <c r="AA86" s="925" t="s">
        <v>273</v>
      </c>
      <c r="AB86" s="829"/>
      <c r="AC86" s="829"/>
      <c r="AD86" s="829"/>
      <c r="AE86" s="829"/>
      <c r="AF86" s="925" t="s">
        <v>274</v>
      </c>
      <c r="AG86" s="829"/>
      <c r="AH86" s="829"/>
      <c r="AI86" s="108" t="s">
        <v>303</v>
      </c>
      <c r="AJ86" s="926" t="s">
        <v>321</v>
      </c>
      <c r="AK86" s="829"/>
      <c r="AL86" s="829"/>
      <c r="AM86" s="829"/>
      <c r="AN86" s="829"/>
      <c r="AO86" s="829"/>
      <c r="AP86" s="365">
        <v>500000000</v>
      </c>
      <c r="AQ86" s="557">
        <v>0</v>
      </c>
      <c r="AR86" s="365">
        <v>17680000</v>
      </c>
      <c r="AS86" s="366">
        <v>0</v>
      </c>
      <c r="AT86" s="557">
        <v>0</v>
      </c>
      <c r="AU86" s="366">
        <v>0</v>
      </c>
      <c r="AV86" s="557">
        <v>0</v>
      </c>
      <c r="AW86" s="366">
        <v>0</v>
      </c>
      <c r="AX86" s="557">
        <v>0</v>
      </c>
      <c r="AY86" s="366">
        <v>0</v>
      </c>
      <c r="AZ86" s="366">
        <v>0</v>
      </c>
      <c r="BA86" s="366">
        <v>0</v>
      </c>
      <c r="BB86" s="366">
        <v>0</v>
      </c>
    </row>
    <row r="87" spans="1:54" x14ac:dyDescent="0.25">
      <c r="A87" s="925" t="s">
        <v>14</v>
      </c>
      <c r="B87" s="829"/>
      <c r="C87" s="925" t="s">
        <v>282</v>
      </c>
      <c r="D87" s="829"/>
      <c r="E87" s="925" t="s">
        <v>280</v>
      </c>
      <c r="F87" s="829"/>
      <c r="G87" s="925" t="s">
        <v>283</v>
      </c>
      <c r="H87" s="829"/>
      <c r="I87" s="925" t="s">
        <v>279</v>
      </c>
      <c r="J87" s="829"/>
      <c r="K87" s="829"/>
      <c r="L87" s="925" t="s">
        <v>294</v>
      </c>
      <c r="M87" s="829"/>
      <c r="N87" s="829"/>
      <c r="O87" s="925"/>
      <c r="P87" s="829"/>
      <c r="Q87" s="925"/>
      <c r="R87" s="829"/>
      <c r="S87" s="924" t="s">
        <v>49</v>
      </c>
      <c r="T87" s="829"/>
      <c r="U87" s="829"/>
      <c r="V87" s="829"/>
      <c r="W87" s="829"/>
      <c r="X87" s="829"/>
      <c r="Y87" s="829"/>
      <c r="Z87" s="829"/>
      <c r="AA87" s="925" t="s">
        <v>273</v>
      </c>
      <c r="AB87" s="829"/>
      <c r="AC87" s="829"/>
      <c r="AD87" s="829"/>
      <c r="AE87" s="829"/>
      <c r="AF87" s="925" t="s">
        <v>274</v>
      </c>
      <c r="AG87" s="829"/>
      <c r="AH87" s="829"/>
      <c r="AI87" s="108" t="s">
        <v>65</v>
      </c>
      <c r="AJ87" s="926" t="s">
        <v>275</v>
      </c>
      <c r="AK87" s="829"/>
      <c r="AL87" s="829"/>
      <c r="AM87" s="829"/>
      <c r="AN87" s="829"/>
      <c r="AO87" s="829"/>
      <c r="AP87" s="365">
        <v>232000000</v>
      </c>
      <c r="AQ87" s="557">
        <v>0</v>
      </c>
      <c r="AR87" s="365">
        <v>757390.85</v>
      </c>
      <c r="AS87" s="366">
        <v>0</v>
      </c>
      <c r="AT87" s="557">
        <v>0</v>
      </c>
      <c r="AU87" s="366">
        <v>0</v>
      </c>
      <c r="AV87" s="557">
        <v>0</v>
      </c>
      <c r="AW87" s="366">
        <v>0</v>
      </c>
      <c r="AX87" s="557">
        <v>0</v>
      </c>
      <c r="AY87" s="366">
        <v>0</v>
      </c>
      <c r="AZ87" s="366">
        <v>0</v>
      </c>
      <c r="BA87" s="366">
        <v>0</v>
      </c>
      <c r="BB87" s="366">
        <v>0</v>
      </c>
    </row>
    <row r="88" spans="1:54" x14ac:dyDescent="0.25">
      <c r="A88" s="925" t="s">
        <v>14</v>
      </c>
      <c r="B88" s="829"/>
      <c r="C88" s="925" t="s">
        <v>282</v>
      </c>
      <c r="D88" s="829"/>
      <c r="E88" s="925" t="s">
        <v>280</v>
      </c>
      <c r="F88" s="829"/>
      <c r="G88" s="925" t="s">
        <v>283</v>
      </c>
      <c r="H88" s="829"/>
      <c r="I88" s="925" t="s">
        <v>279</v>
      </c>
      <c r="J88" s="829"/>
      <c r="K88" s="829"/>
      <c r="L88" s="925" t="s">
        <v>294</v>
      </c>
      <c r="M88" s="829"/>
      <c r="N88" s="829"/>
      <c r="O88" s="925"/>
      <c r="P88" s="829"/>
      <c r="Q88" s="925"/>
      <c r="R88" s="829"/>
      <c r="S88" s="924" t="s">
        <v>49</v>
      </c>
      <c r="T88" s="829"/>
      <c r="U88" s="829"/>
      <c r="V88" s="829"/>
      <c r="W88" s="829"/>
      <c r="X88" s="829"/>
      <c r="Y88" s="829"/>
      <c r="Z88" s="829"/>
      <c r="AA88" s="925" t="s">
        <v>273</v>
      </c>
      <c r="AB88" s="829"/>
      <c r="AC88" s="829"/>
      <c r="AD88" s="829"/>
      <c r="AE88" s="829"/>
      <c r="AF88" s="925" t="s">
        <v>274</v>
      </c>
      <c r="AG88" s="829"/>
      <c r="AH88" s="829"/>
      <c r="AI88" s="108" t="s">
        <v>303</v>
      </c>
      <c r="AJ88" s="926" t="s">
        <v>321</v>
      </c>
      <c r="AK88" s="829"/>
      <c r="AL88" s="829"/>
      <c r="AM88" s="829"/>
      <c r="AN88" s="829"/>
      <c r="AO88" s="829"/>
      <c r="AP88" s="365">
        <v>480000000</v>
      </c>
      <c r="AQ88" s="556">
        <v>430000000</v>
      </c>
      <c r="AR88" s="365">
        <v>2350000</v>
      </c>
      <c r="AS88" s="366">
        <v>0</v>
      </c>
      <c r="AT88" s="556">
        <v>36250000</v>
      </c>
      <c r="AU88" s="365">
        <v>393750000</v>
      </c>
      <c r="AV88" s="557">
        <v>0</v>
      </c>
      <c r="AW88" s="365">
        <v>36250000</v>
      </c>
      <c r="AX88" s="557">
        <v>0</v>
      </c>
      <c r="AY88" s="366">
        <v>0</v>
      </c>
      <c r="AZ88" s="366">
        <v>0</v>
      </c>
      <c r="BA88" s="366">
        <v>0</v>
      </c>
      <c r="BB88" s="366">
        <v>0</v>
      </c>
    </row>
    <row r="89" spans="1:54" x14ac:dyDescent="0.25">
      <c r="A89" s="918" t="s">
        <v>14</v>
      </c>
      <c r="B89" s="829"/>
      <c r="C89" s="918" t="s">
        <v>282</v>
      </c>
      <c r="D89" s="829"/>
      <c r="E89" s="918" t="s">
        <v>280</v>
      </c>
      <c r="F89" s="829"/>
      <c r="G89" s="918" t="s">
        <v>283</v>
      </c>
      <c r="H89" s="829"/>
      <c r="I89" s="918" t="s">
        <v>282</v>
      </c>
      <c r="J89" s="829"/>
      <c r="K89" s="829"/>
      <c r="L89" s="918"/>
      <c r="M89" s="829"/>
      <c r="N89" s="829"/>
      <c r="O89" s="918"/>
      <c r="P89" s="829"/>
      <c r="Q89" s="918"/>
      <c r="R89" s="829"/>
      <c r="S89" s="917" t="s">
        <v>211</v>
      </c>
      <c r="T89" s="829"/>
      <c r="U89" s="829"/>
      <c r="V89" s="829"/>
      <c r="W89" s="829"/>
      <c r="X89" s="829"/>
      <c r="Y89" s="829"/>
      <c r="Z89" s="829"/>
      <c r="AA89" s="918" t="s">
        <v>273</v>
      </c>
      <c r="AB89" s="829"/>
      <c r="AC89" s="829"/>
      <c r="AD89" s="829"/>
      <c r="AE89" s="829"/>
      <c r="AF89" s="918" t="s">
        <v>274</v>
      </c>
      <c r="AG89" s="829"/>
      <c r="AH89" s="829"/>
      <c r="AI89" s="105" t="s">
        <v>65</v>
      </c>
      <c r="AJ89" s="919" t="s">
        <v>275</v>
      </c>
      <c r="AK89" s="829"/>
      <c r="AL89" s="829"/>
      <c r="AM89" s="829"/>
      <c r="AN89" s="829"/>
      <c r="AO89" s="829"/>
      <c r="AP89" s="360">
        <v>127000000</v>
      </c>
      <c r="AQ89" s="553">
        <v>66000000</v>
      </c>
      <c r="AR89" s="360">
        <v>31178010</v>
      </c>
      <c r="AS89" s="361">
        <v>0</v>
      </c>
      <c r="AT89" s="553">
        <v>1174350</v>
      </c>
      <c r="AU89" s="360">
        <v>64825650</v>
      </c>
      <c r="AV89" s="554">
        <v>0</v>
      </c>
      <c r="AW89" s="360">
        <v>1174350</v>
      </c>
      <c r="AX89" s="554">
        <v>0</v>
      </c>
      <c r="AY89" s="361">
        <v>0</v>
      </c>
      <c r="AZ89" s="361">
        <v>0</v>
      </c>
      <c r="BA89" s="361">
        <v>0</v>
      </c>
      <c r="BB89" s="361">
        <v>0</v>
      </c>
    </row>
    <row r="90" spans="1:54" x14ac:dyDescent="0.25">
      <c r="A90" s="925" t="s">
        <v>14</v>
      </c>
      <c r="B90" s="829"/>
      <c r="C90" s="925" t="s">
        <v>282</v>
      </c>
      <c r="D90" s="829"/>
      <c r="E90" s="925" t="s">
        <v>280</v>
      </c>
      <c r="F90" s="829"/>
      <c r="G90" s="925" t="s">
        <v>283</v>
      </c>
      <c r="H90" s="829"/>
      <c r="I90" s="925" t="s">
        <v>282</v>
      </c>
      <c r="J90" s="829"/>
      <c r="K90" s="829"/>
      <c r="L90" s="925" t="s">
        <v>279</v>
      </c>
      <c r="M90" s="829"/>
      <c r="N90" s="829"/>
      <c r="O90" s="925"/>
      <c r="P90" s="829"/>
      <c r="Q90" s="925"/>
      <c r="R90" s="829"/>
      <c r="S90" s="924" t="s">
        <v>50</v>
      </c>
      <c r="T90" s="829"/>
      <c r="U90" s="829"/>
      <c r="V90" s="829"/>
      <c r="W90" s="829"/>
      <c r="X90" s="829"/>
      <c r="Y90" s="829"/>
      <c r="Z90" s="829"/>
      <c r="AA90" s="925" t="s">
        <v>273</v>
      </c>
      <c r="AB90" s="829"/>
      <c r="AC90" s="829"/>
      <c r="AD90" s="829"/>
      <c r="AE90" s="829"/>
      <c r="AF90" s="925" t="s">
        <v>274</v>
      </c>
      <c r="AG90" s="829"/>
      <c r="AH90" s="829"/>
      <c r="AI90" s="108" t="s">
        <v>65</v>
      </c>
      <c r="AJ90" s="926" t="s">
        <v>275</v>
      </c>
      <c r="AK90" s="829"/>
      <c r="AL90" s="829"/>
      <c r="AM90" s="829"/>
      <c r="AN90" s="829"/>
      <c r="AO90" s="829"/>
      <c r="AP90" s="365">
        <v>57000000</v>
      </c>
      <c r="AQ90" s="557">
        <v>0</v>
      </c>
      <c r="AR90" s="365">
        <v>30628010</v>
      </c>
      <c r="AS90" s="366">
        <v>0</v>
      </c>
      <c r="AT90" s="557">
        <v>0</v>
      </c>
      <c r="AU90" s="366">
        <v>0</v>
      </c>
      <c r="AV90" s="557">
        <v>0</v>
      </c>
      <c r="AW90" s="366">
        <v>0</v>
      </c>
      <c r="AX90" s="557">
        <v>0</v>
      </c>
      <c r="AY90" s="366">
        <v>0</v>
      </c>
      <c r="AZ90" s="366">
        <v>0</v>
      </c>
      <c r="BA90" s="366">
        <v>0</v>
      </c>
      <c r="BB90" s="366">
        <v>0</v>
      </c>
    </row>
    <row r="91" spans="1:54" x14ac:dyDescent="0.25">
      <c r="A91" s="925" t="s">
        <v>14</v>
      </c>
      <c r="B91" s="829"/>
      <c r="C91" s="925" t="s">
        <v>282</v>
      </c>
      <c r="D91" s="829"/>
      <c r="E91" s="925" t="s">
        <v>280</v>
      </c>
      <c r="F91" s="829"/>
      <c r="G91" s="925" t="s">
        <v>283</v>
      </c>
      <c r="H91" s="829"/>
      <c r="I91" s="925" t="s">
        <v>282</v>
      </c>
      <c r="J91" s="829"/>
      <c r="K91" s="829"/>
      <c r="L91" s="925" t="s">
        <v>282</v>
      </c>
      <c r="M91" s="829"/>
      <c r="N91" s="829"/>
      <c r="O91" s="925"/>
      <c r="P91" s="829"/>
      <c r="Q91" s="925"/>
      <c r="R91" s="829"/>
      <c r="S91" s="924" t="s">
        <v>51</v>
      </c>
      <c r="T91" s="829"/>
      <c r="U91" s="829"/>
      <c r="V91" s="829"/>
      <c r="W91" s="829"/>
      <c r="X91" s="829"/>
      <c r="Y91" s="829"/>
      <c r="Z91" s="829"/>
      <c r="AA91" s="925" t="s">
        <v>273</v>
      </c>
      <c r="AB91" s="829"/>
      <c r="AC91" s="829"/>
      <c r="AD91" s="829"/>
      <c r="AE91" s="829"/>
      <c r="AF91" s="925" t="s">
        <v>274</v>
      </c>
      <c r="AG91" s="829"/>
      <c r="AH91" s="829"/>
      <c r="AI91" s="108" t="s">
        <v>65</v>
      </c>
      <c r="AJ91" s="926" t="s">
        <v>275</v>
      </c>
      <c r="AK91" s="829"/>
      <c r="AL91" s="829"/>
      <c r="AM91" s="829"/>
      <c r="AN91" s="829"/>
      <c r="AO91" s="829"/>
      <c r="AP91" s="365">
        <v>70000000</v>
      </c>
      <c r="AQ91" s="556">
        <v>66000000</v>
      </c>
      <c r="AR91" s="365">
        <v>550000</v>
      </c>
      <c r="AS91" s="366">
        <v>0</v>
      </c>
      <c r="AT91" s="556">
        <v>1174350</v>
      </c>
      <c r="AU91" s="365">
        <v>64825650</v>
      </c>
      <c r="AV91" s="557">
        <v>0</v>
      </c>
      <c r="AW91" s="365">
        <v>1174350</v>
      </c>
      <c r="AX91" s="557">
        <v>0</v>
      </c>
      <c r="AY91" s="366">
        <v>0</v>
      </c>
      <c r="AZ91" s="366">
        <v>0</v>
      </c>
      <c r="BA91" s="366">
        <v>0</v>
      </c>
      <c r="BB91" s="366">
        <v>0</v>
      </c>
    </row>
    <row r="92" spans="1:54" x14ac:dyDescent="0.25">
      <c r="A92" s="918" t="s">
        <v>14</v>
      </c>
      <c r="B92" s="829"/>
      <c r="C92" s="918" t="s">
        <v>282</v>
      </c>
      <c r="D92" s="829"/>
      <c r="E92" s="918" t="s">
        <v>280</v>
      </c>
      <c r="F92" s="829"/>
      <c r="G92" s="918" t="s">
        <v>283</v>
      </c>
      <c r="H92" s="829"/>
      <c r="I92" s="918" t="s">
        <v>283</v>
      </c>
      <c r="J92" s="829"/>
      <c r="K92" s="829"/>
      <c r="L92" s="918"/>
      <c r="M92" s="829"/>
      <c r="N92" s="829"/>
      <c r="O92" s="918"/>
      <c r="P92" s="829"/>
      <c r="Q92" s="918"/>
      <c r="R92" s="829"/>
      <c r="S92" s="917" t="s">
        <v>213</v>
      </c>
      <c r="T92" s="829"/>
      <c r="U92" s="829"/>
      <c r="V92" s="829"/>
      <c r="W92" s="829"/>
      <c r="X92" s="829"/>
      <c r="Y92" s="829"/>
      <c r="Z92" s="829"/>
      <c r="AA92" s="918" t="s">
        <v>273</v>
      </c>
      <c r="AB92" s="829"/>
      <c r="AC92" s="829"/>
      <c r="AD92" s="829"/>
      <c r="AE92" s="829"/>
      <c r="AF92" s="918" t="s">
        <v>274</v>
      </c>
      <c r="AG92" s="829"/>
      <c r="AH92" s="829"/>
      <c r="AI92" s="105" t="s">
        <v>65</v>
      </c>
      <c r="AJ92" s="919" t="s">
        <v>275</v>
      </c>
      <c r="AK92" s="829"/>
      <c r="AL92" s="829"/>
      <c r="AM92" s="829"/>
      <c r="AN92" s="829"/>
      <c r="AO92" s="829"/>
      <c r="AP92" s="360">
        <v>286723166</v>
      </c>
      <c r="AQ92" s="553">
        <v>2113096</v>
      </c>
      <c r="AR92" s="360">
        <v>32117105</v>
      </c>
      <c r="AS92" s="361">
        <v>0</v>
      </c>
      <c r="AT92" s="553">
        <v>6113096</v>
      </c>
      <c r="AU92" s="360">
        <v>-4000000</v>
      </c>
      <c r="AV92" s="553">
        <v>33846610</v>
      </c>
      <c r="AW92" s="360">
        <v>-27733514</v>
      </c>
      <c r="AX92" s="553">
        <v>33846610</v>
      </c>
      <c r="AY92" s="361">
        <v>0</v>
      </c>
      <c r="AZ92" s="360">
        <v>33846610</v>
      </c>
      <c r="BA92" s="361">
        <v>0</v>
      </c>
      <c r="BB92" s="361">
        <v>0</v>
      </c>
    </row>
    <row r="93" spans="1:54" x14ac:dyDescent="0.25">
      <c r="A93" s="918" t="s">
        <v>14</v>
      </c>
      <c r="B93" s="829"/>
      <c r="C93" s="918" t="s">
        <v>282</v>
      </c>
      <c r="D93" s="829"/>
      <c r="E93" s="918" t="s">
        <v>280</v>
      </c>
      <c r="F93" s="829"/>
      <c r="G93" s="918" t="s">
        <v>283</v>
      </c>
      <c r="H93" s="829"/>
      <c r="I93" s="918" t="s">
        <v>283</v>
      </c>
      <c r="J93" s="829"/>
      <c r="K93" s="829"/>
      <c r="L93" s="918"/>
      <c r="M93" s="829"/>
      <c r="N93" s="829"/>
      <c r="O93" s="918"/>
      <c r="P93" s="829"/>
      <c r="Q93" s="918"/>
      <c r="R93" s="829"/>
      <c r="S93" s="917" t="s">
        <v>213</v>
      </c>
      <c r="T93" s="829"/>
      <c r="U93" s="829"/>
      <c r="V93" s="829"/>
      <c r="W93" s="829"/>
      <c r="X93" s="829"/>
      <c r="Y93" s="829"/>
      <c r="Z93" s="829"/>
      <c r="AA93" s="918" t="s">
        <v>273</v>
      </c>
      <c r="AB93" s="829"/>
      <c r="AC93" s="829"/>
      <c r="AD93" s="829"/>
      <c r="AE93" s="829"/>
      <c r="AF93" s="918" t="s">
        <v>274</v>
      </c>
      <c r="AG93" s="829"/>
      <c r="AH93" s="829"/>
      <c r="AI93" s="105" t="s">
        <v>303</v>
      </c>
      <c r="AJ93" s="919" t="s">
        <v>321</v>
      </c>
      <c r="AK93" s="829"/>
      <c r="AL93" s="829"/>
      <c r="AM93" s="829"/>
      <c r="AN93" s="829"/>
      <c r="AO93" s="829"/>
      <c r="AP93" s="360">
        <v>1175000000</v>
      </c>
      <c r="AQ93" s="553">
        <v>48000000</v>
      </c>
      <c r="AR93" s="360">
        <v>530050000</v>
      </c>
      <c r="AS93" s="361">
        <v>0</v>
      </c>
      <c r="AT93" s="553">
        <v>439001611.81999999</v>
      </c>
      <c r="AU93" s="360">
        <v>-391001611.81999999</v>
      </c>
      <c r="AV93" s="553">
        <v>2571590</v>
      </c>
      <c r="AW93" s="360">
        <v>436430021.81999999</v>
      </c>
      <c r="AX93" s="553">
        <v>2571590</v>
      </c>
      <c r="AY93" s="361">
        <v>0</v>
      </c>
      <c r="AZ93" s="360">
        <v>2571590</v>
      </c>
      <c r="BA93" s="361">
        <v>0</v>
      </c>
      <c r="BB93" s="361">
        <v>0</v>
      </c>
    </row>
    <row r="94" spans="1:54" x14ac:dyDescent="0.25">
      <c r="A94" s="925" t="s">
        <v>14</v>
      </c>
      <c r="B94" s="829"/>
      <c r="C94" s="925" t="s">
        <v>282</v>
      </c>
      <c r="D94" s="829"/>
      <c r="E94" s="925" t="s">
        <v>280</v>
      </c>
      <c r="F94" s="829"/>
      <c r="G94" s="925" t="s">
        <v>283</v>
      </c>
      <c r="H94" s="829"/>
      <c r="I94" s="925" t="s">
        <v>283</v>
      </c>
      <c r="J94" s="829"/>
      <c r="K94" s="829"/>
      <c r="L94" s="925" t="s">
        <v>279</v>
      </c>
      <c r="M94" s="829"/>
      <c r="N94" s="829"/>
      <c r="O94" s="925"/>
      <c r="P94" s="829"/>
      <c r="Q94" s="925"/>
      <c r="R94" s="829"/>
      <c r="S94" s="924" t="s">
        <v>52</v>
      </c>
      <c r="T94" s="829"/>
      <c r="U94" s="829"/>
      <c r="V94" s="829"/>
      <c r="W94" s="829"/>
      <c r="X94" s="829"/>
      <c r="Y94" s="829"/>
      <c r="Z94" s="829"/>
      <c r="AA94" s="925" t="s">
        <v>273</v>
      </c>
      <c r="AB94" s="829"/>
      <c r="AC94" s="829"/>
      <c r="AD94" s="829"/>
      <c r="AE94" s="829"/>
      <c r="AF94" s="925" t="s">
        <v>274</v>
      </c>
      <c r="AG94" s="829"/>
      <c r="AH94" s="829"/>
      <c r="AI94" s="108" t="s">
        <v>65</v>
      </c>
      <c r="AJ94" s="926" t="s">
        <v>275</v>
      </c>
      <c r="AK94" s="829"/>
      <c r="AL94" s="829"/>
      <c r="AM94" s="829"/>
      <c r="AN94" s="829"/>
      <c r="AO94" s="829"/>
      <c r="AP94" s="365">
        <v>196000000</v>
      </c>
      <c r="AQ94" s="557">
        <v>0</v>
      </c>
      <c r="AR94" s="365">
        <v>2050000</v>
      </c>
      <c r="AS94" s="366">
        <v>0</v>
      </c>
      <c r="AT94" s="556">
        <v>4000000</v>
      </c>
      <c r="AU94" s="365">
        <v>-4000000</v>
      </c>
      <c r="AV94" s="556">
        <v>14597514</v>
      </c>
      <c r="AW94" s="365">
        <v>-10597514</v>
      </c>
      <c r="AX94" s="556">
        <v>14597514</v>
      </c>
      <c r="AY94" s="366">
        <v>0</v>
      </c>
      <c r="AZ94" s="365">
        <v>14597514</v>
      </c>
      <c r="BA94" s="366">
        <v>0</v>
      </c>
      <c r="BB94" s="366">
        <v>0</v>
      </c>
    </row>
    <row r="95" spans="1:54" x14ac:dyDescent="0.25">
      <c r="A95" s="925" t="s">
        <v>14</v>
      </c>
      <c r="B95" s="829"/>
      <c r="C95" s="925" t="s">
        <v>282</v>
      </c>
      <c r="D95" s="829"/>
      <c r="E95" s="925" t="s">
        <v>280</v>
      </c>
      <c r="F95" s="829"/>
      <c r="G95" s="925" t="s">
        <v>283</v>
      </c>
      <c r="H95" s="829"/>
      <c r="I95" s="925" t="s">
        <v>283</v>
      </c>
      <c r="J95" s="829"/>
      <c r="K95" s="829"/>
      <c r="L95" s="925" t="s">
        <v>279</v>
      </c>
      <c r="M95" s="829"/>
      <c r="N95" s="829"/>
      <c r="O95" s="925"/>
      <c r="P95" s="829"/>
      <c r="Q95" s="925"/>
      <c r="R95" s="829"/>
      <c r="S95" s="924" t="s">
        <v>52</v>
      </c>
      <c r="T95" s="829"/>
      <c r="U95" s="829"/>
      <c r="V95" s="829"/>
      <c r="W95" s="829"/>
      <c r="X95" s="829"/>
      <c r="Y95" s="829"/>
      <c r="Z95" s="829"/>
      <c r="AA95" s="925" t="s">
        <v>273</v>
      </c>
      <c r="AB95" s="829"/>
      <c r="AC95" s="829"/>
      <c r="AD95" s="829"/>
      <c r="AE95" s="829"/>
      <c r="AF95" s="925" t="s">
        <v>274</v>
      </c>
      <c r="AG95" s="829"/>
      <c r="AH95" s="829"/>
      <c r="AI95" s="108" t="s">
        <v>303</v>
      </c>
      <c r="AJ95" s="926" t="s">
        <v>321</v>
      </c>
      <c r="AK95" s="829"/>
      <c r="AL95" s="829"/>
      <c r="AM95" s="829"/>
      <c r="AN95" s="829"/>
      <c r="AO95" s="829"/>
      <c r="AP95" s="365">
        <v>200000000</v>
      </c>
      <c r="AQ95" s="556">
        <v>48000000</v>
      </c>
      <c r="AR95" s="365">
        <v>105250000</v>
      </c>
      <c r="AS95" s="366">
        <v>0</v>
      </c>
      <c r="AT95" s="556">
        <v>5500000</v>
      </c>
      <c r="AU95" s="365">
        <v>42500000</v>
      </c>
      <c r="AV95" s="557">
        <v>0</v>
      </c>
      <c r="AW95" s="365">
        <v>5500000</v>
      </c>
      <c r="AX95" s="557">
        <v>0</v>
      </c>
      <c r="AY95" s="366">
        <v>0</v>
      </c>
      <c r="AZ95" s="366">
        <v>0</v>
      </c>
      <c r="BA95" s="366">
        <v>0</v>
      </c>
      <c r="BB95" s="366">
        <v>0</v>
      </c>
    </row>
    <row r="96" spans="1:54" x14ac:dyDescent="0.25">
      <c r="A96" s="925" t="s">
        <v>14</v>
      </c>
      <c r="B96" s="829"/>
      <c r="C96" s="925" t="s">
        <v>282</v>
      </c>
      <c r="D96" s="829"/>
      <c r="E96" s="925" t="s">
        <v>280</v>
      </c>
      <c r="F96" s="829"/>
      <c r="G96" s="925" t="s">
        <v>283</v>
      </c>
      <c r="H96" s="829"/>
      <c r="I96" s="925" t="s">
        <v>283</v>
      </c>
      <c r="J96" s="829"/>
      <c r="K96" s="829"/>
      <c r="L96" s="925" t="s">
        <v>292</v>
      </c>
      <c r="M96" s="829"/>
      <c r="N96" s="829"/>
      <c r="O96" s="925"/>
      <c r="P96" s="829"/>
      <c r="Q96" s="925"/>
      <c r="R96" s="829"/>
      <c r="S96" s="924" t="s">
        <v>53</v>
      </c>
      <c r="T96" s="829"/>
      <c r="U96" s="829"/>
      <c r="V96" s="829"/>
      <c r="W96" s="829"/>
      <c r="X96" s="829"/>
      <c r="Y96" s="829"/>
      <c r="Z96" s="829"/>
      <c r="AA96" s="925" t="s">
        <v>273</v>
      </c>
      <c r="AB96" s="829"/>
      <c r="AC96" s="829"/>
      <c r="AD96" s="829"/>
      <c r="AE96" s="829"/>
      <c r="AF96" s="925" t="s">
        <v>274</v>
      </c>
      <c r="AG96" s="829"/>
      <c r="AH96" s="829"/>
      <c r="AI96" s="108" t="s">
        <v>65</v>
      </c>
      <c r="AJ96" s="926" t="s">
        <v>275</v>
      </c>
      <c r="AK96" s="829"/>
      <c r="AL96" s="829"/>
      <c r="AM96" s="829"/>
      <c r="AN96" s="829"/>
      <c r="AO96" s="829"/>
      <c r="AP96" s="365">
        <v>20000000</v>
      </c>
      <c r="AQ96" s="557">
        <v>0</v>
      </c>
      <c r="AR96" s="365">
        <v>19547800</v>
      </c>
      <c r="AS96" s="366">
        <v>0</v>
      </c>
      <c r="AT96" s="557">
        <v>0</v>
      </c>
      <c r="AU96" s="366">
        <v>0</v>
      </c>
      <c r="AV96" s="557">
        <v>0</v>
      </c>
      <c r="AW96" s="366">
        <v>0</v>
      </c>
      <c r="AX96" s="557">
        <v>0</v>
      </c>
      <c r="AY96" s="366">
        <v>0</v>
      </c>
      <c r="AZ96" s="366">
        <v>0</v>
      </c>
      <c r="BA96" s="366">
        <v>0</v>
      </c>
      <c r="BB96" s="366">
        <v>0</v>
      </c>
    </row>
    <row r="97" spans="1:54" x14ac:dyDescent="0.25">
      <c r="A97" s="925" t="s">
        <v>14</v>
      </c>
      <c r="B97" s="829"/>
      <c r="C97" s="925" t="s">
        <v>282</v>
      </c>
      <c r="D97" s="829"/>
      <c r="E97" s="925" t="s">
        <v>280</v>
      </c>
      <c r="F97" s="829"/>
      <c r="G97" s="925" t="s">
        <v>283</v>
      </c>
      <c r="H97" s="829"/>
      <c r="I97" s="925" t="s">
        <v>283</v>
      </c>
      <c r="J97" s="829"/>
      <c r="K97" s="829"/>
      <c r="L97" s="925" t="s">
        <v>292</v>
      </c>
      <c r="M97" s="829"/>
      <c r="N97" s="829"/>
      <c r="O97" s="925"/>
      <c r="P97" s="829"/>
      <c r="Q97" s="925"/>
      <c r="R97" s="829"/>
      <c r="S97" s="924" t="s">
        <v>53</v>
      </c>
      <c r="T97" s="829"/>
      <c r="U97" s="829"/>
      <c r="V97" s="829"/>
      <c r="W97" s="829"/>
      <c r="X97" s="829"/>
      <c r="Y97" s="829"/>
      <c r="Z97" s="829"/>
      <c r="AA97" s="925" t="s">
        <v>273</v>
      </c>
      <c r="AB97" s="829"/>
      <c r="AC97" s="829"/>
      <c r="AD97" s="829"/>
      <c r="AE97" s="829"/>
      <c r="AF97" s="925" t="s">
        <v>274</v>
      </c>
      <c r="AG97" s="829"/>
      <c r="AH97" s="829"/>
      <c r="AI97" s="108" t="s">
        <v>303</v>
      </c>
      <c r="AJ97" s="926" t="s">
        <v>321</v>
      </c>
      <c r="AK97" s="829"/>
      <c r="AL97" s="829"/>
      <c r="AM97" s="829"/>
      <c r="AN97" s="829"/>
      <c r="AO97" s="829"/>
      <c r="AP97" s="365">
        <v>80000000</v>
      </c>
      <c r="AQ97" s="557">
        <v>0</v>
      </c>
      <c r="AR97" s="365">
        <v>80000000</v>
      </c>
      <c r="AS97" s="366">
        <v>0</v>
      </c>
      <c r="AT97" s="557">
        <v>0</v>
      </c>
      <c r="AU97" s="366">
        <v>0</v>
      </c>
      <c r="AV97" s="557">
        <v>0</v>
      </c>
      <c r="AW97" s="366">
        <v>0</v>
      </c>
      <c r="AX97" s="557">
        <v>0</v>
      </c>
      <c r="AY97" s="366">
        <v>0</v>
      </c>
      <c r="AZ97" s="366">
        <v>0</v>
      </c>
      <c r="BA97" s="366">
        <v>0</v>
      </c>
      <c r="BB97" s="366">
        <v>0</v>
      </c>
    </row>
    <row r="98" spans="1:54" x14ac:dyDescent="0.25">
      <c r="A98" s="925" t="s">
        <v>14</v>
      </c>
      <c r="B98" s="829"/>
      <c r="C98" s="925" t="s">
        <v>282</v>
      </c>
      <c r="D98" s="829"/>
      <c r="E98" s="925" t="s">
        <v>280</v>
      </c>
      <c r="F98" s="829"/>
      <c r="G98" s="925" t="s">
        <v>283</v>
      </c>
      <c r="H98" s="829"/>
      <c r="I98" s="925" t="s">
        <v>283</v>
      </c>
      <c r="J98" s="829"/>
      <c r="K98" s="829"/>
      <c r="L98" s="925" t="s">
        <v>288</v>
      </c>
      <c r="M98" s="829"/>
      <c r="N98" s="829"/>
      <c r="O98" s="925"/>
      <c r="P98" s="829"/>
      <c r="Q98" s="925"/>
      <c r="R98" s="829"/>
      <c r="S98" s="924" t="s">
        <v>54</v>
      </c>
      <c r="T98" s="829"/>
      <c r="U98" s="829"/>
      <c r="V98" s="829"/>
      <c r="W98" s="829"/>
      <c r="X98" s="829"/>
      <c r="Y98" s="829"/>
      <c r="Z98" s="829"/>
      <c r="AA98" s="925" t="s">
        <v>273</v>
      </c>
      <c r="AB98" s="829"/>
      <c r="AC98" s="829"/>
      <c r="AD98" s="829"/>
      <c r="AE98" s="829"/>
      <c r="AF98" s="925" t="s">
        <v>274</v>
      </c>
      <c r="AG98" s="829"/>
      <c r="AH98" s="829"/>
      <c r="AI98" s="108" t="s">
        <v>65</v>
      </c>
      <c r="AJ98" s="926" t="s">
        <v>275</v>
      </c>
      <c r="AK98" s="829"/>
      <c r="AL98" s="829"/>
      <c r="AM98" s="829"/>
      <c r="AN98" s="829"/>
      <c r="AO98" s="829"/>
      <c r="AP98" s="365">
        <v>10000000</v>
      </c>
      <c r="AQ98" s="557">
        <v>0</v>
      </c>
      <c r="AR98" s="365">
        <v>3267600</v>
      </c>
      <c r="AS98" s="366">
        <v>0</v>
      </c>
      <c r="AT98" s="557">
        <v>0</v>
      </c>
      <c r="AU98" s="366">
        <v>0</v>
      </c>
      <c r="AV98" s="557">
        <v>0</v>
      </c>
      <c r="AW98" s="366">
        <v>0</v>
      </c>
      <c r="AX98" s="557">
        <v>0</v>
      </c>
      <c r="AY98" s="366">
        <v>0</v>
      </c>
      <c r="AZ98" s="366">
        <v>0</v>
      </c>
      <c r="BA98" s="366">
        <v>0</v>
      </c>
      <c r="BB98" s="366">
        <v>0</v>
      </c>
    </row>
    <row r="99" spans="1:54" x14ac:dyDescent="0.25">
      <c r="A99" s="925" t="s">
        <v>14</v>
      </c>
      <c r="B99" s="829"/>
      <c r="C99" s="925" t="s">
        <v>282</v>
      </c>
      <c r="D99" s="829"/>
      <c r="E99" s="925" t="s">
        <v>280</v>
      </c>
      <c r="F99" s="829"/>
      <c r="G99" s="925" t="s">
        <v>283</v>
      </c>
      <c r="H99" s="829"/>
      <c r="I99" s="925" t="s">
        <v>283</v>
      </c>
      <c r="J99" s="829"/>
      <c r="K99" s="829"/>
      <c r="L99" s="925" t="s">
        <v>288</v>
      </c>
      <c r="M99" s="829"/>
      <c r="N99" s="829"/>
      <c r="O99" s="925"/>
      <c r="P99" s="829"/>
      <c r="Q99" s="925"/>
      <c r="R99" s="829"/>
      <c r="S99" s="924" t="s">
        <v>54</v>
      </c>
      <c r="T99" s="829"/>
      <c r="U99" s="829"/>
      <c r="V99" s="829"/>
      <c r="W99" s="829"/>
      <c r="X99" s="829"/>
      <c r="Y99" s="829"/>
      <c r="Z99" s="829"/>
      <c r="AA99" s="925" t="s">
        <v>273</v>
      </c>
      <c r="AB99" s="829"/>
      <c r="AC99" s="829"/>
      <c r="AD99" s="829"/>
      <c r="AE99" s="829"/>
      <c r="AF99" s="925" t="s">
        <v>274</v>
      </c>
      <c r="AG99" s="829"/>
      <c r="AH99" s="829"/>
      <c r="AI99" s="108" t="s">
        <v>303</v>
      </c>
      <c r="AJ99" s="926" t="s">
        <v>321</v>
      </c>
      <c r="AK99" s="829"/>
      <c r="AL99" s="829"/>
      <c r="AM99" s="829"/>
      <c r="AN99" s="829"/>
      <c r="AO99" s="829"/>
      <c r="AP99" s="365">
        <v>20000000</v>
      </c>
      <c r="AQ99" s="557">
        <v>0</v>
      </c>
      <c r="AR99" s="365">
        <v>19800000</v>
      </c>
      <c r="AS99" s="366">
        <v>0</v>
      </c>
      <c r="AT99" s="557">
        <v>0</v>
      </c>
      <c r="AU99" s="366">
        <v>0</v>
      </c>
      <c r="AV99" s="557">
        <v>0</v>
      </c>
      <c r="AW99" s="366">
        <v>0</v>
      </c>
      <c r="AX99" s="557">
        <v>0</v>
      </c>
      <c r="AY99" s="366">
        <v>0</v>
      </c>
      <c r="AZ99" s="366">
        <v>0</v>
      </c>
      <c r="BA99" s="366">
        <v>0</v>
      </c>
      <c r="BB99" s="366">
        <v>0</v>
      </c>
    </row>
    <row r="100" spans="1:54" x14ac:dyDescent="0.25">
      <c r="A100" s="925" t="s">
        <v>14</v>
      </c>
      <c r="B100" s="829"/>
      <c r="C100" s="925" t="s">
        <v>282</v>
      </c>
      <c r="D100" s="829"/>
      <c r="E100" s="925" t="s">
        <v>280</v>
      </c>
      <c r="F100" s="829"/>
      <c r="G100" s="925" t="s">
        <v>283</v>
      </c>
      <c r="H100" s="829"/>
      <c r="I100" s="925" t="s">
        <v>283</v>
      </c>
      <c r="J100" s="829"/>
      <c r="K100" s="829"/>
      <c r="L100" s="925" t="s">
        <v>286</v>
      </c>
      <c r="M100" s="829"/>
      <c r="N100" s="829"/>
      <c r="O100" s="925"/>
      <c r="P100" s="829"/>
      <c r="Q100" s="925"/>
      <c r="R100" s="829"/>
      <c r="S100" s="924" t="s">
        <v>55</v>
      </c>
      <c r="T100" s="829"/>
      <c r="U100" s="829"/>
      <c r="V100" s="829"/>
      <c r="W100" s="829"/>
      <c r="X100" s="829"/>
      <c r="Y100" s="829"/>
      <c r="Z100" s="829"/>
      <c r="AA100" s="925" t="s">
        <v>273</v>
      </c>
      <c r="AB100" s="829"/>
      <c r="AC100" s="829"/>
      <c r="AD100" s="829"/>
      <c r="AE100" s="829"/>
      <c r="AF100" s="925" t="s">
        <v>274</v>
      </c>
      <c r="AG100" s="829"/>
      <c r="AH100" s="829"/>
      <c r="AI100" s="108" t="s">
        <v>65</v>
      </c>
      <c r="AJ100" s="926" t="s">
        <v>275</v>
      </c>
      <c r="AK100" s="829"/>
      <c r="AL100" s="829"/>
      <c r="AM100" s="829"/>
      <c r="AN100" s="829"/>
      <c r="AO100" s="829"/>
      <c r="AP100" s="365">
        <v>6600000</v>
      </c>
      <c r="AQ100" s="556">
        <v>1187000</v>
      </c>
      <c r="AR100" s="365">
        <v>926240</v>
      </c>
      <c r="AS100" s="366">
        <v>0</v>
      </c>
      <c r="AT100" s="556">
        <v>1187000</v>
      </c>
      <c r="AU100" s="366">
        <v>0</v>
      </c>
      <c r="AV100" s="556">
        <v>1187000</v>
      </c>
      <c r="AW100" s="366">
        <v>0</v>
      </c>
      <c r="AX100" s="556">
        <v>1187000</v>
      </c>
      <c r="AY100" s="366">
        <v>0</v>
      </c>
      <c r="AZ100" s="365">
        <v>1187000</v>
      </c>
      <c r="BA100" s="366">
        <v>0</v>
      </c>
      <c r="BB100" s="366">
        <v>0</v>
      </c>
    </row>
    <row r="101" spans="1:54" x14ac:dyDescent="0.25">
      <c r="A101" s="925" t="s">
        <v>14</v>
      </c>
      <c r="B101" s="829"/>
      <c r="C101" s="925" t="s">
        <v>282</v>
      </c>
      <c r="D101" s="829"/>
      <c r="E101" s="925" t="s">
        <v>280</v>
      </c>
      <c r="F101" s="829"/>
      <c r="G101" s="925" t="s">
        <v>283</v>
      </c>
      <c r="H101" s="829"/>
      <c r="I101" s="925" t="s">
        <v>283</v>
      </c>
      <c r="J101" s="829"/>
      <c r="K101" s="829"/>
      <c r="L101" s="925" t="s">
        <v>286</v>
      </c>
      <c r="M101" s="829"/>
      <c r="N101" s="829"/>
      <c r="O101" s="925"/>
      <c r="P101" s="829"/>
      <c r="Q101" s="925"/>
      <c r="R101" s="829"/>
      <c r="S101" s="924" t="s">
        <v>55</v>
      </c>
      <c r="T101" s="829"/>
      <c r="U101" s="829"/>
      <c r="V101" s="829"/>
      <c r="W101" s="829"/>
      <c r="X101" s="829"/>
      <c r="Y101" s="829"/>
      <c r="Z101" s="829"/>
      <c r="AA101" s="925" t="s">
        <v>273</v>
      </c>
      <c r="AB101" s="829"/>
      <c r="AC101" s="829"/>
      <c r="AD101" s="829"/>
      <c r="AE101" s="829"/>
      <c r="AF101" s="925" t="s">
        <v>274</v>
      </c>
      <c r="AG101" s="829"/>
      <c r="AH101" s="829"/>
      <c r="AI101" s="108" t="s">
        <v>303</v>
      </c>
      <c r="AJ101" s="926" t="s">
        <v>321</v>
      </c>
      <c r="AK101" s="829"/>
      <c r="AL101" s="829"/>
      <c r="AM101" s="829"/>
      <c r="AN101" s="829"/>
      <c r="AO101" s="829"/>
      <c r="AP101" s="365">
        <v>550000000</v>
      </c>
      <c r="AQ101" s="557">
        <v>0</v>
      </c>
      <c r="AR101" s="366">
        <v>0</v>
      </c>
      <c r="AS101" s="366">
        <v>0</v>
      </c>
      <c r="AT101" s="556">
        <v>433501611.81999999</v>
      </c>
      <c r="AU101" s="365">
        <v>-433501611.81999999</v>
      </c>
      <c r="AV101" s="556">
        <v>2571590</v>
      </c>
      <c r="AW101" s="365">
        <v>430930021.81999999</v>
      </c>
      <c r="AX101" s="556">
        <v>2571590</v>
      </c>
      <c r="AY101" s="366">
        <v>0</v>
      </c>
      <c r="AZ101" s="365">
        <v>2571590</v>
      </c>
      <c r="BA101" s="366">
        <v>0</v>
      </c>
      <c r="BB101" s="366">
        <v>0</v>
      </c>
    </row>
    <row r="102" spans="1:54" x14ac:dyDescent="0.25">
      <c r="A102" s="925" t="s">
        <v>14</v>
      </c>
      <c r="B102" s="829"/>
      <c r="C102" s="925" t="s">
        <v>282</v>
      </c>
      <c r="D102" s="829"/>
      <c r="E102" s="925" t="s">
        <v>280</v>
      </c>
      <c r="F102" s="829"/>
      <c r="G102" s="925" t="s">
        <v>283</v>
      </c>
      <c r="H102" s="829"/>
      <c r="I102" s="925" t="s">
        <v>283</v>
      </c>
      <c r="J102" s="829"/>
      <c r="K102" s="829"/>
      <c r="L102" s="925" t="s">
        <v>298</v>
      </c>
      <c r="M102" s="829"/>
      <c r="N102" s="829"/>
      <c r="O102" s="925"/>
      <c r="P102" s="829"/>
      <c r="Q102" s="925"/>
      <c r="R102" s="829"/>
      <c r="S102" s="924" t="s">
        <v>56</v>
      </c>
      <c r="T102" s="829"/>
      <c r="U102" s="829"/>
      <c r="V102" s="829"/>
      <c r="W102" s="829"/>
      <c r="X102" s="829"/>
      <c r="Y102" s="829"/>
      <c r="Z102" s="829"/>
      <c r="AA102" s="925" t="s">
        <v>273</v>
      </c>
      <c r="AB102" s="829"/>
      <c r="AC102" s="829"/>
      <c r="AD102" s="829"/>
      <c r="AE102" s="829"/>
      <c r="AF102" s="925" t="s">
        <v>274</v>
      </c>
      <c r="AG102" s="829"/>
      <c r="AH102" s="829"/>
      <c r="AI102" s="108" t="s">
        <v>65</v>
      </c>
      <c r="AJ102" s="926" t="s">
        <v>275</v>
      </c>
      <c r="AK102" s="829"/>
      <c r="AL102" s="829"/>
      <c r="AM102" s="829"/>
      <c r="AN102" s="829"/>
      <c r="AO102" s="829"/>
      <c r="AP102" s="365">
        <v>7503744</v>
      </c>
      <c r="AQ102" s="557">
        <v>0</v>
      </c>
      <c r="AR102" s="365">
        <v>1353744</v>
      </c>
      <c r="AS102" s="366">
        <v>0</v>
      </c>
      <c r="AT102" s="557">
        <v>0</v>
      </c>
      <c r="AU102" s="366">
        <v>0</v>
      </c>
      <c r="AV102" s="557">
        <v>0</v>
      </c>
      <c r="AW102" s="366">
        <v>0</v>
      </c>
      <c r="AX102" s="557">
        <v>0</v>
      </c>
      <c r="AY102" s="366">
        <v>0</v>
      </c>
      <c r="AZ102" s="366">
        <v>0</v>
      </c>
      <c r="BA102" s="366">
        <v>0</v>
      </c>
      <c r="BB102" s="366">
        <v>0</v>
      </c>
    </row>
    <row r="103" spans="1:54" x14ac:dyDescent="0.25">
      <c r="A103" s="925" t="s">
        <v>14</v>
      </c>
      <c r="B103" s="829"/>
      <c r="C103" s="925" t="s">
        <v>282</v>
      </c>
      <c r="D103" s="829"/>
      <c r="E103" s="925" t="s">
        <v>280</v>
      </c>
      <c r="F103" s="829"/>
      <c r="G103" s="925" t="s">
        <v>283</v>
      </c>
      <c r="H103" s="829"/>
      <c r="I103" s="925" t="s">
        <v>283</v>
      </c>
      <c r="J103" s="829"/>
      <c r="K103" s="829"/>
      <c r="L103" s="925" t="s">
        <v>298</v>
      </c>
      <c r="M103" s="829"/>
      <c r="N103" s="829"/>
      <c r="O103" s="925"/>
      <c r="P103" s="829"/>
      <c r="Q103" s="925"/>
      <c r="R103" s="829"/>
      <c r="S103" s="924" t="s">
        <v>56</v>
      </c>
      <c r="T103" s="829"/>
      <c r="U103" s="829"/>
      <c r="V103" s="829"/>
      <c r="W103" s="829"/>
      <c r="X103" s="829"/>
      <c r="Y103" s="829"/>
      <c r="Z103" s="829"/>
      <c r="AA103" s="925" t="s">
        <v>273</v>
      </c>
      <c r="AB103" s="829"/>
      <c r="AC103" s="829"/>
      <c r="AD103" s="829"/>
      <c r="AE103" s="829"/>
      <c r="AF103" s="925" t="s">
        <v>274</v>
      </c>
      <c r="AG103" s="829"/>
      <c r="AH103" s="829"/>
      <c r="AI103" s="108" t="s">
        <v>303</v>
      </c>
      <c r="AJ103" s="926" t="s">
        <v>321</v>
      </c>
      <c r="AK103" s="829"/>
      <c r="AL103" s="829"/>
      <c r="AM103" s="829"/>
      <c r="AN103" s="829"/>
      <c r="AO103" s="829"/>
      <c r="AP103" s="365">
        <v>35000000</v>
      </c>
      <c r="AQ103" s="557">
        <v>0</v>
      </c>
      <c r="AR103" s="365">
        <v>35000000</v>
      </c>
      <c r="AS103" s="366">
        <v>0</v>
      </c>
      <c r="AT103" s="557">
        <v>0</v>
      </c>
      <c r="AU103" s="366">
        <v>0</v>
      </c>
      <c r="AV103" s="557">
        <v>0</v>
      </c>
      <c r="AW103" s="366">
        <v>0</v>
      </c>
      <c r="AX103" s="557">
        <v>0</v>
      </c>
      <c r="AY103" s="366">
        <v>0</v>
      </c>
      <c r="AZ103" s="366">
        <v>0</v>
      </c>
      <c r="BA103" s="366">
        <v>0</v>
      </c>
      <c r="BB103" s="366">
        <v>0</v>
      </c>
    </row>
    <row r="104" spans="1:54" x14ac:dyDescent="0.25">
      <c r="A104" s="925" t="s">
        <v>14</v>
      </c>
      <c r="B104" s="829"/>
      <c r="C104" s="925" t="s">
        <v>282</v>
      </c>
      <c r="D104" s="829"/>
      <c r="E104" s="925" t="s">
        <v>280</v>
      </c>
      <c r="F104" s="829"/>
      <c r="G104" s="925" t="s">
        <v>283</v>
      </c>
      <c r="H104" s="829"/>
      <c r="I104" s="925" t="s">
        <v>283</v>
      </c>
      <c r="J104" s="829"/>
      <c r="K104" s="829"/>
      <c r="L104" s="925" t="s">
        <v>299</v>
      </c>
      <c r="M104" s="829"/>
      <c r="N104" s="829"/>
      <c r="O104" s="925"/>
      <c r="P104" s="829"/>
      <c r="Q104" s="925"/>
      <c r="R104" s="829"/>
      <c r="S104" s="924" t="s">
        <v>57</v>
      </c>
      <c r="T104" s="829"/>
      <c r="U104" s="829"/>
      <c r="V104" s="829"/>
      <c r="W104" s="829"/>
      <c r="X104" s="829"/>
      <c r="Y104" s="829"/>
      <c r="Z104" s="829"/>
      <c r="AA104" s="925" t="s">
        <v>273</v>
      </c>
      <c r="AB104" s="829"/>
      <c r="AC104" s="829"/>
      <c r="AD104" s="829"/>
      <c r="AE104" s="829"/>
      <c r="AF104" s="925" t="s">
        <v>274</v>
      </c>
      <c r="AG104" s="829"/>
      <c r="AH104" s="829"/>
      <c r="AI104" s="108" t="s">
        <v>65</v>
      </c>
      <c r="AJ104" s="926" t="s">
        <v>275</v>
      </c>
      <c r="AK104" s="829"/>
      <c r="AL104" s="829"/>
      <c r="AM104" s="829"/>
      <c r="AN104" s="829"/>
      <c r="AO104" s="829"/>
      <c r="AP104" s="365">
        <v>9000000</v>
      </c>
      <c r="AQ104" s="557">
        <v>0</v>
      </c>
      <c r="AR104" s="365">
        <v>3800000</v>
      </c>
      <c r="AS104" s="366">
        <v>0</v>
      </c>
      <c r="AT104" s="557">
        <v>0</v>
      </c>
      <c r="AU104" s="366">
        <v>0</v>
      </c>
      <c r="AV104" s="557">
        <v>0</v>
      </c>
      <c r="AW104" s="366">
        <v>0</v>
      </c>
      <c r="AX104" s="557">
        <v>0</v>
      </c>
      <c r="AY104" s="366">
        <v>0</v>
      </c>
      <c r="AZ104" s="366">
        <v>0</v>
      </c>
      <c r="BA104" s="366">
        <v>0</v>
      </c>
      <c r="BB104" s="366">
        <v>0</v>
      </c>
    </row>
    <row r="105" spans="1:54" x14ac:dyDescent="0.25">
      <c r="A105" s="925" t="s">
        <v>14</v>
      </c>
      <c r="B105" s="829"/>
      <c r="C105" s="925" t="s">
        <v>282</v>
      </c>
      <c r="D105" s="829"/>
      <c r="E105" s="925" t="s">
        <v>280</v>
      </c>
      <c r="F105" s="829"/>
      <c r="G105" s="925" t="s">
        <v>283</v>
      </c>
      <c r="H105" s="829"/>
      <c r="I105" s="925" t="s">
        <v>283</v>
      </c>
      <c r="J105" s="829"/>
      <c r="K105" s="829"/>
      <c r="L105" s="925" t="s">
        <v>300</v>
      </c>
      <c r="M105" s="829"/>
      <c r="N105" s="829"/>
      <c r="O105" s="925"/>
      <c r="P105" s="829"/>
      <c r="Q105" s="925"/>
      <c r="R105" s="829"/>
      <c r="S105" s="924" t="s">
        <v>58</v>
      </c>
      <c r="T105" s="829"/>
      <c r="U105" s="829"/>
      <c r="V105" s="829"/>
      <c r="W105" s="829"/>
      <c r="X105" s="829"/>
      <c r="Y105" s="829"/>
      <c r="Z105" s="829"/>
      <c r="AA105" s="925" t="s">
        <v>273</v>
      </c>
      <c r="AB105" s="829"/>
      <c r="AC105" s="829"/>
      <c r="AD105" s="829"/>
      <c r="AE105" s="829"/>
      <c r="AF105" s="925" t="s">
        <v>274</v>
      </c>
      <c r="AG105" s="829"/>
      <c r="AH105" s="829"/>
      <c r="AI105" s="108" t="s">
        <v>65</v>
      </c>
      <c r="AJ105" s="926" t="s">
        <v>275</v>
      </c>
      <c r="AK105" s="829"/>
      <c r="AL105" s="829"/>
      <c r="AM105" s="829"/>
      <c r="AN105" s="829"/>
      <c r="AO105" s="829"/>
      <c r="AP105" s="365">
        <v>33000000</v>
      </c>
      <c r="AQ105" s="556">
        <v>169991</v>
      </c>
      <c r="AR105" s="365">
        <v>1171721</v>
      </c>
      <c r="AS105" s="366">
        <v>0</v>
      </c>
      <c r="AT105" s="556">
        <v>169991</v>
      </c>
      <c r="AU105" s="366">
        <v>0</v>
      </c>
      <c r="AV105" s="556">
        <v>17305991</v>
      </c>
      <c r="AW105" s="365">
        <v>-17136000</v>
      </c>
      <c r="AX105" s="556">
        <v>17305991</v>
      </c>
      <c r="AY105" s="366">
        <v>0</v>
      </c>
      <c r="AZ105" s="365">
        <v>17305991</v>
      </c>
      <c r="BA105" s="366">
        <v>0</v>
      </c>
      <c r="BB105" s="366">
        <v>0</v>
      </c>
    </row>
    <row r="106" spans="1:54" x14ac:dyDescent="0.25">
      <c r="A106" s="925" t="s">
        <v>14</v>
      </c>
      <c r="B106" s="829"/>
      <c r="C106" s="925" t="s">
        <v>282</v>
      </c>
      <c r="D106" s="829"/>
      <c r="E106" s="925" t="s">
        <v>280</v>
      </c>
      <c r="F106" s="829"/>
      <c r="G106" s="925" t="s">
        <v>283</v>
      </c>
      <c r="H106" s="829"/>
      <c r="I106" s="925" t="s">
        <v>283</v>
      </c>
      <c r="J106" s="829"/>
      <c r="K106" s="829"/>
      <c r="L106" s="925" t="s">
        <v>300</v>
      </c>
      <c r="M106" s="829"/>
      <c r="N106" s="829"/>
      <c r="O106" s="925"/>
      <c r="P106" s="829"/>
      <c r="Q106" s="925"/>
      <c r="R106" s="829"/>
      <c r="S106" s="924" t="s">
        <v>58</v>
      </c>
      <c r="T106" s="829"/>
      <c r="U106" s="829"/>
      <c r="V106" s="829"/>
      <c r="W106" s="829"/>
      <c r="X106" s="829"/>
      <c r="Y106" s="829"/>
      <c r="Z106" s="829"/>
      <c r="AA106" s="925" t="s">
        <v>273</v>
      </c>
      <c r="AB106" s="829"/>
      <c r="AC106" s="829"/>
      <c r="AD106" s="829"/>
      <c r="AE106" s="829"/>
      <c r="AF106" s="925" t="s">
        <v>274</v>
      </c>
      <c r="AG106" s="829"/>
      <c r="AH106" s="829"/>
      <c r="AI106" s="108" t="s">
        <v>303</v>
      </c>
      <c r="AJ106" s="926" t="s">
        <v>321</v>
      </c>
      <c r="AK106" s="829"/>
      <c r="AL106" s="829"/>
      <c r="AM106" s="829"/>
      <c r="AN106" s="829"/>
      <c r="AO106" s="829"/>
      <c r="AP106" s="365">
        <v>270000000</v>
      </c>
      <c r="AQ106" s="557">
        <v>0</v>
      </c>
      <c r="AR106" s="365">
        <v>270000000</v>
      </c>
      <c r="AS106" s="366">
        <v>0</v>
      </c>
      <c r="AT106" s="557">
        <v>0</v>
      </c>
      <c r="AU106" s="366">
        <v>0</v>
      </c>
      <c r="AV106" s="557">
        <v>0</v>
      </c>
      <c r="AW106" s="366">
        <v>0</v>
      </c>
      <c r="AX106" s="557">
        <v>0</v>
      </c>
      <c r="AY106" s="366">
        <v>0</v>
      </c>
      <c r="AZ106" s="366">
        <v>0</v>
      </c>
      <c r="BA106" s="366">
        <v>0</v>
      </c>
      <c r="BB106" s="366">
        <v>0</v>
      </c>
    </row>
    <row r="107" spans="1:54" x14ac:dyDescent="0.25">
      <c r="A107" s="925" t="s">
        <v>14</v>
      </c>
      <c r="B107" s="829"/>
      <c r="C107" s="925" t="s">
        <v>282</v>
      </c>
      <c r="D107" s="829"/>
      <c r="E107" s="925" t="s">
        <v>280</v>
      </c>
      <c r="F107" s="829"/>
      <c r="G107" s="925" t="s">
        <v>283</v>
      </c>
      <c r="H107" s="829"/>
      <c r="I107" s="925" t="s">
        <v>283</v>
      </c>
      <c r="J107" s="829"/>
      <c r="K107" s="829"/>
      <c r="L107" s="925" t="s">
        <v>302</v>
      </c>
      <c r="M107" s="829"/>
      <c r="N107" s="829"/>
      <c r="O107" s="925"/>
      <c r="P107" s="829"/>
      <c r="Q107" s="925"/>
      <c r="R107" s="829"/>
      <c r="S107" s="924" t="s">
        <v>59</v>
      </c>
      <c r="T107" s="829"/>
      <c r="U107" s="829"/>
      <c r="V107" s="829"/>
      <c r="W107" s="829"/>
      <c r="X107" s="829"/>
      <c r="Y107" s="829"/>
      <c r="Z107" s="829"/>
      <c r="AA107" s="925" t="s">
        <v>273</v>
      </c>
      <c r="AB107" s="829"/>
      <c r="AC107" s="829"/>
      <c r="AD107" s="829"/>
      <c r="AE107" s="829"/>
      <c r="AF107" s="925" t="s">
        <v>274</v>
      </c>
      <c r="AG107" s="829"/>
      <c r="AH107" s="829"/>
      <c r="AI107" s="108" t="s">
        <v>65</v>
      </c>
      <c r="AJ107" s="926" t="s">
        <v>275</v>
      </c>
      <c r="AK107" s="829"/>
      <c r="AL107" s="829"/>
      <c r="AM107" s="829"/>
      <c r="AN107" s="829"/>
      <c r="AO107" s="829"/>
      <c r="AP107" s="365">
        <v>4619422</v>
      </c>
      <c r="AQ107" s="556">
        <v>756105</v>
      </c>
      <c r="AR107" s="366">
        <v>0</v>
      </c>
      <c r="AS107" s="366">
        <v>0</v>
      </c>
      <c r="AT107" s="556">
        <v>756105</v>
      </c>
      <c r="AU107" s="366">
        <v>0</v>
      </c>
      <c r="AV107" s="556">
        <v>756105</v>
      </c>
      <c r="AW107" s="366">
        <v>0</v>
      </c>
      <c r="AX107" s="556">
        <v>756105</v>
      </c>
      <c r="AY107" s="366">
        <v>0</v>
      </c>
      <c r="AZ107" s="365">
        <v>756105</v>
      </c>
      <c r="BA107" s="366">
        <v>0</v>
      </c>
      <c r="BB107" s="366">
        <v>0</v>
      </c>
    </row>
    <row r="108" spans="1:54" x14ac:dyDescent="0.25">
      <c r="A108" s="925" t="s">
        <v>14</v>
      </c>
      <c r="B108" s="829"/>
      <c r="C108" s="925" t="s">
        <v>282</v>
      </c>
      <c r="D108" s="829"/>
      <c r="E108" s="925" t="s">
        <v>280</v>
      </c>
      <c r="F108" s="829"/>
      <c r="G108" s="925" t="s">
        <v>283</v>
      </c>
      <c r="H108" s="829"/>
      <c r="I108" s="925" t="s">
        <v>283</v>
      </c>
      <c r="J108" s="829"/>
      <c r="K108" s="829"/>
      <c r="L108" s="925" t="s">
        <v>302</v>
      </c>
      <c r="M108" s="829"/>
      <c r="N108" s="829"/>
      <c r="O108" s="925"/>
      <c r="P108" s="829"/>
      <c r="Q108" s="925"/>
      <c r="R108" s="829"/>
      <c r="S108" s="924" t="s">
        <v>59</v>
      </c>
      <c r="T108" s="829"/>
      <c r="U108" s="829"/>
      <c r="V108" s="829"/>
      <c r="W108" s="829"/>
      <c r="X108" s="829"/>
      <c r="Y108" s="829"/>
      <c r="Z108" s="829"/>
      <c r="AA108" s="925" t="s">
        <v>273</v>
      </c>
      <c r="AB108" s="829"/>
      <c r="AC108" s="829"/>
      <c r="AD108" s="829"/>
      <c r="AE108" s="829"/>
      <c r="AF108" s="925" t="s">
        <v>274</v>
      </c>
      <c r="AG108" s="829"/>
      <c r="AH108" s="829"/>
      <c r="AI108" s="108" t="s">
        <v>303</v>
      </c>
      <c r="AJ108" s="926" t="s">
        <v>321</v>
      </c>
      <c r="AK108" s="829"/>
      <c r="AL108" s="829"/>
      <c r="AM108" s="829"/>
      <c r="AN108" s="829"/>
      <c r="AO108" s="829"/>
      <c r="AP108" s="365">
        <v>20000000</v>
      </c>
      <c r="AQ108" s="557">
        <v>0</v>
      </c>
      <c r="AR108" s="365">
        <v>20000000</v>
      </c>
      <c r="AS108" s="366">
        <v>0</v>
      </c>
      <c r="AT108" s="557">
        <v>0</v>
      </c>
      <c r="AU108" s="366">
        <v>0</v>
      </c>
      <c r="AV108" s="557">
        <v>0</v>
      </c>
      <c r="AW108" s="366">
        <v>0</v>
      </c>
      <c r="AX108" s="557">
        <v>0</v>
      </c>
      <c r="AY108" s="366">
        <v>0</v>
      </c>
      <c r="AZ108" s="366">
        <v>0</v>
      </c>
      <c r="BA108" s="366">
        <v>0</v>
      </c>
      <c r="BB108" s="366">
        <v>0</v>
      </c>
    </row>
    <row r="109" spans="1:54" x14ac:dyDescent="0.25">
      <c r="A109" s="918" t="s">
        <v>14</v>
      </c>
      <c r="B109" s="829"/>
      <c r="C109" s="918" t="s">
        <v>282</v>
      </c>
      <c r="D109" s="829"/>
      <c r="E109" s="918" t="s">
        <v>280</v>
      </c>
      <c r="F109" s="829"/>
      <c r="G109" s="918" t="s">
        <v>283</v>
      </c>
      <c r="H109" s="829"/>
      <c r="I109" s="918" t="s">
        <v>284</v>
      </c>
      <c r="J109" s="829"/>
      <c r="K109" s="829"/>
      <c r="L109" s="918"/>
      <c r="M109" s="829"/>
      <c r="N109" s="829"/>
      <c r="O109" s="918"/>
      <c r="P109" s="829"/>
      <c r="Q109" s="918"/>
      <c r="R109" s="829"/>
      <c r="S109" s="917" t="s">
        <v>216</v>
      </c>
      <c r="T109" s="829"/>
      <c r="U109" s="829"/>
      <c r="V109" s="829"/>
      <c r="W109" s="829"/>
      <c r="X109" s="829"/>
      <c r="Y109" s="829"/>
      <c r="Z109" s="829"/>
      <c r="AA109" s="918" t="s">
        <v>273</v>
      </c>
      <c r="AB109" s="829"/>
      <c r="AC109" s="829"/>
      <c r="AD109" s="829"/>
      <c r="AE109" s="829"/>
      <c r="AF109" s="918" t="s">
        <v>274</v>
      </c>
      <c r="AG109" s="829"/>
      <c r="AH109" s="829"/>
      <c r="AI109" s="105" t="s">
        <v>65</v>
      </c>
      <c r="AJ109" s="919" t="s">
        <v>275</v>
      </c>
      <c r="AK109" s="829"/>
      <c r="AL109" s="829"/>
      <c r="AM109" s="829"/>
      <c r="AN109" s="829"/>
      <c r="AO109" s="829"/>
      <c r="AP109" s="360">
        <v>5859523603</v>
      </c>
      <c r="AQ109" s="553">
        <v>298828697</v>
      </c>
      <c r="AR109" s="360">
        <v>964432916.47000003</v>
      </c>
      <c r="AS109" s="361">
        <v>0</v>
      </c>
      <c r="AT109" s="553">
        <v>270291962.12</v>
      </c>
      <c r="AU109" s="360">
        <v>28536734.879999999</v>
      </c>
      <c r="AV109" s="553">
        <v>978439889</v>
      </c>
      <c r="AW109" s="360">
        <v>-708147926.88</v>
      </c>
      <c r="AX109" s="553">
        <v>978439889</v>
      </c>
      <c r="AY109" s="361">
        <v>0</v>
      </c>
      <c r="AZ109" s="360">
        <v>978439889</v>
      </c>
      <c r="BA109" s="361">
        <v>0</v>
      </c>
      <c r="BB109" s="361">
        <v>0</v>
      </c>
    </row>
    <row r="110" spans="1:54" x14ac:dyDescent="0.25">
      <c r="A110" s="918" t="s">
        <v>14</v>
      </c>
      <c r="B110" s="829"/>
      <c r="C110" s="918" t="s">
        <v>282</v>
      </c>
      <c r="D110" s="829"/>
      <c r="E110" s="918" t="s">
        <v>280</v>
      </c>
      <c r="F110" s="829"/>
      <c r="G110" s="918" t="s">
        <v>283</v>
      </c>
      <c r="H110" s="829"/>
      <c r="I110" s="918" t="s">
        <v>284</v>
      </c>
      <c r="J110" s="829"/>
      <c r="K110" s="829"/>
      <c r="L110" s="918"/>
      <c r="M110" s="829"/>
      <c r="N110" s="829"/>
      <c r="O110" s="918"/>
      <c r="P110" s="829"/>
      <c r="Q110" s="918"/>
      <c r="R110" s="829"/>
      <c r="S110" s="917" t="s">
        <v>216</v>
      </c>
      <c r="T110" s="829"/>
      <c r="U110" s="829"/>
      <c r="V110" s="829"/>
      <c r="W110" s="829"/>
      <c r="X110" s="829"/>
      <c r="Y110" s="829"/>
      <c r="Z110" s="829"/>
      <c r="AA110" s="918" t="s">
        <v>273</v>
      </c>
      <c r="AB110" s="829"/>
      <c r="AC110" s="829"/>
      <c r="AD110" s="829"/>
      <c r="AE110" s="829"/>
      <c r="AF110" s="918" t="s">
        <v>274</v>
      </c>
      <c r="AG110" s="829"/>
      <c r="AH110" s="829"/>
      <c r="AI110" s="105" t="s">
        <v>303</v>
      </c>
      <c r="AJ110" s="919" t="s">
        <v>321</v>
      </c>
      <c r="AK110" s="829"/>
      <c r="AL110" s="829"/>
      <c r="AM110" s="829"/>
      <c r="AN110" s="829"/>
      <c r="AO110" s="829"/>
      <c r="AP110" s="360">
        <v>1074085821</v>
      </c>
      <c r="AQ110" s="553">
        <v>33877798</v>
      </c>
      <c r="AR110" s="360">
        <v>464077180</v>
      </c>
      <c r="AS110" s="361">
        <v>0</v>
      </c>
      <c r="AT110" s="554">
        <v>0</v>
      </c>
      <c r="AU110" s="360">
        <v>33877798</v>
      </c>
      <c r="AV110" s="554">
        <v>0</v>
      </c>
      <c r="AW110" s="361">
        <v>0</v>
      </c>
      <c r="AX110" s="554">
        <v>0</v>
      </c>
      <c r="AY110" s="361">
        <v>0</v>
      </c>
      <c r="AZ110" s="361">
        <v>0</v>
      </c>
      <c r="BA110" s="361">
        <v>0</v>
      </c>
      <c r="BB110" s="361">
        <v>0</v>
      </c>
    </row>
    <row r="111" spans="1:54" x14ac:dyDescent="0.25">
      <c r="A111" s="925" t="s">
        <v>14</v>
      </c>
      <c r="B111" s="829"/>
      <c r="C111" s="925" t="s">
        <v>282</v>
      </c>
      <c r="D111" s="829"/>
      <c r="E111" s="925" t="s">
        <v>280</v>
      </c>
      <c r="F111" s="829"/>
      <c r="G111" s="925" t="s">
        <v>283</v>
      </c>
      <c r="H111" s="829"/>
      <c r="I111" s="925" t="s">
        <v>284</v>
      </c>
      <c r="J111" s="829"/>
      <c r="K111" s="829"/>
      <c r="L111" s="925" t="s">
        <v>279</v>
      </c>
      <c r="M111" s="829"/>
      <c r="N111" s="829"/>
      <c r="O111" s="925"/>
      <c r="P111" s="829"/>
      <c r="Q111" s="925"/>
      <c r="R111" s="829"/>
      <c r="S111" s="924" t="s">
        <v>60</v>
      </c>
      <c r="T111" s="829"/>
      <c r="U111" s="829"/>
      <c r="V111" s="829"/>
      <c r="W111" s="829"/>
      <c r="X111" s="829"/>
      <c r="Y111" s="829"/>
      <c r="Z111" s="829"/>
      <c r="AA111" s="925" t="s">
        <v>273</v>
      </c>
      <c r="AB111" s="829"/>
      <c r="AC111" s="829"/>
      <c r="AD111" s="829"/>
      <c r="AE111" s="829"/>
      <c r="AF111" s="925" t="s">
        <v>274</v>
      </c>
      <c r="AG111" s="829"/>
      <c r="AH111" s="829"/>
      <c r="AI111" s="108" t="s">
        <v>65</v>
      </c>
      <c r="AJ111" s="926" t="s">
        <v>275</v>
      </c>
      <c r="AK111" s="829"/>
      <c r="AL111" s="829"/>
      <c r="AM111" s="829"/>
      <c r="AN111" s="829"/>
      <c r="AO111" s="829"/>
      <c r="AP111" s="365">
        <v>952410435</v>
      </c>
      <c r="AQ111" s="556">
        <v>730000</v>
      </c>
      <c r="AR111" s="365">
        <v>199247302</v>
      </c>
      <c r="AS111" s="366">
        <v>0</v>
      </c>
      <c r="AT111" s="556">
        <v>730000</v>
      </c>
      <c r="AU111" s="366">
        <v>0</v>
      </c>
      <c r="AV111" s="556">
        <v>69928404</v>
      </c>
      <c r="AW111" s="365">
        <v>-69198404</v>
      </c>
      <c r="AX111" s="556">
        <v>69928404</v>
      </c>
      <c r="AY111" s="366">
        <v>0</v>
      </c>
      <c r="AZ111" s="365">
        <v>69928404</v>
      </c>
      <c r="BA111" s="366">
        <v>0</v>
      </c>
      <c r="BB111" s="366">
        <v>0</v>
      </c>
    </row>
    <row r="112" spans="1:54" x14ac:dyDescent="0.25">
      <c r="A112" s="925" t="s">
        <v>14</v>
      </c>
      <c r="B112" s="829"/>
      <c r="C112" s="925" t="s">
        <v>282</v>
      </c>
      <c r="D112" s="829"/>
      <c r="E112" s="925" t="s">
        <v>280</v>
      </c>
      <c r="F112" s="829"/>
      <c r="G112" s="925" t="s">
        <v>283</v>
      </c>
      <c r="H112" s="829"/>
      <c r="I112" s="925" t="s">
        <v>284</v>
      </c>
      <c r="J112" s="829"/>
      <c r="K112" s="829"/>
      <c r="L112" s="925" t="s">
        <v>279</v>
      </c>
      <c r="M112" s="829"/>
      <c r="N112" s="829"/>
      <c r="O112" s="925"/>
      <c r="P112" s="829"/>
      <c r="Q112" s="925"/>
      <c r="R112" s="829"/>
      <c r="S112" s="924" t="s">
        <v>60</v>
      </c>
      <c r="T112" s="829"/>
      <c r="U112" s="829"/>
      <c r="V112" s="829"/>
      <c r="W112" s="829"/>
      <c r="X112" s="829"/>
      <c r="Y112" s="829"/>
      <c r="Z112" s="829"/>
      <c r="AA112" s="925" t="s">
        <v>273</v>
      </c>
      <c r="AB112" s="829"/>
      <c r="AC112" s="829"/>
      <c r="AD112" s="829"/>
      <c r="AE112" s="829"/>
      <c r="AF112" s="925" t="s">
        <v>274</v>
      </c>
      <c r="AG112" s="829"/>
      <c r="AH112" s="829"/>
      <c r="AI112" s="108" t="s">
        <v>303</v>
      </c>
      <c r="AJ112" s="926" t="s">
        <v>321</v>
      </c>
      <c r="AK112" s="829"/>
      <c r="AL112" s="829"/>
      <c r="AM112" s="829"/>
      <c r="AN112" s="829"/>
      <c r="AO112" s="829"/>
      <c r="AP112" s="365">
        <v>754085821</v>
      </c>
      <c r="AQ112" s="557">
        <v>0</v>
      </c>
      <c r="AR112" s="365">
        <v>223306632</v>
      </c>
      <c r="AS112" s="366">
        <v>0</v>
      </c>
      <c r="AT112" s="557">
        <v>0</v>
      </c>
      <c r="AU112" s="366">
        <v>0</v>
      </c>
      <c r="AV112" s="557">
        <v>0</v>
      </c>
      <c r="AW112" s="366">
        <v>0</v>
      </c>
      <c r="AX112" s="557">
        <v>0</v>
      </c>
      <c r="AY112" s="366">
        <v>0</v>
      </c>
      <c r="AZ112" s="366">
        <v>0</v>
      </c>
      <c r="BA112" s="366">
        <v>0</v>
      </c>
      <c r="BB112" s="366">
        <v>0</v>
      </c>
    </row>
    <row r="113" spans="1:54" x14ac:dyDescent="0.25">
      <c r="A113" s="925" t="s">
        <v>14</v>
      </c>
      <c r="B113" s="829"/>
      <c r="C113" s="925" t="s">
        <v>282</v>
      </c>
      <c r="D113" s="829"/>
      <c r="E113" s="925" t="s">
        <v>280</v>
      </c>
      <c r="F113" s="829"/>
      <c r="G113" s="925" t="s">
        <v>283</v>
      </c>
      <c r="H113" s="829"/>
      <c r="I113" s="925" t="s">
        <v>284</v>
      </c>
      <c r="J113" s="829"/>
      <c r="K113" s="829"/>
      <c r="L113" s="925" t="s">
        <v>282</v>
      </c>
      <c r="M113" s="829"/>
      <c r="N113" s="829"/>
      <c r="O113" s="925"/>
      <c r="P113" s="829"/>
      <c r="Q113" s="925"/>
      <c r="R113" s="829"/>
      <c r="S113" s="924" t="s">
        <v>61</v>
      </c>
      <c r="T113" s="829"/>
      <c r="U113" s="829"/>
      <c r="V113" s="829"/>
      <c r="W113" s="829"/>
      <c r="X113" s="829"/>
      <c r="Y113" s="829"/>
      <c r="Z113" s="829"/>
      <c r="AA113" s="925" t="s">
        <v>273</v>
      </c>
      <c r="AB113" s="829"/>
      <c r="AC113" s="829"/>
      <c r="AD113" s="829"/>
      <c r="AE113" s="829"/>
      <c r="AF113" s="925" t="s">
        <v>274</v>
      </c>
      <c r="AG113" s="829"/>
      <c r="AH113" s="829"/>
      <c r="AI113" s="108" t="s">
        <v>65</v>
      </c>
      <c r="AJ113" s="926" t="s">
        <v>275</v>
      </c>
      <c r="AK113" s="829"/>
      <c r="AL113" s="829"/>
      <c r="AM113" s="829"/>
      <c r="AN113" s="829"/>
      <c r="AO113" s="829"/>
      <c r="AP113" s="365">
        <v>66000000</v>
      </c>
      <c r="AQ113" s="556">
        <v>20002750</v>
      </c>
      <c r="AR113" s="365">
        <v>13604150</v>
      </c>
      <c r="AS113" s="366">
        <v>0</v>
      </c>
      <c r="AT113" s="556">
        <v>1021750</v>
      </c>
      <c r="AU113" s="365">
        <v>18981000</v>
      </c>
      <c r="AV113" s="556">
        <v>1021750</v>
      </c>
      <c r="AW113" s="366">
        <v>0</v>
      </c>
      <c r="AX113" s="556">
        <v>1021750</v>
      </c>
      <c r="AY113" s="366">
        <v>0</v>
      </c>
      <c r="AZ113" s="365">
        <v>1021750</v>
      </c>
      <c r="BA113" s="366">
        <v>0</v>
      </c>
      <c r="BB113" s="366">
        <v>0</v>
      </c>
    </row>
    <row r="114" spans="1:54" x14ac:dyDescent="0.25">
      <c r="A114" s="925" t="s">
        <v>14</v>
      </c>
      <c r="B114" s="829"/>
      <c r="C114" s="925" t="s">
        <v>282</v>
      </c>
      <c r="D114" s="829"/>
      <c r="E114" s="925" t="s">
        <v>280</v>
      </c>
      <c r="F114" s="829"/>
      <c r="G114" s="925" t="s">
        <v>283</v>
      </c>
      <c r="H114" s="829"/>
      <c r="I114" s="925" t="s">
        <v>284</v>
      </c>
      <c r="J114" s="829"/>
      <c r="K114" s="829"/>
      <c r="L114" s="925" t="s">
        <v>284</v>
      </c>
      <c r="M114" s="829"/>
      <c r="N114" s="829"/>
      <c r="O114" s="925"/>
      <c r="P114" s="829"/>
      <c r="Q114" s="925"/>
      <c r="R114" s="829"/>
      <c r="S114" s="924" t="s">
        <v>62</v>
      </c>
      <c r="T114" s="829"/>
      <c r="U114" s="829"/>
      <c r="V114" s="829"/>
      <c r="W114" s="829"/>
      <c r="X114" s="829"/>
      <c r="Y114" s="829"/>
      <c r="Z114" s="829"/>
      <c r="AA114" s="925" t="s">
        <v>273</v>
      </c>
      <c r="AB114" s="829"/>
      <c r="AC114" s="829"/>
      <c r="AD114" s="829"/>
      <c r="AE114" s="829"/>
      <c r="AF114" s="925" t="s">
        <v>274</v>
      </c>
      <c r="AG114" s="829"/>
      <c r="AH114" s="829"/>
      <c r="AI114" s="108" t="s">
        <v>65</v>
      </c>
      <c r="AJ114" s="926" t="s">
        <v>275</v>
      </c>
      <c r="AK114" s="829"/>
      <c r="AL114" s="829"/>
      <c r="AM114" s="829"/>
      <c r="AN114" s="829"/>
      <c r="AO114" s="829"/>
      <c r="AP114" s="365">
        <v>530000000</v>
      </c>
      <c r="AQ114" s="556">
        <v>47900000</v>
      </c>
      <c r="AR114" s="365">
        <v>477100000</v>
      </c>
      <c r="AS114" s="366">
        <v>0</v>
      </c>
      <c r="AT114" s="557">
        <v>0</v>
      </c>
      <c r="AU114" s="365">
        <v>47900000</v>
      </c>
      <c r="AV114" s="556">
        <v>1190000</v>
      </c>
      <c r="AW114" s="365">
        <v>-1190000</v>
      </c>
      <c r="AX114" s="556">
        <v>1190000</v>
      </c>
      <c r="AY114" s="366">
        <v>0</v>
      </c>
      <c r="AZ114" s="365">
        <v>1190000</v>
      </c>
      <c r="BA114" s="366">
        <v>0</v>
      </c>
      <c r="BB114" s="366">
        <v>0</v>
      </c>
    </row>
    <row r="115" spans="1:54" x14ac:dyDescent="0.25">
      <c r="A115" s="925" t="s">
        <v>14</v>
      </c>
      <c r="B115" s="829"/>
      <c r="C115" s="925" t="s">
        <v>282</v>
      </c>
      <c r="D115" s="829"/>
      <c r="E115" s="925" t="s">
        <v>280</v>
      </c>
      <c r="F115" s="829"/>
      <c r="G115" s="925" t="s">
        <v>283</v>
      </c>
      <c r="H115" s="829"/>
      <c r="I115" s="925" t="s">
        <v>284</v>
      </c>
      <c r="J115" s="829"/>
      <c r="K115" s="829"/>
      <c r="L115" s="925" t="s">
        <v>292</v>
      </c>
      <c r="M115" s="829"/>
      <c r="N115" s="829"/>
      <c r="O115" s="925"/>
      <c r="P115" s="829"/>
      <c r="Q115" s="925"/>
      <c r="R115" s="829"/>
      <c r="S115" s="924" t="s">
        <v>63</v>
      </c>
      <c r="T115" s="829"/>
      <c r="U115" s="829"/>
      <c r="V115" s="829"/>
      <c r="W115" s="829"/>
      <c r="X115" s="829"/>
      <c r="Y115" s="829"/>
      <c r="Z115" s="829"/>
      <c r="AA115" s="925" t="s">
        <v>273</v>
      </c>
      <c r="AB115" s="829"/>
      <c r="AC115" s="829"/>
      <c r="AD115" s="829"/>
      <c r="AE115" s="829"/>
      <c r="AF115" s="925" t="s">
        <v>274</v>
      </c>
      <c r="AG115" s="829"/>
      <c r="AH115" s="829"/>
      <c r="AI115" s="108" t="s">
        <v>65</v>
      </c>
      <c r="AJ115" s="926" t="s">
        <v>275</v>
      </c>
      <c r="AK115" s="829"/>
      <c r="AL115" s="829"/>
      <c r="AM115" s="829"/>
      <c r="AN115" s="829"/>
      <c r="AO115" s="829"/>
      <c r="AP115" s="365">
        <v>125000000</v>
      </c>
      <c r="AQ115" s="556">
        <v>349000</v>
      </c>
      <c r="AR115" s="365">
        <v>2935115</v>
      </c>
      <c r="AS115" s="366">
        <v>0</v>
      </c>
      <c r="AT115" s="556">
        <v>10287880</v>
      </c>
      <c r="AU115" s="365">
        <v>-9938880</v>
      </c>
      <c r="AV115" s="556">
        <v>5338670</v>
      </c>
      <c r="AW115" s="365">
        <v>4949210</v>
      </c>
      <c r="AX115" s="556">
        <v>5338670</v>
      </c>
      <c r="AY115" s="366">
        <v>0</v>
      </c>
      <c r="AZ115" s="365">
        <v>5338670</v>
      </c>
      <c r="BA115" s="366">
        <v>0</v>
      </c>
      <c r="BB115" s="366">
        <v>0</v>
      </c>
    </row>
    <row r="116" spans="1:54" x14ac:dyDescent="0.25">
      <c r="A116" s="925" t="s">
        <v>14</v>
      </c>
      <c r="B116" s="829"/>
      <c r="C116" s="925" t="s">
        <v>282</v>
      </c>
      <c r="D116" s="829"/>
      <c r="E116" s="925" t="s">
        <v>280</v>
      </c>
      <c r="F116" s="829"/>
      <c r="G116" s="925" t="s">
        <v>283</v>
      </c>
      <c r="H116" s="829"/>
      <c r="I116" s="925" t="s">
        <v>284</v>
      </c>
      <c r="J116" s="829"/>
      <c r="K116" s="829"/>
      <c r="L116" s="925" t="s">
        <v>292</v>
      </c>
      <c r="M116" s="829"/>
      <c r="N116" s="829"/>
      <c r="O116" s="925"/>
      <c r="P116" s="829"/>
      <c r="Q116" s="925"/>
      <c r="R116" s="829"/>
      <c r="S116" s="924" t="s">
        <v>63</v>
      </c>
      <c r="T116" s="829"/>
      <c r="U116" s="829"/>
      <c r="V116" s="829"/>
      <c r="W116" s="829"/>
      <c r="X116" s="829"/>
      <c r="Y116" s="829"/>
      <c r="Z116" s="829"/>
      <c r="AA116" s="925" t="s">
        <v>273</v>
      </c>
      <c r="AB116" s="829"/>
      <c r="AC116" s="829"/>
      <c r="AD116" s="829"/>
      <c r="AE116" s="829"/>
      <c r="AF116" s="925" t="s">
        <v>274</v>
      </c>
      <c r="AG116" s="829"/>
      <c r="AH116" s="829"/>
      <c r="AI116" s="108" t="s">
        <v>303</v>
      </c>
      <c r="AJ116" s="926" t="s">
        <v>321</v>
      </c>
      <c r="AK116" s="829"/>
      <c r="AL116" s="829"/>
      <c r="AM116" s="829"/>
      <c r="AN116" s="829"/>
      <c r="AO116" s="829"/>
      <c r="AP116" s="365">
        <v>320000000</v>
      </c>
      <c r="AQ116" s="556">
        <v>33877798</v>
      </c>
      <c r="AR116" s="365">
        <v>240770548</v>
      </c>
      <c r="AS116" s="366">
        <v>0</v>
      </c>
      <c r="AT116" s="557">
        <v>0</v>
      </c>
      <c r="AU116" s="365">
        <v>33877798</v>
      </c>
      <c r="AV116" s="557">
        <v>0</v>
      </c>
      <c r="AW116" s="366">
        <v>0</v>
      </c>
      <c r="AX116" s="557">
        <v>0</v>
      </c>
      <c r="AY116" s="366">
        <v>0</v>
      </c>
      <c r="AZ116" s="366">
        <v>0</v>
      </c>
      <c r="BA116" s="366">
        <v>0</v>
      </c>
      <c r="BB116" s="366">
        <v>0</v>
      </c>
    </row>
    <row r="117" spans="1:54" x14ac:dyDescent="0.25">
      <c r="A117" s="925" t="s">
        <v>14</v>
      </c>
      <c r="B117" s="829"/>
      <c r="C117" s="925" t="s">
        <v>282</v>
      </c>
      <c r="D117" s="829"/>
      <c r="E117" s="925" t="s">
        <v>280</v>
      </c>
      <c r="F117" s="829"/>
      <c r="G117" s="925" t="s">
        <v>283</v>
      </c>
      <c r="H117" s="829"/>
      <c r="I117" s="925" t="s">
        <v>284</v>
      </c>
      <c r="J117" s="829"/>
      <c r="K117" s="829"/>
      <c r="L117" s="925" t="s">
        <v>294</v>
      </c>
      <c r="M117" s="829"/>
      <c r="N117" s="829"/>
      <c r="O117" s="925"/>
      <c r="P117" s="829"/>
      <c r="Q117" s="925"/>
      <c r="R117" s="829"/>
      <c r="S117" s="924" t="s">
        <v>64</v>
      </c>
      <c r="T117" s="829"/>
      <c r="U117" s="829"/>
      <c r="V117" s="829"/>
      <c r="W117" s="829"/>
      <c r="X117" s="829"/>
      <c r="Y117" s="829"/>
      <c r="Z117" s="829"/>
      <c r="AA117" s="925" t="s">
        <v>273</v>
      </c>
      <c r="AB117" s="829"/>
      <c r="AC117" s="829"/>
      <c r="AD117" s="829"/>
      <c r="AE117" s="829"/>
      <c r="AF117" s="925" t="s">
        <v>274</v>
      </c>
      <c r="AG117" s="829"/>
      <c r="AH117" s="829"/>
      <c r="AI117" s="108" t="s">
        <v>65</v>
      </c>
      <c r="AJ117" s="926" t="s">
        <v>275</v>
      </c>
      <c r="AK117" s="829"/>
      <c r="AL117" s="829"/>
      <c r="AM117" s="829"/>
      <c r="AN117" s="829"/>
      <c r="AO117" s="829"/>
      <c r="AP117" s="365">
        <v>1466822020</v>
      </c>
      <c r="AQ117" s="557">
        <v>0</v>
      </c>
      <c r="AR117" s="365">
        <v>147195238.88</v>
      </c>
      <c r="AS117" s="366">
        <v>0</v>
      </c>
      <c r="AT117" s="557">
        <v>0</v>
      </c>
      <c r="AU117" s="366">
        <v>0</v>
      </c>
      <c r="AV117" s="556">
        <v>205712478</v>
      </c>
      <c r="AW117" s="365">
        <v>-205712478</v>
      </c>
      <c r="AX117" s="556">
        <v>205712478</v>
      </c>
      <c r="AY117" s="366">
        <v>0</v>
      </c>
      <c r="AZ117" s="365">
        <v>205712478</v>
      </c>
      <c r="BA117" s="366">
        <v>0</v>
      </c>
      <c r="BB117" s="366">
        <v>0</v>
      </c>
    </row>
    <row r="118" spans="1:54" x14ac:dyDescent="0.25">
      <c r="A118" s="925" t="s">
        <v>14</v>
      </c>
      <c r="B118" s="829"/>
      <c r="C118" s="925" t="s">
        <v>282</v>
      </c>
      <c r="D118" s="829"/>
      <c r="E118" s="925" t="s">
        <v>280</v>
      </c>
      <c r="F118" s="829"/>
      <c r="G118" s="925" t="s">
        <v>283</v>
      </c>
      <c r="H118" s="829"/>
      <c r="I118" s="925" t="s">
        <v>284</v>
      </c>
      <c r="J118" s="829"/>
      <c r="K118" s="829"/>
      <c r="L118" s="925" t="s">
        <v>65</v>
      </c>
      <c r="M118" s="829"/>
      <c r="N118" s="829"/>
      <c r="O118" s="925"/>
      <c r="P118" s="829"/>
      <c r="Q118" s="925"/>
      <c r="R118" s="829"/>
      <c r="S118" s="924" t="s">
        <v>66</v>
      </c>
      <c r="T118" s="829"/>
      <c r="U118" s="829"/>
      <c r="V118" s="829"/>
      <c r="W118" s="829"/>
      <c r="X118" s="829"/>
      <c r="Y118" s="829"/>
      <c r="Z118" s="829"/>
      <c r="AA118" s="925" t="s">
        <v>273</v>
      </c>
      <c r="AB118" s="829"/>
      <c r="AC118" s="829"/>
      <c r="AD118" s="829"/>
      <c r="AE118" s="829"/>
      <c r="AF118" s="925" t="s">
        <v>274</v>
      </c>
      <c r="AG118" s="829"/>
      <c r="AH118" s="829"/>
      <c r="AI118" s="108" t="s">
        <v>65</v>
      </c>
      <c r="AJ118" s="926" t="s">
        <v>275</v>
      </c>
      <c r="AK118" s="829"/>
      <c r="AL118" s="829"/>
      <c r="AM118" s="829"/>
      <c r="AN118" s="829"/>
      <c r="AO118" s="829"/>
      <c r="AP118" s="365">
        <v>2715791148</v>
      </c>
      <c r="AQ118" s="556">
        <v>229846947</v>
      </c>
      <c r="AR118" s="365">
        <v>121968070.59</v>
      </c>
      <c r="AS118" s="366">
        <v>0</v>
      </c>
      <c r="AT118" s="556">
        <v>258252332.12</v>
      </c>
      <c r="AU118" s="365">
        <v>-28405385.120000001</v>
      </c>
      <c r="AV118" s="556">
        <v>695248587</v>
      </c>
      <c r="AW118" s="365">
        <v>-436996254.88</v>
      </c>
      <c r="AX118" s="556">
        <v>695248587</v>
      </c>
      <c r="AY118" s="366">
        <v>0</v>
      </c>
      <c r="AZ118" s="365">
        <v>695248587</v>
      </c>
      <c r="BA118" s="366">
        <v>0</v>
      </c>
      <c r="BB118" s="366">
        <v>0</v>
      </c>
    </row>
    <row r="119" spans="1:54" x14ac:dyDescent="0.25">
      <c r="A119" s="925" t="s">
        <v>14</v>
      </c>
      <c r="B119" s="829"/>
      <c r="C119" s="925" t="s">
        <v>282</v>
      </c>
      <c r="D119" s="829"/>
      <c r="E119" s="925" t="s">
        <v>280</v>
      </c>
      <c r="F119" s="829"/>
      <c r="G119" s="925" t="s">
        <v>283</v>
      </c>
      <c r="H119" s="829"/>
      <c r="I119" s="925" t="s">
        <v>284</v>
      </c>
      <c r="J119" s="829"/>
      <c r="K119" s="829"/>
      <c r="L119" s="925" t="s">
        <v>290</v>
      </c>
      <c r="M119" s="829"/>
      <c r="N119" s="829"/>
      <c r="O119" s="925"/>
      <c r="P119" s="829"/>
      <c r="Q119" s="925"/>
      <c r="R119" s="829"/>
      <c r="S119" s="924" t="s">
        <v>67</v>
      </c>
      <c r="T119" s="829"/>
      <c r="U119" s="829"/>
      <c r="V119" s="829"/>
      <c r="W119" s="829"/>
      <c r="X119" s="829"/>
      <c r="Y119" s="829"/>
      <c r="Z119" s="829"/>
      <c r="AA119" s="925" t="s">
        <v>273</v>
      </c>
      <c r="AB119" s="829"/>
      <c r="AC119" s="829"/>
      <c r="AD119" s="829"/>
      <c r="AE119" s="829"/>
      <c r="AF119" s="925" t="s">
        <v>274</v>
      </c>
      <c r="AG119" s="829"/>
      <c r="AH119" s="829"/>
      <c r="AI119" s="108" t="s">
        <v>65</v>
      </c>
      <c r="AJ119" s="926" t="s">
        <v>275</v>
      </c>
      <c r="AK119" s="829"/>
      <c r="AL119" s="829"/>
      <c r="AM119" s="829"/>
      <c r="AN119" s="829"/>
      <c r="AO119" s="829"/>
      <c r="AP119" s="365">
        <v>3500000</v>
      </c>
      <c r="AQ119" s="557">
        <v>0</v>
      </c>
      <c r="AR119" s="365">
        <v>2383040</v>
      </c>
      <c r="AS119" s="366">
        <v>0</v>
      </c>
      <c r="AT119" s="557">
        <v>0</v>
      </c>
      <c r="AU119" s="366">
        <v>0</v>
      </c>
      <c r="AV119" s="557">
        <v>0</v>
      </c>
      <c r="AW119" s="366">
        <v>0</v>
      </c>
      <c r="AX119" s="557">
        <v>0</v>
      </c>
      <c r="AY119" s="366">
        <v>0</v>
      </c>
      <c r="AZ119" s="366">
        <v>0</v>
      </c>
      <c r="BA119" s="366">
        <v>0</v>
      </c>
      <c r="BB119" s="366">
        <v>0</v>
      </c>
    </row>
    <row r="120" spans="1:54" x14ac:dyDescent="0.25">
      <c r="A120" s="918" t="s">
        <v>14</v>
      </c>
      <c r="B120" s="829"/>
      <c r="C120" s="918" t="s">
        <v>282</v>
      </c>
      <c r="D120" s="829"/>
      <c r="E120" s="918" t="s">
        <v>280</v>
      </c>
      <c r="F120" s="829"/>
      <c r="G120" s="918" t="s">
        <v>283</v>
      </c>
      <c r="H120" s="829"/>
      <c r="I120" s="918" t="s">
        <v>292</v>
      </c>
      <c r="J120" s="829"/>
      <c r="K120" s="829"/>
      <c r="L120" s="918"/>
      <c r="M120" s="829"/>
      <c r="N120" s="829"/>
      <c r="O120" s="918"/>
      <c r="P120" s="829"/>
      <c r="Q120" s="918"/>
      <c r="R120" s="829"/>
      <c r="S120" s="917" t="s">
        <v>304</v>
      </c>
      <c r="T120" s="829"/>
      <c r="U120" s="829"/>
      <c r="V120" s="829"/>
      <c r="W120" s="829"/>
      <c r="X120" s="829"/>
      <c r="Y120" s="829"/>
      <c r="Z120" s="829"/>
      <c r="AA120" s="918" t="s">
        <v>273</v>
      </c>
      <c r="AB120" s="829"/>
      <c r="AC120" s="829"/>
      <c r="AD120" s="829"/>
      <c r="AE120" s="829"/>
      <c r="AF120" s="918" t="s">
        <v>274</v>
      </c>
      <c r="AG120" s="829"/>
      <c r="AH120" s="829"/>
      <c r="AI120" s="105" t="s">
        <v>65</v>
      </c>
      <c r="AJ120" s="919" t="s">
        <v>275</v>
      </c>
      <c r="AK120" s="829"/>
      <c r="AL120" s="829"/>
      <c r="AM120" s="829"/>
      <c r="AN120" s="829"/>
      <c r="AO120" s="829"/>
      <c r="AP120" s="360">
        <v>2653771112</v>
      </c>
      <c r="AQ120" s="554">
        <v>0</v>
      </c>
      <c r="AR120" s="360">
        <v>290089435.5</v>
      </c>
      <c r="AS120" s="361">
        <v>0</v>
      </c>
      <c r="AT120" s="553">
        <v>286093782.5</v>
      </c>
      <c r="AU120" s="360">
        <v>-286093782.5</v>
      </c>
      <c r="AV120" s="553">
        <v>78105687</v>
      </c>
      <c r="AW120" s="360">
        <v>207988095.5</v>
      </c>
      <c r="AX120" s="553">
        <v>78105687</v>
      </c>
      <c r="AY120" s="361">
        <v>0</v>
      </c>
      <c r="AZ120" s="360">
        <v>78105687</v>
      </c>
      <c r="BA120" s="361">
        <v>0</v>
      </c>
      <c r="BB120" s="361">
        <v>0</v>
      </c>
    </row>
    <row r="121" spans="1:54" x14ac:dyDescent="0.25">
      <c r="A121" s="925" t="s">
        <v>14</v>
      </c>
      <c r="B121" s="829"/>
      <c r="C121" s="925" t="s">
        <v>282</v>
      </c>
      <c r="D121" s="829"/>
      <c r="E121" s="925" t="s">
        <v>280</v>
      </c>
      <c r="F121" s="829"/>
      <c r="G121" s="925" t="s">
        <v>283</v>
      </c>
      <c r="H121" s="829"/>
      <c r="I121" s="925" t="s">
        <v>292</v>
      </c>
      <c r="J121" s="829"/>
      <c r="K121" s="829"/>
      <c r="L121" s="925" t="s">
        <v>282</v>
      </c>
      <c r="M121" s="829"/>
      <c r="N121" s="829"/>
      <c r="O121" s="925"/>
      <c r="P121" s="829"/>
      <c r="Q121" s="925"/>
      <c r="R121" s="829"/>
      <c r="S121" s="924" t="s">
        <v>68</v>
      </c>
      <c r="T121" s="829"/>
      <c r="U121" s="829"/>
      <c r="V121" s="829"/>
      <c r="W121" s="829"/>
      <c r="X121" s="829"/>
      <c r="Y121" s="829"/>
      <c r="Z121" s="829"/>
      <c r="AA121" s="925" t="s">
        <v>273</v>
      </c>
      <c r="AB121" s="829"/>
      <c r="AC121" s="829"/>
      <c r="AD121" s="829"/>
      <c r="AE121" s="829"/>
      <c r="AF121" s="925" t="s">
        <v>274</v>
      </c>
      <c r="AG121" s="829"/>
      <c r="AH121" s="829"/>
      <c r="AI121" s="108" t="s">
        <v>65</v>
      </c>
      <c r="AJ121" s="926" t="s">
        <v>275</v>
      </c>
      <c r="AK121" s="829"/>
      <c r="AL121" s="829"/>
      <c r="AM121" s="829"/>
      <c r="AN121" s="829"/>
      <c r="AO121" s="829"/>
      <c r="AP121" s="365">
        <v>979871112</v>
      </c>
      <c r="AQ121" s="557">
        <v>0</v>
      </c>
      <c r="AR121" s="365">
        <v>89436</v>
      </c>
      <c r="AS121" s="366">
        <v>0</v>
      </c>
      <c r="AT121" s="557">
        <v>0</v>
      </c>
      <c r="AU121" s="366">
        <v>0</v>
      </c>
      <c r="AV121" s="556">
        <v>78105687</v>
      </c>
      <c r="AW121" s="365">
        <v>-78105687</v>
      </c>
      <c r="AX121" s="556">
        <v>78105687</v>
      </c>
      <c r="AY121" s="366">
        <v>0</v>
      </c>
      <c r="AZ121" s="365">
        <v>78105687</v>
      </c>
      <c r="BA121" s="366">
        <v>0</v>
      </c>
      <c r="BB121" s="366">
        <v>0</v>
      </c>
    </row>
    <row r="122" spans="1:54" x14ac:dyDescent="0.25">
      <c r="A122" s="925" t="s">
        <v>14</v>
      </c>
      <c r="B122" s="829"/>
      <c r="C122" s="925" t="s">
        <v>282</v>
      </c>
      <c r="D122" s="829"/>
      <c r="E122" s="925" t="s">
        <v>280</v>
      </c>
      <c r="F122" s="829"/>
      <c r="G122" s="925" t="s">
        <v>283</v>
      </c>
      <c r="H122" s="829"/>
      <c r="I122" s="925" t="s">
        <v>292</v>
      </c>
      <c r="J122" s="829"/>
      <c r="K122" s="829"/>
      <c r="L122" s="925" t="s">
        <v>289</v>
      </c>
      <c r="M122" s="829"/>
      <c r="N122" s="829"/>
      <c r="O122" s="925"/>
      <c r="P122" s="829"/>
      <c r="Q122" s="925"/>
      <c r="R122" s="829"/>
      <c r="S122" s="924" t="s">
        <v>69</v>
      </c>
      <c r="T122" s="829"/>
      <c r="U122" s="829"/>
      <c r="V122" s="829"/>
      <c r="W122" s="829"/>
      <c r="X122" s="829"/>
      <c r="Y122" s="829"/>
      <c r="Z122" s="829"/>
      <c r="AA122" s="925" t="s">
        <v>273</v>
      </c>
      <c r="AB122" s="829"/>
      <c r="AC122" s="829"/>
      <c r="AD122" s="829"/>
      <c r="AE122" s="829"/>
      <c r="AF122" s="925" t="s">
        <v>274</v>
      </c>
      <c r="AG122" s="829"/>
      <c r="AH122" s="829"/>
      <c r="AI122" s="108" t="s">
        <v>65</v>
      </c>
      <c r="AJ122" s="926" t="s">
        <v>275</v>
      </c>
      <c r="AK122" s="829"/>
      <c r="AL122" s="829"/>
      <c r="AM122" s="829"/>
      <c r="AN122" s="829"/>
      <c r="AO122" s="829"/>
      <c r="AP122" s="365">
        <v>40000000</v>
      </c>
      <c r="AQ122" s="557">
        <v>0</v>
      </c>
      <c r="AR122" s="365">
        <v>40000000</v>
      </c>
      <c r="AS122" s="366">
        <v>0</v>
      </c>
      <c r="AT122" s="557">
        <v>0</v>
      </c>
      <c r="AU122" s="366">
        <v>0</v>
      </c>
      <c r="AV122" s="557">
        <v>0</v>
      </c>
      <c r="AW122" s="366">
        <v>0</v>
      </c>
      <c r="AX122" s="557">
        <v>0</v>
      </c>
      <c r="AY122" s="366">
        <v>0</v>
      </c>
      <c r="AZ122" s="366">
        <v>0</v>
      </c>
      <c r="BA122" s="366">
        <v>0</v>
      </c>
      <c r="BB122" s="366">
        <v>0</v>
      </c>
    </row>
    <row r="123" spans="1:54" x14ac:dyDescent="0.25">
      <c r="A123" s="925" t="s">
        <v>14</v>
      </c>
      <c r="B123" s="829"/>
      <c r="C123" s="925" t="s">
        <v>282</v>
      </c>
      <c r="D123" s="829"/>
      <c r="E123" s="925" t="s">
        <v>280</v>
      </c>
      <c r="F123" s="829"/>
      <c r="G123" s="925" t="s">
        <v>283</v>
      </c>
      <c r="H123" s="829"/>
      <c r="I123" s="925" t="s">
        <v>292</v>
      </c>
      <c r="J123" s="829"/>
      <c r="K123" s="829"/>
      <c r="L123" s="925" t="s">
        <v>284</v>
      </c>
      <c r="M123" s="829"/>
      <c r="N123" s="829"/>
      <c r="O123" s="925"/>
      <c r="P123" s="829"/>
      <c r="Q123" s="925"/>
      <c r="R123" s="829"/>
      <c r="S123" s="924" t="s">
        <v>70</v>
      </c>
      <c r="T123" s="829"/>
      <c r="U123" s="829"/>
      <c r="V123" s="829"/>
      <c r="W123" s="829"/>
      <c r="X123" s="829"/>
      <c r="Y123" s="829"/>
      <c r="Z123" s="829"/>
      <c r="AA123" s="925" t="s">
        <v>273</v>
      </c>
      <c r="AB123" s="829"/>
      <c r="AC123" s="829"/>
      <c r="AD123" s="829"/>
      <c r="AE123" s="829"/>
      <c r="AF123" s="925" t="s">
        <v>274</v>
      </c>
      <c r="AG123" s="829"/>
      <c r="AH123" s="829"/>
      <c r="AI123" s="108" t="s">
        <v>65</v>
      </c>
      <c r="AJ123" s="926" t="s">
        <v>275</v>
      </c>
      <c r="AK123" s="829"/>
      <c r="AL123" s="829"/>
      <c r="AM123" s="829"/>
      <c r="AN123" s="829"/>
      <c r="AO123" s="829"/>
      <c r="AP123" s="365">
        <v>1583900000</v>
      </c>
      <c r="AQ123" s="557">
        <v>0</v>
      </c>
      <c r="AR123" s="365">
        <v>199999999.5</v>
      </c>
      <c r="AS123" s="366">
        <v>0</v>
      </c>
      <c r="AT123" s="556">
        <v>286093782.5</v>
      </c>
      <c r="AU123" s="365">
        <v>-286093782.5</v>
      </c>
      <c r="AV123" s="557">
        <v>0</v>
      </c>
      <c r="AW123" s="365">
        <v>286093782.5</v>
      </c>
      <c r="AX123" s="557">
        <v>0</v>
      </c>
      <c r="AY123" s="366">
        <v>0</v>
      </c>
      <c r="AZ123" s="366">
        <v>0</v>
      </c>
      <c r="BA123" s="366">
        <v>0</v>
      </c>
      <c r="BB123" s="366">
        <v>0</v>
      </c>
    </row>
    <row r="124" spans="1:54" x14ac:dyDescent="0.25">
      <c r="A124" s="925" t="s">
        <v>14</v>
      </c>
      <c r="B124" s="829"/>
      <c r="C124" s="925" t="s">
        <v>282</v>
      </c>
      <c r="D124" s="829"/>
      <c r="E124" s="925" t="s">
        <v>280</v>
      </c>
      <c r="F124" s="829"/>
      <c r="G124" s="925" t="s">
        <v>283</v>
      </c>
      <c r="H124" s="829"/>
      <c r="I124" s="925" t="s">
        <v>292</v>
      </c>
      <c r="J124" s="829"/>
      <c r="K124" s="829"/>
      <c r="L124" s="925" t="s">
        <v>294</v>
      </c>
      <c r="M124" s="829"/>
      <c r="N124" s="829"/>
      <c r="O124" s="925"/>
      <c r="P124" s="829"/>
      <c r="Q124" s="925"/>
      <c r="R124" s="829"/>
      <c r="S124" s="924" t="s">
        <v>657</v>
      </c>
      <c r="T124" s="829"/>
      <c r="U124" s="829"/>
      <c r="V124" s="829"/>
      <c r="W124" s="829"/>
      <c r="X124" s="829"/>
      <c r="Y124" s="829"/>
      <c r="Z124" s="829"/>
      <c r="AA124" s="925" t="s">
        <v>273</v>
      </c>
      <c r="AB124" s="829"/>
      <c r="AC124" s="829"/>
      <c r="AD124" s="829"/>
      <c r="AE124" s="829"/>
      <c r="AF124" s="925" t="s">
        <v>274</v>
      </c>
      <c r="AG124" s="829"/>
      <c r="AH124" s="829"/>
      <c r="AI124" s="108" t="s">
        <v>65</v>
      </c>
      <c r="AJ124" s="926" t="s">
        <v>275</v>
      </c>
      <c r="AK124" s="829"/>
      <c r="AL124" s="829"/>
      <c r="AM124" s="829"/>
      <c r="AN124" s="829"/>
      <c r="AO124" s="829"/>
      <c r="AP124" s="365">
        <v>50000000</v>
      </c>
      <c r="AQ124" s="557">
        <v>0</v>
      </c>
      <c r="AR124" s="365">
        <v>50000000</v>
      </c>
      <c r="AS124" s="366">
        <v>0</v>
      </c>
      <c r="AT124" s="557">
        <v>0</v>
      </c>
      <c r="AU124" s="366">
        <v>0</v>
      </c>
      <c r="AV124" s="557">
        <v>0</v>
      </c>
      <c r="AW124" s="366">
        <v>0</v>
      </c>
      <c r="AX124" s="557">
        <v>0</v>
      </c>
      <c r="AY124" s="366">
        <v>0</v>
      </c>
      <c r="AZ124" s="366">
        <v>0</v>
      </c>
      <c r="BA124" s="366">
        <v>0</v>
      </c>
      <c r="BB124" s="366">
        <v>0</v>
      </c>
    </row>
    <row r="125" spans="1:54" x14ac:dyDescent="0.25">
      <c r="A125" s="918" t="s">
        <v>14</v>
      </c>
      <c r="B125" s="829"/>
      <c r="C125" s="918" t="s">
        <v>282</v>
      </c>
      <c r="D125" s="829"/>
      <c r="E125" s="918" t="s">
        <v>280</v>
      </c>
      <c r="F125" s="829"/>
      <c r="G125" s="918" t="s">
        <v>283</v>
      </c>
      <c r="H125" s="829"/>
      <c r="I125" s="918" t="s">
        <v>293</v>
      </c>
      <c r="J125" s="829"/>
      <c r="K125" s="829"/>
      <c r="L125" s="918"/>
      <c r="M125" s="829"/>
      <c r="N125" s="829"/>
      <c r="O125" s="918"/>
      <c r="P125" s="829"/>
      <c r="Q125" s="918"/>
      <c r="R125" s="829"/>
      <c r="S125" s="917" t="s">
        <v>220</v>
      </c>
      <c r="T125" s="829"/>
      <c r="U125" s="829"/>
      <c r="V125" s="829"/>
      <c r="W125" s="829"/>
      <c r="X125" s="829"/>
      <c r="Y125" s="829"/>
      <c r="Z125" s="829"/>
      <c r="AA125" s="918" t="s">
        <v>273</v>
      </c>
      <c r="AB125" s="829"/>
      <c r="AC125" s="829"/>
      <c r="AD125" s="829"/>
      <c r="AE125" s="829"/>
      <c r="AF125" s="918" t="s">
        <v>274</v>
      </c>
      <c r="AG125" s="829"/>
      <c r="AH125" s="829"/>
      <c r="AI125" s="105" t="s">
        <v>65</v>
      </c>
      <c r="AJ125" s="919" t="s">
        <v>275</v>
      </c>
      <c r="AK125" s="829"/>
      <c r="AL125" s="829"/>
      <c r="AM125" s="829"/>
      <c r="AN125" s="829"/>
      <c r="AO125" s="829"/>
      <c r="AP125" s="360">
        <v>131400000</v>
      </c>
      <c r="AQ125" s="553">
        <v>34971976</v>
      </c>
      <c r="AR125" s="360">
        <v>25613395</v>
      </c>
      <c r="AS125" s="361">
        <v>0</v>
      </c>
      <c r="AT125" s="553">
        <v>280000</v>
      </c>
      <c r="AU125" s="360">
        <v>34691976</v>
      </c>
      <c r="AV125" s="553">
        <v>280000</v>
      </c>
      <c r="AW125" s="361">
        <v>0</v>
      </c>
      <c r="AX125" s="553">
        <v>280000</v>
      </c>
      <c r="AY125" s="361">
        <v>0</v>
      </c>
      <c r="AZ125" s="360">
        <v>280000</v>
      </c>
      <c r="BA125" s="361">
        <v>0</v>
      </c>
      <c r="BB125" s="361">
        <v>0</v>
      </c>
    </row>
    <row r="126" spans="1:54" x14ac:dyDescent="0.25">
      <c r="A126" s="925" t="s">
        <v>14</v>
      </c>
      <c r="B126" s="829"/>
      <c r="C126" s="925" t="s">
        <v>282</v>
      </c>
      <c r="D126" s="829"/>
      <c r="E126" s="925" t="s">
        <v>280</v>
      </c>
      <c r="F126" s="829"/>
      <c r="G126" s="925" t="s">
        <v>283</v>
      </c>
      <c r="H126" s="829"/>
      <c r="I126" s="925" t="s">
        <v>293</v>
      </c>
      <c r="J126" s="829"/>
      <c r="K126" s="829"/>
      <c r="L126" s="925" t="s">
        <v>284</v>
      </c>
      <c r="M126" s="829"/>
      <c r="N126" s="829"/>
      <c r="O126" s="925"/>
      <c r="P126" s="829"/>
      <c r="Q126" s="925"/>
      <c r="R126" s="829"/>
      <c r="S126" s="924" t="s">
        <v>71</v>
      </c>
      <c r="T126" s="829"/>
      <c r="U126" s="829"/>
      <c r="V126" s="829"/>
      <c r="W126" s="829"/>
      <c r="X126" s="829"/>
      <c r="Y126" s="829"/>
      <c r="Z126" s="829"/>
      <c r="AA126" s="925" t="s">
        <v>273</v>
      </c>
      <c r="AB126" s="829"/>
      <c r="AC126" s="829"/>
      <c r="AD126" s="829"/>
      <c r="AE126" s="829"/>
      <c r="AF126" s="925" t="s">
        <v>274</v>
      </c>
      <c r="AG126" s="829"/>
      <c r="AH126" s="829"/>
      <c r="AI126" s="108" t="s">
        <v>65</v>
      </c>
      <c r="AJ126" s="926" t="s">
        <v>275</v>
      </c>
      <c r="AK126" s="829"/>
      <c r="AL126" s="829"/>
      <c r="AM126" s="829"/>
      <c r="AN126" s="829"/>
      <c r="AO126" s="829"/>
      <c r="AP126" s="365">
        <v>6000000</v>
      </c>
      <c r="AQ126" s="556">
        <v>4691976</v>
      </c>
      <c r="AR126" s="365">
        <v>471024</v>
      </c>
      <c r="AS126" s="366">
        <v>0</v>
      </c>
      <c r="AT126" s="557">
        <v>0</v>
      </c>
      <c r="AU126" s="365">
        <v>4691976</v>
      </c>
      <c r="AV126" s="557">
        <v>0</v>
      </c>
      <c r="AW126" s="366">
        <v>0</v>
      </c>
      <c r="AX126" s="557">
        <v>0</v>
      </c>
      <c r="AY126" s="366">
        <v>0</v>
      </c>
      <c r="AZ126" s="366">
        <v>0</v>
      </c>
      <c r="BA126" s="366">
        <v>0</v>
      </c>
      <c r="BB126" s="366">
        <v>0</v>
      </c>
    </row>
    <row r="127" spans="1:54" x14ac:dyDescent="0.25">
      <c r="A127" s="925" t="s">
        <v>14</v>
      </c>
      <c r="B127" s="829"/>
      <c r="C127" s="925" t="s">
        <v>282</v>
      </c>
      <c r="D127" s="829"/>
      <c r="E127" s="925" t="s">
        <v>280</v>
      </c>
      <c r="F127" s="829"/>
      <c r="G127" s="925" t="s">
        <v>283</v>
      </c>
      <c r="H127" s="829"/>
      <c r="I127" s="925" t="s">
        <v>293</v>
      </c>
      <c r="J127" s="829"/>
      <c r="K127" s="829"/>
      <c r="L127" s="925" t="s">
        <v>292</v>
      </c>
      <c r="M127" s="829"/>
      <c r="N127" s="829"/>
      <c r="O127" s="925"/>
      <c r="P127" s="829"/>
      <c r="Q127" s="925"/>
      <c r="R127" s="829"/>
      <c r="S127" s="924" t="s">
        <v>72</v>
      </c>
      <c r="T127" s="829"/>
      <c r="U127" s="829"/>
      <c r="V127" s="829"/>
      <c r="W127" s="829"/>
      <c r="X127" s="829"/>
      <c r="Y127" s="829"/>
      <c r="Z127" s="829"/>
      <c r="AA127" s="925" t="s">
        <v>273</v>
      </c>
      <c r="AB127" s="829"/>
      <c r="AC127" s="829"/>
      <c r="AD127" s="829"/>
      <c r="AE127" s="829"/>
      <c r="AF127" s="925" t="s">
        <v>274</v>
      </c>
      <c r="AG127" s="829"/>
      <c r="AH127" s="829"/>
      <c r="AI127" s="108" t="s">
        <v>65</v>
      </c>
      <c r="AJ127" s="926" t="s">
        <v>275</v>
      </c>
      <c r="AK127" s="829"/>
      <c r="AL127" s="829"/>
      <c r="AM127" s="829"/>
      <c r="AN127" s="829"/>
      <c r="AO127" s="829"/>
      <c r="AP127" s="365">
        <v>125400000</v>
      </c>
      <c r="AQ127" s="556">
        <v>30280000</v>
      </c>
      <c r="AR127" s="365">
        <v>25142371</v>
      </c>
      <c r="AS127" s="366">
        <v>0</v>
      </c>
      <c r="AT127" s="556">
        <v>280000</v>
      </c>
      <c r="AU127" s="365">
        <v>30000000</v>
      </c>
      <c r="AV127" s="556">
        <v>280000</v>
      </c>
      <c r="AW127" s="366">
        <v>0</v>
      </c>
      <c r="AX127" s="556">
        <v>280000</v>
      </c>
      <c r="AY127" s="366">
        <v>0</v>
      </c>
      <c r="AZ127" s="365">
        <v>280000</v>
      </c>
      <c r="BA127" s="366">
        <v>0</v>
      </c>
      <c r="BB127" s="366">
        <v>0</v>
      </c>
    </row>
    <row r="128" spans="1:54" x14ac:dyDescent="0.25">
      <c r="A128" s="918" t="s">
        <v>14</v>
      </c>
      <c r="B128" s="829"/>
      <c r="C128" s="918" t="s">
        <v>282</v>
      </c>
      <c r="D128" s="829"/>
      <c r="E128" s="918" t="s">
        <v>280</v>
      </c>
      <c r="F128" s="829"/>
      <c r="G128" s="918" t="s">
        <v>283</v>
      </c>
      <c r="H128" s="829"/>
      <c r="I128" s="918" t="s">
        <v>294</v>
      </c>
      <c r="J128" s="829"/>
      <c r="K128" s="829"/>
      <c r="L128" s="918"/>
      <c r="M128" s="829"/>
      <c r="N128" s="829"/>
      <c r="O128" s="918"/>
      <c r="P128" s="829"/>
      <c r="Q128" s="918"/>
      <c r="R128" s="829"/>
      <c r="S128" s="917" t="s">
        <v>305</v>
      </c>
      <c r="T128" s="829"/>
      <c r="U128" s="829"/>
      <c r="V128" s="829"/>
      <c r="W128" s="829"/>
      <c r="X128" s="829"/>
      <c r="Y128" s="829"/>
      <c r="Z128" s="829"/>
      <c r="AA128" s="918" t="s">
        <v>273</v>
      </c>
      <c r="AB128" s="829"/>
      <c r="AC128" s="829"/>
      <c r="AD128" s="829"/>
      <c r="AE128" s="829"/>
      <c r="AF128" s="918" t="s">
        <v>274</v>
      </c>
      <c r="AG128" s="829"/>
      <c r="AH128" s="829"/>
      <c r="AI128" s="105" t="s">
        <v>65</v>
      </c>
      <c r="AJ128" s="919" t="s">
        <v>275</v>
      </c>
      <c r="AK128" s="829"/>
      <c r="AL128" s="829"/>
      <c r="AM128" s="829"/>
      <c r="AN128" s="829"/>
      <c r="AO128" s="829"/>
      <c r="AP128" s="360">
        <v>1343176172</v>
      </c>
      <c r="AQ128" s="554">
        <v>0</v>
      </c>
      <c r="AR128" s="361">
        <v>0</v>
      </c>
      <c r="AS128" s="361">
        <v>0</v>
      </c>
      <c r="AT128" s="553">
        <v>97499255</v>
      </c>
      <c r="AU128" s="360">
        <v>-97499255</v>
      </c>
      <c r="AV128" s="553">
        <v>97499255</v>
      </c>
      <c r="AW128" s="361">
        <v>0</v>
      </c>
      <c r="AX128" s="553">
        <v>90650659</v>
      </c>
      <c r="AY128" s="360">
        <v>6848596</v>
      </c>
      <c r="AZ128" s="360">
        <v>90650659</v>
      </c>
      <c r="BA128" s="361">
        <v>0</v>
      </c>
      <c r="BB128" s="361">
        <v>0</v>
      </c>
    </row>
    <row r="129" spans="1:54" x14ac:dyDescent="0.25">
      <c r="A129" s="925" t="s">
        <v>14</v>
      </c>
      <c r="B129" s="829"/>
      <c r="C129" s="925" t="s">
        <v>282</v>
      </c>
      <c r="D129" s="829"/>
      <c r="E129" s="925" t="s">
        <v>280</v>
      </c>
      <c r="F129" s="829"/>
      <c r="G129" s="925" t="s">
        <v>283</v>
      </c>
      <c r="H129" s="829"/>
      <c r="I129" s="925" t="s">
        <v>294</v>
      </c>
      <c r="J129" s="829"/>
      <c r="K129" s="829"/>
      <c r="L129" s="925" t="s">
        <v>279</v>
      </c>
      <c r="M129" s="829"/>
      <c r="N129" s="829"/>
      <c r="O129" s="925"/>
      <c r="P129" s="829"/>
      <c r="Q129" s="925"/>
      <c r="R129" s="829"/>
      <c r="S129" s="924" t="s">
        <v>73</v>
      </c>
      <c r="T129" s="829"/>
      <c r="U129" s="829"/>
      <c r="V129" s="829"/>
      <c r="W129" s="829"/>
      <c r="X129" s="829"/>
      <c r="Y129" s="829"/>
      <c r="Z129" s="829"/>
      <c r="AA129" s="925" t="s">
        <v>273</v>
      </c>
      <c r="AB129" s="829"/>
      <c r="AC129" s="829"/>
      <c r="AD129" s="829"/>
      <c r="AE129" s="829"/>
      <c r="AF129" s="925" t="s">
        <v>274</v>
      </c>
      <c r="AG129" s="829"/>
      <c r="AH129" s="829"/>
      <c r="AI129" s="108" t="s">
        <v>65</v>
      </c>
      <c r="AJ129" s="926" t="s">
        <v>275</v>
      </c>
      <c r="AK129" s="829"/>
      <c r="AL129" s="829"/>
      <c r="AM129" s="829"/>
      <c r="AN129" s="829"/>
      <c r="AO129" s="829"/>
      <c r="AP129" s="365">
        <v>143815862</v>
      </c>
      <c r="AQ129" s="557">
        <v>0</v>
      </c>
      <c r="AR129" s="366">
        <v>0</v>
      </c>
      <c r="AS129" s="366">
        <v>0</v>
      </c>
      <c r="AT129" s="556">
        <v>5848985</v>
      </c>
      <c r="AU129" s="365">
        <v>-5848985</v>
      </c>
      <c r="AV129" s="556">
        <v>5848985</v>
      </c>
      <c r="AW129" s="366">
        <v>0</v>
      </c>
      <c r="AX129" s="556">
        <v>5695954</v>
      </c>
      <c r="AY129" s="365">
        <v>153031</v>
      </c>
      <c r="AZ129" s="365">
        <v>5695954</v>
      </c>
      <c r="BA129" s="366">
        <v>0</v>
      </c>
      <c r="BB129" s="366">
        <v>0</v>
      </c>
    </row>
    <row r="130" spans="1:54" x14ac:dyDescent="0.25">
      <c r="A130" s="925" t="s">
        <v>14</v>
      </c>
      <c r="B130" s="829"/>
      <c r="C130" s="925" t="s">
        <v>282</v>
      </c>
      <c r="D130" s="829"/>
      <c r="E130" s="925" t="s">
        <v>280</v>
      </c>
      <c r="F130" s="829"/>
      <c r="G130" s="925" t="s">
        <v>283</v>
      </c>
      <c r="H130" s="829"/>
      <c r="I130" s="925" t="s">
        <v>294</v>
      </c>
      <c r="J130" s="829"/>
      <c r="K130" s="829"/>
      <c r="L130" s="925" t="s">
        <v>282</v>
      </c>
      <c r="M130" s="829"/>
      <c r="N130" s="829"/>
      <c r="O130" s="925"/>
      <c r="P130" s="829"/>
      <c r="Q130" s="925"/>
      <c r="R130" s="829"/>
      <c r="S130" s="924" t="s">
        <v>74</v>
      </c>
      <c r="T130" s="829"/>
      <c r="U130" s="829"/>
      <c r="V130" s="829"/>
      <c r="W130" s="829"/>
      <c r="X130" s="829"/>
      <c r="Y130" s="829"/>
      <c r="Z130" s="829"/>
      <c r="AA130" s="925" t="s">
        <v>273</v>
      </c>
      <c r="AB130" s="829"/>
      <c r="AC130" s="829"/>
      <c r="AD130" s="829"/>
      <c r="AE130" s="829"/>
      <c r="AF130" s="925" t="s">
        <v>274</v>
      </c>
      <c r="AG130" s="829"/>
      <c r="AH130" s="829"/>
      <c r="AI130" s="108" t="s">
        <v>65</v>
      </c>
      <c r="AJ130" s="926" t="s">
        <v>275</v>
      </c>
      <c r="AK130" s="829"/>
      <c r="AL130" s="829"/>
      <c r="AM130" s="829"/>
      <c r="AN130" s="829"/>
      <c r="AO130" s="829"/>
      <c r="AP130" s="365">
        <v>794010310</v>
      </c>
      <c r="AQ130" s="557">
        <v>0</v>
      </c>
      <c r="AR130" s="366">
        <v>0</v>
      </c>
      <c r="AS130" s="366">
        <v>0</v>
      </c>
      <c r="AT130" s="556">
        <v>73577254</v>
      </c>
      <c r="AU130" s="365">
        <v>-73577254</v>
      </c>
      <c r="AV130" s="556">
        <v>73577254</v>
      </c>
      <c r="AW130" s="366">
        <v>0</v>
      </c>
      <c r="AX130" s="556">
        <v>67357547</v>
      </c>
      <c r="AY130" s="365">
        <v>6219707</v>
      </c>
      <c r="AZ130" s="365">
        <v>67357547</v>
      </c>
      <c r="BA130" s="366">
        <v>0</v>
      </c>
      <c r="BB130" s="366">
        <v>0</v>
      </c>
    </row>
    <row r="131" spans="1:54" x14ac:dyDescent="0.25">
      <c r="A131" s="925" t="s">
        <v>14</v>
      </c>
      <c r="B131" s="829"/>
      <c r="C131" s="925" t="s">
        <v>282</v>
      </c>
      <c r="D131" s="829"/>
      <c r="E131" s="925" t="s">
        <v>280</v>
      </c>
      <c r="F131" s="829"/>
      <c r="G131" s="925" t="s">
        <v>283</v>
      </c>
      <c r="H131" s="829"/>
      <c r="I131" s="925" t="s">
        <v>294</v>
      </c>
      <c r="J131" s="829"/>
      <c r="K131" s="829"/>
      <c r="L131" s="925" t="s">
        <v>289</v>
      </c>
      <c r="M131" s="829"/>
      <c r="N131" s="829"/>
      <c r="O131" s="925"/>
      <c r="P131" s="829"/>
      <c r="Q131" s="925"/>
      <c r="R131" s="829"/>
      <c r="S131" s="924" t="s">
        <v>75</v>
      </c>
      <c r="T131" s="829"/>
      <c r="U131" s="829"/>
      <c r="V131" s="829"/>
      <c r="W131" s="829"/>
      <c r="X131" s="829"/>
      <c r="Y131" s="829"/>
      <c r="Z131" s="829"/>
      <c r="AA131" s="925" t="s">
        <v>273</v>
      </c>
      <c r="AB131" s="829"/>
      <c r="AC131" s="829"/>
      <c r="AD131" s="829"/>
      <c r="AE131" s="829"/>
      <c r="AF131" s="925" t="s">
        <v>274</v>
      </c>
      <c r="AG131" s="829"/>
      <c r="AH131" s="829"/>
      <c r="AI131" s="108" t="s">
        <v>65</v>
      </c>
      <c r="AJ131" s="926" t="s">
        <v>275</v>
      </c>
      <c r="AK131" s="829"/>
      <c r="AL131" s="829"/>
      <c r="AM131" s="829"/>
      <c r="AN131" s="829"/>
      <c r="AO131" s="829"/>
      <c r="AP131" s="365">
        <v>350000</v>
      </c>
      <c r="AQ131" s="557">
        <v>0</v>
      </c>
      <c r="AR131" s="366">
        <v>0</v>
      </c>
      <c r="AS131" s="366">
        <v>0</v>
      </c>
      <c r="AT131" s="557">
        <v>0</v>
      </c>
      <c r="AU131" s="366">
        <v>0</v>
      </c>
      <c r="AV131" s="557">
        <v>0</v>
      </c>
      <c r="AW131" s="366">
        <v>0</v>
      </c>
      <c r="AX131" s="556">
        <v>38048</v>
      </c>
      <c r="AY131" s="365">
        <v>-38048</v>
      </c>
      <c r="AZ131" s="365">
        <v>38048</v>
      </c>
      <c r="BA131" s="366">
        <v>0</v>
      </c>
      <c r="BB131" s="366">
        <v>0</v>
      </c>
    </row>
    <row r="132" spans="1:54" x14ac:dyDescent="0.25">
      <c r="A132" s="925" t="s">
        <v>14</v>
      </c>
      <c r="B132" s="829"/>
      <c r="C132" s="925" t="s">
        <v>282</v>
      </c>
      <c r="D132" s="829"/>
      <c r="E132" s="925" t="s">
        <v>280</v>
      </c>
      <c r="F132" s="829"/>
      <c r="G132" s="925" t="s">
        <v>283</v>
      </c>
      <c r="H132" s="829"/>
      <c r="I132" s="925" t="s">
        <v>294</v>
      </c>
      <c r="J132" s="829"/>
      <c r="K132" s="829"/>
      <c r="L132" s="925" t="s">
        <v>284</v>
      </c>
      <c r="M132" s="829"/>
      <c r="N132" s="829"/>
      <c r="O132" s="925"/>
      <c r="P132" s="829"/>
      <c r="Q132" s="925"/>
      <c r="R132" s="829"/>
      <c r="S132" s="924" t="s">
        <v>76</v>
      </c>
      <c r="T132" s="829"/>
      <c r="U132" s="829"/>
      <c r="V132" s="829"/>
      <c r="W132" s="829"/>
      <c r="X132" s="829"/>
      <c r="Y132" s="829"/>
      <c r="Z132" s="829"/>
      <c r="AA132" s="925" t="s">
        <v>273</v>
      </c>
      <c r="AB132" s="829"/>
      <c r="AC132" s="829"/>
      <c r="AD132" s="829"/>
      <c r="AE132" s="829"/>
      <c r="AF132" s="925" t="s">
        <v>274</v>
      </c>
      <c r="AG132" s="829"/>
      <c r="AH132" s="829"/>
      <c r="AI132" s="108" t="s">
        <v>65</v>
      </c>
      <c r="AJ132" s="926" t="s">
        <v>275</v>
      </c>
      <c r="AK132" s="829"/>
      <c r="AL132" s="829"/>
      <c r="AM132" s="829"/>
      <c r="AN132" s="829"/>
      <c r="AO132" s="829"/>
      <c r="AP132" s="365">
        <v>185000000</v>
      </c>
      <c r="AQ132" s="557">
        <v>0</v>
      </c>
      <c r="AR132" s="366">
        <v>0</v>
      </c>
      <c r="AS132" s="366">
        <v>0</v>
      </c>
      <c r="AT132" s="556">
        <v>623230</v>
      </c>
      <c r="AU132" s="365">
        <v>-623230</v>
      </c>
      <c r="AV132" s="556">
        <v>623230</v>
      </c>
      <c r="AW132" s="366">
        <v>0</v>
      </c>
      <c r="AX132" s="556">
        <v>623230</v>
      </c>
      <c r="AY132" s="366">
        <v>0</v>
      </c>
      <c r="AZ132" s="365">
        <v>623230</v>
      </c>
      <c r="BA132" s="366">
        <v>0</v>
      </c>
      <c r="BB132" s="366">
        <v>0</v>
      </c>
    </row>
    <row r="133" spans="1:54" x14ac:dyDescent="0.25">
      <c r="A133" s="925" t="s">
        <v>14</v>
      </c>
      <c r="B133" s="829"/>
      <c r="C133" s="925" t="s">
        <v>282</v>
      </c>
      <c r="D133" s="829"/>
      <c r="E133" s="925" t="s">
        <v>280</v>
      </c>
      <c r="F133" s="829"/>
      <c r="G133" s="925" t="s">
        <v>283</v>
      </c>
      <c r="H133" s="829"/>
      <c r="I133" s="925" t="s">
        <v>294</v>
      </c>
      <c r="J133" s="829"/>
      <c r="K133" s="829"/>
      <c r="L133" s="925" t="s">
        <v>292</v>
      </c>
      <c r="M133" s="829"/>
      <c r="N133" s="829"/>
      <c r="O133" s="925"/>
      <c r="P133" s="829"/>
      <c r="Q133" s="925"/>
      <c r="R133" s="829"/>
      <c r="S133" s="924" t="s">
        <v>77</v>
      </c>
      <c r="T133" s="829"/>
      <c r="U133" s="829"/>
      <c r="V133" s="829"/>
      <c r="W133" s="829"/>
      <c r="X133" s="829"/>
      <c r="Y133" s="829"/>
      <c r="Z133" s="829"/>
      <c r="AA133" s="925" t="s">
        <v>273</v>
      </c>
      <c r="AB133" s="829"/>
      <c r="AC133" s="829"/>
      <c r="AD133" s="829"/>
      <c r="AE133" s="829"/>
      <c r="AF133" s="925" t="s">
        <v>274</v>
      </c>
      <c r="AG133" s="829"/>
      <c r="AH133" s="829"/>
      <c r="AI133" s="108" t="s">
        <v>65</v>
      </c>
      <c r="AJ133" s="926" t="s">
        <v>275</v>
      </c>
      <c r="AK133" s="829"/>
      <c r="AL133" s="829"/>
      <c r="AM133" s="829"/>
      <c r="AN133" s="829"/>
      <c r="AO133" s="829"/>
      <c r="AP133" s="365">
        <v>220000000</v>
      </c>
      <c r="AQ133" s="557">
        <v>0</v>
      </c>
      <c r="AR133" s="366">
        <v>0</v>
      </c>
      <c r="AS133" s="366">
        <v>0</v>
      </c>
      <c r="AT133" s="556">
        <v>17449786</v>
      </c>
      <c r="AU133" s="365">
        <v>-17449786</v>
      </c>
      <c r="AV133" s="556">
        <v>17449786</v>
      </c>
      <c r="AW133" s="366">
        <v>0</v>
      </c>
      <c r="AX133" s="556">
        <v>16935880</v>
      </c>
      <c r="AY133" s="365">
        <v>513906</v>
      </c>
      <c r="AZ133" s="365">
        <v>16935880</v>
      </c>
      <c r="BA133" s="366">
        <v>0</v>
      </c>
      <c r="BB133" s="366">
        <v>0</v>
      </c>
    </row>
    <row r="134" spans="1:54" x14ac:dyDescent="0.25">
      <c r="A134" s="918" t="s">
        <v>14</v>
      </c>
      <c r="B134" s="829"/>
      <c r="C134" s="918" t="s">
        <v>282</v>
      </c>
      <c r="D134" s="829"/>
      <c r="E134" s="918" t="s">
        <v>280</v>
      </c>
      <c r="F134" s="829"/>
      <c r="G134" s="918" t="s">
        <v>283</v>
      </c>
      <c r="H134" s="829"/>
      <c r="I134" s="918" t="s">
        <v>288</v>
      </c>
      <c r="J134" s="829"/>
      <c r="K134" s="829"/>
      <c r="L134" s="918"/>
      <c r="M134" s="829"/>
      <c r="N134" s="829"/>
      <c r="O134" s="918"/>
      <c r="P134" s="829"/>
      <c r="Q134" s="918"/>
      <c r="R134" s="829"/>
      <c r="S134" s="917" t="s">
        <v>224</v>
      </c>
      <c r="T134" s="829"/>
      <c r="U134" s="829"/>
      <c r="V134" s="829"/>
      <c r="W134" s="829"/>
      <c r="X134" s="829"/>
      <c r="Y134" s="829"/>
      <c r="Z134" s="829"/>
      <c r="AA134" s="918" t="s">
        <v>273</v>
      </c>
      <c r="AB134" s="829"/>
      <c r="AC134" s="829"/>
      <c r="AD134" s="829"/>
      <c r="AE134" s="829"/>
      <c r="AF134" s="918" t="s">
        <v>274</v>
      </c>
      <c r="AG134" s="829"/>
      <c r="AH134" s="829"/>
      <c r="AI134" s="105" t="s">
        <v>65</v>
      </c>
      <c r="AJ134" s="919" t="s">
        <v>275</v>
      </c>
      <c r="AK134" s="829"/>
      <c r="AL134" s="829"/>
      <c r="AM134" s="829"/>
      <c r="AN134" s="829"/>
      <c r="AO134" s="829"/>
      <c r="AP134" s="360">
        <v>597250000</v>
      </c>
      <c r="AQ134" s="554">
        <v>0</v>
      </c>
      <c r="AR134" s="360">
        <v>21986260</v>
      </c>
      <c r="AS134" s="361">
        <v>0</v>
      </c>
      <c r="AT134" s="554">
        <v>0</v>
      </c>
      <c r="AU134" s="361">
        <v>0</v>
      </c>
      <c r="AV134" s="554">
        <v>0</v>
      </c>
      <c r="AW134" s="361">
        <v>0</v>
      </c>
      <c r="AX134" s="554">
        <v>0</v>
      </c>
      <c r="AY134" s="361">
        <v>0</v>
      </c>
      <c r="AZ134" s="361">
        <v>0</v>
      </c>
      <c r="BA134" s="361">
        <v>0</v>
      </c>
      <c r="BB134" s="361">
        <v>0</v>
      </c>
    </row>
    <row r="135" spans="1:54" x14ac:dyDescent="0.25">
      <c r="A135" s="925" t="s">
        <v>14</v>
      </c>
      <c r="B135" s="829"/>
      <c r="C135" s="925" t="s">
        <v>282</v>
      </c>
      <c r="D135" s="829"/>
      <c r="E135" s="925" t="s">
        <v>280</v>
      </c>
      <c r="F135" s="829"/>
      <c r="G135" s="925" t="s">
        <v>283</v>
      </c>
      <c r="H135" s="829"/>
      <c r="I135" s="925" t="s">
        <v>288</v>
      </c>
      <c r="J135" s="829"/>
      <c r="K135" s="829"/>
      <c r="L135" s="925" t="s">
        <v>279</v>
      </c>
      <c r="M135" s="829"/>
      <c r="N135" s="829"/>
      <c r="O135" s="925"/>
      <c r="P135" s="829"/>
      <c r="Q135" s="925"/>
      <c r="R135" s="829"/>
      <c r="S135" s="924" t="s">
        <v>78</v>
      </c>
      <c r="T135" s="829"/>
      <c r="U135" s="829"/>
      <c r="V135" s="829"/>
      <c r="W135" s="829"/>
      <c r="X135" s="829"/>
      <c r="Y135" s="829"/>
      <c r="Z135" s="829"/>
      <c r="AA135" s="925" t="s">
        <v>273</v>
      </c>
      <c r="AB135" s="829"/>
      <c r="AC135" s="829"/>
      <c r="AD135" s="829"/>
      <c r="AE135" s="829"/>
      <c r="AF135" s="925" t="s">
        <v>274</v>
      </c>
      <c r="AG135" s="829"/>
      <c r="AH135" s="829"/>
      <c r="AI135" s="108" t="s">
        <v>65</v>
      </c>
      <c r="AJ135" s="926" t="s">
        <v>275</v>
      </c>
      <c r="AK135" s="829"/>
      <c r="AL135" s="829"/>
      <c r="AM135" s="829"/>
      <c r="AN135" s="829"/>
      <c r="AO135" s="829"/>
      <c r="AP135" s="365">
        <v>72100000</v>
      </c>
      <c r="AQ135" s="557">
        <v>0</v>
      </c>
      <c r="AR135" s="365">
        <v>21986260</v>
      </c>
      <c r="AS135" s="366">
        <v>0</v>
      </c>
      <c r="AT135" s="557">
        <v>0</v>
      </c>
      <c r="AU135" s="366">
        <v>0</v>
      </c>
      <c r="AV135" s="557">
        <v>0</v>
      </c>
      <c r="AW135" s="366">
        <v>0</v>
      </c>
      <c r="AX135" s="557">
        <v>0</v>
      </c>
      <c r="AY135" s="366">
        <v>0</v>
      </c>
      <c r="AZ135" s="366">
        <v>0</v>
      </c>
      <c r="BA135" s="366">
        <v>0</v>
      </c>
      <c r="BB135" s="366">
        <v>0</v>
      </c>
    </row>
    <row r="136" spans="1:54" x14ac:dyDescent="0.25">
      <c r="A136" s="925" t="s">
        <v>14</v>
      </c>
      <c r="B136" s="829"/>
      <c r="C136" s="925" t="s">
        <v>282</v>
      </c>
      <c r="D136" s="829"/>
      <c r="E136" s="925" t="s">
        <v>280</v>
      </c>
      <c r="F136" s="829"/>
      <c r="G136" s="925" t="s">
        <v>283</v>
      </c>
      <c r="H136" s="829"/>
      <c r="I136" s="925" t="s">
        <v>288</v>
      </c>
      <c r="J136" s="829"/>
      <c r="K136" s="829"/>
      <c r="L136" s="925" t="s">
        <v>294</v>
      </c>
      <c r="M136" s="829"/>
      <c r="N136" s="829"/>
      <c r="O136" s="925"/>
      <c r="P136" s="829"/>
      <c r="Q136" s="925"/>
      <c r="R136" s="829"/>
      <c r="S136" s="924" t="s">
        <v>79</v>
      </c>
      <c r="T136" s="829"/>
      <c r="U136" s="829"/>
      <c r="V136" s="829"/>
      <c r="W136" s="829"/>
      <c r="X136" s="829"/>
      <c r="Y136" s="829"/>
      <c r="Z136" s="829"/>
      <c r="AA136" s="925" t="s">
        <v>273</v>
      </c>
      <c r="AB136" s="829"/>
      <c r="AC136" s="829"/>
      <c r="AD136" s="829"/>
      <c r="AE136" s="829"/>
      <c r="AF136" s="925" t="s">
        <v>274</v>
      </c>
      <c r="AG136" s="829"/>
      <c r="AH136" s="829"/>
      <c r="AI136" s="108" t="s">
        <v>65</v>
      </c>
      <c r="AJ136" s="926" t="s">
        <v>275</v>
      </c>
      <c r="AK136" s="829"/>
      <c r="AL136" s="829"/>
      <c r="AM136" s="829"/>
      <c r="AN136" s="829"/>
      <c r="AO136" s="829"/>
      <c r="AP136" s="365">
        <v>13373589</v>
      </c>
      <c r="AQ136" s="557">
        <v>0</v>
      </c>
      <c r="AR136" s="366">
        <v>0</v>
      </c>
      <c r="AS136" s="366">
        <v>0</v>
      </c>
      <c r="AT136" s="557">
        <v>0</v>
      </c>
      <c r="AU136" s="366">
        <v>0</v>
      </c>
      <c r="AV136" s="557">
        <v>0</v>
      </c>
      <c r="AW136" s="366">
        <v>0</v>
      </c>
      <c r="AX136" s="557">
        <v>0</v>
      </c>
      <c r="AY136" s="366">
        <v>0</v>
      </c>
      <c r="AZ136" s="366">
        <v>0</v>
      </c>
      <c r="BA136" s="366">
        <v>0</v>
      </c>
      <c r="BB136" s="366">
        <v>0</v>
      </c>
    </row>
    <row r="137" spans="1:54" x14ac:dyDescent="0.25">
      <c r="A137" s="925" t="s">
        <v>14</v>
      </c>
      <c r="B137" s="829"/>
      <c r="C137" s="925" t="s">
        <v>282</v>
      </c>
      <c r="D137" s="829"/>
      <c r="E137" s="925" t="s">
        <v>280</v>
      </c>
      <c r="F137" s="829"/>
      <c r="G137" s="925" t="s">
        <v>283</v>
      </c>
      <c r="H137" s="829"/>
      <c r="I137" s="925" t="s">
        <v>288</v>
      </c>
      <c r="J137" s="829"/>
      <c r="K137" s="829"/>
      <c r="L137" s="925" t="s">
        <v>80</v>
      </c>
      <c r="M137" s="829"/>
      <c r="N137" s="829"/>
      <c r="O137" s="925"/>
      <c r="P137" s="829"/>
      <c r="Q137" s="925"/>
      <c r="R137" s="829"/>
      <c r="S137" s="924" t="s">
        <v>81</v>
      </c>
      <c r="T137" s="829"/>
      <c r="U137" s="829"/>
      <c r="V137" s="829"/>
      <c r="W137" s="829"/>
      <c r="X137" s="829"/>
      <c r="Y137" s="829"/>
      <c r="Z137" s="829"/>
      <c r="AA137" s="925" t="s">
        <v>273</v>
      </c>
      <c r="AB137" s="829"/>
      <c r="AC137" s="829"/>
      <c r="AD137" s="829"/>
      <c r="AE137" s="829"/>
      <c r="AF137" s="925" t="s">
        <v>274</v>
      </c>
      <c r="AG137" s="829"/>
      <c r="AH137" s="829"/>
      <c r="AI137" s="108" t="s">
        <v>65</v>
      </c>
      <c r="AJ137" s="926" t="s">
        <v>275</v>
      </c>
      <c r="AK137" s="829"/>
      <c r="AL137" s="829"/>
      <c r="AM137" s="829"/>
      <c r="AN137" s="829"/>
      <c r="AO137" s="829"/>
      <c r="AP137" s="365">
        <v>511776411</v>
      </c>
      <c r="AQ137" s="557">
        <v>0</v>
      </c>
      <c r="AR137" s="366">
        <v>0</v>
      </c>
      <c r="AS137" s="366">
        <v>0</v>
      </c>
      <c r="AT137" s="557">
        <v>0</v>
      </c>
      <c r="AU137" s="366">
        <v>0</v>
      </c>
      <c r="AV137" s="557">
        <v>0</v>
      </c>
      <c r="AW137" s="366">
        <v>0</v>
      </c>
      <c r="AX137" s="557">
        <v>0</v>
      </c>
      <c r="AY137" s="366">
        <v>0</v>
      </c>
      <c r="AZ137" s="366">
        <v>0</v>
      </c>
      <c r="BA137" s="366">
        <v>0</v>
      </c>
      <c r="BB137" s="366">
        <v>0</v>
      </c>
    </row>
    <row r="138" spans="1:54" x14ac:dyDescent="0.25">
      <c r="A138" s="918" t="s">
        <v>14</v>
      </c>
      <c r="B138" s="829"/>
      <c r="C138" s="918" t="s">
        <v>282</v>
      </c>
      <c r="D138" s="829"/>
      <c r="E138" s="918" t="s">
        <v>280</v>
      </c>
      <c r="F138" s="829"/>
      <c r="G138" s="918" t="s">
        <v>283</v>
      </c>
      <c r="H138" s="829"/>
      <c r="I138" s="918" t="s">
        <v>65</v>
      </c>
      <c r="J138" s="829"/>
      <c r="K138" s="829"/>
      <c r="L138" s="918"/>
      <c r="M138" s="829"/>
      <c r="N138" s="829"/>
      <c r="O138" s="918"/>
      <c r="P138" s="829"/>
      <c r="Q138" s="918"/>
      <c r="R138" s="829"/>
      <c r="S138" s="917" t="s">
        <v>226</v>
      </c>
      <c r="T138" s="829"/>
      <c r="U138" s="829"/>
      <c r="V138" s="829"/>
      <c r="W138" s="829"/>
      <c r="X138" s="829"/>
      <c r="Y138" s="829"/>
      <c r="Z138" s="829"/>
      <c r="AA138" s="918" t="s">
        <v>273</v>
      </c>
      <c r="AB138" s="829"/>
      <c r="AC138" s="829"/>
      <c r="AD138" s="829"/>
      <c r="AE138" s="829"/>
      <c r="AF138" s="918" t="s">
        <v>274</v>
      </c>
      <c r="AG138" s="829"/>
      <c r="AH138" s="829"/>
      <c r="AI138" s="105" t="s">
        <v>65</v>
      </c>
      <c r="AJ138" s="919" t="s">
        <v>275</v>
      </c>
      <c r="AK138" s="829"/>
      <c r="AL138" s="829"/>
      <c r="AM138" s="829"/>
      <c r="AN138" s="829"/>
      <c r="AO138" s="829"/>
      <c r="AP138" s="360">
        <v>1603139548</v>
      </c>
      <c r="AQ138" s="554">
        <v>0</v>
      </c>
      <c r="AR138" s="360">
        <v>325840661</v>
      </c>
      <c r="AS138" s="361">
        <v>0</v>
      </c>
      <c r="AT138" s="553">
        <v>22843182</v>
      </c>
      <c r="AU138" s="360">
        <v>-22843182</v>
      </c>
      <c r="AV138" s="553">
        <v>99689966</v>
      </c>
      <c r="AW138" s="360">
        <v>-76846784</v>
      </c>
      <c r="AX138" s="553">
        <v>99689966</v>
      </c>
      <c r="AY138" s="361">
        <v>0</v>
      </c>
      <c r="AZ138" s="360">
        <v>99689966</v>
      </c>
      <c r="BA138" s="361">
        <v>0</v>
      </c>
      <c r="BB138" s="361">
        <v>0</v>
      </c>
    </row>
    <row r="139" spans="1:54" x14ac:dyDescent="0.25">
      <c r="A139" s="925" t="s">
        <v>14</v>
      </c>
      <c r="B139" s="829"/>
      <c r="C139" s="925" t="s">
        <v>282</v>
      </c>
      <c r="D139" s="829"/>
      <c r="E139" s="925" t="s">
        <v>280</v>
      </c>
      <c r="F139" s="829"/>
      <c r="G139" s="925" t="s">
        <v>283</v>
      </c>
      <c r="H139" s="829"/>
      <c r="I139" s="925" t="s">
        <v>65</v>
      </c>
      <c r="J139" s="829"/>
      <c r="K139" s="829"/>
      <c r="L139" s="925" t="s">
        <v>279</v>
      </c>
      <c r="M139" s="829"/>
      <c r="N139" s="829"/>
      <c r="O139" s="925"/>
      <c r="P139" s="829"/>
      <c r="Q139" s="925"/>
      <c r="R139" s="829"/>
      <c r="S139" s="924" t="s">
        <v>407</v>
      </c>
      <c r="T139" s="829"/>
      <c r="U139" s="829"/>
      <c r="V139" s="829"/>
      <c r="W139" s="829"/>
      <c r="X139" s="829"/>
      <c r="Y139" s="829"/>
      <c r="Z139" s="829"/>
      <c r="AA139" s="925" t="s">
        <v>273</v>
      </c>
      <c r="AB139" s="829"/>
      <c r="AC139" s="829"/>
      <c r="AD139" s="829"/>
      <c r="AE139" s="829"/>
      <c r="AF139" s="925" t="s">
        <v>274</v>
      </c>
      <c r="AG139" s="829"/>
      <c r="AH139" s="829"/>
      <c r="AI139" s="108" t="s">
        <v>65</v>
      </c>
      <c r="AJ139" s="926" t="s">
        <v>275</v>
      </c>
      <c r="AK139" s="829"/>
      <c r="AL139" s="829"/>
      <c r="AM139" s="829"/>
      <c r="AN139" s="829"/>
      <c r="AO139" s="829"/>
      <c r="AP139" s="365">
        <v>400000000</v>
      </c>
      <c r="AQ139" s="557">
        <v>0</v>
      </c>
      <c r="AR139" s="365">
        <v>304800000</v>
      </c>
      <c r="AS139" s="366">
        <v>0</v>
      </c>
      <c r="AT139" s="557">
        <v>0</v>
      </c>
      <c r="AU139" s="366">
        <v>0</v>
      </c>
      <c r="AV139" s="556">
        <v>18041948</v>
      </c>
      <c r="AW139" s="365">
        <v>-18041948</v>
      </c>
      <c r="AX139" s="556">
        <v>18041948</v>
      </c>
      <c r="AY139" s="366">
        <v>0</v>
      </c>
      <c r="AZ139" s="365">
        <v>18041948</v>
      </c>
      <c r="BA139" s="366">
        <v>0</v>
      </c>
      <c r="BB139" s="366">
        <v>0</v>
      </c>
    </row>
    <row r="140" spans="1:54" x14ac:dyDescent="0.25">
      <c r="A140" s="925" t="s">
        <v>14</v>
      </c>
      <c r="B140" s="829"/>
      <c r="C140" s="925" t="s">
        <v>282</v>
      </c>
      <c r="D140" s="829"/>
      <c r="E140" s="925" t="s">
        <v>280</v>
      </c>
      <c r="F140" s="829"/>
      <c r="G140" s="925" t="s">
        <v>283</v>
      </c>
      <c r="H140" s="829"/>
      <c r="I140" s="925" t="s">
        <v>65</v>
      </c>
      <c r="J140" s="829"/>
      <c r="K140" s="829"/>
      <c r="L140" s="925" t="s">
        <v>282</v>
      </c>
      <c r="M140" s="829"/>
      <c r="N140" s="829"/>
      <c r="O140" s="925"/>
      <c r="P140" s="829"/>
      <c r="Q140" s="925"/>
      <c r="R140" s="829"/>
      <c r="S140" s="924" t="s">
        <v>82</v>
      </c>
      <c r="T140" s="829"/>
      <c r="U140" s="829"/>
      <c r="V140" s="829"/>
      <c r="W140" s="829"/>
      <c r="X140" s="829"/>
      <c r="Y140" s="829"/>
      <c r="Z140" s="829"/>
      <c r="AA140" s="925" t="s">
        <v>273</v>
      </c>
      <c r="AB140" s="829"/>
      <c r="AC140" s="829"/>
      <c r="AD140" s="829"/>
      <c r="AE140" s="829"/>
      <c r="AF140" s="925" t="s">
        <v>274</v>
      </c>
      <c r="AG140" s="829"/>
      <c r="AH140" s="829"/>
      <c r="AI140" s="108" t="s">
        <v>65</v>
      </c>
      <c r="AJ140" s="926" t="s">
        <v>275</v>
      </c>
      <c r="AK140" s="829"/>
      <c r="AL140" s="829"/>
      <c r="AM140" s="829"/>
      <c r="AN140" s="829"/>
      <c r="AO140" s="829"/>
      <c r="AP140" s="365">
        <v>1203139548</v>
      </c>
      <c r="AQ140" s="557">
        <v>0</v>
      </c>
      <c r="AR140" s="365">
        <v>21040661</v>
      </c>
      <c r="AS140" s="366">
        <v>0</v>
      </c>
      <c r="AT140" s="556">
        <v>22843182</v>
      </c>
      <c r="AU140" s="365">
        <v>-22843182</v>
      </c>
      <c r="AV140" s="556">
        <v>81648018</v>
      </c>
      <c r="AW140" s="365">
        <v>-58804836</v>
      </c>
      <c r="AX140" s="556">
        <v>81648018</v>
      </c>
      <c r="AY140" s="366">
        <v>0</v>
      </c>
      <c r="AZ140" s="365">
        <v>81648018</v>
      </c>
      <c r="BA140" s="366">
        <v>0</v>
      </c>
      <c r="BB140" s="366">
        <v>0</v>
      </c>
    </row>
    <row r="141" spans="1:54" x14ac:dyDescent="0.25">
      <c r="A141" s="918" t="s">
        <v>14</v>
      </c>
      <c r="B141" s="829"/>
      <c r="C141" s="918" t="s">
        <v>282</v>
      </c>
      <c r="D141" s="829"/>
      <c r="E141" s="918" t="s">
        <v>280</v>
      </c>
      <c r="F141" s="829"/>
      <c r="G141" s="918" t="s">
        <v>283</v>
      </c>
      <c r="H141" s="829"/>
      <c r="I141" s="918" t="s">
        <v>80</v>
      </c>
      <c r="J141" s="829"/>
      <c r="K141" s="829"/>
      <c r="L141" s="918"/>
      <c r="M141" s="829"/>
      <c r="N141" s="829"/>
      <c r="O141" s="918"/>
      <c r="P141" s="829"/>
      <c r="Q141" s="918"/>
      <c r="R141" s="829"/>
      <c r="S141" s="917" t="s">
        <v>227</v>
      </c>
      <c r="T141" s="829"/>
      <c r="U141" s="829"/>
      <c r="V141" s="829"/>
      <c r="W141" s="829"/>
      <c r="X141" s="829"/>
      <c r="Y141" s="829"/>
      <c r="Z141" s="829"/>
      <c r="AA141" s="918" t="s">
        <v>273</v>
      </c>
      <c r="AB141" s="829"/>
      <c r="AC141" s="829"/>
      <c r="AD141" s="829"/>
      <c r="AE141" s="829"/>
      <c r="AF141" s="918" t="s">
        <v>274</v>
      </c>
      <c r="AG141" s="829"/>
      <c r="AH141" s="829"/>
      <c r="AI141" s="105" t="s">
        <v>65</v>
      </c>
      <c r="AJ141" s="919" t="s">
        <v>275</v>
      </c>
      <c r="AK141" s="829"/>
      <c r="AL141" s="829"/>
      <c r="AM141" s="829"/>
      <c r="AN141" s="829"/>
      <c r="AO141" s="829"/>
      <c r="AP141" s="360">
        <v>348000000</v>
      </c>
      <c r="AQ141" s="554">
        <v>0</v>
      </c>
      <c r="AR141" s="361">
        <v>0</v>
      </c>
      <c r="AS141" s="361">
        <v>0</v>
      </c>
      <c r="AT141" s="553">
        <v>26205916</v>
      </c>
      <c r="AU141" s="360">
        <v>-26205916</v>
      </c>
      <c r="AV141" s="553">
        <v>21090302</v>
      </c>
      <c r="AW141" s="360">
        <v>5115614</v>
      </c>
      <c r="AX141" s="553">
        <v>12924499</v>
      </c>
      <c r="AY141" s="360">
        <v>8165803</v>
      </c>
      <c r="AZ141" s="360">
        <v>12924499</v>
      </c>
      <c r="BA141" s="361">
        <v>0</v>
      </c>
      <c r="BB141" s="361">
        <v>0</v>
      </c>
    </row>
    <row r="142" spans="1:54" x14ac:dyDescent="0.25">
      <c r="A142" s="918" t="s">
        <v>14</v>
      </c>
      <c r="B142" s="829"/>
      <c r="C142" s="918" t="s">
        <v>282</v>
      </c>
      <c r="D142" s="829"/>
      <c r="E142" s="918" t="s">
        <v>280</v>
      </c>
      <c r="F142" s="829"/>
      <c r="G142" s="918" t="s">
        <v>283</v>
      </c>
      <c r="H142" s="829"/>
      <c r="I142" s="918" t="s">
        <v>80</v>
      </c>
      <c r="J142" s="829"/>
      <c r="K142" s="829"/>
      <c r="L142" s="918"/>
      <c r="M142" s="829"/>
      <c r="N142" s="829"/>
      <c r="O142" s="918"/>
      <c r="P142" s="829"/>
      <c r="Q142" s="918"/>
      <c r="R142" s="829"/>
      <c r="S142" s="917" t="s">
        <v>227</v>
      </c>
      <c r="T142" s="829"/>
      <c r="U142" s="829"/>
      <c r="V142" s="829"/>
      <c r="W142" s="829"/>
      <c r="X142" s="829"/>
      <c r="Y142" s="829"/>
      <c r="Z142" s="829"/>
      <c r="AA142" s="918" t="s">
        <v>273</v>
      </c>
      <c r="AB142" s="829"/>
      <c r="AC142" s="829"/>
      <c r="AD142" s="829"/>
      <c r="AE142" s="829"/>
      <c r="AF142" s="918" t="s">
        <v>274</v>
      </c>
      <c r="AG142" s="829"/>
      <c r="AH142" s="829"/>
      <c r="AI142" s="105" t="s">
        <v>303</v>
      </c>
      <c r="AJ142" s="919" t="s">
        <v>321</v>
      </c>
      <c r="AK142" s="829"/>
      <c r="AL142" s="829"/>
      <c r="AM142" s="829"/>
      <c r="AN142" s="829"/>
      <c r="AO142" s="829"/>
      <c r="AP142" s="360">
        <v>550000000</v>
      </c>
      <c r="AQ142" s="554">
        <v>0</v>
      </c>
      <c r="AR142" s="361">
        <v>0</v>
      </c>
      <c r="AS142" s="361">
        <v>0</v>
      </c>
      <c r="AT142" s="553">
        <v>175888691</v>
      </c>
      <c r="AU142" s="360">
        <v>-175888691</v>
      </c>
      <c r="AV142" s="553">
        <v>99273893</v>
      </c>
      <c r="AW142" s="360">
        <v>76614798</v>
      </c>
      <c r="AX142" s="553">
        <v>66540544</v>
      </c>
      <c r="AY142" s="360">
        <v>32733349</v>
      </c>
      <c r="AZ142" s="360">
        <v>52496179</v>
      </c>
      <c r="BA142" s="360">
        <v>14044365</v>
      </c>
      <c r="BB142" s="361">
        <v>0</v>
      </c>
    </row>
    <row r="143" spans="1:54" x14ac:dyDescent="0.25">
      <c r="A143" s="925" t="s">
        <v>14</v>
      </c>
      <c r="B143" s="829"/>
      <c r="C143" s="925" t="s">
        <v>282</v>
      </c>
      <c r="D143" s="829"/>
      <c r="E143" s="925" t="s">
        <v>280</v>
      </c>
      <c r="F143" s="829"/>
      <c r="G143" s="925" t="s">
        <v>283</v>
      </c>
      <c r="H143" s="829"/>
      <c r="I143" s="925" t="s">
        <v>80</v>
      </c>
      <c r="J143" s="829"/>
      <c r="K143" s="829"/>
      <c r="L143" s="925" t="s">
        <v>279</v>
      </c>
      <c r="M143" s="829"/>
      <c r="N143" s="829"/>
      <c r="O143" s="925"/>
      <c r="P143" s="829"/>
      <c r="Q143" s="925"/>
      <c r="R143" s="829"/>
      <c r="S143" s="924" t="s">
        <v>83</v>
      </c>
      <c r="T143" s="829"/>
      <c r="U143" s="829"/>
      <c r="V143" s="829"/>
      <c r="W143" s="829"/>
      <c r="X143" s="829"/>
      <c r="Y143" s="829"/>
      <c r="Z143" s="829"/>
      <c r="AA143" s="925" t="s">
        <v>273</v>
      </c>
      <c r="AB143" s="829"/>
      <c r="AC143" s="829"/>
      <c r="AD143" s="829"/>
      <c r="AE143" s="829"/>
      <c r="AF143" s="925" t="s">
        <v>274</v>
      </c>
      <c r="AG143" s="829"/>
      <c r="AH143" s="829"/>
      <c r="AI143" s="108" t="s">
        <v>65</v>
      </c>
      <c r="AJ143" s="926" t="s">
        <v>275</v>
      </c>
      <c r="AK143" s="829"/>
      <c r="AL143" s="829"/>
      <c r="AM143" s="829"/>
      <c r="AN143" s="829"/>
      <c r="AO143" s="829"/>
      <c r="AP143" s="365">
        <v>160000000</v>
      </c>
      <c r="AQ143" s="557">
        <v>0</v>
      </c>
      <c r="AR143" s="366">
        <v>0</v>
      </c>
      <c r="AS143" s="366">
        <v>0</v>
      </c>
      <c r="AT143" s="556">
        <v>26205916</v>
      </c>
      <c r="AU143" s="365">
        <v>-26205916</v>
      </c>
      <c r="AV143" s="556">
        <v>21090302</v>
      </c>
      <c r="AW143" s="365">
        <v>5115614</v>
      </c>
      <c r="AX143" s="556">
        <v>12924499</v>
      </c>
      <c r="AY143" s="365">
        <v>8165803</v>
      </c>
      <c r="AZ143" s="365">
        <v>12924499</v>
      </c>
      <c r="BA143" s="366">
        <v>0</v>
      </c>
      <c r="BB143" s="366">
        <v>0</v>
      </c>
    </row>
    <row r="144" spans="1:54" x14ac:dyDescent="0.25">
      <c r="A144" s="925" t="s">
        <v>14</v>
      </c>
      <c r="B144" s="829"/>
      <c r="C144" s="925" t="s">
        <v>282</v>
      </c>
      <c r="D144" s="829"/>
      <c r="E144" s="925" t="s">
        <v>280</v>
      </c>
      <c r="F144" s="829"/>
      <c r="G144" s="925" t="s">
        <v>283</v>
      </c>
      <c r="H144" s="829"/>
      <c r="I144" s="925" t="s">
        <v>80</v>
      </c>
      <c r="J144" s="829"/>
      <c r="K144" s="829"/>
      <c r="L144" s="925" t="s">
        <v>279</v>
      </c>
      <c r="M144" s="829"/>
      <c r="N144" s="829"/>
      <c r="O144" s="925"/>
      <c r="P144" s="829"/>
      <c r="Q144" s="925"/>
      <c r="R144" s="829"/>
      <c r="S144" s="924" t="s">
        <v>83</v>
      </c>
      <c r="T144" s="829"/>
      <c r="U144" s="829"/>
      <c r="V144" s="829"/>
      <c r="W144" s="829"/>
      <c r="X144" s="829"/>
      <c r="Y144" s="829"/>
      <c r="Z144" s="829"/>
      <c r="AA144" s="925" t="s">
        <v>273</v>
      </c>
      <c r="AB144" s="829"/>
      <c r="AC144" s="829"/>
      <c r="AD144" s="829"/>
      <c r="AE144" s="829"/>
      <c r="AF144" s="925" t="s">
        <v>274</v>
      </c>
      <c r="AG144" s="829"/>
      <c r="AH144" s="829"/>
      <c r="AI144" s="108" t="s">
        <v>303</v>
      </c>
      <c r="AJ144" s="926" t="s">
        <v>321</v>
      </c>
      <c r="AK144" s="829"/>
      <c r="AL144" s="829"/>
      <c r="AM144" s="829"/>
      <c r="AN144" s="829"/>
      <c r="AO144" s="829"/>
      <c r="AP144" s="365">
        <v>50000000</v>
      </c>
      <c r="AQ144" s="557">
        <v>0</v>
      </c>
      <c r="AR144" s="366">
        <v>0</v>
      </c>
      <c r="AS144" s="366">
        <v>0</v>
      </c>
      <c r="AT144" s="557">
        <v>0</v>
      </c>
      <c r="AU144" s="366">
        <v>0</v>
      </c>
      <c r="AV144" s="557">
        <v>0</v>
      </c>
      <c r="AW144" s="366">
        <v>0</v>
      </c>
      <c r="AX144" s="557">
        <v>0</v>
      </c>
      <c r="AY144" s="366">
        <v>0</v>
      </c>
      <c r="AZ144" s="366">
        <v>0</v>
      </c>
      <c r="BA144" s="366">
        <v>0</v>
      </c>
      <c r="BB144" s="366">
        <v>0</v>
      </c>
    </row>
    <row r="145" spans="1:54" x14ac:dyDescent="0.25">
      <c r="A145" s="925" t="s">
        <v>14</v>
      </c>
      <c r="B145" s="829"/>
      <c r="C145" s="925" t="s">
        <v>282</v>
      </c>
      <c r="D145" s="829"/>
      <c r="E145" s="925" t="s">
        <v>280</v>
      </c>
      <c r="F145" s="829"/>
      <c r="G145" s="925" t="s">
        <v>283</v>
      </c>
      <c r="H145" s="829"/>
      <c r="I145" s="925" t="s">
        <v>80</v>
      </c>
      <c r="J145" s="829"/>
      <c r="K145" s="829"/>
      <c r="L145" s="925" t="s">
        <v>282</v>
      </c>
      <c r="M145" s="829"/>
      <c r="N145" s="829"/>
      <c r="O145" s="925"/>
      <c r="P145" s="829"/>
      <c r="Q145" s="925"/>
      <c r="R145" s="829"/>
      <c r="S145" s="924" t="s">
        <v>84</v>
      </c>
      <c r="T145" s="829"/>
      <c r="U145" s="829"/>
      <c r="V145" s="829"/>
      <c r="W145" s="829"/>
      <c r="X145" s="829"/>
      <c r="Y145" s="829"/>
      <c r="Z145" s="829"/>
      <c r="AA145" s="925" t="s">
        <v>273</v>
      </c>
      <c r="AB145" s="829"/>
      <c r="AC145" s="829"/>
      <c r="AD145" s="829"/>
      <c r="AE145" s="829"/>
      <c r="AF145" s="925" t="s">
        <v>274</v>
      </c>
      <c r="AG145" s="829"/>
      <c r="AH145" s="829"/>
      <c r="AI145" s="108" t="s">
        <v>65</v>
      </c>
      <c r="AJ145" s="926" t="s">
        <v>275</v>
      </c>
      <c r="AK145" s="829"/>
      <c r="AL145" s="829"/>
      <c r="AM145" s="829"/>
      <c r="AN145" s="829"/>
      <c r="AO145" s="829"/>
      <c r="AP145" s="365">
        <v>188000000</v>
      </c>
      <c r="AQ145" s="557">
        <v>0</v>
      </c>
      <c r="AR145" s="366">
        <v>0</v>
      </c>
      <c r="AS145" s="366">
        <v>0</v>
      </c>
      <c r="AT145" s="557">
        <v>0</v>
      </c>
      <c r="AU145" s="366">
        <v>0</v>
      </c>
      <c r="AV145" s="557">
        <v>0</v>
      </c>
      <c r="AW145" s="366">
        <v>0</v>
      </c>
      <c r="AX145" s="557">
        <v>0</v>
      </c>
      <c r="AY145" s="366">
        <v>0</v>
      </c>
      <c r="AZ145" s="366">
        <v>0</v>
      </c>
      <c r="BA145" s="366">
        <v>0</v>
      </c>
      <c r="BB145" s="366">
        <v>0</v>
      </c>
    </row>
    <row r="146" spans="1:54" x14ac:dyDescent="0.25">
      <c r="A146" s="925" t="s">
        <v>14</v>
      </c>
      <c r="B146" s="829"/>
      <c r="C146" s="925" t="s">
        <v>282</v>
      </c>
      <c r="D146" s="829"/>
      <c r="E146" s="925" t="s">
        <v>280</v>
      </c>
      <c r="F146" s="829"/>
      <c r="G146" s="925" t="s">
        <v>283</v>
      </c>
      <c r="H146" s="829"/>
      <c r="I146" s="925" t="s">
        <v>80</v>
      </c>
      <c r="J146" s="829"/>
      <c r="K146" s="829"/>
      <c r="L146" s="925" t="s">
        <v>282</v>
      </c>
      <c r="M146" s="829"/>
      <c r="N146" s="829"/>
      <c r="O146" s="925"/>
      <c r="P146" s="829"/>
      <c r="Q146" s="925"/>
      <c r="R146" s="829"/>
      <c r="S146" s="924" t="s">
        <v>84</v>
      </c>
      <c r="T146" s="829"/>
      <c r="U146" s="829"/>
      <c r="V146" s="829"/>
      <c r="W146" s="829"/>
      <c r="X146" s="829"/>
      <c r="Y146" s="829"/>
      <c r="Z146" s="829"/>
      <c r="AA146" s="925" t="s">
        <v>273</v>
      </c>
      <c r="AB146" s="829"/>
      <c r="AC146" s="829"/>
      <c r="AD146" s="829"/>
      <c r="AE146" s="829"/>
      <c r="AF146" s="925" t="s">
        <v>274</v>
      </c>
      <c r="AG146" s="829"/>
      <c r="AH146" s="829"/>
      <c r="AI146" s="108" t="s">
        <v>303</v>
      </c>
      <c r="AJ146" s="926" t="s">
        <v>321</v>
      </c>
      <c r="AK146" s="829"/>
      <c r="AL146" s="829"/>
      <c r="AM146" s="829"/>
      <c r="AN146" s="829"/>
      <c r="AO146" s="829"/>
      <c r="AP146" s="365">
        <v>500000000</v>
      </c>
      <c r="AQ146" s="557">
        <v>0</v>
      </c>
      <c r="AR146" s="366">
        <v>0</v>
      </c>
      <c r="AS146" s="366">
        <v>0</v>
      </c>
      <c r="AT146" s="556">
        <v>175888691</v>
      </c>
      <c r="AU146" s="365">
        <v>-175888691</v>
      </c>
      <c r="AV146" s="556">
        <v>99273893</v>
      </c>
      <c r="AW146" s="365">
        <v>76614798</v>
      </c>
      <c r="AX146" s="556">
        <v>66540544</v>
      </c>
      <c r="AY146" s="365">
        <v>32733349</v>
      </c>
      <c r="AZ146" s="365">
        <v>52496179</v>
      </c>
      <c r="BA146" s="365">
        <v>14044365</v>
      </c>
      <c r="BB146" s="366">
        <v>0</v>
      </c>
    </row>
    <row r="147" spans="1:54" x14ac:dyDescent="0.25">
      <c r="A147" s="925" t="s">
        <v>14</v>
      </c>
      <c r="B147" s="829"/>
      <c r="C147" s="925" t="s">
        <v>282</v>
      </c>
      <c r="D147" s="829"/>
      <c r="E147" s="925" t="s">
        <v>280</v>
      </c>
      <c r="F147" s="829"/>
      <c r="G147" s="925" t="s">
        <v>283</v>
      </c>
      <c r="H147" s="829"/>
      <c r="I147" s="925" t="s">
        <v>285</v>
      </c>
      <c r="J147" s="829"/>
      <c r="K147" s="829"/>
      <c r="L147" s="925"/>
      <c r="M147" s="829"/>
      <c r="N147" s="829"/>
      <c r="O147" s="925"/>
      <c r="P147" s="829"/>
      <c r="Q147" s="925"/>
      <c r="R147" s="829"/>
      <c r="S147" s="924" t="s">
        <v>408</v>
      </c>
      <c r="T147" s="829"/>
      <c r="U147" s="829"/>
      <c r="V147" s="829"/>
      <c r="W147" s="829"/>
      <c r="X147" s="829"/>
      <c r="Y147" s="829"/>
      <c r="Z147" s="829"/>
      <c r="AA147" s="925" t="s">
        <v>273</v>
      </c>
      <c r="AB147" s="829"/>
      <c r="AC147" s="829"/>
      <c r="AD147" s="829"/>
      <c r="AE147" s="829"/>
      <c r="AF147" s="925" t="s">
        <v>274</v>
      </c>
      <c r="AG147" s="829"/>
      <c r="AH147" s="829"/>
      <c r="AI147" s="108" t="s">
        <v>65</v>
      </c>
      <c r="AJ147" s="926" t="s">
        <v>275</v>
      </c>
      <c r="AK147" s="829"/>
      <c r="AL147" s="829"/>
      <c r="AM147" s="829"/>
      <c r="AN147" s="829"/>
      <c r="AO147" s="829"/>
      <c r="AP147" s="365">
        <v>2500000</v>
      </c>
      <c r="AQ147" s="556">
        <v>12140</v>
      </c>
      <c r="AR147" s="365">
        <v>1543920</v>
      </c>
      <c r="AS147" s="366">
        <v>0</v>
      </c>
      <c r="AT147" s="556">
        <v>12140</v>
      </c>
      <c r="AU147" s="366">
        <v>0</v>
      </c>
      <c r="AV147" s="556">
        <v>12140</v>
      </c>
      <c r="AW147" s="366">
        <v>0</v>
      </c>
      <c r="AX147" s="556">
        <v>12140</v>
      </c>
      <c r="AY147" s="366">
        <v>0</v>
      </c>
      <c r="AZ147" s="365">
        <v>12140</v>
      </c>
      <c r="BA147" s="366">
        <v>0</v>
      </c>
      <c r="BB147" s="366">
        <v>0</v>
      </c>
    </row>
    <row r="148" spans="1:54" x14ac:dyDescent="0.25">
      <c r="A148" s="918" t="s">
        <v>14</v>
      </c>
      <c r="B148" s="829"/>
      <c r="C148" s="918" t="s">
        <v>282</v>
      </c>
      <c r="D148" s="829"/>
      <c r="E148" s="918" t="s">
        <v>280</v>
      </c>
      <c r="F148" s="829"/>
      <c r="G148" s="918" t="s">
        <v>283</v>
      </c>
      <c r="H148" s="829"/>
      <c r="I148" s="918" t="s">
        <v>301</v>
      </c>
      <c r="J148" s="829"/>
      <c r="K148" s="829"/>
      <c r="L148" s="918"/>
      <c r="M148" s="829"/>
      <c r="N148" s="829"/>
      <c r="O148" s="918"/>
      <c r="P148" s="829"/>
      <c r="Q148" s="918"/>
      <c r="R148" s="829"/>
      <c r="S148" s="917" t="s">
        <v>306</v>
      </c>
      <c r="T148" s="829"/>
      <c r="U148" s="829"/>
      <c r="V148" s="829"/>
      <c r="W148" s="829"/>
      <c r="X148" s="829"/>
      <c r="Y148" s="829"/>
      <c r="Z148" s="829"/>
      <c r="AA148" s="918" t="s">
        <v>273</v>
      </c>
      <c r="AB148" s="829"/>
      <c r="AC148" s="829"/>
      <c r="AD148" s="829"/>
      <c r="AE148" s="829"/>
      <c r="AF148" s="918" t="s">
        <v>274</v>
      </c>
      <c r="AG148" s="829"/>
      <c r="AH148" s="829"/>
      <c r="AI148" s="105" t="s">
        <v>65</v>
      </c>
      <c r="AJ148" s="919" t="s">
        <v>275</v>
      </c>
      <c r="AK148" s="829"/>
      <c r="AL148" s="829"/>
      <c r="AM148" s="829"/>
      <c r="AN148" s="829"/>
      <c r="AO148" s="829"/>
      <c r="AP148" s="360">
        <v>99950578</v>
      </c>
      <c r="AQ148" s="553">
        <v>21643880</v>
      </c>
      <c r="AR148" s="360">
        <v>11986698</v>
      </c>
      <c r="AS148" s="361">
        <v>0</v>
      </c>
      <c r="AT148" s="554">
        <v>0</v>
      </c>
      <c r="AU148" s="360">
        <v>21643880</v>
      </c>
      <c r="AV148" s="554">
        <v>0</v>
      </c>
      <c r="AW148" s="361">
        <v>0</v>
      </c>
      <c r="AX148" s="554">
        <v>0</v>
      </c>
      <c r="AY148" s="361">
        <v>0</v>
      </c>
      <c r="AZ148" s="361">
        <v>0</v>
      </c>
      <c r="BA148" s="361">
        <v>0</v>
      </c>
      <c r="BB148" s="361">
        <v>0</v>
      </c>
    </row>
    <row r="149" spans="1:54" x14ac:dyDescent="0.25">
      <c r="A149" s="918" t="s">
        <v>14</v>
      </c>
      <c r="B149" s="829"/>
      <c r="C149" s="918" t="s">
        <v>282</v>
      </c>
      <c r="D149" s="829"/>
      <c r="E149" s="918" t="s">
        <v>280</v>
      </c>
      <c r="F149" s="829"/>
      <c r="G149" s="918" t="s">
        <v>283</v>
      </c>
      <c r="H149" s="829"/>
      <c r="I149" s="918" t="s">
        <v>301</v>
      </c>
      <c r="J149" s="829"/>
      <c r="K149" s="829"/>
      <c r="L149" s="918"/>
      <c r="M149" s="829"/>
      <c r="N149" s="829"/>
      <c r="O149" s="918"/>
      <c r="P149" s="829"/>
      <c r="Q149" s="918"/>
      <c r="R149" s="829"/>
      <c r="S149" s="917" t="s">
        <v>306</v>
      </c>
      <c r="T149" s="829"/>
      <c r="U149" s="829"/>
      <c r="V149" s="829"/>
      <c r="W149" s="829"/>
      <c r="X149" s="829"/>
      <c r="Y149" s="829"/>
      <c r="Z149" s="829"/>
      <c r="AA149" s="918" t="s">
        <v>273</v>
      </c>
      <c r="AB149" s="829"/>
      <c r="AC149" s="829"/>
      <c r="AD149" s="829"/>
      <c r="AE149" s="829"/>
      <c r="AF149" s="918" t="s">
        <v>274</v>
      </c>
      <c r="AG149" s="829"/>
      <c r="AH149" s="829"/>
      <c r="AI149" s="105" t="s">
        <v>303</v>
      </c>
      <c r="AJ149" s="919" t="s">
        <v>321</v>
      </c>
      <c r="AK149" s="829"/>
      <c r="AL149" s="829"/>
      <c r="AM149" s="829"/>
      <c r="AN149" s="829"/>
      <c r="AO149" s="829"/>
      <c r="AP149" s="360">
        <v>120000000</v>
      </c>
      <c r="AQ149" s="553">
        <v>120000000</v>
      </c>
      <c r="AR149" s="361">
        <v>0</v>
      </c>
      <c r="AS149" s="361">
        <v>0</v>
      </c>
      <c r="AT149" s="554">
        <v>0</v>
      </c>
      <c r="AU149" s="360">
        <v>120000000</v>
      </c>
      <c r="AV149" s="554">
        <v>0</v>
      </c>
      <c r="AW149" s="361">
        <v>0</v>
      </c>
      <c r="AX149" s="554">
        <v>0</v>
      </c>
      <c r="AY149" s="361">
        <v>0</v>
      </c>
      <c r="AZ149" s="361">
        <v>0</v>
      </c>
      <c r="BA149" s="361">
        <v>0</v>
      </c>
      <c r="BB149" s="361">
        <v>0</v>
      </c>
    </row>
    <row r="150" spans="1:54" x14ac:dyDescent="0.25">
      <c r="A150" s="925" t="s">
        <v>14</v>
      </c>
      <c r="B150" s="829"/>
      <c r="C150" s="925" t="s">
        <v>282</v>
      </c>
      <c r="D150" s="829"/>
      <c r="E150" s="925" t="s">
        <v>280</v>
      </c>
      <c r="F150" s="829"/>
      <c r="G150" s="925" t="s">
        <v>283</v>
      </c>
      <c r="H150" s="829"/>
      <c r="I150" s="925" t="s">
        <v>301</v>
      </c>
      <c r="J150" s="829"/>
      <c r="K150" s="829"/>
      <c r="L150" s="925" t="s">
        <v>279</v>
      </c>
      <c r="M150" s="829"/>
      <c r="N150" s="829"/>
      <c r="O150" s="925"/>
      <c r="P150" s="829"/>
      <c r="Q150" s="925"/>
      <c r="R150" s="829"/>
      <c r="S150" s="924" t="s">
        <v>85</v>
      </c>
      <c r="T150" s="829"/>
      <c r="U150" s="829"/>
      <c r="V150" s="829"/>
      <c r="W150" s="829"/>
      <c r="X150" s="829"/>
      <c r="Y150" s="829"/>
      <c r="Z150" s="829"/>
      <c r="AA150" s="925" t="s">
        <v>273</v>
      </c>
      <c r="AB150" s="829"/>
      <c r="AC150" s="829"/>
      <c r="AD150" s="829"/>
      <c r="AE150" s="829"/>
      <c r="AF150" s="925" t="s">
        <v>274</v>
      </c>
      <c r="AG150" s="829"/>
      <c r="AH150" s="829"/>
      <c r="AI150" s="108" t="s">
        <v>65</v>
      </c>
      <c r="AJ150" s="926" t="s">
        <v>275</v>
      </c>
      <c r="AK150" s="829"/>
      <c r="AL150" s="829"/>
      <c r="AM150" s="829"/>
      <c r="AN150" s="829"/>
      <c r="AO150" s="829"/>
      <c r="AP150" s="365">
        <v>16630578</v>
      </c>
      <c r="AQ150" s="556">
        <v>5000000</v>
      </c>
      <c r="AR150" s="365">
        <v>11380578</v>
      </c>
      <c r="AS150" s="366">
        <v>0</v>
      </c>
      <c r="AT150" s="557">
        <v>0</v>
      </c>
      <c r="AU150" s="365">
        <v>5000000</v>
      </c>
      <c r="AV150" s="557">
        <v>0</v>
      </c>
      <c r="AW150" s="366">
        <v>0</v>
      </c>
      <c r="AX150" s="557">
        <v>0</v>
      </c>
      <c r="AY150" s="366">
        <v>0</v>
      </c>
      <c r="AZ150" s="366">
        <v>0</v>
      </c>
      <c r="BA150" s="366">
        <v>0</v>
      </c>
      <c r="BB150" s="366">
        <v>0</v>
      </c>
    </row>
    <row r="151" spans="1:54" x14ac:dyDescent="0.25">
      <c r="A151" s="925" t="s">
        <v>14</v>
      </c>
      <c r="B151" s="829"/>
      <c r="C151" s="925" t="s">
        <v>282</v>
      </c>
      <c r="D151" s="829"/>
      <c r="E151" s="925" t="s">
        <v>280</v>
      </c>
      <c r="F151" s="829"/>
      <c r="G151" s="925" t="s">
        <v>283</v>
      </c>
      <c r="H151" s="829"/>
      <c r="I151" s="925" t="s">
        <v>301</v>
      </c>
      <c r="J151" s="829"/>
      <c r="K151" s="829"/>
      <c r="L151" s="925" t="s">
        <v>279</v>
      </c>
      <c r="M151" s="829"/>
      <c r="N151" s="829"/>
      <c r="O151" s="925"/>
      <c r="P151" s="829"/>
      <c r="Q151" s="925"/>
      <c r="R151" s="829"/>
      <c r="S151" s="924" t="s">
        <v>85</v>
      </c>
      <c r="T151" s="829"/>
      <c r="U151" s="829"/>
      <c r="V151" s="829"/>
      <c r="W151" s="829"/>
      <c r="X151" s="829"/>
      <c r="Y151" s="829"/>
      <c r="Z151" s="829"/>
      <c r="AA151" s="925" t="s">
        <v>273</v>
      </c>
      <c r="AB151" s="829"/>
      <c r="AC151" s="829"/>
      <c r="AD151" s="829"/>
      <c r="AE151" s="829"/>
      <c r="AF151" s="925" t="s">
        <v>274</v>
      </c>
      <c r="AG151" s="829"/>
      <c r="AH151" s="829"/>
      <c r="AI151" s="108" t="s">
        <v>303</v>
      </c>
      <c r="AJ151" s="926" t="s">
        <v>321</v>
      </c>
      <c r="AK151" s="829"/>
      <c r="AL151" s="829"/>
      <c r="AM151" s="829"/>
      <c r="AN151" s="829"/>
      <c r="AO151" s="829"/>
      <c r="AP151" s="365">
        <v>30000000</v>
      </c>
      <c r="AQ151" s="556">
        <v>30000000</v>
      </c>
      <c r="AR151" s="366">
        <v>0</v>
      </c>
      <c r="AS151" s="366">
        <v>0</v>
      </c>
      <c r="AT151" s="557">
        <v>0</v>
      </c>
      <c r="AU151" s="365">
        <v>30000000</v>
      </c>
      <c r="AV151" s="557">
        <v>0</v>
      </c>
      <c r="AW151" s="366">
        <v>0</v>
      </c>
      <c r="AX151" s="557">
        <v>0</v>
      </c>
      <c r="AY151" s="366">
        <v>0</v>
      </c>
      <c r="AZ151" s="366">
        <v>0</v>
      </c>
      <c r="BA151" s="366">
        <v>0</v>
      </c>
      <c r="BB151" s="366">
        <v>0</v>
      </c>
    </row>
    <row r="152" spans="1:54" x14ac:dyDescent="0.25">
      <c r="A152" s="925" t="s">
        <v>14</v>
      </c>
      <c r="B152" s="829"/>
      <c r="C152" s="925" t="s">
        <v>282</v>
      </c>
      <c r="D152" s="829"/>
      <c r="E152" s="925" t="s">
        <v>280</v>
      </c>
      <c r="F152" s="829"/>
      <c r="G152" s="925" t="s">
        <v>283</v>
      </c>
      <c r="H152" s="829"/>
      <c r="I152" s="925" t="s">
        <v>301</v>
      </c>
      <c r="J152" s="829"/>
      <c r="K152" s="829"/>
      <c r="L152" s="925" t="s">
        <v>283</v>
      </c>
      <c r="M152" s="829"/>
      <c r="N152" s="829"/>
      <c r="O152" s="925"/>
      <c r="P152" s="829"/>
      <c r="Q152" s="925"/>
      <c r="R152" s="829"/>
      <c r="S152" s="924" t="s">
        <v>86</v>
      </c>
      <c r="T152" s="829"/>
      <c r="U152" s="829"/>
      <c r="V152" s="829"/>
      <c r="W152" s="829"/>
      <c r="X152" s="829"/>
      <c r="Y152" s="829"/>
      <c r="Z152" s="829"/>
      <c r="AA152" s="925" t="s">
        <v>273</v>
      </c>
      <c r="AB152" s="829"/>
      <c r="AC152" s="829"/>
      <c r="AD152" s="829"/>
      <c r="AE152" s="829"/>
      <c r="AF152" s="925" t="s">
        <v>274</v>
      </c>
      <c r="AG152" s="829"/>
      <c r="AH152" s="829"/>
      <c r="AI152" s="108" t="s">
        <v>65</v>
      </c>
      <c r="AJ152" s="926" t="s">
        <v>275</v>
      </c>
      <c r="AK152" s="829"/>
      <c r="AL152" s="829"/>
      <c r="AM152" s="829"/>
      <c r="AN152" s="829"/>
      <c r="AO152" s="829"/>
      <c r="AP152" s="365">
        <v>16643880</v>
      </c>
      <c r="AQ152" s="556">
        <v>16643880</v>
      </c>
      <c r="AR152" s="366">
        <v>0</v>
      </c>
      <c r="AS152" s="366">
        <v>0</v>
      </c>
      <c r="AT152" s="557">
        <v>0</v>
      </c>
      <c r="AU152" s="365">
        <v>16643880</v>
      </c>
      <c r="AV152" s="557">
        <v>0</v>
      </c>
      <c r="AW152" s="366">
        <v>0</v>
      </c>
      <c r="AX152" s="557">
        <v>0</v>
      </c>
      <c r="AY152" s="366">
        <v>0</v>
      </c>
      <c r="AZ152" s="366">
        <v>0</v>
      </c>
      <c r="BA152" s="366">
        <v>0</v>
      </c>
      <c r="BB152" s="366">
        <v>0</v>
      </c>
    </row>
    <row r="153" spans="1:54" x14ac:dyDescent="0.25">
      <c r="A153" s="925" t="s">
        <v>14</v>
      </c>
      <c r="B153" s="829"/>
      <c r="C153" s="925" t="s">
        <v>282</v>
      </c>
      <c r="D153" s="829"/>
      <c r="E153" s="925" t="s">
        <v>280</v>
      </c>
      <c r="F153" s="829"/>
      <c r="G153" s="925" t="s">
        <v>283</v>
      </c>
      <c r="H153" s="829"/>
      <c r="I153" s="925" t="s">
        <v>301</v>
      </c>
      <c r="J153" s="829"/>
      <c r="K153" s="829"/>
      <c r="L153" s="925" t="s">
        <v>283</v>
      </c>
      <c r="M153" s="829"/>
      <c r="N153" s="829"/>
      <c r="O153" s="925"/>
      <c r="P153" s="829"/>
      <c r="Q153" s="925"/>
      <c r="R153" s="829"/>
      <c r="S153" s="924" t="s">
        <v>86</v>
      </c>
      <c r="T153" s="829"/>
      <c r="U153" s="829"/>
      <c r="V153" s="829"/>
      <c r="W153" s="829"/>
      <c r="X153" s="829"/>
      <c r="Y153" s="829"/>
      <c r="Z153" s="829"/>
      <c r="AA153" s="925" t="s">
        <v>273</v>
      </c>
      <c r="AB153" s="829"/>
      <c r="AC153" s="829"/>
      <c r="AD153" s="829"/>
      <c r="AE153" s="829"/>
      <c r="AF153" s="925" t="s">
        <v>274</v>
      </c>
      <c r="AG153" s="829"/>
      <c r="AH153" s="829"/>
      <c r="AI153" s="108" t="s">
        <v>303</v>
      </c>
      <c r="AJ153" s="926" t="s">
        <v>321</v>
      </c>
      <c r="AK153" s="829"/>
      <c r="AL153" s="829"/>
      <c r="AM153" s="829"/>
      <c r="AN153" s="829"/>
      <c r="AO153" s="829"/>
      <c r="AP153" s="365">
        <v>60000000</v>
      </c>
      <c r="AQ153" s="556">
        <v>60000000</v>
      </c>
      <c r="AR153" s="366">
        <v>0</v>
      </c>
      <c r="AS153" s="366">
        <v>0</v>
      </c>
      <c r="AT153" s="557">
        <v>0</v>
      </c>
      <c r="AU153" s="365">
        <v>60000000</v>
      </c>
      <c r="AV153" s="557">
        <v>0</v>
      </c>
      <c r="AW153" s="366">
        <v>0</v>
      </c>
      <c r="AX153" s="557">
        <v>0</v>
      </c>
      <c r="AY153" s="366">
        <v>0</v>
      </c>
      <c r="AZ153" s="366">
        <v>0</v>
      </c>
      <c r="BA153" s="366">
        <v>0</v>
      </c>
      <c r="BB153" s="366">
        <v>0</v>
      </c>
    </row>
    <row r="154" spans="1:54" x14ac:dyDescent="0.25">
      <c r="A154" s="925" t="s">
        <v>14</v>
      </c>
      <c r="B154" s="829"/>
      <c r="C154" s="925" t="s">
        <v>282</v>
      </c>
      <c r="D154" s="829"/>
      <c r="E154" s="925" t="s">
        <v>280</v>
      </c>
      <c r="F154" s="829"/>
      <c r="G154" s="925" t="s">
        <v>283</v>
      </c>
      <c r="H154" s="829"/>
      <c r="I154" s="925" t="s">
        <v>301</v>
      </c>
      <c r="J154" s="829"/>
      <c r="K154" s="829"/>
      <c r="L154" s="925" t="s">
        <v>284</v>
      </c>
      <c r="M154" s="829"/>
      <c r="N154" s="829"/>
      <c r="O154" s="925"/>
      <c r="P154" s="829"/>
      <c r="Q154" s="925"/>
      <c r="R154" s="829"/>
      <c r="S154" s="924" t="s">
        <v>87</v>
      </c>
      <c r="T154" s="829"/>
      <c r="U154" s="829"/>
      <c r="V154" s="829"/>
      <c r="W154" s="829"/>
      <c r="X154" s="829"/>
      <c r="Y154" s="829"/>
      <c r="Z154" s="829"/>
      <c r="AA154" s="925" t="s">
        <v>273</v>
      </c>
      <c r="AB154" s="829"/>
      <c r="AC154" s="829"/>
      <c r="AD154" s="829"/>
      <c r="AE154" s="829"/>
      <c r="AF154" s="925" t="s">
        <v>274</v>
      </c>
      <c r="AG154" s="829"/>
      <c r="AH154" s="829"/>
      <c r="AI154" s="108" t="s">
        <v>65</v>
      </c>
      <c r="AJ154" s="926" t="s">
        <v>275</v>
      </c>
      <c r="AK154" s="829"/>
      <c r="AL154" s="829"/>
      <c r="AM154" s="829"/>
      <c r="AN154" s="829"/>
      <c r="AO154" s="829"/>
      <c r="AP154" s="365">
        <v>66070000</v>
      </c>
      <c r="AQ154" s="557">
        <v>0</v>
      </c>
      <c r="AR154" s="366">
        <v>0</v>
      </c>
      <c r="AS154" s="366">
        <v>0</v>
      </c>
      <c r="AT154" s="557">
        <v>0</v>
      </c>
      <c r="AU154" s="366">
        <v>0</v>
      </c>
      <c r="AV154" s="557">
        <v>0</v>
      </c>
      <c r="AW154" s="366">
        <v>0</v>
      </c>
      <c r="AX154" s="557">
        <v>0</v>
      </c>
      <c r="AY154" s="366">
        <v>0</v>
      </c>
      <c r="AZ154" s="366">
        <v>0</v>
      </c>
      <c r="BA154" s="366">
        <v>0</v>
      </c>
      <c r="BB154" s="366">
        <v>0</v>
      </c>
    </row>
    <row r="155" spans="1:54" x14ac:dyDescent="0.25">
      <c r="A155" s="925" t="s">
        <v>14</v>
      </c>
      <c r="B155" s="829"/>
      <c r="C155" s="925" t="s">
        <v>282</v>
      </c>
      <c r="D155" s="829"/>
      <c r="E155" s="925" t="s">
        <v>280</v>
      </c>
      <c r="F155" s="829"/>
      <c r="G155" s="925" t="s">
        <v>283</v>
      </c>
      <c r="H155" s="829"/>
      <c r="I155" s="925" t="s">
        <v>301</v>
      </c>
      <c r="J155" s="829"/>
      <c r="K155" s="829"/>
      <c r="L155" s="925" t="s">
        <v>284</v>
      </c>
      <c r="M155" s="829"/>
      <c r="N155" s="829"/>
      <c r="O155" s="925"/>
      <c r="P155" s="829"/>
      <c r="Q155" s="925"/>
      <c r="R155" s="829"/>
      <c r="S155" s="924" t="s">
        <v>87</v>
      </c>
      <c r="T155" s="829"/>
      <c r="U155" s="829"/>
      <c r="V155" s="829"/>
      <c r="W155" s="829"/>
      <c r="X155" s="829"/>
      <c r="Y155" s="829"/>
      <c r="Z155" s="829"/>
      <c r="AA155" s="925" t="s">
        <v>273</v>
      </c>
      <c r="AB155" s="829"/>
      <c r="AC155" s="829"/>
      <c r="AD155" s="829"/>
      <c r="AE155" s="829"/>
      <c r="AF155" s="925" t="s">
        <v>274</v>
      </c>
      <c r="AG155" s="829"/>
      <c r="AH155" s="829"/>
      <c r="AI155" s="108" t="s">
        <v>303</v>
      </c>
      <c r="AJ155" s="926" t="s">
        <v>321</v>
      </c>
      <c r="AK155" s="829"/>
      <c r="AL155" s="829"/>
      <c r="AM155" s="829"/>
      <c r="AN155" s="829"/>
      <c r="AO155" s="829"/>
      <c r="AP155" s="365">
        <v>30000000</v>
      </c>
      <c r="AQ155" s="556">
        <v>30000000</v>
      </c>
      <c r="AR155" s="366">
        <v>0</v>
      </c>
      <c r="AS155" s="366">
        <v>0</v>
      </c>
      <c r="AT155" s="557">
        <v>0</v>
      </c>
      <c r="AU155" s="365">
        <v>30000000</v>
      </c>
      <c r="AV155" s="557">
        <v>0</v>
      </c>
      <c r="AW155" s="366">
        <v>0</v>
      </c>
      <c r="AX155" s="557">
        <v>0</v>
      </c>
      <c r="AY155" s="366">
        <v>0</v>
      </c>
      <c r="AZ155" s="366">
        <v>0</v>
      </c>
      <c r="BA155" s="366">
        <v>0</v>
      </c>
      <c r="BB155" s="366">
        <v>0</v>
      </c>
    </row>
    <row r="156" spans="1:54" x14ac:dyDescent="0.25">
      <c r="A156" s="925" t="s">
        <v>14</v>
      </c>
      <c r="B156" s="829"/>
      <c r="C156" s="925" t="s">
        <v>282</v>
      </c>
      <c r="D156" s="829"/>
      <c r="E156" s="925" t="s">
        <v>280</v>
      </c>
      <c r="F156" s="829"/>
      <c r="G156" s="925" t="s">
        <v>283</v>
      </c>
      <c r="H156" s="829"/>
      <c r="I156" s="925" t="s">
        <v>301</v>
      </c>
      <c r="J156" s="829"/>
      <c r="K156" s="829"/>
      <c r="L156" s="925" t="s">
        <v>294</v>
      </c>
      <c r="M156" s="829"/>
      <c r="N156" s="829"/>
      <c r="O156" s="925"/>
      <c r="P156" s="829"/>
      <c r="Q156" s="925"/>
      <c r="R156" s="829"/>
      <c r="S156" s="924" t="s">
        <v>88</v>
      </c>
      <c r="T156" s="829"/>
      <c r="U156" s="829"/>
      <c r="V156" s="829"/>
      <c r="W156" s="829"/>
      <c r="X156" s="829"/>
      <c r="Y156" s="829"/>
      <c r="Z156" s="829"/>
      <c r="AA156" s="925" t="s">
        <v>273</v>
      </c>
      <c r="AB156" s="829"/>
      <c r="AC156" s="829"/>
      <c r="AD156" s="829"/>
      <c r="AE156" s="829"/>
      <c r="AF156" s="925" t="s">
        <v>274</v>
      </c>
      <c r="AG156" s="829"/>
      <c r="AH156" s="829"/>
      <c r="AI156" s="108" t="s">
        <v>65</v>
      </c>
      <c r="AJ156" s="926" t="s">
        <v>275</v>
      </c>
      <c r="AK156" s="829"/>
      <c r="AL156" s="829"/>
      <c r="AM156" s="829"/>
      <c r="AN156" s="829"/>
      <c r="AO156" s="829"/>
      <c r="AP156" s="365">
        <v>606120</v>
      </c>
      <c r="AQ156" s="557">
        <v>0</v>
      </c>
      <c r="AR156" s="365">
        <v>606120</v>
      </c>
      <c r="AS156" s="366">
        <v>0</v>
      </c>
      <c r="AT156" s="557">
        <v>0</v>
      </c>
      <c r="AU156" s="366">
        <v>0</v>
      </c>
      <c r="AV156" s="557">
        <v>0</v>
      </c>
      <c r="AW156" s="366">
        <v>0</v>
      </c>
      <c r="AX156" s="557">
        <v>0</v>
      </c>
      <c r="AY156" s="366">
        <v>0</v>
      </c>
      <c r="AZ156" s="366">
        <v>0</v>
      </c>
      <c r="BA156" s="366">
        <v>0</v>
      </c>
      <c r="BB156" s="366">
        <v>0</v>
      </c>
    </row>
    <row r="157" spans="1:54" x14ac:dyDescent="0.25">
      <c r="A157" s="925" t="s">
        <v>14</v>
      </c>
      <c r="B157" s="829"/>
      <c r="C157" s="925" t="s">
        <v>282</v>
      </c>
      <c r="D157" s="829"/>
      <c r="E157" s="925" t="s">
        <v>280</v>
      </c>
      <c r="F157" s="829"/>
      <c r="G157" s="925" t="s">
        <v>283</v>
      </c>
      <c r="H157" s="829"/>
      <c r="I157" s="925" t="s">
        <v>301</v>
      </c>
      <c r="J157" s="829"/>
      <c r="K157" s="829"/>
      <c r="L157" s="925" t="s">
        <v>294</v>
      </c>
      <c r="M157" s="829"/>
      <c r="N157" s="829"/>
      <c r="O157" s="925"/>
      <c r="P157" s="829"/>
      <c r="Q157" s="925"/>
      <c r="R157" s="829"/>
      <c r="S157" s="924" t="s">
        <v>88</v>
      </c>
      <c r="T157" s="829"/>
      <c r="U157" s="829"/>
      <c r="V157" s="829"/>
      <c r="W157" s="829"/>
      <c r="X157" s="829"/>
      <c r="Y157" s="829"/>
      <c r="Z157" s="829"/>
      <c r="AA157" s="925" t="s">
        <v>273</v>
      </c>
      <c r="AB157" s="829"/>
      <c r="AC157" s="829"/>
      <c r="AD157" s="829"/>
      <c r="AE157" s="829"/>
      <c r="AF157" s="925" t="s">
        <v>274</v>
      </c>
      <c r="AG157" s="829"/>
      <c r="AH157" s="829"/>
      <c r="AI157" s="108" t="s">
        <v>303</v>
      </c>
      <c r="AJ157" s="926" t="s">
        <v>321</v>
      </c>
      <c r="AK157" s="829"/>
      <c r="AL157" s="829"/>
      <c r="AM157" s="829"/>
      <c r="AN157" s="829"/>
      <c r="AO157" s="829"/>
      <c r="AP157" s="366">
        <v>0</v>
      </c>
      <c r="AQ157" s="557">
        <v>0</v>
      </c>
      <c r="AR157" s="366">
        <v>0</v>
      </c>
      <c r="AS157" s="366">
        <v>0</v>
      </c>
      <c r="AT157" s="557">
        <v>0</v>
      </c>
      <c r="AU157" s="366">
        <v>0</v>
      </c>
      <c r="AV157" s="557">
        <v>0</v>
      </c>
      <c r="AW157" s="366">
        <v>0</v>
      </c>
      <c r="AX157" s="557">
        <v>0</v>
      </c>
      <c r="AY157" s="366">
        <v>0</v>
      </c>
      <c r="AZ157" s="366">
        <v>0</v>
      </c>
      <c r="BA157" s="366">
        <v>0</v>
      </c>
      <c r="BB157" s="366">
        <v>0</v>
      </c>
    </row>
    <row r="158" spans="1:54" x14ac:dyDescent="0.25">
      <c r="A158" s="918" t="s">
        <v>14</v>
      </c>
      <c r="B158" s="829"/>
      <c r="C158" s="918" t="s">
        <v>282</v>
      </c>
      <c r="D158" s="829"/>
      <c r="E158" s="918" t="s">
        <v>280</v>
      </c>
      <c r="F158" s="829"/>
      <c r="G158" s="918" t="s">
        <v>283</v>
      </c>
      <c r="H158" s="829"/>
      <c r="I158" s="918" t="s">
        <v>307</v>
      </c>
      <c r="J158" s="829"/>
      <c r="K158" s="829"/>
      <c r="L158" s="918"/>
      <c r="M158" s="829"/>
      <c r="N158" s="829"/>
      <c r="O158" s="918"/>
      <c r="P158" s="829"/>
      <c r="Q158" s="918"/>
      <c r="R158" s="829"/>
      <c r="S158" s="917" t="s">
        <v>308</v>
      </c>
      <c r="T158" s="829"/>
      <c r="U158" s="829"/>
      <c r="V158" s="829"/>
      <c r="W158" s="829"/>
      <c r="X158" s="829"/>
      <c r="Y158" s="829"/>
      <c r="Z158" s="829"/>
      <c r="AA158" s="918" t="s">
        <v>273</v>
      </c>
      <c r="AB158" s="829"/>
      <c r="AC158" s="829"/>
      <c r="AD158" s="829"/>
      <c r="AE158" s="829"/>
      <c r="AF158" s="918" t="s">
        <v>274</v>
      </c>
      <c r="AG158" s="829"/>
      <c r="AH158" s="829"/>
      <c r="AI158" s="105" t="s">
        <v>65</v>
      </c>
      <c r="AJ158" s="919" t="s">
        <v>275</v>
      </c>
      <c r="AK158" s="829"/>
      <c r="AL158" s="829"/>
      <c r="AM158" s="829"/>
      <c r="AN158" s="829"/>
      <c r="AO158" s="829"/>
      <c r="AP158" s="360">
        <v>9880000</v>
      </c>
      <c r="AQ158" s="553">
        <v>135000</v>
      </c>
      <c r="AR158" s="360">
        <v>9352200</v>
      </c>
      <c r="AS158" s="361">
        <v>0</v>
      </c>
      <c r="AT158" s="553">
        <v>135000</v>
      </c>
      <c r="AU158" s="361">
        <v>0</v>
      </c>
      <c r="AV158" s="553">
        <v>135000</v>
      </c>
      <c r="AW158" s="361">
        <v>0</v>
      </c>
      <c r="AX158" s="553">
        <v>135000</v>
      </c>
      <c r="AY158" s="361">
        <v>0</v>
      </c>
      <c r="AZ158" s="360">
        <v>135000</v>
      </c>
      <c r="BA158" s="361">
        <v>0</v>
      </c>
      <c r="BB158" s="361">
        <v>0</v>
      </c>
    </row>
    <row r="159" spans="1:54" x14ac:dyDescent="0.25">
      <c r="A159" s="925" t="s">
        <v>14</v>
      </c>
      <c r="B159" s="829"/>
      <c r="C159" s="925" t="s">
        <v>282</v>
      </c>
      <c r="D159" s="829"/>
      <c r="E159" s="925" t="s">
        <v>280</v>
      </c>
      <c r="F159" s="829"/>
      <c r="G159" s="925" t="s">
        <v>283</v>
      </c>
      <c r="H159" s="829"/>
      <c r="I159" s="925" t="s">
        <v>307</v>
      </c>
      <c r="J159" s="829"/>
      <c r="K159" s="829"/>
      <c r="L159" s="925" t="s">
        <v>286</v>
      </c>
      <c r="M159" s="829"/>
      <c r="N159" s="829"/>
      <c r="O159" s="925"/>
      <c r="P159" s="829"/>
      <c r="Q159" s="925"/>
      <c r="R159" s="829"/>
      <c r="S159" s="924" t="s">
        <v>182</v>
      </c>
      <c r="T159" s="829"/>
      <c r="U159" s="829"/>
      <c r="V159" s="829"/>
      <c r="W159" s="829"/>
      <c r="X159" s="829"/>
      <c r="Y159" s="829"/>
      <c r="Z159" s="829"/>
      <c r="AA159" s="925" t="s">
        <v>273</v>
      </c>
      <c r="AB159" s="829"/>
      <c r="AC159" s="829"/>
      <c r="AD159" s="829"/>
      <c r="AE159" s="829"/>
      <c r="AF159" s="925" t="s">
        <v>274</v>
      </c>
      <c r="AG159" s="829"/>
      <c r="AH159" s="829"/>
      <c r="AI159" s="108" t="s">
        <v>65</v>
      </c>
      <c r="AJ159" s="926" t="s">
        <v>275</v>
      </c>
      <c r="AK159" s="829"/>
      <c r="AL159" s="829"/>
      <c r="AM159" s="829"/>
      <c r="AN159" s="829"/>
      <c r="AO159" s="829"/>
      <c r="AP159" s="365">
        <v>9880000</v>
      </c>
      <c r="AQ159" s="556">
        <v>135000</v>
      </c>
      <c r="AR159" s="365">
        <v>9352200</v>
      </c>
      <c r="AS159" s="366">
        <v>0</v>
      </c>
      <c r="AT159" s="556">
        <v>135000</v>
      </c>
      <c r="AU159" s="366">
        <v>0</v>
      </c>
      <c r="AV159" s="556">
        <v>135000</v>
      </c>
      <c r="AW159" s="366">
        <v>0</v>
      </c>
      <c r="AX159" s="556">
        <v>135000</v>
      </c>
      <c r="AY159" s="366">
        <v>0</v>
      </c>
      <c r="AZ159" s="365">
        <v>135000</v>
      </c>
      <c r="BA159" s="366">
        <v>0</v>
      </c>
      <c r="BB159" s="366">
        <v>0</v>
      </c>
    </row>
    <row r="160" spans="1:54" x14ac:dyDescent="0.25">
      <c r="A160" s="918" t="s">
        <v>14</v>
      </c>
      <c r="B160" s="829"/>
      <c r="C160" s="918" t="s">
        <v>282</v>
      </c>
      <c r="D160" s="829"/>
      <c r="E160" s="918" t="s">
        <v>280</v>
      </c>
      <c r="F160" s="829"/>
      <c r="G160" s="918" t="s">
        <v>283</v>
      </c>
      <c r="H160" s="829"/>
      <c r="I160" s="918" t="s">
        <v>309</v>
      </c>
      <c r="J160" s="829"/>
      <c r="K160" s="829"/>
      <c r="L160" s="918"/>
      <c r="M160" s="829"/>
      <c r="N160" s="829"/>
      <c r="O160" s="918"/>
      <c r="P160" s="829"/>
      <c r="Q160" s="918"/>
      <c r="R160" s="829"/>
      <c r="S160" s="917" t="s">
        <v>89</v>
      </c>
      <c r="T160" s="829"/>
      <c r="U160" s="829"/>
      <c r="V160" s="829"/>
      <c r="W160" s="829"/>
      <c r="X160" s="829"/>
      <c r="Y160" s="829"/>
      <c r="Z160" s="829"/>
      <c r="AA160" s="918" t="s">
        <v>273</v>
      </c>
      <c r="AB160" s="829"/>
      <c r="AC160" s="829"/>
      <c r="AD160" s="829"/>
      <c r="AE160" s="829"/>
      <c r="AF160" s="918" t="s">
        <v>274</v>
      </c>
      <c r="AG160" s="829"/>
      <c r="AH160" s="829"/>
      <c r="AI160" s="105" t="s">
        <v>65</v>
      </c>
      <c r="AJ160" s="919" t="s">
        <v>275</v>
      </c>
      <c r="AK160" s="829"/>
      <c r="AL160" s="829"/>
      <c r="AM160" s="829"/>
      <c r="AN160" s="829"/>
      <c r="AO160" s="829"/>
      <c r="AP160" s="360">
        <v>728100000</v>
      </c>
      <c r="AQ160" s="553">
        <v>501575000</v>
      </c>
      <c r="AR160" s="360">
        <v>1256638</v>
      </c>
      <c r="AS160" s="361">
        <v>0</v>
      </c>
      <c r="AT160" s="553">
        <v>247816050</v>
      </c>
      <c r="AU160" s="360">
        <v>253758950</v>
      </c>
      <c r="AV160" s="554">
        <v>0</v>
      </c>
      <c r="AW160" s="360">
        <v>247816050</v>
      </c>
      <c r="AX160" s="554">
        <v>0</v>
      </c>
      <c r="AY160" s="361">
        <v>0</v>
      </c>
      <c r="AZ160" s="361">
        <v>0</v>
      </c>
      <c r="BA160" s="361">
        <v>0</v>
      </c>
      <c r="BB160" s="361">
        <v>0</v>
      </c>
    </row>
    <row r="161" spans="1:54" x14ac:dyDescent="0.25">
      <c r="A161" s="918" t="s">
        <v>14</v>
      </c>
      <c r="B161" s="829"/>
      <c r="C161" s="918" t="s">
        <v>282</v>
      </c>
      <c r="D161" s="829"/>
      <c r="E161" s="918" t="s">
        <v>280</v>
      </c>
      <c r="F161" s="829"/>
      <c r="G161" s="918" t="s">
        <v>283</v>
      </c>
      <c r="H161" s="829"/>
      <c r="I161" s="918" t="s">
        <v>309</v>
      </c>
      <c r="J161" s="829"/>
      <c r="K161" s="829"/>
      <c r="L161" s="918"/>
      <c r="M161" s="829"/>
      <c r="N161" s="829"/>
      <c r="O161" s="918"/>
      <c r="P161" s="829"/>
      <c r="Q161" s="918"/>
      <c r="R161" s="829"/>
      <c r="S161" s="917" t="s">
        <v>89</v>
      </c>
      <c r="T161" s="829"/>
      <c r="U161" s="829"/>
      <c r="V161" s="829"/>
      <c r="W161" s="829"/>
      <c r="X161" s="829"/>
      <c r="Y161" s="829"/>
      <c r="Z161" s="829"/>
      <c r="AA161" s="918" t="s">
        <v>273</v>
      </c>
      <c r="AB161" s="829"/>
      <c r="AC161" s="829"/>
      <c r="AD161" s="829"/>
      <c r="AE161" s="829"/>
      <c r="AF161" s="918" t="s">
        <v>274</v>
      </c>
      <c r="AG161" s="829"/>
      <c r="AH161" s="829"/>
      <c r="AI161" s="105" t="s">
        <v>303</v>
      </c>
      <c r="AJ161" s="919" t="s">
        <v>321</v>
      </c>
      <c r="AK161" s="829"/>
      <c r="AL161" s="829"/>
      <c r="AM161" s="829"/>
      <c r="AN161" s="829"/>
      <c r="AO161" s="829"/>
      <c r="AP161" s="360">
        <v>116000000</v>
      </c>
      <c r="AQ161" s="553">
        <v>116000000</v>
      </c>
      <c r="AR161" s="361">
        <v>0</v>
      </c>
      <c r="AS161" s="361">
        <v>0</v>
      </c>
      <c r="AT161" s="554">
        <v>0</v>
      </c>
      <c r="AU161" s="360">
        <v>116000000</v>
      </c>
      <c r="AV161" s="554">
        <v>0</v>
      </c>
      <c r="AW161" s="361">
        <v>0</v>
      </c>
      <c r="AX161" s="554">
        <v>0</v>
      </c>
      <c r="AY161" s="361">
        <v>0</v>
      </c>
      <c r="AZ161" s="361">
        <v>0</v>
      </c>
      <c r="BA161" s="361">
        <v>0</v>
      </c>
      <c r="BB161" s="361">
        <v>0</v>
      </c>
    </row>
    <row r="162" spans="1:54" s="525" customFormat="1" ht="27.75" customHeight="1" x14ac:dyDescent="0.25">
      <c r="A162" s="1023" t="s">
        <v>14</v>
      </c>
      <c r="B162" s="1022"/>
      <c r="C162" s="1023" t="s">
        <v>282</v>
      </c>
      <c r="D162" s="1022"/>
      <c r="E162" s="1023" t="s">
        <v>280</v>
      </c>
      <c r="F162" s="1022"/>
      <c r="G162" s="1023" t="s">
        <v>283</v>
      </c>
      <c r="H162" s="1022"/>
      <c r="I162" s="1023" t="s">
        <v>309</v>
      </c>
      <c r="J162" s="1022"/>
      <c r="K162" s="1022"/>
      <c r="L162" s="1023" t="s">
        <v>282</v>
      </c>
      <c r="M162" s="1022"/>
      <c r="N162" s="1022"/>
      <c r="O162" s="1023"/>
      <c r="P162" s="1022"/>
      <c r="Q162" s="1023"/>
      <c r="R162" s="1022"/>
      <c r="S162" s="1024" t="s">
        <v>90</v>
      </c>
      <c r="T162" s="1022"/>
      <c r="U162" s="1022"/>
      <c r="V162" s="1022"/>
      <c r="W162" s="1022"/>
      <c r="X162" s="1022"/>
      <c r="Y162" s="1022"/>
      <c r="Z162" s="1022"/>
      <c r="AA162" s="1023" t="s">
        <v>273</v>
      </c>
      <c r="AB162" s="1022"/>
      <c r="AC162" s="1022"/>
      <c r="AD162" s="1022"/>
      <c r="AE162" s="1022"/>
      <c r="AF162" s="1023" t="s">
        <v>274</v>
      </c>
      <c r="AG162" s="1022"/>
      <c r="AH162" s="1022"/>
      <c r="AI162" s="523" t="s">
        <v>65</v>
      </c>
      <c r="AJ162" s="1021" t="s">
        <v>275</v>
      </c>
      <c r="AK162" s="1022"/>
      <c r="AL162" s="1022"/>
      <c r="AM162" s="1022"/>
      <c r="AN162" s="1022"/>
      <c r="AO162" s="1022"/>
      <c r="AP162" s="522">
        <v>12000000</v>
      </c>
      <c r="AQ162" s="563">
        <v>12000000</v>
      </c>
      <c r="AR162" s="524">
        <v>0</v>
      </c>
      <c r="AS162" s="524">
        <v>0</v>
      </c>
      <c r="AT162" s="558">
        <v>0</v>
      </c>
      <c r="AU162" s="522">
        <v>12000000</v>
      </c>
      <c r="AV162" s="558">
        <v>0</v>
      </c>
      <c r="AW162" s="524">
        <v>0</v>
      </c>
      <c r="AX162" s="558">
        <v>0</v>
      </c>
      <c r="AY162" s="524">
        <v>0</v>
      </c>
      <c r="AZ162" s="524">
        <v>0</v>
      </c>
      <c r="BA162" s="524">
        <v>0</v>
      </c>
      <c r="BB162" s="524">
        <v>0</v>
      </c>
    </row>
    <row r="163" spans="1:54" x14ac:dyDescent="0.25">
      <c r="A163" s="925" t="s">
        <v>14</v>
      </c>
      <c r="B163" s="829"/>
      <c r="C163" s="925" t="s">
        <v>282</v>
      </c>
      <c r="D163" s="829"/>
      <c r="E163" s="925" t="s">
        <v>280</v>
      </c>
      <c r="F163" s="829"/>
      <c r="G163" s="925" t="s">
        <v>283</v>
      </c>
      <c r="H163" s="829"/>
      <c r="I163" s="925" t="s">
        <v>309</v>
      </c>
      <c r="J163" s="829"/>
      <c r="K163" s="829"/>
      <c r="L163" s="925" t="s">
        <v>282</v>
      </c>
      <c r="M163" s="829"/>
      <c r="N163" s="829"/>
      <c r="O163" s="925"/>
      <c r="P163" s="829"/>
      <c r="Q163" s="925"/>
      <c r="R163" s="829"/>
      <c r="S163" s="924" t="s">
        <v>90</v>
      </c>
      <c r="T163" s="829"/>
      <c r="U163" s="829"/>
      <c r="V163" s="829"/>
      <c r="W163" s="829"/>
      <c r="X163" s="829"/>
      <c r="Y163" s="829"/>
      <c r="Z163" s="829"/>
      <c r="AA163" s="925" t="s">
        <v>273</v>
      </c>
      <c r="AB163" s="829"/>
      <c r="AC163" s="829"/>
      <c r="AD163" s="829"/>
      <c r="AE163" s="829"/>
      <c r="AF163" s="925" t="s">
        <v>274</v>
      </c>
      <c r="AG163" s="829"/>
      <c r="AH163" s="829"/>
      <c r="AI163" s="108" t="s">
        <v>303</v>
      </c>
      <c r="AJ163" s="926" t="s">
        <v>321</v>
      </c>
      <c r="AK163" s="829"/>
      <c r="AL163" s="829"/>
      <c r="AM163" s="829"/>
      <c r="AN163" s="829"/>
      <c r="AO163" s="829"/>
      <c r="AP163" s="365">
        <v>116000000</v>
      </c>
      <c r="AQ163" s="556">
        <v>116000000</v>
      </c>
      <c r="AR163" s="366">
        <v>0</v>
      </c>
      <c r="AS163" s="366">
        <v>0</v>
      </c>
      <c r="AT163" s="557">
        <v>0</v>
      </c>
      <c r="AU163" s="365">
        <v>116000000</v>
      </c>
      <c r="AV163" s="557">
        <v>0</v>
      </c>
      <c r="AW163" s="366">
        <v>0</v>
      </c>
      <c r="AX163" s="557">
        <v>0</v>
      </c>
      <c r="AY163" s="366">
        <v>0</v>
      </c>
      <c r="AZ163" s="366">
        <v>0</v>
      </c>
      <c r="BA163" s="366">
        <v>0</v>
      </c>
      <c r="BB163" s="366">
        <v>0</v>
      </c>
    </row>
    <row r="164" spans="1:54" x14ac:dyDescent="0.25">
      <c r="A164" s="925" t="s">
        <v>14</v>
      </c>
      <c r="B164" s="829"/>
      <c r="C164" s="925" t="s">
        <v>282</v>
      </c>
      <c r="D164" s="829"/>
      <c r="E164" s="925" t="s">
        <v>280</v>
      </c>
      <c r="F164" s="829"/>
      <c r="G164" s="925" t="s">
        <v>283</v>
      </c>
      <c r="H164" s="829"/>
      <c r="I164" s="925" t="s">
        <v>309</v>
      </c>
      <c r="J164" s="829"/>
      <c r="K164" s="829"/>
      <c r="L164" s="925" t="s">
        <v>284</v>
      </c>
      <c r="M164" s="829"/>
      <c r="N164" s="829"/>
      <c r="O164" s="925"/>
      <c r="P164" s="829"/>
      <c r="Q164" s="925"/>
      <c r="R164" s="829"/>
      <c r="S164" s="924" t="s">
        <v>91</v>
      </c>
      <c r="T164" s="829"/>
      <c r="U164" s="829"/>
      <c r="V164" s="829"/>
      <c r="W164" s="829"/>
      <c r="X164" s="829"/>
      <c r="Y164" s="829"/>
      <c r="Z164" s="829"/>
      <c r="AA164" s="925" t="s">
        <v>273</v>
      </c>
      <c r="AB164" s="829"/>
      <c r="AC164" s="829"/>
      <c r="AD164" s="829"/>
      <c r="AE164" s="829"/>
      <c r="AF164" s="925" t="s">
        <v>274</v>
      </c>
      <c r="AG164" s="829"/>
      <c r="AH164" s="829"/>
      <c r="AI164" s="108" t="s">
        <v>65</v>
      </c>
      <c r="AJ164" s="926" t="s">
        <v>275</v>
      </c>
      <c r="AK164" s="829"/>
      <c r="AL164" s="829"/>
      <c r="AM164" s="829"/>
      <c r="AN164" s="829"/>
      <c r="AO164" s="829"/>
      <c r="AP164" s="365">
        <v>5000000</v>
      </c>
      <c r="AQ164" s="557">
        <v>0</v>
      </c>
      <c r="AR164" s="365">
        <v>1234538</v>
      </c>
      <c r="AS164" s="366">
        <v>0</v>
      </c>
      <c r="AT164" s="557">
        <v>0</v>
      </c>
      <c r="AU164" s="366">
        <v>0</v>
      </c>
      <c r="AV164" s="557">
        <v>0</v>
      </c>
      <c r="AW164" s="366">
        <v>0</v>
      </c>
      <c r="AX164" s="557">
        <v>0</v>
      </c>
      <c r="AY164" s="366">
        <v>0</v>
      </c>
      <c r="AZ164" s="366">
        <v>0</v>
      </c>
      <c r="BA164" s="366">
        <v>0</v>
      </c>
      <c r="BB164" s="366">
        <v>0</v>
      </c>
    </row>
    <row r="165" spans="1:54" x14ac:dyDescent="0.25">
      <c r="A165" s="925" t="s">
        <v>14</v>
      </c>
      <c r="B165" s="829"/>
      <c r="C165" s="925" t="s">
        <v>282</v>
      </c>
      <c r="D165" s="829"/>
      <c r="E165" s="925" t="s">
        <v>280</v>
      </c>
      <c r="F165" s="829"/>
      <c r="G165" s="925" t="s">
        <v>283</v>
      </c>
      <c r="H165" s="829"/>
      <c r="I165" s="925" t="s">
        <v>309</v>
      </c>
      <c r="J165" s="829"/>
      <c r="K165" s="829"/>
      <c r="L165" s="925" t="s">
        <v>303</v>
      </c>
      <c r="M165" s="829"/>
      <c r="N165" s="829"/>
      <c r="O165" s="925"/>
      <c r="P165" s="829"/>
      <c r="Q165" s="925"/>
      <c r="R165" s="829"/>
      <c r="S165" s="924" t="s">
        <v>89</v>
      </c>
      <c r="T165" s="829"/>
      <c r="U165" s="829"/>
      <c r="V165" s="829"/>
      <c r="W165" s="829"/>
      <c r="X165" s="829"/>
      <c r="Y165" s="829"/>
      <c r="Z165" s="829"/>
      <c r="AA165" s="925" t="s">
        <v>273</v>
      </c>
      <c r="AB165" s="829"/>
      <c r="AC165" s="829"/>
      <c r="AD165" s="829"/>
      <c r="AE165" s="829"/>
      <c r="AF165" s="925" t="s">
        <v>274</v>
      </c>
      <c r="AG165" s="829"/>
      <c r="AH165" s="829"/>
      <c r="AI165" s="108" t="s">
        <v>65</v>
      </c>
      <c r="AJ165" s="926" t="s">
        <v>275</v>
      </c>
      <c r="AK165" s="829"/>
      <c r="AL165" s="829"/>
      <c r="AM165" s="829"/>
      <c r="AN165" s="829"/>
      <c r="AO165" s="829"/>
      <c r="AP165" s="365">
        <v>711100000</v>
      </c>
      <c r="AQ165" s="556">
        <v>489575000</v>
      </c>
      <c r="AR165" s="365">
        <v>22100</v>
      </c>
      <c r="AS165" s="366">
        <v>0</v>
      </c>
      <c r="AT165" s="556">
        <v>247816050</v>
      </c>
      <c r="AU165" s="365">
        <v>241758950</v>
      </c>
      <c r="AV165" s="557">
        <v>0</v>
      </c>
      <c r="AW165" s="365">
        <v>247816050</v>
      </c>
      <c r="AX165" s="557">
        <v>0</v>
      </c>
      <c r="AY165" s="366">
        <v>0</v>
      </c>
      <c r="AZ165" s="366">
        <v>0</v>
      </c>
      <c r="BA165" s="366">
        <v>0</v>
      </c>
      <c r="BB165" s="366">
        <v>0</v>
      </c>
    </row>
    <row r="166" spans="1:54" s="480" customFormat="1" ht="13.5" x14ac:dyDescent="0.2">
      <c r="A166" s="1012" t="s">
        <v>14</v>
      </c>
      <c r="B166" s="1013"/>
      <c r="C166" s="1012" t="s">
        <v>289</v>
      </c>
      <c r="D166" s="1013"/>
      <c r="E166" s="1012"/>
      <c r="F166" s="1013"/>
      <c r="G166" s="1012"/>
      <c r="H166" s="1013"/>
      <c r="I166" s="1012"/>
      <c r="J166" s="1013"/>
      <c r="K166" s="1013"/>
      <c r="L166" s="1012"/>
      <c r="M166" s="1013"/>
      <c r="N166" s="1013"/>
      <c r="O166" s="1012"/>
      <c r="P166" s="1013"/>
      <c r="Q166" s="1012"/>
      <c r="R166" s="1013"/>
      <c r="S166" s="1014" t="s">
        <v>10</v>
      </c>
      <c r="T166" s="1013"/>
      <c r="U166" s="1013"/>
      <c r="V166" s="1013"/>
      <c r="W166" s="1013"/>
      <c r="X166" s="1013"/>
      <c r="Y166" s="1013"/>
      <c r="Z166" s="1013"/>
      <c r="AA166" s="1012" t="s">
        <v>273</v>
      </c>
      <c r="AB166" s="1013"/>
      <c r="AC166" s="1013"/>
      <c r="AD166" s="1013"/>
      <c r="AE166" s="1013"/>
      <c r="AF166" s="1012" t="s">
        <v>274</v>
      </c>
      <c r="AG166" s="1013"/>
      <c r="AH166" s="1013"/>
      <c r="AI166" s="511" t="s">
        <v>65</v>
      </c>
      <c r="AJ166" s="1015" t="s">
        <v>275</v>
      </c>
      <c r="AK166" s="1013"/>
      <c r="AL166" s="1013"/>
      <c r="AM166" s="1013"/>
      <c r="AN166" s="1013"/>
      <c r="AO166" s="1013"/>
      <c r="AP166" s="512">
        <v>202324200000</v>
      </c>
      <c r="AQ166" s="555">
        <v>60250000</v>
      </c>
      <c r="AR166" s="512">
        <v>205669182</v>
      </c>
      <c r="AS166" s="512">
        <v>-420000000</v>
      </c>
      <c r="AT166" s="555">
        <v>2967951308</v>
      </c>
      <c r="AU166" s="512">
        <v>-2907701308</v>
      </c>
      <c r="AV166" s="555">
        <v>16566181354</v>
      </c>
      <c r="AW166" s="512">
        <v>-13598230046</v>
      </c>
      <c r="AX166" s="555">
        <v>16582467209</v>
      </c>
      <c r="AY166" s="512">
        <v>-16285855</v>
      </c>
      <c r="AZ166" s="512">
        <v>16582467209</v>
      </c>
      <c r="BA166" s="513">
        <v>0</v>
      </c>
      <c r="BB166" s="513">
        <v>0</v>
      </c>
    </row>
    <row r="167" spans="1:54" s="480" customFormat="1" ht="13.5" x14ac:dyDescent="0.2">
      <c r="A167" s="1012" t="s">
        <v>14</v>
      </c>
      <c r="B167" s="1013"/>
      <c r="C167" s="1012" t="s">
        <v>289</v>
      </c>
      <c r="D167" s="1013"/>
      <c r="E167" s="1012"/>
      <c r="F167" s="1013"/>
      <c r="G167" s="1012"/>
      <c r="H167" s="1013"/>
      <c r="I167" s="1012"/>
      <c r="J167" s="1013"/>
      <c r="K167" s="1013"/>
      <c r="L167" s="1012"/>
      <c r="M167" s="1013"/>
      <c r="N167" s="1013"/>
      <c r="O167" s="1012"/>
      <c r="P167" s="1013"/>
      <c r="Q167" s="1012"/>
      <c r="R167" s="1013"/>
      <c r="S167" s="1014" t="s">
        <v>10</v>
      </c>
      <c r="T167" s="1013"/>
      <c r="U167" s="1013"/>
      <c r="V167" s="1013"/>
      <c r="W167" s="1013"/>
      <c r="X167" s="1013"/>
      <c r="Y167" s="1013"/>
      <c r="Z167" s="1013"/>
      <c r="AA167" s="1012" t="s">
        <v>273</v>
      </c>
      <c r="AB167" s="1013"/>
      <c r="AC167" s="1013"/>
      <c r="AD167" s="1013"/>
      <c r="AE167" s="1013"/>
      <c r="AF167" s="1012" t="s">
        <v>276</v>
      </c>
      <c r="AG167" s="1013"/>
      <c r="AH167" s="1013"/>
      <c r="AI167" s="511" t="s">
        <v>80</v>
      </c>
      <c r="AJ167" s="1015" t="s">
        <v>277</v>
      </c>
      <c r="AK167" s="1013"/>
      <c r="AL167" s="1013"/>
      <c r="AM167" s="1013"/>
      <c r="AN167" s="1013"/>
      <c r="AO167" s="1013"/>
      <c r="AP167" s="512">
        <v>519000000</v>
      </c>
      <c r="AQ167" s="559">
        <v>0</v>
      </c>
      <c r="AR167" s="512">
        <v>519000000</v>
      </c>
      <c r="AS167" s="513">
        <v>0</v>
      </c>
      <c r="AT167" s="559">
        <v>0</v>
      </c>
      <c r="AU167" s="513">
        <v>0</v>
      </c>
      <c r="AV167" s="559">
        <v>0</v>
      </c>
      <c r="AW167" s="513">
        <v>0</v>
      </c>
      <c r="AX167" s="559">
        <v>0</v>
      </c>
      <c r="AY167" s="513">
        <v>0</v>
      </c>
      <c r="AZ167" s="513">
        <v>0</v>
      </c>
      <c r="BA167" s="513">
        <v>0</v>
      </c>
      <c r="BB167" s="513">
        <v>0</v>
      </c>
    </row>
    <row r="168" spans="1:54" s="480" customFormat="1" ht="13.5" x14ac:dyDescent="0.2">
      <c r="A168" s="1012" t="s">
        <v>14</v>
      </c>
      <c r="B168" s="1013"/>
      <c r="C168" s="1012" t="s">
        <v>289</v>
      </c>
      <c r="D168" s="1013"/>
      <c r="E168" s="1012"/>
      <c r="F168" s="1013"/>
      <c r="G168" s="1012"/>
      <c r="H168" s="1013"/>
      <c r="I168" s="1012"/>
      <c r="J168" s="1013"/>
      <c r="K168" s="1013"/>
      <c r="L168" s="1012"/>
      <c r="M168" s="1013"/>
      <c r="N168" s="1013"/>
      <c r="O168" s="1012"/>
      <c r="P168" s="1013"/>
      <c r="Q168" s="1012"/>
      <c r="R168" s="1013"/>
      <c r="S168" s="1014" t="s">
        <v>10</v>
      </c>
      <c r="T168" s="1013"/>
      <c r="U168" s="1013"/>
      <c r="V168" s="1013"/>
      <c r="W168" s="1013"/>
      <c r="X168" s="1013"/>
      <c r="Y168" s="1013"/>
      <c r="Z168" s="1013"/>
      <c r="AA168" s="1012" t="s">
        <v>273</v>
      </c>
      <c r="AB168" s="1013"/>
      <c r="AC168" s="1013"/>
      <c r="AD168" s="1013"/>
      <c r="AE168" s="1013"/>
      <c r="AF168" s="1012" t="s">
        <v>276</v>
      </c>
      <c r="AG168" s="1013"/>
      <c r="AH168" s="1013"/>
      <c r="AI168" s="511" t="s">
        <v>23</v>
      </c>
      <c r="AJ168" s="1015" t="s">
        <v>278</v>
      </c>
      <c r="AK168" s="1013"/>
      <c r="AL168" s="1013"/>
      <c r="AM168" s="1013"/>
      <c r="AN168" s="1013"/>
      <c r="AO168" s="1013"/>
      <c r="AP168" s="512">
        <v>66513900000</v>
      </c>
      <c r="AQ168" s="555">
        <v>72524364</v>
      </c>
      <c r="AR168" s="512">
        <v>48689635321</v>
      </c>
      <c r="AS168" s="513">
        <v>0</v>
      </c>
      <c r="AT168" s="555">
        <v>733493750</v>
      </c>
      <c r="AU168" s="512">
        <v>-660969386</v>
      </c>
      <c r="AV168" s="555">
        <v>477988151</v>
      </c>
      <c r="AW168" s="512">
        <v>255505599</v>
      </c>
      <c r="AX168" s="555">
        <v>715719475</v>
      </c>
      <c r="AY168" s="512">
        <v>-237731324</v>
      </c>
      <c r="AZ168" s="512">
        <v>715719475</v>
      </c>
      <c r="BA168" s="513">
        <v>0</v>
      </c>
      <c r="BB168" s="513">
        <v>0</v>
      </c>
    </row>
    <row r="169" spans="1:54" x14ac:dyDescent="0.25">
      <c r="A169" s="918" t="s">
        <v>14</v>
      </c>
      <c r="B169" s="829"/>
      <c r="C169" s="918" t="s">
        <v>289</v>
      </c>
      <c r="D169" s="829"/>
      <c r="E169" s="918" t="s">
        <v>282</v>
      </c>
      <c r="F169" s="829"/>
      <c r="G169" s="918"/>
      <c r="H169" s="829"/>
      <c r="I169" s="918"/>
      <c r="J169" s="829"/>
      <c r="K169" s="829"/>
      <c r="L169" s="918"/>
      <c r="M169" s="829"/>
      <c r="N169" s="829"/>
      <c r="O169" s="918"/>
      <c r="P169" s="829"/>
      <c r="Q169" s="918"/>
      <c r="R169" s="829"/>
      <c r="S169" s="917" t="s">
        <v>310</v>
      </c>
      <c r="T169" s="829"/>
      <c r="U169" s="829"/>
      <c r="V169" s="829"/>
      <c r="W169" s="829"/>
      <c r="X169" s="829"/>
      <c r="Y169" s="829"/>
      <c r="Z169" s="829"/>
      <c r="AA169" s="918" t="s">
        <v>273</v>
      </c>
      <c r="AB169" s="829"/>
      <c r="AC169" s="829"/>
      <c r="AD169" s="829"/>
      <c r="AE169" s="829"/>
      <c r="AF169" s="918" t="s">
        <v>276</v>
      </c>
      <c r="AG169" s="829"/>
      <c r="AH169" s="829"/>
      <c r="AI169" s="105" t="s">
        <v>80</v>
      </c>
      <c r="AJ169" s="919" t="s">
        <v>277</v>
      </c>
      <c r="AK169" s="829"/>
      <c r="AL169" s="829"/>
      <c r="AM169" s="829"/>
      <c r="AN169" s="829"/>
      <c r="AO169" s="829"/>
      <c r="AP169" s="360">
        <v>519000000</v>
      </c>
      <c r="AQ169" s="554">
        <v>0</v>
      </c>
      <c r="AR169" s="360">
        <v>519000000</v>
      </c>
      <c r="AS169" s="361">
        <v>0</v>
      </c>
      <c r="AT169" s="554">
        <v>0</v>
      </c>
      <c r="AU169" s="361">
        <v>0</v>
      </c>
      <c r="AV169" s="554">
        <v>0</v>
      </c>
      <c r="AW169" s="361">
        <v>0</v>
      </c>
      <c r="AX169" s="554">
        <v>0</v>
      </c>
      <c r="AY169" s="361">
        <v>0</v>
      </c>
      <c r="AZ169" s="361">
        <v>0</v>
      </c>
      <c r="BA169" s="361">
        <v>0</v>
      </c>
      <c r="BB169" s="361">
        <v>0</v>
      </c>
    </row>
    <row r="170" spans="1:54" x14ac:dyDescent="0.25">
      <c r="A170" s="918" t="s">
        <v>14</v>
      </c>
      <c r="B170" s="829"/>
      <c r="C170" s="918" t="s">
        <v>289</v>
      </c>
      <c r="D170" s="829"/>
      <c r="E170" s="918" t="s">
        <v>282</v>
      </c>
      <c r="F170" s="829"/>
      <c r="G170" s="918" t="s">
        <v>279</v>
      </c>
      <c r="H170" s="829"/>
      <c r="I170" s="918"/>
      <c r="J170" s="829"/>
      <c r="K170" s="829"/>
      <c r="L170" s="918"/>
      <c r="M170" s="829"/>
      <c r="N170" s="829"/>
      <c r="O170" s="918"/>
      <c r="P170" s="829"/>
      <c r="Q170" s="918"/>
      <c r="R170" s="829"/>
      <c r="S170" s="917" t="s">
        <v>311</v>
      </c>
      <c r="T170" s="829"/>
      <c r="U170" s="829"/>
      <c r="V170" s="829"/>
      <c r="W170" s="829"/>
      <c r="X170" s="829"/>
      <c r="Y170" s="829"/>
      <c r="Z170" s="829"/>
      <c r="AA170" s="918" t="s">
        <v>273</v>
      </c>
      <c r="AB170" s="829"/>
      <c r="AC170" s="829"/>
      <c r="AD170" s="829"/>
      <c r="AE170" s="829"/>
      <c r="AF170" s="918" t="s">
        <v>276</v>
      </c>
      <c r="AG170" s="829"/>
      <c r="AH170" s="829"/>
      <c r="AI170" s="105" t="s">
        <v>80</v>
      </c>
      <c r="AJ170" s="919" t="s">
        <v>277</v>
      </c>
      <c r="AK170" s="829"/>
      <c r="AL170" s="829"/>
      <c r="AM170" s="829"/>
      <c r="AN170" s="829"/>
      <c r="AO170" s="829"/>
      <c r="AP170" s="360">
        <v>519000000</v>
      </c>
      <c r="AQ170" s="554">
        <v>0</v>
      </c>
      <c r="AR170" s="360">
        <v>519000000</v>
      </c>
      <c r="AS170" s="361">
        <v>0</v>
      </c>
      <c r="AT170" s="554">
        <v>0</v>
      </c>
      <c r="AU170" s="361">
        <v>0</v>
      </c>
      <c r="AV170" s="554">
        <v>0</v>
      </c>
      <c r="AW170" s="361">
        <v>0</v>
      </c>
      <c r="AX170" s="554">
        <v>0</v>
      </c>
      <c r="AY170" s="361">
        <v>0</v>
      </c>
      <c r="AZ170" s="361">
        <v>0</v>
      </c>
      <c r="BA170" s="361">
        <v>0</v>
      </c>
      <c r="BB170" s="361">
        <v>0</v>
      </c>
    </row>
    <row r="171" spans="1:54" x14ac:dyDescent="0.25">
      <c r="A171" s="925" t="s">
        <v>14</v>
      </c>
      <c r="B171" s="829"/>
      <c r="C171" s="925" t="s">
        <v>289</v>
      </c>
      <c r="D171" s="829"/>
      <c r="E171" s="925" t="s">
        <v>282</v>
      </c>
      <c r="F171" s="829"/>
      <c r="G171" s="925" t="s">
        <v>279</v>
      </c>
      <c r="H171" s="829"/>
      <c r="I171" s="925" t="s">
        <v>279</v>
      </c>
      <c r="J171" s="829"/>
      <c r="K171" s="829"/>
      <c r="L171" s="925"/>
      <c r="M171" s="829"/>
      <c r="N171" s="829"/>
      <c r="O171" s="925"/>
      <c r="P171" s="829"/>
      <c r="Q171" s="925"/>
      <c r="R171" s="829"/>
      <c r="S171" s="924" t="s">
        <v>92</v>
      </c>
      <c r="T171" s="829"/>
      <c r="U171" s="829"/>
      <c r="V171" s="829"/>
      <c r="W171" s="829"/>
      <c r="X171" s="829"/>
      <c r="Y171" s="829"/>
      <c r="Z171" s="829"/>
      <c r="AA171" s="925" t="s">
        <v>273</v>
      </c>
      <c r="AB171" s="829"/>
      <c r="AC171" s="829"/>
      <c r="AD171" s="829"/>
      <c r="AE171" s="829"/>
      <c r="AF171" s="925" t="s">
        <v>276</v>
      </c>
      <c r="AG171" s="829"/>
      <c r="AH171" s="829"/>
      <c r="AI171" s="108" t="s">
        <v>80</v>
      </c>
      <c r="AJ171" s="926" t="s">
        <v>277</v>
      </c>
      <c r="AK171" s="829"/>
      <c r="AL171" s="829"/>
      <c r="AM171" s="829"/>
      <c r="AN171" s="829"/>
      <c r="AO171" s="829"/>
      <c r="AP171" s="365">
        <v>519000000</v>
      </c>
      <c r="AQ171" s="557">
        <v>0</v>
      </c>
      <c r="AR171" s="365">
        <v>519000000</v>
      </c>
      <c r="AS171" s="366">
        <v>0</v>
      </c>
      <c r="AT171" s="557">
        <v>0</v>
      </c>
      <c r="AU171" s="366">
        <v>0</v>
      </c>
      <c r="AV171" s="557">
        <v>0</v>
      </c>
      <c r="AW171" s="366">
        <v>0</v>
      </c>
      <c r="AX171" s="557">
        <v>0</v>
      </c>
      <c r="AY171" s="366">
        <v>0</v>
      </c>
      <c r="AZ171" s="366">
        <v>0</v>
      </c>
      <c r="BA171" s="366">
        <v>0</v>
      </c>
      <c r="BB171" s="366">
        <v>0</v>
      </c>
    </row>
    <row r="172" spans="1:54" x14ac:dyDescent="0.25">
      <c r="A172" s="918" t="s">
        <v>14</v>
      </c>
      <c r="B172" s="829"/>
      <c r="C172" s="918" t="s">
        <v>289</v>
      </c>
      <c r="D172" s="829"/>
      <c r="E172" s="918" t="s">
        <v>284</v>
      </c>
      <c r="F172" s="829"/>
      <c r="G172" s="918"/>
      <c r="H172" s="829"/>
      <c r="I172" s="918"/>
      <c r="J172" s="829"/>
      <c r="K172" s="829"/>
      <c r="L172" s="918"/>
      <c r="M172" s="829"/>
      <c r="N172" s="829"/>
      <c r="O172" s="918"/>
      <c r="P172" s="829"/>
      <c r="Q172" s="918"/>
      <c r="R172" s="829"/>
      <c r="S172" s="917" t="s">
        <v>312</v>
      </c>
      <c r="T172" s="829"/>
      <c r="U172" s="829"/>
      <c r="V172" s="829"/>
      <c r="W172" s="829"/>
      <c r="X172" s="829"/>
      <c r="Y172" s="829"/>
      <c r="Z172" s="829"/>
      <c r="AA172" s="918" t="s">
        <v>273</v>
      </c>
      <c r="AB172" s="829"/>
      <c r="AC172" s="829"/>
      <c r="AD172" s="829"/>
      <c r="AE172" s="829"/>
      <c r="AF172" s="918" t="s">
        <v>274</v>
      </c>
      <c r="AG172" s="829"/>
      <c r="AH172" s="829"/>
      <c r="AI172" s="105" t="s">
        <v>65</v>
      </c>
      <c r="AJ172" s="919" t="s">
        <v>275</v>
      </c>
      <c r="AK172" s="829"/>
      <c r="AL172" s="829"/>
      <c r="AM172" s="829"/>
      <c r="AN172" s="829"/>
      <c r="AO172" s="829"/>
      <c r="AP172" s="360">
        <v>606200000</v>
      </c>
      <c r="AQ172" s="554">
        <v>0</v>
      </c>
      <c r="AR172" s="360">
        <v>186200000</v>
      </c>
      <c r="AS172" s="360">
        <v>-420000000</v>
      </c>
      <c r="AT172" s="554">
        <v>0</v>
      </c>
      <c r="AU172" s="361">
        <v>0</v>
      </c>
      <c r="AV172" s="554">
        <v>0</v>
      </c>
      <c r="AW172" s="361">
        <v>0</v>
      </c>
      <c r="AX172" s="554">
        <v>0</v>
      </c>
      <c r="AY172" s="361">
        <v>0</v>
      </c>
      <c r="AZ172" s="361">
        <v>0</v>
      </c>
      <c r="BA172" s="361">
        <v>0</v>
      </c>
      <c r="BB172" s="361">
        <v>0</v>
      </c>
    </row>
    <row r="173" spans="1:54" x14ac:dyDescent="0.25">
      <c r="A173" s="918" t="s">
        <v>14</v>
      </c>
      <c r="B173" s="829"/>
      <c r="C173" s="918" t="s">
        <v>289</v>
      </c>
      <c r="D173" s="829"/>
      <c r="E173" s="918" t="s">
        <v>284</v>
      </c>
      <c r="F173" s="829"/>
      <c r="G173" s="918" t="s">
        <v>289</v>
      </c>
      <c r="H173" s="829"/>
      <c r="I173" s="918"/>
      <c r="J173" s="829"/>
      <c r="K173" s="829"/>
      <c r="L173" s="918"/>
      <c r="M173" s="829"/>
      <c r="N173" s="829"/>
      <c r="O173" s="918"/>
      <c r="P173" s="829"/>
      <c r="Q173" s="918"/>
      <c r="R173" s="829"/>
      <c r="S173" s="917" t="s">
        <v>313</v>
      </c>
      <c r="T173" s="829"/>
      <c r="U173" s="829"/>
      <c r="V173" s="829"/>
      <c r="W173" s="829"/>
      <c r="X173" s="829"/>
      <c r="Y173" s="829"/>
      <c r="Z173" s="829"/>
      <c r="AA173" s="918" t="s">
        <v>273</v>
      </c>
      <c r="AB173" s="829"/>
      <c r="AC173" s="829"/>
      <c r="AD173" s="829"/>
      <c r="AE173" s="829"/>
      <c r="AF173" s="918" t="s">
        <v>274</v>
      </c>
      <c r="AG173" s="829"/>
      <c r="AH173" s="829"/>
      <c r="AI173" s="105" t="s">
        <v>65</v>
      </c>
      <c r="AJ173" s="919" t="s">
        <v>275</v>
      </c>
      <c r="AK173" s="829"/>
      <c r="AL173" s="829"/>
      <c r="AM173" s="829"/>
      <c r="AN173" s="829"/>
      <c r="AO173" s="829"/>
      <c r="AP173" s="360">
        <v>606200000</v>
      </c>
      <c r="AQ173" s="554">
        <v>0</v>
      </c>
      <c r="AR173" s="360">
        <v>186200000</v>
      </c>
      <c r="AS173" s="360">
        <v>-420000000</v>
      </c>
      <c r="AT173" s="554">
        <v>0</v>
      </c>
      <c r="AU173" s="361">
        <v>0</v>
      </c>
      <c r="AV173" s="554">
        <v>0</v>
      </c>
      <c r="AW173" s="361">
        <v>0</v>
      </c>
      <c r="AX173" s="554">
        <v>0</v>
      </c>
      <c r="AY173" s="361">
        <v>0</v>
      </c>
      <c r="AZ173" s="361">
        <v>0</v>
      </c>
      <c r="BA173" s="361">
        <v>0</v>
      </c>
      <c r="BB173" s="361">
        <v>0</v>
      </c>
    </row>
    <row r="174" spans="1:54" x14ac:dyDescent="0.25">
      <c r="A174" s="925" t="s">
        <v>14</v>
      </c>
      <c r="B174" s="829"/>
      <c r="C174" s="925" t="s">
        <v>289</v>
      </c>
      <c r="D174" s="829"/>
      <c r="E174" s="925" t="s">
        <v>284</v>
      </c>
      <c r="F174" s="829"/>
      <c r="G174" s="925" t="s">
        <v>289</v>
      </c>
      <c r="H174" s="829"/>
      <c r="I174" s="925" t="s">
        <v>314</v>
      </c>
      <c r="J174" s="829"/>
      <c r="K174" s="829"/>
      <c r="L174" s="925"/>
      <c r="M174" s="829"/>
      <c r="N174" s="829"/>
      <c r="O174" s="925"/>
      <c r="P174" s="829"/>
      <c r="Q174" s="925"/>
      <c r="R174" s="829"/>
      <c r="S174" s="924" t="s">
        <v>93</v>
      </c>
      <c r="T174" s="829"/>
      <c r="U174" s="829"/>
      <c r="V174" s="829"/>
      <c r="W174" s="829"/>
      <c r="X174" s="829"/>
      <c r="Y174" s="829"/>
      <c r="Z174" s="829"/>
      <c r="AA174" s="925" t="s">
        <v>273</v>
      </c>
      <c r="AB174" s="829"/>
      <c r="AC174" s="829"/>
      <c r="AD174" s="829"/>
      <c r="AE174" s="829"/>
      <c r="AF174" s="925" t="s">
        <v>274</v>
      </c>
      <c r="AG174" s="829"/>
      <c r="AH174" s="829"/>
      <c r="AI174" s="108" t="s">
        <v>65</v>
      </c>
      <c r="AJ174" s="926" t="s">
        <v>275</v>
      </c>
      <c r="AK174" s="829"/>
      <c r="AL174" s="829"/>
      <c r="AM174" s="829"/>
      <c r="AN174" s="829"/>
      <c r="AO174" s="829"/>
      <c r="AP174" s="365">
        <v>606200000</v>
      </c>
      <c r="AQ174" s="557">
        <v>0</v>
      </c>
      <c r="AR174" s="365">
        <v>186200000</v>
      </c>
      <c r="AS174" s="365">
        <v>-420000000</v>
      </c>
      <c r="AT174" s="557">
        <v>0</v>
      </c>
      <c r="AU174" s="366">
        <v>0</v>
      </c>
      <c r="AV174" s="557">
        <v>0</v>
      </c>
      <c r="AW174" s="366">
        <v>0</v>
      </c>
      <c r="AX174" s="557">
        <v>0</v>
      </c>
      <c r="AY174" s="366">
        <v>0</v>
      </c>
      <c r="AZ174" s="366">
        <v>0</v>
      </c>
      <c r="BA174" s="366">
        <v>0</v>
      </c>
      <c r="BB174" s="366">
        <v>0</v>
      </c>
    </row>
    <row r="175" spans="1:54" x14ac:dyDescent="0.25">
      <c r="A175" s="918" t="s">
        <v>14</v>
      </c>
      <c r="B175" s="829"/>
      <c r="C175" s="918" t="s">
        <v>289</v>
      </c>
      <c r="D175" s="829"/>
      <c r="E175" s="918" t="s">
        <v>292</v>
      </c>
      <c r="F175" s="829"/>
      <c r="G175" s="918"/>
      <c r="H175" s="829"/>
      <c r="I175" s="918"/>
      <c r="J175" s="829"/>
      <c r="K175" s="829"/>
      <c r="L175" s="918"/>
      <c r="M175" s="829"/>
      <c r="N175" s="829"/>
      <c r="O175" s="918"/>
      <c r="P175" s="829"/>
      <c r="Q175" s="918"/>
      <c r="R175" s="829"/>
      <c r="S175" s="917" t="s">
        <v>315</v>
      </c>
      <c r="T175" s="829"/>
      <c r="U175" s="829"/>
      <c r="V175" s="829"/>
      <c r="W175" s="829"/>
      <c r="X175" s="829"/>
      <c r="Y175" s="829"/>
      <c r="Z175" s="829"/>
      <c r="AA175" s="918" t="s">
        <v>273</v>
      </c>
      <c r="AB175" s="829"/>
      <c r="AC175" s="829"/>
      <c r="AD175" s="829"/>
      <c r="AE175" s="829"/>
      <c r="AF175" s="918" t="s">
        <v>274</v>
      </c>
      <c r="AG175" s="829"/>
      <c r="AH175" s="829"/>
      <c r="AI175" s="105" t="s">
        <v>65</v>
      </c>
      <c r="AJ175" s="919" t="s">
        <v>275</v>
      </c>
      <c r="AK175" s="829"/>
      <c r="AL175" s="829"/>
      <c r="AM175" s="829"/>
      <c r="AN175" s="829"/>
      <c r="AO175" s="829"/>
      <c r="AP175" s="360">
        <v>201718000000</v>
      </c>
      <c r="AQ175" s="553">
        <v>60250000</v>
      </c>
      <c r="AR175" s="360">
        <v>19469182</v>
      </c>
      <c r="AS175" s="361">
        <v>0</v>
      </c>
      <c r="AT175" s="553">
        <v>2967951308</v>
      </c>
      <c r="AU175" s="360">
        <v>-2907701308</v>
      </c>
      <c r="AV175" s="553">
        <v>16566181354</v>
      </c>
      <c r="AW175" s="360">
        <v>-13598230046</v>
      </c>
      <c r="AX175" s="553">
        <v>16582467209</v>
      </c>
      <c r="AY175" s="360">
        <v>-16285855</v>
      </c>
      <c r="AZ175" s="360">
        <v>16582467209</v>
      </c>
      <c r="BA175" s="361">
        <v>0</v>
      </c>
      <c r="BB175" s="361">
        <v>0</v>
      </c>
    </row>
    <row r="176" spans="1:54" x14ac:dyDescent="0.25">
      <c r="A176" s="918" t="s">
        <v>14</v>
      </c>
      <c r="B176" s="829"/>
      <c r="C176" s="918" t="s">
        <v>289</v>
      </c>
      <c r="D176" s="829"/>
      <c r="E176" s="918" t="s">
        <v>292</v>
      </c>
      <c r="F176" s="829"/>
      <c r="G176" s="918"/>
      <c r="H176" s="829"/>
      <c r="I176" s="918"/>
      <c r="J176" s="829"/>
      <c r="K176" s="829"/>
      <c r="L176" s="918"/>
      <c r="M176" s="829"/>
      <c r="N176" s="829"/>
      <c r="O176" s="918"/>
      <c r="P176" s="829"/>
      <c r="Q176" s="918"/>
      <c r="R176" s="829"/>
      <c r="S176" s="917" t="s">
        <v>315</v>
      </c>
      <c r="T176" s="829"/>
      <c r="U176" s="829"/>
      <c r="V176" s="829"/>
      <c r="W176" s="829"/>
      <c r="X176" s="829"/>
      <c r="Y176" s="829"/>
      <c r="Z176" s="829"/>
      <c r="AA176" s="918" t="s">
        <v>273</v>
      </c>
      <c r="AB176" s="829"/>
      <c r="AC176" s="829"/>
      <c r="AD176" s="829"/>
      <c r="AE176" s="829"/>
      <c r="AF176" s="918" t="s">
        <v>276</v>
      </c>
      <c r="AG176" s="829"/>
      <c r="AH176" s="829"/>
      <c r="AI176" s="105" t="s">
        <v>23</v>
      </c>
      <c r="AJ176" s="919" t="s">
        <v>278</v>
      </c>
      <c r="AK176" s="829"/>
      <c r="AL176" s="829"/>
      <c r="AM176" s="829"/>
      <c r="AN176" s="829"/>
      <c r="AO176" s="829"/>
      <c r="AP176" s="360">
        <v>66513900000</v>
      </c>
      <c r="AQ176" s="553">
        <v>72524364</v>
      </c>
      <c r="AR176" s="360">
        <v>48689635321</v>
      </c>
      <c r="AS176" s="361">
        <v>0</v>
      </c>
      <c r="AT176" s="553">
        <v>733493750</v>
      </c>
      <c r="AU176" s="360">
        <v>-660969386</v>
      </c>
      <c r="AV176" s="553">
        <v>477988151</v>
      </c>
      <c r="AW176" s="360">
        <v>255505599</v>
      </c>
      <c r="AX176" s="553">
        <v>715719475</v>
      </c>
      <c r="AY176" s="360">
        <v>-237731324</v>
      </c>
      <c r="AZ176" s="360">
        <v>715719475</v>
      </c>
      <c r="BA176" s="361">
        <v>0</v>
      </c>
      <c r="BB176" s="361">
        <v>0</v>
      </c>
    </row>
    <row r="177" spans="1:54" x14ac:dyDescent="0.25">
      <c r="A177" s="918" t="s">
        <v>14</v>
      </c>
      <c r="B177" s="829"/>
      <c r="C177" s="918" t="s">
        <v>289</v>
      </c>
      <c r="D177" s="829"/>
      <c r="E177" s="918" t="s">
        <v>292</v>
      </c>
      <c r="F177" s="829"/>
      <c r="G177" s="918" t="s">
        <v>279</v>
      </c>
      <c r="H177" s="829"/>
      <c r="I177" s="918"/>
      <c r="J177" s="829"/>
      <c r="K177" s="829"/>
      <c r="L177" s="918"/>
      <c r="M177" s="829"/>
      <c r="N177" s="829"/>
      <c r="O177" s="918"/>
      <c r="P177" s="829"/>
      <c r="Q177" s="918"/>
      <c r="R177" s="829"/>
      <c r="S177" s="917" t="s">
        <v>419</v>
      </c>
      <c r="T177" s="829"/>
      <c r="U177" s="829"/>
      <c r="V177" s="829"/>
      <c r="W177" s="829"/>
      <c r="X177" s="829"/>
      <c r="Y177" s="829"/>
      <c r="Z177" s="829"/>
      <c r="AA177" s="918" t="s">
        <v>273</v>
      </c>
      <c r="AB177" s="829"/>
      <c r="AC177" s="829"/>
      <c r="AD177" s="829"/>
      <c r="AE177" s="829"/>
      <c r="AF177" s="918" t="s">
        <v>274</v>
      </c>
      <c r="AG177" s="829"/>
      <c r="AH177" s="829"/>
      <c r="AI177" s="105" t="s">
        <v>65</v>
      </c>
      <c r="AJ177" s="919" t="s">
        <v>275</v>
      </c>
      <c r="AK177" s="829"/>
      <c r="AL177" s="829"/>
      <c r="AM177" s="829"/>
      <c r="AN177" s="829"/>
      <c r="AO177" s="829"/>
      <c r="AP177" s="360">
        <v>420000000</v>
      </c>
      <c r="AQ177" s="554">
        <v>0</v>
      </c>
      <c r="AR177" s="360">
        <v>18535849</v>
      </c>
      <c r="AS177" s="361">
        <v>0</v>
      </c>
      <c r="AT177" s="554">
        <v>0</v>
      </c>
      <c r="AU177" s="361">
        <v>0</v>
      </c>
      <c r="AV177" s="554">
        <v>0</v>
      </c>
      <c r="AW177" s="361">
        <v>0</v>
      </c>
      <c r="AX177" s="554">
        <v>0</v>
      </c>
      <c r="AY177" s="361">
        <v>0</v>
      </c>
      <c r="AZ177" s="361">
        <v>0</v>
      </c>
      <c r="BA177" s="361">
        <v>0</v>
      </c>
      <c r="BB177" s="361">
        <v>0</v>
      </c>
    </row>
    <row r="178" spans="1:54" x14ac:dyDescent="0.25">
      <c r="A178" s="925" t="s">
        <v>14</v>
      </c>
      <c r="B178" s="829"/>
      <c r="C178" s="925" t="s">
        <v>289</v>
      </c>
      <c r="D178" s="829"/>
      <c r="E178" s="925" t="s">
        <v>292</v>
      </c>
      <c r="F178" s="829"/>
      <c r="G178" s="925" t="s">
        <v>279</v>
      </c>
      <c r="H178" s="829"/>
      <c r="I178" s="925" t="s">
        <v>279</v>
      </c>
      <c r="J178" s="829"/>
      <c r="K178" s="829"/>
      <c r="L178" s="925"/>
      <c r="M178" s="829"/>
      <c r="N178" s="829"/>
      <c r="O178" s="925"/>
      <c r="P178" s="829"/>
      <c r="Q178" s="925"/>
      <c r="R178" s="829"/>
      <c r="S178" s="924" t="s">
        <v>419</v>
      </c>
      <c r="T178" s="829"/>
      <c r="U178" s="829"/>
      <c r="V178" s="829"/>
      <c r="W178" s="829"/>
      <c r="X178" s="829"/>
      <c r="Y178" s="829"/>
      <c r="Z178" s="829"/>
      <c r="AA178" s="925" t="s">
        <v>273</v>
      </c>
      <c r="AB178" s="829"/>
      <c r="AC178" s="829"/>
      <c r="AD178" s="829"/>
      <c r="AE178" s="829"/>
      <c r="AF178" s="925" t="s">
        <v>274</v>
      </c>
      <c r="AG178" s="829"/>
      <c r="AH178" s="829"/>
      <c r="AI178" s="108" t="s">
        <v>65</v>
      </c>
      <c r="AJ178" s="926" t="s">
        <v>275</v>
      </c>
      <c r="AK178" s="829"/>
      <c r="AL178" s="829"/>
      <c r="AM178" s="829"/>
      <c r="AN178" s="829"/>
      <c r="AO178" s="829"/>
      <c r="AP178" s="365">
        <v>420000000</v>
      </c>
      <c r="AQ178" s="557">
        <v>0</v>
      </c>
      <c r="AR178" s="365">
        <v>18535849</v>
      </c>
      <c r="AS178" s="366">
        <v>0</v>
      </c>
      <c r="AT178" s="557">
        <v>0</v>
      </c>
      <c r="AU178" s="366">
        <v>0</v>
      </c>
      <c r="AV178" s="557">
        <v>0</v>
      </c>
      <c r="AW178" s="366">
        <v>0</v>
      </c>
      <c r="AX178" s="557">
        <v>0</v>
      </c>
      <c r="AY178" s="366">
        <v>0</v>
      </c>
      <c r="AZ178" s="366">
        <v>0</v>
      </c>
      <c r="BA178" s="366">
        <v>0</v>
      </c>
      <c r="BB178" s="366">
        <v>0</v>
      </c>
    </row>
    <row r="179" spans="1:54" x14ac:dyDescent="0.25">
      <c r="A179" s="925" t="s">
        <v>14</v>
      </c>
      <c r="B179" s="829"/>
      <c r="C179" s="925" t="s">
        <v>289</v>
      </c>
      <c r="D179" s="829"/>
      <c r="E179" s="925" t="s">
        <v>292</v>
      </c>
      <c r="F179" s="829"/>
      <c r="G179" s="925" t="s">
        <v>279</v>
      </c>
      <c r="H179" s="829"/>
      <c r="I179" s="925" t="s">
        <v>279</v>
      </c>
      <c r="J179" s="829"/>
      <c r="K179" s="829"/>
      <c r="L179" s="925" t="s">
        <v>282</v>
      </c>
      <c r="M179" s="829"/>
      <c r="N179" s="829"/>
      <c r="O179" s="925"/>
      <c r="P179" s="829"/>
      <c r="Q179" s="925"/>
      <c r="R179" s="829"/>
      <c r="S179" s="924" t="s">
        <v>420</v>
      </c>
      <c r="T179" s="829"/>
      <c r="U179" s="829"/>
      <c r="V179" s="829"/>
      <c r="W179" s="829"/>
      <c r="X179" s="829"/>
      <c r="Y179" s="829"/>
      <c r="Z179" s="829"/>
      <c r="AA179" s="925" t="s">
        <v>273</v>
      </c>
      <c r="AB179" s="829"/>
      <c r="AC179" s="829"/>
      <c r="AD179" s="829"/>
      <c r="AE179" s="829"/>
      <c r="AF179" s="925" t="s">
        <v>274</v>
      </c>
      <c r="AG179" s="829"/>
      <c r="AH179" s="829"/>
      <c r="AI179" s="108" t="s">
        <v>65</v>
      </c>
      <c r="AJ179" s="926" t="s">
        <v>275</v>
      </c>
      <c r="AK179" s="829"/>
      <c r="AL179" s="829"/>
      <c r="AM179" s="829"/>
      <c r="AN179" s="829"/>
      <c r="AO179" s="829"/>
      <c r="AP179" s="365">
        <v>420000000</v>
      </c>
      <c r="AQ179" s="557">
        <v>0</v>
      </c>
      <c r="AR179" s="365">
        <v>18535849</v>
      </c>
      <c r="AS179" s="366">
        <v>0</v>
      </c>
      <c r="AT179" s="557">
        <v>0</v>
      </c>
      <c r="AU179" s="366">
        <v>0</v>
      </c>
      <c r="AV179" s="557">
        <v>0</v>
      </c>
      <c r="AW179" s="366">
        <v>0</v>
      </c>
      <c r="AX179" s="557">
        <v>0</v>
      </c>
      <c r="AY179" s="366">
        <v>0</v>
      </c>
      <c r="AZ179" s="366">
        <v>0</v>
      </c>
      <c r="BA179" s="366">
        <v>0</v>
      </c>
      <c r="BB179" s="366">
        <v>0</v>
      </c>
    </row>
    <row r="180" spans="1:54" x14ac:dyDescent="0.25">
      <c r="A180" s="918" t="s">
        <v>14</v>
      </c>
      <c r="B180" s="829"/>
      <c r="C180" s="918" t="s">
        <v>289</v>
      </c>
      <c r="D180" s="829"/>
      <c r="E180" s="918" t="s">
        <v>292</v>
      </c>
      <c r="F180" s="829"/>
      <c r="G180" s="918" t="s">
        <v>289</v>
      </c>
      <c r="H180" s="829"/>
      <c r="I180" s="918"/>
      <c r="J180" s="829"/>
      <c r="K180" s="829"/>
      <c r="L180" s="918"/>
      <c r="M180" s="829"/>
      <c r="N180" s="829"/>
      <c r="O180" s="918"/>
      <c r="P180" s="829"/>
      <c r="Q180" s="918"/>
      <c r="R180" s="829"/>
      <c r="S180" s="917" t="s">
        <v>316</v>
      </c>
      <c r="T180" s="829"/>
      <c r="U180" s="829"/>
      <c r="V180" s="829"/>
      <c r="W180" s="829"/>
      <c r="X180" s="829"/>
      <c r="Y180" s="829"/>
      <c r="Z180" s="829"/>
      <c r="AA180" s="918" t="s">
        <v>273</v>
      </c>
      <c r="AB180" s="829"/>
      <c r="AC180" s="829"/>
      <c r="AD180" s="829"/>
      <c r="AE180" s="829"/>
      <c r="AF180" s="918" t="s">
        <v>274</v>
      </c>
      <c r="AG180" s="829"/>
      <c r="AH180" s="829"/>
      <c r="AI180" s="105" t="s">
        <v>65</v>
      </c>
      <c r="AJ180" s="919" t="s">
        <v>275</v>
      </c>
      <c r="AK180" s="829"/>
      <c r="AL180" s="829"/>
      <c r="AM180" s="829"/>
      <c r="AN180" s="829"/>
      <c r="AO180" s="829"/>
      <c r="AP180" s="360">
        <v>201298000000</v>
      </c>
      <c r="AQ180" s="553">
        <v>60250000</v>
      </c>
      <c r="AR180" s="360">
        <v>933333</v>
      </c>
      <c r="AS180" s="361">
        <v>0</v>
      </c>
      <c r="AT180" s="553">
        <v>2967951308</v>
      </c>
      <c r="AU180" s="360">
        <v>-2907701308</v>
      </c>
      <c r="AV180" s="553">
        <v>16566181354</v>
      </c>
      <c r="AW180" s="360">
        <v>-13598230046</v>
      </c>
      <c r="AX180" s="553">
        <v>16582467209</v>
      </c>
      <c r="AY180" s="360">
        <v>-16285855</v>
      </c>
      <c r="AZ180" s="360">
        <v>16582467209</v>
      </c>
      <c r="BA180" s="361">
        <v>0</v>
      </c>
      <c r="BB180" s="361">
        <v>0</v>
      </c>
    </row>
    <row r="181" spans="1:54" x14ac:dyDescent="0.25">
      <c r="A181" s="918" t="s">
        <v>14</v>
      </c>
      <c r="B181" s="829"/>
      <c r="C181" s="918" t="s">
        <v>289</v>
      </c>
      <c r="D181" s="829"/>
      <c r="E181" s="918" t="s">
        <v>292</v>
      </c>
      <c r="F181" s="829"/>
      <c r="G181" s="918" t="s">
        <v>289</v>
      </c>
      <c r="H181" s="829"/>
      <c r="I181" s="918"/>
      <c r="J181" s="829"/>
      <c r="K181" s="829"/>
      <c r="L181" s="918"/>
      <c r="M181" s="829"/>
      <c r="N181" s="829"/>
      <c r="O181" s="918"/>
      <c r="P181" s="829"/>
      <c r="Q181" s="918"/>
      <c r="R181" s="829"/>
      <c r="S181" s="917" t="s">
        <v>316</v>
      </c>
      <c r="T181" s="829"/>
      <c r="U181" s="829"/>
      <c r="V181" s="829"/>
      <c r="W181" s="829"/>
      <c r="X181" s="829"/>
      <c r="Y181" s="829"/>
      <c r="Z181" s="829"/>
      <c r="AA181" s="918" t="s">
        <v>273</v>
      </c>
      <c r="AB181" s="829"/>
      <c r="AC181" s="829"/>
      <c r="AD181" s="829"/>
      <c r="AE181" s="829"/>
      <c r="AF181" s="918" t="s">
        <v>276</v>
      </c>
      <c r="AG181" s="829"/>
      <c r="AH181" s="829"/>
      <c r="AI181" s="105" t="s">
        <v>23</v>
      </c>
      <c r="AJ181" s="919" t="s">
        <v>278</v>
      </c>
      <c r="AK181" s="829"/>
      <c r="AL181" s="829"/>
      <c r="AM181" s="829"/>
      <c r="AN181" s="829"/>
      <c r="AO181" s="829"/>
      <c r="AP181" s="360">
        <v>66513900000</v>
      </c>
      <c r="AQ181" s="553">
        <v>72524364</v>
      </c>
      <c r="AR181" s="360">
        <v>48689635321</v>
      </c>
      <c r="AS181" s="361">
        <v>0</v>
      </c>
      <c r="AT181" s="553">
        <v>733493750</v>
      </c>
      <c r="AU181" s="360">
        <v>-660969386</v>
      </c>
      <c r="AV181" s="553">
        <v>477988151</v>
      </c>
      <c r="AW181" s="360">
        <v>255505599</v>
      </c>
      <c r="AX181" s="553">
        <v>715719475</v>
      </c>
      <c r="AY181" s="360">
        <v>-237731324</v>
      </c>
      <c r="AZ181" s="360">
        <v>715719475</v>
      </c>
      <c r="BA181" s="361">
        <v>0</v>
      </c>
      <c r="BB181" s="361">
        <v>0</v>
      </c>
    </row>
    <row r="182" spans="1:54" x14ac:dyDescent="0.25">
      <c r="A182" s="925" t="s">
        <v>14</v>
      </c>
      <c r="B182" s="829"/>
      <c r="C182" s="925" t="s">
        <v>289</v>
      </c>
      <c r="D182" s="829"/>
      <c r="E182" s="925" t="s">
        <v>292</v>
      </c>
      <c r="F182" s="829"/>
      <c r="G182" s="925" t="s">
        <v>289</v>
      </c>
      <c r="H182" s="829"/>
      <c r="I182" s="925" t="s">
        <v>283</v>
      </c>
      <c r="J182" s="829"/>
      <c r="K182" s="829"/>
      <c r="L182" s="925"/>
      <c r="M182" s="829"/>
      <c r="N182" s="829"/>
      <c r="O182" s="925"/>
      <c r="P182" s="829"/>
      <c r="Q182" s="925"/>
      <c r="R182" s="829"/>
      <c r="S182" s="924" t="s">
        <v>94</v>
      </c>
      <c r="T182" s="829"/>
      <c r="U182" s="829"/>
      <c r="V182" s="829"/>
      <c r="W182" s="829"/>
      <c r="X182" s="829"/>
      <c r="Y182" s="829"/>
      <c r="Z182" s="829"/>
      <c r="AA182" s="925" t="s">
        <v>273</v>
      </c>
      <c r="AB182" s="829"/>
      <c r="AC182" s="829"/>
      <c r="AD182" s="829"/>
      <c r="AE182" s="829"/>
      <c r="AF182" s="925" t="s">
        <v>274</v>
      </c>
      <c r="AG182" s="829"/>
      <c r="AH182" s="829"/>
      <c r="AI182" s="108" t="s">
        <v>65</v>
      </c>
      <c r="AJ182" s="926" t="s">
        <v>275</v>
      </c>
      <c r="AK182" s="829"/>
      <c r="AL182" s="829"/>
      <c r="AM182" s="829"/>
      <c r="AN182" s="829"/>
      <c r="AO182" s="829"/>
      <c r="AP182" s="365">
        <v>298000000</v>
      </c>
      <c r="AQ182" s="556">
        <v>60250000</v>
      </c>
      <c r="AR182" s="365">
        <v>933333</v>
      </c>
      <c r="AS182" s="366">
        <v>0</v>
      </c>
      <c r="AT182" s="556">
        <v>60250000</v>
      </c>
      <c r="AU182" s="366">
        <v>0</v>
      </c>
      <c r="AV182" s="556">
        <v>43019623</v>
      </c>
      <c r="AW182" s="365">
        <v>17230377</v>
      </c>
      <c r="AX182" s="556">
        <v>43019623</v>
      </c>
      <c r="AY182" s="366">
        <v>0</v>
      </c>
      <c r="AZ182" s="365">
        <v>43019623</v>
      </c>
      <c r="BA182" s="366">
        <v>0</v>
      </c>
      <c r="BB182" s="366">
        <v>0</v>
      </c>
    </row>
    <row r="183" spans="1:54" x14ac:dyDescent="0.25">
      <c r="A183" s="925" t="s">
        <v>14</v>
      </c>
      <c r="B183" s="829"/>
      <c r="C183" s="925" t="s">
        <v>289</v>
      </c>
      <c r="D183" s="829"/>
      <c r="E183" s="925" t="s">
        <v>292</v>
      </c>
      <c r="F183" s="829"/>
      <c r="G183" s="925" t="s">
        <v>289</v>
      </c>
      <c r="H183" s="829"/>
      <c r="I183" s="925" t="s">
        <v>293</v>
      </c>
      <c r="J183" s="829"/>
      <c r="K183" s="829"/>
      <c r="L183" s="925"/>
      <c r="M183" s="829"/>
      <c r="N183" s="829"/>
      <c r="O183" s="925"/>
      <c r="P183" s="829"/>
      <c r="Q183" s="925"/>
      <c r="R183" s="829"/>
      <c r="S183" s="924" t="s">
        <v>95</v>
      </c>
      <c r="T183" s="829"/>
      <c r="U183" s="829"/>
      <c r="V183" s="829"/>
      <c r="W183" s="829"/>
      <c r="X183" s="829"/>
      <c r="Y183" s="829"/>
      <c r="Z183" s="829"/>
      <c r="AA183" s="925" t="s">
        <v>273</v>
      </c>
      <c r="AB183" s="829"/>
      <c r="AC183" s="829"/>
      <c r="AD183" s="829"/>
      <c r="AE183" s="829"/>
      <c r="AF183" s="925" t="s">
        <v>274</v>
      </c>
      <c r="AG183" s="829"/>
      <c r="AH183" s="829"/>
      <c r="AI183" s="108" t="s">
        <v>65</v>
      </c>
      <c r="AJ183" s="926" t="s">
        <v>275</v>
      </c>
      <c r="AK183" s="829"/>
      <c r="AL183" s="829"/>
      <c r="AM183" s="829"/>
      <c r="AN183" s="829"/>
      <c r="AO183" s="829"/>
      <c r="AP183" s="365">
        <v>201000000000</v>
      </c>
      <c r="AQ183" s="557">
        <v>0</v>
      </c>
      <c r="AR183" s="366">
        <v>0</v>
      </c>
      <c r="AS183" s="366">
        <v>0</v>
      </c>
      <c r="AT183" s="556">
        <v>2907701308</v>
      </c>
      <c r="AU183" s="365">
        <v>-2907701308</v>
      </c>
      <c r="AV183" s="556">
        <v>16523161731</v>
      </c>
      <c r="AW183" s="365">
        <v>-13615460423</v>
      </c>
      <c r="AX183" s="556">
        <v>16539447586</v>
      </c>
      <c r="AY183" s="365">
        <v>-16285855</v>
      </c>
      <c r="AZ183" s="365">
        <v>16539447586</v>
      </c>
      <c r="BA183" s="366">
        <v>0</v>
      </c>
      <c r="BB183" s="366">
        <v>0</v>
      </c>
    </row>
    <row r="184" spans="1:54" x14ac:dyDescent="0.25">
      <c r="A184" s="925" t="s">
        <v>14</v>
      </c>
      <c r="B184" s="829"/>
      <c r="C184" s="925" t="s">
        <v>289</v>
      </c>
      <c r="D184" s="829"/>
      <c r="E184" s="925" t="s">
        <v>292</v>
      </c>
      <c r="F184" s="829"/>
      <c r="G184" s="925" t="s">
        <v>289</v>
      </c>
      <c r="H184" s="829"/>
      <c r="I184" s="925" t="s">
        <v>80</v>
      </c>
      <c r="J184" s="829"/>
      <c r="K184" s="829"/>
      <c r="L184" s="925"/>
      <c r="M184" s="829"/>
      <c r="N184" s="829"/>
      <c r="O184" s="925"/>
      <c r="P184" s="829"/>
      <c r="Q184" s="925"/>
      <c r="R184" s="829"/>
      <c r="S184" s="924" t="s">
        <v>183</v>
      </c>
      <c r="T184" s="829"/>
      <c r="U184" s="829"/>
      <c r="V184" s="829"/>
      <c r="W184" s="829"/>
      <c r="X184" s="829"/>
      <c r="Y184" s="829"/>
      <c r="Z184" s="829"/>
      <c r="AA184" s="925" t="s">
        <v>273</v>
      </c>
      <c r="AB184" s="829"/>
      <c r="AC184" s="829"/>
      <c r="AD184" s="829"/>
      <c r="AE184" s="829"/>
      <c r="AF184" s="925" t="s">
        <v>276</v>
      </c>
      <c r="AG184" s="829"/>
      <c r="AH184" s="829"/>
      <c r="AI184" s="108" t="s">
        <v>23</v>
      </c>
      <c r="AJ184" s="926" t="s">
        <v>278</v>
      </c>
      <c r="AK184" s="829"/>
      <c r="AL184" s="829"/>
      <c r="AM184" s="829"/>
      <c r="AN184" s="829"/>
      <c r="AO184" s="829"/>
      <c r="AP184" s="365">
        <v>66009000000</v>
      </c>
      <c r="AQ184" s="556">
        <v>72524364</v>
      </c>
      <c r="AR184" s="365">
        <v>48184735321</v>
      </c>
      <c r="AS184" s="366">
        <v>0</v>
      </c>
      <c r="AT184" s="556">
        <v>733493750</v>
      </c>
      <c r="AU184" s="365">
        <v>-660969386</v>
      </c>
      <c r="AV184" s="556">
        <v>477988151</v>
      </c>
      <c r="AW184" s="365">
        <v>255505599</v>
      </c>
      <c r="AX184" s="556">
        <v>715719475</v>
      </c>
      <c r="AY184" s="365">
        <v>-237731324</v>
      </c>
      <c r="AZ184" s="365">
        <v>715719475</v>
      </c>
      <c r="BA184" s="366">
        <v>0</v>
      </c>
      <c r="BB184" s="366">
        <v>0</v>
      </c>
    </row>
    <row r="185" spans="1:54" x14ac:dyDescent="0.25">
      <c r="A185" s="925" t="s">
        <v>14</v>
      </c>
      <c r="B185" s="829"/>
      <c r="C185" s="925" t="s">
        <v>289</v>
      </c>
      <c r="D185" s="829"/>
      <c r="E185" s="925" t="s">
        <v>292</v>
      </c>
      <c r="F185" s="829"/>
      <c r="G185" s="925" t="s">
        <v>289</v>
      </c>
      <c r="H185" s="829"/>
      <c r="I185" s="925" t="s">
        <v>80</v>
      </c>
      <c r="J185" s="829"/>
      <c r="K185" s="829"/>
      <c r="L185" s="925" t="s">
        <v>279</v>
      </c>
      <c r="M185" s="829"/>
      <c r="N185" s="829"/>
      <c r="O185" s="925" t="s">
        <v>236</v>
      </c>
      <c r="P185" s="829"/>
      <c r="Q185" s="925" t="s">
        <v>236</v>
      </c>
      <c r="R185" s="829"/>
      <c r="S185" s="924" t="s">
        <v>96</v>
      </c>
      <c r="T185" s="829"/>
      <c r="U185" s="829"/>
      <c r="V185" s="829"/>
      <c r="W185" s="829"/>
      <c r="X185" s="829"/>
      <c r="Y185" s="829"/>
      <c r="Z185" s="829"/>
      <c r="AA185" s="925" t="s">
        <v>273</v>
      </c>
      <c r="AB185" s="829"/>
      <c r="AC185" s="829"/>
      <c r="AD185" s="829"/>
      <c r="AE185" s="829"/>
      <c r="AF185" s="925" t="s">
        <v>276</v>
      </c>
      <c r="AG185" s="829"/>
      <c r="AH185" s="829"/>
      <c r="AI185" s="108" t="s">
        <v>23</v>
      </c>
      <c r="AJ185" s="926" t="s">
        <v>278</v>
      </c>
      <c r="AK185" s="829"/>
      <c r="AL185" s="829"/>
      <c r="AM185" s="829"/>
      <c r="AN185" s="829"/>
      <c r="AO185" s="829"/>
      <c r="AP185" s="365">
        <v>58014500000</v>
      </c>
      <c r="AQ185" s="556">
        <v>72524364</v>
      </c>
      <c r="AR185" s="365">
        <v>48109735321</v>
      </c>
      <c r="AS185" s="366">
        <v>0</v>
      </c>
      <c r="AT185" s="556">
        <v>731706033</v>
      </c>
      <c r="AU185" s="365">
        <v>-659181669</v>
      </c>
      <c r="AV185" s="556">
        <v>473461254</v>
      </c>
      <c r="AW185" s="365">
        <v>258244779</v>
      </c>
      <c r="AX185" s="556">
        <v>711192578</v>
      </c>
      <c r="AY185" s="365">
        <v>-237731324</v>
      </c>
      <c r="AZ185" s="365">
        <v>711192578</v>
      </c>
      <c r="BA185" s="366">
        <v>0</v>
      </c>
      <c r="BB185" s="366">
        <v>0</v>
      </c>
    </row>
    <row r="186" spans="1:54" x14ac:dyDescent="0.25">
      <c r="A186" s="925" t="s">
        <v>14</v>
      </c>
      <c r="B186" s="829"/>
      <c r="C186" s="925" t="s">
        <v>289</v>
      </c>
      <c r="D186" s="829"/>
      <c r="E186" s="925" t="s">
        <v>292</v>
      </c>
      <c r="F186" s="829"/>
      <c r="G186" s="925" t="s">
        <v>289</v>
      </c>
      <c r="H186" s="829"/>
      <c r="I186" s="925" t="s">
        <v>80</v>
      </c>
      <c r="J186" s="829"/>
      <c r="K186" s="829"/>
      <c r="L186" s="925" t="s">
        <v>282</v>
      </c>
      <c r="M186" s="829"/>
      <c r="N186" s="829"/>
      <c r="O186" s="925" t="s">
        <v>236</v>
      </c>
      <c r="P186" s="829"/>
      <c r="Q186" s="925" t="s">
        <v>236</v>
      </c>
      <c r="R186" s="829"/>
      <c r="S186" s="924" t="s">
        <v>97</v>
      </c>
      <c r="T186" s="829"/>
      <c r="U186" s="829"/>
      <c r="V186" s="829"/>
      <c r="W186" s="829"/>
      <c r="X186" s="829"/>
      <c r="Y186" s="829"/>
      <c r="Z186" s="829"/>
      <c r="AA186" s="925" t="s">
        <v>273</v>
      </c>
      <c r="AB186" s="829"/>
      <c r="AC186" s="829"/>
      <c r="AD186" s="829"/>
      <c r="AE186" s="829"/>
      <c r="AF186" s="925" t="s">
        <v>276</v>
      </c>
      <c r="AG186" s="829"/>
      <c r="AH186" s="829"/>
      <c r="AI186" s="108" t="s">
        <v>23</v>
      </c>
      <c r="AJ186" s="926" t="s">
        <v>278</v>
      </c>
      <c r="AK186" s="829"/>
      <c r="AL186" s="829"/>
      <c r="AM186" s="829"/>
      <c r="AN186" s="829"/>
      <c r="AO186" s="829"/>
      <c r="AP186" s="365">
        <v>7994500000</v>
      </c>
      <c r="AQ186" s="557">
        <v>0</v>
      </c>
      <c r="AR186" s="365">
        <v>75000000</v>
      </c>
      <c r="AS186" s="366">
        <v>0</v>
      </c>
      <c r="AT186" s="556">
        <v>1787717</v>
      </c>
      <c r="AU186" s="365">
        <v>-1787717</v>
      </c>
      <c r="AV186" s="556">
        <v>4526897</v>
      </c>
      <c r="AW186" s="365">
        <v>-2739180</v>
      </c>
      <c r="AX186" s="556">
        <v>4526897</v>
      </c>
      <c r="AY186" s="366">
        <v>0</v>
      </c>
      <c r="AZ186" s="365">
        <v>4526897</v>
      </c>
      <c r="BA186" s="366">
        <v>0</v>
      </c>
      <c r="BB186" s="366">
        <v>0</v>
      </c>
    </row>
    <row r="187" spans="1:54" x14ac:dyDescent="0.25">
      <c r="A187" s="925" t="s">
        <v>14</v>
      </c>
      <c r="B187" s="829"/>
      <c r="C187" s="925" t="s">
        <v>289</v>
      </c>
      <c r="D187" s="829"/>
      <c r="E187" s="925" t="s">
        <v>292</v>
      </c>
      <c r="F187" s="829"/>
      <c r="G187" s="925" t="s">
        <v>289</v>
      </c>
      <c r="H187" s="829"/>
      <c r="I187" s="925" t="s">
        <v>317</v>
      </c>
      <c r="J187" s="829"/>
      <c r="K187" s="829"/>
      <c r="L187" s="925"/>
      <c r="M187" s="829"/>
      <c r="N187" s="829"/>
      <c r="O187" s="925"/>
      <c r="P187" s="829"/>
      <c r="Q187" s="925"/>
      <c r="R187" s="829"/>
      <c r="S187" s="924" t="s">
        <v>98</v>
      </c>
      <c r="T187" s="829"/>
      <c r="U187" s="829"/>
      <c r="V187" s="829"/>
      <c r="W187" s="829"/>
      <c r="X187" s="829"/>
      <c r="Y187" s="829"/>
      <c r="Z187" s="829"/>
      <c r="AA187" s="925" t="s">
        <v>273</v>
      </c>
      <c r="AB187" s="829"/>
      <c r="AC187" s="829"/>
      <c r="AD187" s="829"/>
      <c r="AE187" s="829"/>
      <c r="AF187" s="925" t="s">
        <v>276</v>
      </c>
      <c r="AG187" s="829"/>
      <c r="AH187" s="829"/>
      <c r="AI187" s="108" t="s">
        <v>23</v>
      </c>
      <c r="AJ187" s="926" t="s">
        <v>278</v>
      </c>
      <c r="AK187" s="829"/>
      <c r="AL187" s="829"/>
      <c r="AM187" s="829"/>
      <c r="AN187" s="829"/>
      <c r="AO187" s="829"/>
      <c r="AP187" s="365">
        <v>504900000</v>
      </c>
      <c r="AQ187" s="557">
        <v>0</v>
      </c>
      <c r="AR187" s="365">
        <v>504900000</v>
      </c>
      <c r="AS187" s="366">
        <v>0</v>
      </c>
      <c r="AT187" s="557">
        <v>0</v>
      </c>
      <c r="AU187" s="366">
        <v>0</v>
      </c>
      <c r="AV187" s="557">
        <v>0</v>
      </c>
      <c r="AW187" s="366">
        <v>0</v>
      </c>
      <c r="AX187" s="557">
        <v>0</v>
      </c>
      <c r="AY187" s="366">
        <v>0</v>
      </c>
      <c r="AZ187" s="366">
        <v>0</v>
      </c>
      <c r="BA187" s="366">
        <v>0</v>
      </c>
      <c r="BB187" s="366">
        <v>0</v>
      </c>
    </row>
    <row r="188" spans="1:54" s="480" customFormat="1" ht="13.5" x14ac:dyDescent="0.2">
      <c r="A188" s="1012" t="s">
        <v>99</v>
      </c>
      <c r="B188" s="1013"/>
      <c r="C188" s="1012"/>
      <c r="D188" s="1013"/>
      <c r="E188" s="1012"/>
      <c r="F188" s="1013"/>
      <c r="G188" s="1012"/>
      <c r="H188" s="1013"/>
      <c r="I188" s="1012"/>
      <c r="J188" s="1013"/>
      <c r="K188" s="1013"/>
      <c r="L188" s="1012"/>
      <c r="M188" s="1013"/>
      <c r="N188" s="1013"/>
      <c r="O188" s="1012"/>
      <c r="P188" s="1013"/>
      <c r="Q188" s="1012"/>
      <c r="R188" s="1013"/>
      <c r="S188" s="1014" t="s">
        <v>11</v>
      </c>
      <c r="T188" s="1013"/>
      <c r="U188" s="1013"/>
      <c r="V188" s="1013"/>
      <c r="W188" s="1013"/>
      <c r="X188" s="1013"/>
      <c r="Y188" s="1013"/>
      <c r="Z188" s="1013"/>
      <c r="AA188" s="1012" t="s">
        <v>273</v>
      </c>
      <c r="AB188" s="1013"/>
      <c r="AC188" s="1013"/>
      <c r="AD188" s="1013"/>
      <c r="AE188" s="1013"/>
      <c r="AF188" s="1012" t="s">
        <v>274</v>
      </c>
      <c r="AG188" s="1013"/>
      <c r="AH188" s="1013"/>
      <c r="AI188" s="511" t="s">
        <v>65</v>
      </c>
      <c r="AJ188" s="1015" t="s">
        <v>275</v>
      </c>
      <c r="AK188" s="1013"/>
      <c r="AL188" s="1013"/>
      <c r="AM188" s="1013"/>
      <c r="AN188" s="1013"/>
      <c r="AO188" s="1013"/>
      <c r="AP188" s="512">
        <v>41519754179</v>
      </c>
      <c r="AQ188" s="555">
        <v>946166000</v>
      </c>
      <c r="AR188" s="512">
        <v>10952697973</v>
      </c>
      <c r="AS188" s="512">
        <v>-12849334179</v>
      </c>
      <c r="AT188" s="555">
        <v>844272536</v>
      </c>
      <c r="AU188" s="512">
        <v>101893464</v>
      </c>
      <c r="AV188" s="555">
        <v>969461878</v>
      </c>
      <c r="AW188" s="512">
        <v>-125189342</v>
      </c>
      <c r="AX188" s="555">
        <v>990078915</v>
      </c>
      <c r="AY188" s="512">
        <v>-20617037</v>
      </c>
      <c r="AZ188" s="512">
        <v>982382130</v>
      </c>
      <c r="BA188" s="512">
        <v>7696785</v>
      </c>
      <c r="BB188" s="513">
        <v>0</v>
      </c>
    </row>
    <row r="189" spans="1:54" s="480" customFormat="1" ht="13.5" x14ac:dyDescent="0.2">
      <c r="A189" s="1012" t="s">
        <v>99</v>
      </c>
      <c r="B189" s="1013"/>
      <c r="C189" s="1012"/>
      <c r="D189" s="1013"/>
      <c r="E189" s="1012"/>
      <c r="F189" s="1013"/>
      <c r="G189" s="1012"/>
      <c r="H189" s="1013"/>
      <c r="I189" s="1012"/>
      <c r="J189" s="1013"/>
      <c r="K189" s="1013"/>
      <c r="L189" s="1012"/>
      <c r="M189" s="1013"/>
      <c r="N189" s="1013"/>
      <c r="O189" s="1012"/>
      <c r="P189" s="1013"/>
      <c r="Q189" s="1012"/>
      <c r="R189" s="1013"/>
      <c r="S189" s="1014" t="s">
        <v>11</v>
      </c>
      <c r="T189" s="1013"/>
      <c r="U189" s="1013"/>
      <c r="V189" s="1013"/>
      <c r="W189" s="1013"/>
      <c r="X189" s="1013"/>
      <c r="Y189" s="1013"/>
      <c r="Z189" s="1013"/>
      <c r="AA189" s="1012" t="s">
        <v>273</v>
      </c>
      <c r="AB189" s="1013"/>
      <c r="AC189" s="1013"/>
      <c r="AD189" s="1013"/>
      <c r="AE189" s="1013"/>
      <c r="AF189" s="1012" t="s">
        <v>274</v>
      </c>
      <c r="AG189" s="1013"/>
      <c r="AH189" s="1013"/>
      <c r="AI189" s="511" t="s">
        <v>303</v>
      </c>
      <c r="AJ189" s="1015" t="s">
        <v>321</v>
      </c>
      <c r="AK189" s="1013"/>
      <c r="AL189" s="1013"/>
      <c r="AM189" s="1013"/>
      <c r="AN189" s="1013"/>
      <c r="AO189" s="1013"/>
      <c r="AP189" s="512">
        <v>9021085821</v>
      </c>
      <c r="AQ189" s="559">
        <v>0</v>
      </c>
      <c r="AR189" s="513">
        <v>0</v>
      </c>
      <c r="AS189" s="512">
        <v>-4021085821</v>
      </c>
      <c r="AT189" s="559">
        <v>0</v>
      </c>
      <c r="AU189" s="513">
        <v>0</v>
      </c>
      <c r="AV189" s="555">
        <v>215738409.41</v>
      </c>
      <c r="AW189" s="512">
        <v>-215738409.41</v>
      </c>
      <c r="AX189" s="555">
        <v>215738409.41</v>
      </c>
      <c r="AY189" s="513">
        <v>0</v>
      </c>
      <c r="AZ189" s="512">
        <v>215738409.41</v>
      </c>
      <c r="BA189" s="513">
        <v>0</v>
      </c>
      <c r="BB189" s="513">
        <v>0</v>
      </c>
    </row>
    <row r="190" spans="1:54" s="480" customFormat="1" ht="13.5" x14ac:dyDescent="0.2">
      <c r="A190" s="1012" t="s">
        <v>99</v>
      </c>
      <c r="B190" s="1013"/>
      <c r="C190" s="1012"/>
      <c r="D190" s="1013"/>
      <c r="E190" s="1012"/>
      <c r="F190" s="1013"/>
      <c r="G190" s="1012"/>
      <c r="H190" s="1013"/>
      <c r="I190" s="1012"/>
      <c r="J190" s="1013"/>
      <c r="K190" s="1013"/>
      <c r="L190" s="1012"/>
      <c r="M190" s="1013"/>
      <c r="N190" s="1013"/>
      <c r="O190" s="1012"/>
      <c r="P190" s="1013"/>
      <c r="Q190" s="1012"/>
      <c r="R190" s="1013"/>
      <c r="S190" s="1014" t="s">
        <v>11</v>
      </c>
      <c r="T190" s="1013"/>
      <c r="U190" s="1013"/>
      <c r="V190" s="1013"/>
      <c r="W190" s="1013"/>
      <c r="X190" s="1013"/>
      <c r="Y190" s="1013"/>
      <c r="Z190" s="1013"/>
      <c r="AA190" s="1012" t="s">
        <v>273</v>
      </c>
      <c r="AB190" s="1013"/>
      <c r="AC190" s="1013"/>
      <c r="AD190" s="1013"/>
      <c r="AE190" s="1013"/>
      <c r="AF190" s="1012" t="s">
        <v>274</v>
      </c>
      <c r="AG190" s="1013"/>
      <c r="AH190" s="1013"/>
      <c r="AI190" s="511" t="s">
        <v>286</v>
      </c>
      <c r="AJ190" s="1015" t="s">
        <v>421</v>
      </c>
      <c r="AK190" s="1013"/>
      <c r="AL190" s="1013"/>
      <c r="AM190" s="1013"/>
      <c r="AN190" s="1013"/>
      <c r="AO190" s="1013"/>
      <c r="AP190" s="512">
        <v>2815325822</v>
      </c>
      <c r="AQ190" s="555">
        <v>566300000</v>
      </c>
      <c r="AR190" s="512">
        <v>1779225822</v>
      </c>
      <c r="AS190" s="513">
        <v>0</v>
      </c>
      <c r="AT190" s="559">
        <v>0</v>
      </c>
      <c r="AU190" s="512">
        <v>566300000</v>
      </c>
      <c r="AV190" s="555">
        <v>117873000</v>
      </c>
      <c r="AW190" s="512">
        <v>-117873000</v>
      </c>
      <c r="AX190" s="559">
        <v>0</v>
      </c>
      <c r="AY190" s="512">
        <v>117873000</v>
      </c>
      <c r="AZ190" s="513">
        <v>0</v>
      </c>
      <c r="BA190" s="513">
        <v>0</v>
      </c>
      <c r="BB190" s="513">
        <v>0</v>
      </c>
    </row>
    <row r="191" spans="1:54" x14ac:dyDescent="0.25">
      <c r="A191" s="918" t="s">
        <v>99</v>
      </c>
      <c r="B191" s="829"/>
      <c r="C191" s="918" t="s">
        <v>322</v>
      </c>
      <c r="D191" s="829"/>
      <c r="E191" s="918"/>
      <c r="F191" s="829"/>
      <c r="G191" s="918"/>
      <c r="H191" s="829"/>
      <c r="I191" s="918"/>
      <c r="J191" s="829"/>
      <c r="K191" s="829"/>
      <c r="L191" s="918"/>
      <c r="M191" s="829"/>
      <c r="N191" s="829"/>
      <c r="O191" s="918"/>
      <c r="P191" s="829"/>
      <c r="Q191" s="918"/>
      <c r="R191" s="829"/>
      <c r="S191" s="917" t="s">
        <v>323</v>
      </c>
      <c r="T191" s="829"/>
      <c r="U191" s="829"/>
      <c r="V191" s="829"/>
      <c r="W191" s="829"/>
      <c r="X191" s="829"/>
      <c r="Y191" s="829"/>
      <c r="Z191" s="829"/>
      <c r="AA191" s="918" t="s">
        <v>273</v>
      </c>
      <c r="AB191" s="829"/>
      <c r="AC191" s="829"/>
      <c r="AD191" s="829"/>
      <c r="AE191" s="829"/>
      <c r="AF191" s="918" t="s">
        <v>274</v>
      </c>
      <c r="AG191" s="829"/>
      <c r="AH191" s="829"/>
      <c r="AI191" s="105" t="s">
        <v>65</v>
      </c>
      <c r="AJ191" s="919" t="s">
        <v>275</v>
      </c>
      <c r="AK191" s="829"/>
      <c r="AL191" s="829"/>
      <c r="AM191" s="829"/>
      <c r="AN191" s="829"/>
      <c r="AO191" s="829"/>
      <c r="AP191" s="360">
        <v>20973920000</v>
      </c>
      <c r="AQ191" s="553">
        <v>561500000</v>
      </c>
      <c r="AR191" s="360">
        <v>2131609973</v>
      </c>
      <c r="AS191" s="360">
        <v>-1973920000</v>
      </c>
      <c r="AT191" s="553">
        <v>687835350</v>
      </c>
      <c r="AU191" s="360">
        <v>-126335350</v>
      </c>
      <c r="AV191" s="553">
        <v>966963577</v>
      </c>
      <c r="AW191" s="360">
        <v>-279128227</v>
      </c>
      <c r="AX191" s="553">
        <v>988578724</v>
      </c>
      <c r="AY191" s="360">
        <v>-21615147</v>
      </c>
      <c r="AZ191" s="360">
        <v>980881939</v>
      </c>
      <c r="BA191" s="360">
        <v>7696785</v>
      </c>
      <c r="BB191" s="361">
        <v>0</v>
      </c>
    </row>
    <row r="192" spans="1:54" x14ac:dyDescent="0.25">
      <c r="A192" s="918" t="s">
        <v>99</v>
      </c>
      <c r="B192" s="829"/>
      <c r="C192" s="918" t="s">
        <v>322</v>
      </c>
      <c r="D192" s="829"/>
      <c r="E192" s="918"/>
      <c r="F192" s="829"/>
      <c r="G192" s="918"/>
      <c r="H192" s="829"/>
      <c r="I192" s="918"/>
      <c r="J192" s="829"/>
      <c r="K192" s="829"/>
      <c r="L192" s="918"/>
      <c r="M192" s="829"/>
      <c r="N192" s="829"/>
      <c r="O192" s="918"/>
      <c r="P192" s="829"/>
      <c r="Q192" s="918"/>
      <c r="R192" s="829"/>
      <c r="S192" s="917" t="s">
        <v>323</v>
      </c>
      <c r="T192" s="829"/>
      <c r="U192" s="829"/>
      <c r="V192" s="829"/>
      <c r="W192" s="829"/>
      <c r="X192" s="829"/>
      <c r="Y192" s="829"/>
      <c r="Z192" s="829"/>
      <c r="AA192" s="918" t="s">
        <v>273</v>
      </c>
      <c r="AB192" s="829"/>
      <c r="AC192" s="829"/>
      <c r="AD192" s="829"/>
      <c r="AE192" s="829"/>
      <c r="AF192" s="918" t="s">
        <v>274</v>
      </c>
      <c r="AG192" s="829"/>
      <c r="AH192" s="829"/>
      <c r="AI192" s="105" t="s">
        <v>286</v>
      </c>
      <c r="AJ192" s="919" t="s">
        <v>421</v>
      </c>
      <c r="AK192" s="829"/>
      <c r="AL192" s="829"/>
      <c r="AM192" s="829"/>
      <c r="AN192" s="829"/>
      <c r="AO192" s="829"/>
      <c r="AP192" s="360">
        <v>2815325822</v>
      </c>
      <c r="AQ192" s="553">
        <v>566300000</v>
      </c>
      <c r="AR192" s="360">
        <v>1779225822</v>
      </c>
      <c r="AS192" s="361">
        <v>0</v>
      </c>
      <c r="AT192" s="554">
        <v>0</v>
      </c>
      <c r="AU192" s="360">
        <v>566300000</v>
      </c>
      <c r="AV192" s="553">
        <v>117873000</v>
      </c>
      <c r="AW192" s="360">
        <v>-117873000</v>
      </c>
      <c r="AX192" s="554">
        <v>0</v>
      </c>
      <c r="AY192" s="360">
        <v>117873000</v>
      </c>
      <c r="AZ192" s="361">
        <v>0</v>
      </c>
      <c r="BA192" s="361">
        <v>0</v>
      </c>
      <c r="BB192" s="361">
        <v>0</v>
      </c>
    </row>
    <row r="193" spans="1:54" x14ac:dyDescent="0.25">
      <c r="A193" s="918" t="s">
        <v>99</v>
      </c>
      <c r="B193" s="829"/>
      <c r="C193" s="918" t="s">
        <v>322</v>
      </c>
      <c r="D193" s="829"/>
      <c r="E193" s="918" t="s">
        <v>324</v>
      </c>
      <c r="F193" s="829"/>
      <c r="G193" s="918"/>
      <c r="H193" s="829"/>
      <c r="I193" s="918"/>
      <c r="J193" s="829"/>
      <c r="K193" s="829"/>
      <c r="L193" s="918"/>
      <c r="M193" s="829"/>
      <c r="N193" s="829"/>
      <c r="O193" s="918"/>
      <c r="P193" s="829"/>
      <c r="Q193" s="918"/>
      <c r="R193" s="829"/>
      <c r="S193" s="917" t="s">
        <v>325</v>
      </c>
      <c r="T193" s="829"/>
      <c r="U193" s="829"/>
      <c r="V193" s="829"/>
      <c r="W193" s="829"/>
      <c r="X193" s="829"/>
      <c r="Y193" s="829"/>
      <c r="Z193" s="829"/>
      <c r="AA193" s="918" t="s">
        <v>273</v>
      </c>
      <c r="AB193" s="829"/>
      <c r="AC193" s="829"/>
      <c r="AD193" s="829"/>
      <c r="AE193" s="829"/>
      <c r="AF193" s="918" t="s">
        <v>274</v>
      </c>
      <c r="AG193" s="829"/>
      <c r="AH193" s="829"/>
      <c r="AI193" s="105" t="s">
        <v>65</v>
      </c>
      <c r="AJ193" s="919" t="s">
        <v>275</v>
      </c>
      <c r="AK193" s="829"/>
      <c r="AL193" s="829"/>
      <c r="AM193" s="829"/>
      <c r="AN193" s="829"/>
      <c r="AO193" s="829"/>
      <c r="AP193" s="360">
        <v>20973920000</v>
      </c>
      <c r="AQ193" s="553">
        <v>561500000</v>
      </c>
      <c r="AR193" s="360">
        <v>2131609973</v>
      </c>
      <c r="AS193" s="360">
        <v>-1973920000</v>
      </c>
      <c r="AT193" s="553">
        <v>687835350</v>
      </c>
      <c r="AU193" s="360">
        <v>-126335350</v>
      </c>
      <c r="AV193" s="553">
        <v>966963577</v>
      </c>
      <c r="AW193" s="360">
        <v>-279128227</v>
      </c>
      <c r="AX193" s="553">
        <v>988578724</v>
      </c>
      <c r="AY193" s="360">
        <v>-21615147</v>
      </c>
      <c r="AZ193" s="360">
        <v>980881939</v>
      </c>
      <c r="BA193" s="360">
        <v>7696785</v>
      </c>
      <c r="BB193" s="361">
        <v>0</v>
      </c>
    </row>
    <row r="194" spans="1:54" x14ac:dyDescent="0.25">
      <c r="A194" s="918" t="s">
        <v>99</v>
      </c>
      <c r="B194" s="829"/>
      <c r="C194" s="918" t="s">
        <v>322</v>
      </c>
      <c r="D194" s="829"/>
      <c r="E194" s="918" t="s">
        <v>324</v>
      </c>
      <c r="F194" s="829"/>
      <c r="G194" s="918"/>
      <c r="H194" s="829"/>
      <c r="I194" s="918"/>
      <c r="J194" s="829"/>
      <c r="K194" s="829"/>
      <c r="L194" s="918"/>
      <c r="M194" s="829"/>
      <c r="N194" s="829"/>
      <c r="O194" s="918"/>
      <c r="P194" s="829"/>
      <c r="Q194" s="918"/>
      <c r="R194" s="829"/>
      <c r="S194" s="917" t="s">
        <v>325</v>
      </c>
      <c r="T194" s="829"/>
      <c r="U194" s="829"/>
      <c r="V194" s="829"/>
      <c r="W194" s="829"/>
      <c r="X194" s="829"/>
      <c r="Y194" s="829"/>
      <c r="Z194" s="829"/>
      <c r="AA194" s="918" t="s">
        <v>273</v>
      </c>
      <c r="AB194" s="829"/>
      <c r="AC194" s="829"/>
      <c r="AD194" s="829"/>
      <c r="AE194" s="829"/>
      <c r="AF194" s="918" t="s">
        <v>274</v>
      </c>
      <c r="AG194" s="829"/>
      <c r="AH194" s="829"/>
      <c r="AI194" s="105" t="s">
        <v>286</v>
      </c>
      <c r="AJ194" s="919" t="s">
        <v>421</v>
      </c>
      <c r="AK194" s="829"/>
      <c r="AL194" s="829"/>
      <c r="AM194" s="829"/>
      <c r="AN194" s="829"/>
      <c r="AO194" s="829"/>
      <c r="AP194" s="360">
        <v>2815325822</v>
      </c>
      <c r="AQ194" s="553">
        <v>566300000</v>
      </c>
      <c r="AR194" s="360">
        <v>1779225822</v>
      </c>
      <c r="AS194" s="361">
        <v>0</v>
      </c>
      <c r="AT194" s="554">
        <v>0</v>
      </c>
      <c r="AU194" s="360">
        <v>566300000</v>
      </c>
      <c r="AV194" s="553">
        <v>117873000</v>
      </c>
      <c r="AW194" s="360">
        <v>-117873000</v>
      </c>
      <c r="AX194" s="554">
        <v>0</v>
      </c>
      <c r="AY194" s="360">
        <v>117873000</v>
      </c>
      <c r="AZ194" s="361">
        <v>0</v>
      </c>
      <c r="BA194" s="361">
        <v>0</v>
      </c>
      <c r="BB194" s="361">
        <v>0</v>
      </c>
    </row>
    <row r="195" spans="1:54" s="517" customFormat="1" x14ac:dyDescent="0.25">
      <c r="A195" s="1016" t="s">
        <v>99</v>
      </c>
      <c r="B195" s="1017"/>
      <c r="C195" s="1016" t="s">
        <v>322</v>
      </c>
      <c r="D195" s="1017"/>
      <c r="E195" s="1016" t="s">
        <v>324</v>
      </c>
      <c r="F195" s="1017"/>
      <c r="G195" s="1016" t="s">
        <v>279</v>
      </c>
      <c r="H195" s="1017"/>
      <c r="I195" s="1016"/>
      <c r="J195" s="1017"/>
      <c r="K195" s="1017"/>
      <c r="L195" s="1016"/>
      <c r="M195" s="1017"/>
      <c r="N195" s="1017"/>
      <c r="O195" s="1016"/>
      <c r="P195" s="1017"/>
      <c r="Q195" s="1016"/>
      <c r="R195" s="1017"/>
      <c r="S195" s="1018" t="s">
        <v>237</v>
      </c>
      <c r="T195" s="1017"/>
      <c r="U195" s="1017"/>
      <c r="V195" s="1017"/>
      <c r="W195" s="1017"/>
      <c r="X195" s="1017"/>
      <c r="Y195" s="1017"/>
      <c r="Z195" s="1017"/>
      <c r="AA195" s="1016" t="s">
        <v>273</v>
      </c>
      <c r="AB195" s="1017"/>
      <c r="AC195" s="1017"/>
      <c r="AD195" s="1017"/>
      <c r="AE195" s="1017"/>
      <c r="AF195" s="1016" t="s">
        <v>274</v>
      </c>
      <c r="AG195" s="1017"/>
      <c r="AH195" s="1017"/>
      <c r="AI195" s="514" t="s">
        <v>65</v>
      </c>
      <c r="AJ195" s="1019" t="s">
        <v>275</v>
      </c>
      <c r="AK195" s="1017"/>
      <c r="AL195" s="1017"/>
      <c r="AM195" s="1017"/>
      <c r="AN195" s="1017"/>
      <c r="AO195" s="1017"/>
      <c r="AP195" s="515">
        <v>1700000000</v>
      </c>
      <c r="AQ195" s="557">
        <v>0</v>
      </c>
      <c r="AR195" s="515">
        <v>315000000</v>
      </c>
      <c r="AS195" s="515">
        <v>-400000000</v>
      </c>
      <c r="AT195" s="556">
        <v>49682009</v>
      </c>
      <c r="AU195" s="515">
        <v>-49682009</v>
      </c>
      <c r="AV195" s="556">
        <v>4807677</v>
      </c>
      <c r="AW195" s="515">
        <v>44874332</v>
      </c>
      <c r="AX195" s="556">
        <v>4807677</v>
      </c>
      <c r="AY195" s="516">
        <v>0</v>
      </c>
      <c r="AZ195" s="515">
        <v>4807677</v>
      </c>
      <c r="BA195" s="516">
        <v>0</v>
      </c>
      <c r="BB195" s="516">
        <v>0</v>
      </c>
    </row>
    <row r="196" spans="1:54" s="517" customFormat="1" x14ac:dyDescent="0.25">
      <c r="A196" s="1025" t="s">
        <v>99</v>
      </c>
      <c r="B196" s="1017"/>
      <c r="C196" s="1025" t="s">
        <v>322</v>
      </c>
      <c r="D196" s="1017"/>
      <c r="E196" s="1025" t="s">
        <v>324</v>
      </c>
      <c r="F196" s="1017"/>
      <c r="G196" s="1025" t="s">
        <v>279</v>
      </c>
      <c r="H196" s="1017"/>
      <c r="I196" s="1025"/>
      <c r="J196" s="1017"/>
      <c r="K196" s="1017"/>
      <c r="L196" s="1025"/>
      <c r="M196" s="1017"/>
      <c r="N196" s="1017"/>
      <c r="O196" s="1025"/>
      <c r="P196" s="1017"/>
      <c r="Q196" s="1025"/>
      <c r="R196" s="1017"/>
      <c r="S196" s="1027" t="s">
        <v>237</v>
      </c>
      <c r="T196" s="1017"/>
      <c r="U196" s="1017"/>
      <c r="V196" s="1017"/>
      <c r="W196" s="1017"/>
      <c r="X196" s="1017"/>
      <c r="Y196" s="1017"/>
      <c r="Z196" s="1017"/>
      <c r="AA196" s="1025" t="s">
        <v>273</v>
      </c>
      <c r="AB196" s="1017"/>
      <c r="AC196" s="1017"/>
      <c r="AD196" s="1017"/>
      <c r="AE196" s="1017"/>
      <c r="AF196" s="1025" t="s">
        <v>274</v>
      </c>
      <c r="AG196" s="1017"/>
      <c r="AH196" s="1017"/>
      <c r="AI196" s="518" t="s">
        <v>286</v>
      </c>
      <c r="AJ196" s="1026" t="s">
        <v>421</v>
      </c>
      <c r="AK196" s="1017"/>
      <c r="AL196" s="1017"/>
      <c r="AM196" s="1017"/>
      <c r="AN196" s="1017"/>
      <c r="AO196" s="1017"/>
      <c r="AP196" s="519">
        <v>2815325822</v>
      </c>
      <c r="AQ196" s="553">
        <v>566300000</v>
      </c>
      <c r="AR196" s="519">
        <v>1779225822</v>
      </c>
      <c r="AS196" s="520">
        <v>0</v>
      </c>
      <c r="AT196" s="554">
        <v>0</v>
      </c>
      <c r="AU196" s="519">
        <v>566300000</v>
      </c>
      <c r="AV196" s="553">
        <v>117873000</v>
      </c>
      <c r="AW196" s="519">
        <v>-117873000</v>
      </c>
      <c r="AX196" s="554">
        <v>0</v>
      </c>
      <c r="AY196" s="519">
        <v>117873000</v>
      </c>
      <c r="AZ196" s="520">
        <v>0</v>
      </c>
      <c r="BA196" s="520">
        <v>0</v>
      </c>
      <c r="BB196" s="520">
        <v>0</v>
      </c>
    </row>
    <row r="197" spans="1:54" x14ac:dyDescent="0.25">
      <c r="A197" s="918" t="s">
        <v>99</v>
      </c>
      <c r="B197" s="829"/>
      <c r="C197" s="918" t="s">
        <v>322</v>
      </c>
      <c r="D197" s="829"/>
      <c r="E197" s="918" t="s">
        <v>324</v>
      </c>
      <c r="F197" s="829"/>
      <c r="G197" s="918" t="s">
        <v>279</v>
      </c>
      <c r="H197" s="829"/>
      <c r="I197" s="918" t="s">
        <v>280</v>
      </c>
      <c r="J197" s="829"/>
      <c r="K197" s="829"/>
      <c r="L197" s="918"/>
      <c r="M197" s="829"/>
      <c r="N197" s="829"/>
      <c r="O197" s="918"/>
      <c r="P197" s="829"/>
      <c r="Q197" s="918"/>
      <c r="R197" s="829"/>
      <c r="S197" s="917" t="s">
        <v>237</v>
      </c>
      <c r="T197" s="829"/>
      <c r="U197" s="829"/>
      <c r="V197" s="829"/>
      <c r="W197" s="829"/>
      <c r="X197" s="829"/>
      <c r="Y197" s="829"/>
      <c r="Z197" s="829"/>
      <c r="AA197" s="918" t="s">
        <v>273</v>
      </c>
      <c r="AB197" s="829"/>
      <c r="AC197" s="829"/>
      <c r="AD197" s="829"/>
      <c r="AE197" s="829"/>
      <c r="AF197" s="918" t="s">
        <v>274</v>
      </c>
      <c r="AG197" s="829"/>
      <c r="AH197" s="829"/>
      <c r="AI197" s="105" t="s">
        <v>65</v>
      </c>
      <c r="AJ197" s="919" t="s">
        <v>275</v>
      </c>
      <c r="AK197" s="829"/>
      <c r="AL197" s="829"/>
      <c r="AM197" s="829"/>
      <c r="AN197" s="829"/>
      <c r="AO197" s="829"/>
      <c r="AP197" s="360">
        <v>1300000000</v>
      </c>
      <c r="AQ197" s="554">
        <v>0</v>
      </c>
      <c r="AR197" s="360">
        <v>315000000</v>
      </c>
      <c r="AS197" s="361">
        <v>0</v>
      </c>
      <c r="AT197" s="553">
        <v>49682009</v>
      </c>
      <c r="AU197" s="360">
        <v>-49682009</v>
      </c>
      <c r="AV197" s="553">
        <v>4807677</v>
      </c>
      <c r="AW197" s="360">
        <v>44874332</v>
      </c>
      <c r="AX197" s="553">
        <v>4807677</v>
      </c>
      <c r="AY197" s="361">
        <v>0</v>
      </c>
      <c r="AZ197" s="360">
        <v>4807677</v>
      </c>
      <c r="BA197" s="361">
        <v>0</v>
      </c>
      <c r="BB197" s="361">
        <v>0</v>
      </c>
    </row>
    <row r="198" spans="1:54" x14ac:dyDescent="0.25">
      <c r="A198" s="918" t="s">
        <v>99</v>
      </c>
      <c r="B198" s="829"/>
      <c r="C198" s="918" t="s">
        <v>322</v>
      </c>
      <c r="D198" s="829"/>
      <c r="E198" s="918" t="s">
        <v>324</v>
      </c>
      <c r="F198" s="829"/>
      <c r="G198" s="918" t="s">
        <v>279</v>
      </c>
      <c r="H198" s="829"/>
      <c r="I198" s="918" t="s">
        <v>280</v>
      </c>
      <c r="J198" s="829"/>
      <c r="K198" s="829"/>
      <c r="L198" s="918"/>
      <c r="M198" s="829"/>
      <c r="N198" s="829"/>
      <c r="O198" s="918"/>
      <c r="P198" s="829"/>
      <c r="Q198" s="918"/>
      <c r="R198" s="829"/>
      <c r="S198" s="917" t="s">
        <v>237</v>
      </c>
      <c r="T198" s="829"/>
      <c r="U198" s="829"/>
      <c r="V198" s="829"/>
      <c r="W198" s="829"/>
      <c r="X198" s="829"/>
      <c r="Y198" s="829"/>
      <c r="Z198" s="829"/>
      <c r="AA198" s="918" t="s">
        <v>273</v>
      </c>
      <c r="AB198" s="829"/>
      <c r="AC198" s="829"/>
      <c r="AD198" s="829"/>
      <c r="AE198" s="829"/>
      <c r="AF198" s="918" t="s">
        <v>274</v>
      </c>
      <c r="AG198" s="829"/>
      <c r="AH198" s="829"/>
      <c r="AI198" s="105" t="s">
        <v>286</v>
      </c>
      <c r="AJ198" s="919" t="s">
        <v>421</v>
      </c>
      <c r="AK198" s="829"/>
      <c r="AL198" s="829"/>
      <c r="AM198" s="829"/>
      <c r="AN198" s="829"/>
      <c r="AO198" s="829"/>
      <c r="AP198" s="360">
        <v>2815325822</v>
      </c>
      <c r="AQ198" s="553">
        <v>566300000</v>
      </c>
      <c r="AR198" s="360">
        <v>1779225822</v>
      </c>
      <c r="AS198" s="361">
        <v>0</v>
      </c>
      <c r="AT198" s="554">
        <v>0</v>
      </c>
      <c r="AU198" s="360">
        <v>566300000</v>
      </c>
      <c r="AV198" s="553">
        <v>117873000</v>
      </c>
      <c r="AW198" s="360">
        <v>-117873000</v>
      </c>
      <c r="AX198" s="554">
        <v>0</v>
      </c>
      <c r="AY198" s="360">
        <v>117873000</v>
      </c>
      <c r="AZ198" s="361">
        <v>0</v>
      </c>
      <c r="BA198" s="361">
        <v>0</v>
      </c>
      <c r="BB198" s="361">
        <v>0</v>
      </c>
    </row>
    <row r="199" spans="1:54" x14ac:dyDescent="0.25">
      <c r="A199" s="918" t="s">
        <v>99</v>
      </c>
      <c r="B199" s="829"/>
      <c r="C199" s="918" t="s">
        <v>322</v>
      </c>
      <c r="D199" s="829"/>
      <c r="E199" s="918" t="s">
        <v>324</v>
      </c>
      <c r="F199" s="829"/>
      <c r="G199" s="918" t="s">
        <v>279</v>
      </c>
      <c r="H199" s="829"/>
      <c r="I199" s="918" t="s">
        <v>280</v>
      </c>
      <c r="J199" s="829"/>
      <c r="K199" s="829"/>
      <c r="L199" s="918" t="s">
        <v>282</v>
      </c>
      <c r="M199" s="829"/>
      <c r="N199" s="829"/>
      <c r="O199" s="918"/>
      <c r="P199" s="829"/>
      <c r="Q199" s="918"/>
      <c r="R199" s="829"/>
      <c r="S199" s="917" t="s">
        <v>326</v>
      </c>
      <c r="T199" s="829"/>
      <c r="U199" s="829"/>
      <c r="V199" s="829"/>
      <c r="W199" s="829"/>
      <c r="X199" s="829"/>
      <c r="Y199" s="829"/>
      <c r="Z199" s="829"/>
      <c r="AA199" s="918" t="s">
        <v>273</v>
      </c>
      <c r="AB199" s="829"/>
      <c r="AC199" s="829"/>
      <c r="AD199" s="829"/>
      <c r="AE199" s="829"/>
      <c r="AF199" s="918" t="s">
        <v>274</v>
      </c>
      <c r="AG199" s="829"/>
      <c r="AH199" s="829"/>
      <c r="AI199" s="105" t="s">
        <v>65</v>
      </c>
      <c r="AJ199" s="919" t="s">
        <v>275</v>
      </c>
      <c r="AK199" s="829"/>
      <c r="AL199" s="829"/>
      <c r="AM199" s="829"/>
      <c r="AN199" s="829"/>
      <c r="AO199" s="829"/>
      <c r="AP199" s="360">
        <v>1300000000</v>
      </c>
      <c r="AQ199" s="554">
        <v>0</v>
      </c>
      <c r="AR199" s="360">
        <v>315000000</v>
      </c>
      <c r="AS199" s="361">
        <v>0</v>
      </c>
      <c r="AT199" s="553">
        <v>49682009</v>
      </c>
      <c r="AU199" s="360">
        <v>-49682009</v>
      </c>
      <c r="AV199" s="553">
        <v>4807677</v>
      </c>
      <c r="AW199" s="360">
        <v>44874332</v>
      </c>
      <c r="AX199" s="553">
        <v>4807677</v>
      </c>
      <c r="AY199" s="361">
        <v>0</v>
      </c>
      <c r="AZ199" s="360">
        <v>4807677</v>
      </c>
      <c r="BA199" s="361">
        <v>0</v>
      </c>
      <c r="BB199" s="361">
        <v>0</v>
      </c>
    </row>
    <row r="200" spans="1:54" x14ac:dyDescent="0.25">
      <c r="A200" s="925" t="s">
        <v>99</v>
      </c>
      <c r="B200" s="829"/>
      <c r="C200" s="925" t="s">
        <v>322</v>
      </c>
      <c r="D200" s="829"/>
      <c r="E200" s="925" t="s">
        <v>324</v>
      </c>
      <c r="F200" s="829"/>
      <c r="G200" s="925" t="s">
        <v>279</v>
      </c>
      <c r="H200" s="829"/>
      <c r="I200" s="925" t="s">
        <v>280</v>
      </c>
      <c r="J200" s="829"/>
      <c r="K200" s="829"/>
      <c r="L200" s="925" t="s">
        <v>282</v>
      </c>
      <c r="M200" s="829"/>
      <c r="N200" s="829"/>
      <c r="O200" s="925" t="s">
        <v>279</v>
      </c>
      <c r="P200" s="829"/>
      <c r="Q200" s="925"/>
      <c r="R200" s="829"/>
      <c r="S200" s="924" t="s">
        <v>332</v>
      </c>
      <c r="T200" s="829"/>
      <c r="U200" s="829"/>
      <c r="V200" s="829"/>
      <c r="W200" s="829"/>
      <c r="X200" s="829"/>
      <c r="Y200" s="829"/>
      <c r="Z200" s="829"/>
      <c r="AA200" s="925" t="s">
        <v>273</v>
      </c>
      <c r="AB200" s="829"/>
      <c r="AC200" s="829"/>
      <c r="AD200" s="829"/>
      <c r="AE200" s="829"/>
      <c r="AF200" s="925" t="s">
        <v>274</v>
      </c>
      <c r="AG200" s="829"/>
      <c r="AH200" s="829"/>
      <c r="AI200" s="108" t="s">
        <v>65</v>
      </c>
      <c r="AJ200" s="926" t="s">
        <v>275</v>
      </c>
      <c r="AK200" s="829"/>
      <c r="AL200" s="829"/>
      <c r="AM200" s="829"/>
      <c r="AN200" s="829"/>
      <c r="AO200" s="829"/>
      <c r="AP200" s="365">
        <v>197200000</v>
      </c>
      <c r="AQ200" s="557">
        <v>0</v>
      </c>
      <c r="AR200" s="365">
        <v>107200000</v>
      </c>
      <c r="AS200" s="366">
        <v>0</v>
      </c>
      <c r="AT200" s="557">
        <v>0</v>
      </c>
      <c r="AU200" s="366">
        <v>0</v>
      </c>
      <c r="AV200" s="557">
        <v>0</v>
      </c>
      <c r="AW200" s="366">
        <v>0</v>
      </c>
      <c r="AX200" s="557">
        <v>0</v>
      </c>
      <c r="AY200" s="366">
        <v>0</v>
      </c>
      <c r="AZ200" s="366">
        <v>0</v>
      </c>
      <c r="BA200" s="366">
        <v>0</v>
      </c>
      <c r="BB200" s="366">
        <v>0</v>
      </c>
    </row>
    <row r="201" spans="1:54" x14ac:dyDescent="0.25">
      <c r="A201" s="925" t="s">
        <v>99</v>
      </c>
      <c r="B201" s="829"/>
      <c r="C201" s="925" t="s">
        <v>322</v>
      </c>
      <c r="D201" s="829"/>
      <c r="E201" s="925" t="s">
        <v>324</v>
      </c>
      <c r="F201" s="829"/>
      <c r="G201" s="925" t="s">
        <v>279</v>
      </c>
      <c r="H201" s="829"/>
      <c r="I201" s="925" t="s">
        <v>280</v>
      </c>
      <c r="J201" s="829"/>
      <c r="K201" s="829"/>
      <c r="L201" s="925" t="s">
        <v>282</v>
      </c>
      <c r="M201" s="829"/>
      <c r="N201" s="829"/>
      <c r="O201" s="925" t="s">
        <v>282</v>
      </c>
      <c r="P201" s="829"/>
      <c r="Q201" s="925"/>
      <c r="R201" s="829"/>
      <c r="S201" s="924" t="s">
        <v>327</v>
      </c>
      <c r="T201" s="829"/>
      <c r="U201" s="829"/>
      <c r="V201" s="829"/>
      <c r="W201" s="829"/>
      <c r="X201" s="829"/>
      <c r="Y201" s="829"/>
      <c r="Z201" s="829"/>
      <c r="AA201" s="925" t="s">
        <v>273</v>
      </c>
      <c r="AB201" s="829"/>
      <c r="AC201" s="829"/>
      <c r="AD201" s="829"/>
      <c r="AE201" s="829"/>
      <c r="AF201" s="925" t="s">
        <v>274</v>
      </c>
      <c r="AG201" s="829"/>
      <c r="AH201" s="829"/>
      <c r="AI201" s="108" t="s">
        <v>65</v>
      </c>
      <c r="AJ201" s="926" t="s">
        <v>275</v>
      </c>
      <c r="AK201" s="829"/>
      <c r="AL201" s="829"/>
      <c r="AM201" s="829"/>
      <c r="AN201" s="829"/>
      <c r="AO201" s="829"/>
      <c r="AP201" s="365">
        <v>135600000</v>
      </c>
      <c r="AQ201" s="557">
        <v>0</v>
      </c>
      <c r="AR201" s="365">
        <v>30600000</v>
      </c>
      <c r="AS201" s="366">
        <v>0</v>
      </c>
      <c r="AT201" s="557">
        <v>0</v>
      </c>
      <c r="AU201" s="366">
        <v>0</v>
      </c>
      <c r="AV201" s="557">
        <v>0</v>
      </c>
      <c r="AW201" s="366">
        <v>0</v>
      </c>
      <c r="AX201" s="557">
        <v>0</v>
      </c>
      <c r="AY201" s="366">
        <v>0</v>
      </c>
      <c r="AZ201" s="366">
        <v>0</v>
      </c>
      <c r="BA201" s="366">
        <v>0</v>
      </c>
      <c r="BB201" s="366">
        <v>0</v>
      </c>
    </row>
    <row r="202" spans="1:54" x14ac:dyDescent="0.25">
      <c r="A202" s="925" t="s">
        <v>99</v>
      </c>
      <c r="B202" s="829"/>
      <c r="C202" s="925" t="s">
        <v>322</v>
      </c>
      <c r="D202" s="829"/>
      <c r="E202" s="925" t="s">
        <v>324</v>
      </c>
      <c r="F202" s="829"/>
      <c r="G202" s="925" t="s">
        <v>279</v>
      </c>
      <c r="H202" s="829"/>
      <c r="I202" s="925" t="s">
        <v>280</v>
      </c>
      <c r="J202" s="829"/>
      <c r="K202" s="829"/>
      <c r="L202" s="925" t="s">
        <v>282</v>
      </c>
      <c r="M202" s="829"/>
      <c r="N202" s="829"/>
      <c r="O202" s="925" t="s">
        <v>289</v>
      </c>
      <c r="P202" s="829"/>
      <c r="Q202" s="925"/>
      <c r="R202" s="829"/>
      <c r="S202" s="924" t="s">
        <v>328</v>
      </c>
      <c r="T202" s="829"/>
      <c r="U202" s="829"/>
      <c r="V202" s="829"/>
      <c r="W202" s="829"/>
      <c r="X202" s="829"/>
      <c r="Y202" s="829"/>
      <c r="Z202" s="829"/>
      <c r="AA202" s="925" t="s">
        <v>273</v>
      </c>
      <c r="AB202" s="829"/>
      <c r="AC202" s="829"/>
      <c r="AD202" s="829"/>
      <c r="AE202" s="829"/>
      <c r="AF202" s="925" t="s">
        <v>274</v>
      </c>
      <c r="AG202" s="829"/>
      <c r="AH202" s="829"/>
      <c r="AI202" s="108" t="s">
        <v>65</v>
      </c>
      <c r="AJ202" s="926" t="s">
        <v>275</v>
      </c>
      <c r="AK202" s="829"/>
      <c r="AL202" s="829"/>
      <c r="AM202" s="829"/>
      <c r="AN202" s="829"/>
      <c r="AO202" s="829"/>
      <c r="AP202" s="365">
        <v>341600000</v>
      </c>
      <c r="AQ202" s="557">
        <v>0</v>
      </c>
      <c r="AR202" s="366">
        <v>0</v>
      </c>
      <c r="AS202" s="366">
        <v>0</v>
      </c>
      <c r="AT202" s="557">
        <v>0</v>
      </c>
      <c r="AU202" s="366">
        <v>0</v>
      </c>
      <c r="AV202" s="567">
        <v>4807677</v>
      </c>
      <c r="AW202" s="365">
        <v>-4807677</v>
      </c>
      <c r="AX202" s="556">
        <v>4807677</v>
      </c>
      <c r="AY202" s="366">
        <v>0</v>
      </c>
      <c r="AZ202" s="365">
        <v>4807677</v>
      </c>
      <c r="BA202" s="366">
        <v>0</v>
      </c>
      <c r="BB202" s="366">
        <v>0</v>
      </c>
    </row>
    <row r="203" spans="1:54" x14ac:dyDescent="0.25">
      <c r="A203" s="925" t="s">
        <v>99</v>
      </c>
      <c r="B203" s="829"/>
      <c r="C203" s="925" t="s">
        <v>322</v>
      </c>
      <c r="D203" s="829"/>
      <c r="E203" s="925" t="s">
        <v>324</v>
      </c>
      <c r="F203" s="829"/>
      <c r="G203" s="925" t="s">
        <v>279</v>
      </c>
      <c r="H203" s="829"/>
      <c r="I203" s="925" t="s">
        <v>280</v>
      </c>
      <c r="J203" s="829"/>
      <c r="K203" s="829"/>
      <c r="L203" s="925" t="s">
        <v>282</v>
      </c>
      <c r="M203" s="829"/>
      <c r="N203" s="829"/>
      <c r="O203" s="925" t="s">
        <v>283</v>
      </c>
      <c r="P203" s="829"/>
      <c r="Q203" s="925"/>
      <c r="R203" s="829"/>
      <c r="S203" s="924" t="s">
        <v>84</v>
      </c>
      <c r="T203" s="829"/>
      <c r="U203" s="829"/>
      <c r="V203" s="829"/>
      <c r="W203" s="829"/>
      <c r="X203" s="829"/>
      <c r="Y203" s="829"/>
      <c r="Z203" s="829"/>
      <c r="AA203" s="925" t="s">
        <v>273</v>
      </c>
      <c r="AB203" s="829"/>
      <c r="AC203" s="829"/>
      <c r="AD203" s="829"/>
      <c r="AE203" s="829"/>
      <c r="AF203" s="925" t="s">
        <v>274</v>
      </c>
      <c r="AG203" s="829"/>
      <c r="AH203" s="829"/>
      <c r="AI203" s="108" t="s">
        <v>65</v>
      </c>
      <c r="AJ203" s="926" t="s">
        <v>275</v>
      </c>
      <c r="AK203" s="829"/>
      <c r="AL203" s="829"/>
      <c r="AM203" s="829"/>
      <c r="AN203" s="829"/>
      <c r="AO203" s="829"/>
      <c r="AP203" s="365">
        <v>394400000</v>
      </c>
      <c r="AQ203" s="557">
        <v>0</v>
      </c>
      <c r="AR203" s="366">
        <v>0</v>
      </c>
      <c r="AS203" s="366">
        <v>0</v>
      </c>
      <c r="AT203" s="556">
        <v>49682009</v>
      </c>
      <c r="AU203" s="365">
        <v>-49682009</v>
      </c>
      <c r="AV203" s="557">
        <v>0</v>
      </c>
      <c r="AW203" s="365">
        <v>49682009</v>
      </c>
      <c r="AX203" s="557">
        <v>0</v>
      </c>
      <c r="AY203" s="366">
        <v>0</v>
      </c>
      <c r="AZ203" s="366">
        <v>0</v>
      </c>
      <c r="BA203" s="366">
        <v>0</v>
      </c>
      <c r="BB203" s="366">
        <v>0</v>
      </c>
    </row>
    <row r="204" spans="1:54" x14ac:dyDescent="0.25">
      <c r="A204" s="925" t="s">
        <v>99</v>
      </c>
      <c r="B204" s="829"/>
      <c r="C204" s="925" t="s">
        <v>322</v>
      </c>
      <c r="D204" s="829"/>
      <c r="E204" s="925" t="s">
        <v>324</v>
      </c>
      <c r="F204" s="829"/>
      <c r="G204" s="925" t="s">
        <v>279</v>
      </c>
      <c r="H204" s="829"/>
      <c r="I204" s="925" t="s">
        <v>280</v>
      </c>
      <c r="J204" s="829"/>
      <c r="K204" s="829"/>
      <c r="L204" s="925" t="s">
        <v>282</v>
      </c>
      <c r="M204" s="829"/>
      <c r="N204" s="829"/>
      <c r="O204" s="925" t="s">
        <v>292</v>
      </c>
      <c r="P204" s="829"/>
      <c r="Q204" s="925"/>
      <c r="R204" s="829"/>
      <c r="S204" s="924" t="s">
        <v>329</v>
      </c>
      <c r="T204" s="829"/>
      <c r="U204" s="829"/>
      <c r="V204" s="829"/>
      <c r="W204" s="829"/>
      <c r="X204" s="829"/>
      <c r="Y204" s="829"/>
      <c r="Z204" s="829"/>
      <c r="AA204" s="925" t="s">
        <v>273</v>
      </c>
      <c r="AB204" s="829"/>
      <c r="AC204" s="829"/>
      <c r="AD204" s="829"/>
      <c r="AE204" s="829"/>
      <c r="AF204" s="925" t="s">
        <v>274</v>
      </c>
      <c r="AG204" s="829"/>
      <c r="AH204" s="829"/>
      <c r="AI204" s="108" t="s">
        <v>65</v>
      </c>
      <c r="AJ204" s="926" t="s">
        <v>275</v>
      </c>
      <c r="AK204" s="829"/>
      <c r="AL204" s="829"/>
      <c r="AM204" s="829"/>
      <c r="AN204" s="829"/>
      <c r="AO204" s="829"/>
      <c r="AP204" s="365">
        <v>230000000</v>
      </c>
      <c r="AQ204" s="557">
        <v>0</v>
      </c>
      <c r="AR204" s="365">
        <v>176000000</v>
      </c>
      <c r="AS204" s="366">
        <v>0</v>
      </c>
      <c r="AT204" s="557">
        <v>0</v>
      </c>
      <c r="AU204" s="366">
        <v>0</v>
      </c>
      <c r="AV204" s="557">
        <v>0</v>
      </c>
      <c r="AW204" s="366">
        <v>0</v>
      </c>
      <c r="AX204" s="557">
        <v>0</v>
      </c>
      <c r="AY204" s="366">
        <v>0</v>
      </c>
      <c r="AZ204" s="366">
        <v>0</v>
      </c>
      <c r="BA204" s="366">
        <v>0</v>
      </c>
      <c r="BB204" s="366">
        <v>0</v>
      </c>
    </row>
    <row r="205" spans="1:54" x14ac:dyDescent="0.25">
      <c r="A205" s="925" t="s">
        <v>99</v>
      </c>
      <c r="B205" s="829"/>
      <c r="C205" s="925" t="s">
        <v>322</v>
      </c>
      <c r="D205" s="829"/>
      <c r="E205" s="925" t="s">
        <v>324</v>
      </c>
      <c r="F205" s="829"/>
      <c r="G205" s="925" t="s">
        <v>279</v>
      </c>
      <c r="H205" s="829"/>
      <c r="I205" s="925" t="s">
        <v>280</v>
      </c>
      <c r="J205" s="829"/>
      <c r="K205" s="829"/>
      <c r="L205" s="925" t="s">
        <v>282</v>
      </c>
      <c r="M205" s="829"/>
      <c r="N205" s="829"/>
      <c r="O205" s="925" t="s">
        <v>80</v>
      </c>
      <c r="P205" s="829"/>
      <c r="Q205" s="925"/>
      <c r="R205" s="829"/>
      <c r="S205" s="924" t="s">
        <v>330</v>
      </c>
      <c r="T205" s="829"/>
      <c r="U205" s="829"/>
      <c r="V205" s="829"/>
      <c r="W205" s="829"/>
      <c r="X205" s="829"/>
      <c r="Y205" s="829"/>
      <c r="Z205" s="829"/>
      <c r="AA205" s="925" t="s">
        <v>273</v>
      </c>
      <c r="AB205" s="829"/>
      <c r="AC205" s="829"/>
      <c r="AD205" s="829"/>
      <c r="AE205" s="829"/>
      <c r="AF205" s="925" t="s">
        <v>274</v>
      </c>
      <c r="AG205" s="829"/>
      <c r="AH205" s="829"/>
      <c r="AI205" s="108" t="s">
        <v>65</v>
      </c>
      <c r="AJ205" s="926" t="s">
        <v>275</v>
      </c>
      <c r="AK205" s="829"/>
      <c r="AL205" s="829"/>
      <c r="AM205" s="829"/>
      <c r="AN205" s="829"/>
      <c r="AO205" s="829"/>
      <c r="AP205" s="365">
        <v>1200000</v>
      </c>
      <c r="AQ205" s="557">
        <v>0</v>
      </c>
      <c r="AR205" s="365">
        <v>1200000</v>
      </c>
      <c r="AS205" s="366">
        <v>0</v>
      </c>
      <c r="AT205" s="557">
        <v>0</v>
      </c>
      <c r="AU205" s="366">
        <v>0</v>
      </c>
      <c r="AV205" s="557">
        <v>0</v>
      </c>
      <c r="AW205" s="366">
        <v>0</v>
      </c>
      <c r="AX205" s="557">
        <v>0</v>
      </c>
      <c r="AY205" s="366">
        <v>0</v>
      </c>
      <c r="AZ205" s="366">
        <v>0</v>
      </c>
      <c r="BA205" s="366">
        <v>0</v>
      </c>
      <c r="BB205" s="366">
        <v>0</v>
      </c>
    </row>
    <row r="206" spans="1:54" x14ac:dyDescent="0.25">
      <c r="A206" s="918" t="s">
        <v>99</v>
      </c>
      <c r="B206" s="829"/>
      <c r="C206" s="918" t="s">
        <v>322</v>
      </c>
      <c r="D206" s="829"/>
      <c r="E206" s="918" t="s">
        <v>324</v>
      </c>
      <c r="F206" s="829"/>
      <c r="G206" s="918" t="s">
        <v>279</v>
      </c>
      <c r="H206" s="829"/>
      <c r="I206" s="918" t="s">
        <v>280</v>
      </c>
      <c r="J206" s="829"/>
      <c r="K206" s="829"/>
      <c r="L206" s="918" t="s">
        <v>289</v>
      </c>
      <c r="M206" s="829"/>
      <c r="N206" s="829"/>
      <c r="O206" s="918"/>
      <c r="P206" s="829"/>
      <c r="Q206" s="918"/>
      <c r="R206" s="829"/>
      <c r="S206" s="917" t="s">
        <v>422</v>
      </c>
      <c r="T206" s="829"/>
      <c r="U206" s="829"/>
      <c r="V206" s="829"/>
      <c r="W206" s="829"/>
      <c r="X206" s="829"/>
      <c r="Y206" s="829"/>
      <c r="Z206" s="829"/>
      <c r="AA206" s="918" t="s">
        <v>273</v>
      </c>
      <c r="AB206" s="829"/>
      <c r="AC206" s="829"/>
      <c r="AD206" s="829"/>
      <c r="AE206" s="829"/>
      <c r="AF206" s="918" t="s">
        <v>274</v>
      </c>
      <c r="AG206" s="829"/>
      <c r="AH206" s="829"/>
      <c r="AI206" s="105" t="s">
        <v>286</v>
      </c>
      <c r="AJ206" s="919" t="s">
        <v>421</v>
      </c>
      <c r="AK206" s="829"/>
      <c r="AL206" s="829"/>
      <c r="AM206" s="829"/>
      <c r="AN206" s="829"/>
      <c r="AO206" s="829"/>
      <c r="AP206" s="360">
        <v>2815325822</v>
      </c>
      <c r="AQ206" s="553">
        <v>566300000</v>
      </c>
      <c r="AR206" s="360">
        <v>1779225822</v>
      </c>
      <c r="AS206" s="361">
        <v>0</v>
      </c>
      <c r="AT206" s="554">
        <v>0</v>
      </c>
      <c r="AU206" s="360">
        <v>566300000</v>
      </c>
      <c r="AV206" s="568">
        <v>117873000</v>
      </c>
      <c r="AW206" s="360">
        <v>-117873000</v>
      </c>
      <c r="AX206" s="554">
        <v>0</v>
      </c>
      <c r="AY206" s="360">
        <v>117873000</v>
      </c>
      <c r="AZ206" s="361">
        <v>0</v>
      </c>
      <c r="BA206" s="361">
        <v>0</v>
      </c>
      <c r="BB206" s="361">
        <v>0</v>
      </c>
    </row>
    <row r="207" spans="1:54" x14ac:dyDescent="0.25">
      <c r="A207" s="925" t="s">
        <v>99</v>
      </c>
      <c r="B207" s="829"/>
      <c r="C207" s="925" t="s">
        <v>322</v>
      </c>
      <c r="D207" s="829"/>
      <c r="E207" s="925" t="s">
        <v>324</v>
      </c>
      <c r="F207" s="829"/>
      <c r="G207" s="925" t="s">
        <v>279</v>
      </c>
      <c r="H207" s="829"/>
      <c r="I207" s="925" t="s">
        <v>280</v>
      </c>
      <c r="J207" s="829"/>
      <c r="K207" s="829"/>
      <c r="L207" s="925" t="s">
        <v>289</v>
      </c>
      <c r="M207" s="829"/>
      <c r="N207" s="829"/>
      <c r="O207" s="925" t="s">
        <v>279</v>
      </c>
      <c r="P207" s="829"/>
      <c r="Q207" s="925"/>
      <c r="R207" s="829"/>
      <c r="S207" s="924" t="s">
        <v>332</v>
      </c>
      <c r="T207" s="829"/>
      <c r="U207" s="829"/>
      <c r="V207" s="829"/>
      <c r="W207" s="829"/>
      <c r="X207" s="829"/>
      <c r="Y207" s="829"/>
      <c r="Z207" s="829"/>
      <c r="AA207" s="925" t="s">
        <v>273</v>
      </c>
      <c r="AB207" s="829"/>
      <c r="AC207" s="829"/>
      <c r="AD207" s="829"/>
      <c r="AE207" s="829"/>
      <c r="AF207" s="925" t="s">
        <v>274</v>
      </c>
      <c r="AG207" s="829"/>
      <c r="AH207" s="829"/>
      <c r="AI207" s="108" t="s">
        <v>286</v>
      </c>
      <c r="AJ207" s="926" t="s">
        <v>421</v>
      </c>
      <c r="AK207" s="829"/>
      <c r="AL207" s="829"/>
      <c r="AM207" s="829"/>
      <c r="AN207" s="829"/>
      <c r="AO207" s="829"/>
      <c r="AP207" s="365">
        <v>1217200000</v>
      </c>
      <c r="AQ207" s="556">
        <v>157000000</v>
      </c>
      <c r="AR207" s="365">
        <v>590400000</v>
      </c>
      <c r="AS207" s="366">
        <v>0</v>
      </c>
      <c r="AT207" s="557">
        <v>0</v>
      </c>
      <c r="AU207" s="365">
        <v>157000000</v>
      </c>
      <c r="AV207" s="567">
        <v>117873000</v>
      </c>
      <c r="AW207" s="365">
        <v>-117873000</v>
      </c>
      <c r="AX207" s="557">
        <v>0</v>
      </c>
      <c r="AY207" s="365">
        <v>117873000</v>
      </c>
      <c r="AZ207" s="366">
        <v>0</v>
      </c>
      <c r="BA207" s="366">
        <v>0</v>
      </c>
      <c r="BB207" s="366">
        <v>0</v>
      </c>
    </row>
    <row r="208" spans="1:54" x14ac:dyDescent="0.25">
      <c r="A208" s="925" t="s">
        <v>99</v>
      </c>
      <c r="B208" s="829"/>
      <c r="C208" s="925" t="s">
        <v>322</v>
      </c>
      <c r="D208" s="829"/>
      <c r="E208" s="925" t="s">
        <v>324</v>
      </c>
      <c r="F208" s="829"/>
      <c r="G208" s="925" t="s">
        <v>279</v>
      </c>
      <c r="H208" s="829"/>
      <c r="I208" s="925" t="s">
        <v>280</v>
      </c>
      <c r="J208" s="829"/>
      <c r="K208" s="829"/>
      <c r="L208" s="925" t="s">
        <v>289</v>
      </c>
      <c r="M208" s="829"/>
      <c r="N208" s="829"/>
      <c r="O208" s="925" t="s">
        <v>282</v>
      </c>
      <c r="P208" s="829"/>
      <c r="Q208" s="925"/>
      <c r="R208" s="829"/>
      <c r="S208" s="924" t="s">
        <v>327</v>
      </c>
      <c r="T208" s="829"/>
      <c r="U208" s="829"/>
      <c r="V208" s="829"/>
      <c r="W208" s="829"/>
      <c r="X208" s="829"/>
      <c r="Y208" s="829"/>
      <c r="Z208" s="829"/>
      <c r="AA208" s="925" t="s">
        <v>273</v>
      </c>
      <c r="AB208" s="829"/>
      <c r="AC208" s="829"/>
      <c r="AD208" s="829"/>
      <c r="AE208" s="829"/>
      <c r="AF208" s="925" t="s">
        <v>274</v>
      </c>
      <c r="AG208" s="829"/>
      <c r="AH208" s="829"/>
      <c r="AI208" s="108" t="s">
        <v>286</v>
      </c>
      <c r="AJ208" s="926" t="s">
        <v>421</v>
      </c>
      <c r="AK208" s="829"/>
      <c r="AL208" s="829"/>
      <c r="AM208" s="829"/>
      <c r="AN208" s="829"/>
      <c r="AO208" s="829"/>
      <c r="AP208" s="365">
        <v>228000000</v>
      </c>
      <c r="AQ208" s="556">
        <v>228000000</v>
      </c>
      <c r="AR208" s="366">
        <v>0</v>
      </c>
      <c r="AS208" s="366">
        <v>0</v>
      </c>
      <c r="AT208" s="557">
        <v>0</v>
      </c>
      <c r="AU208" s="365">
        <v>228000000</v>
      </c>
      <c r="AV208" s="557">
        <v>0</v>
      </c>
      <c r="AW208" s="366">
        <v>0</v>
      </c>
      <c r="AX208" s="557">
        <v>0</v>
      </c>
      <c r="AY208" s="366">
        <v>0</v>
      </c>
      <c r="AZ208" s="366">
        <v>0</v>
      </c>
      <c r="BA208" s="366">
        <v>0</v>
      </c>
      <c r="BB208" s="366">
        <v>0</v>
      </c>
    </row>
    <row r="209" spans="1:54" x14ac:dyDescent="0.25">
      <c r="A209" s="925" t="s">
        <v>99</v>
      </c>
      <c r="B209" s="829"/>
      <c r="C209" s="925" t="s">
        <v>322</v>
      </c>
      <c r="D209" s="829"/>
      <c r="E209" s="925" t="s">
        <v>324</v>
      </c>
      <c r="F209" s="829"/>
      <c r="G209" s="925" t="s">
        <v>279</v>
      </c>
      <c r="H209" s="829"/>
      <c r="I209" s="925" t="s">
        <v>280</v>
      </c>
      <c r="J209" s="829"/>
      <c r="K209" s="829"/>
      <c r="L209" s="925" t="s">
        <v>289</v>
      </c>
      <c r="M209" s="829"/>
      <c r="N209" s="829"/>
      <c r="O209" s="925" t="s">
        <v>289</v>
      </c>
      <c r="P209" s="829"/>
      <c r="Q209" s="925"/>
      <c r="R209" s="829"/>
      <c r="S209" s="924" t="s">
        <v>328</v>
      </c>
      <c r="T209" s="829"/>
      <c r="U209" s="829"/>
      <c r="V209" s="829"/>
      <c r="W209" s="829"/>
      <c r="X209" s="829"/>
      <c r="Y209" s="829"/>
      <c r="Z209" s="829"/>
      <c r="AA209" s="925" t="s">
        <v>273</v>
      </c>
      <c r="AB209" s="829"/>
      <c r="AC209" s="829"/>
      <c r="AD209" s="829"/>
      <c r="AE209" s="829"/>
      <c r="AF209" s="925" t="s">
        <v>274</v>
      </c>
      <c r="AG209" s="829"/>
      <c r="AH209" s="829"/>
      <c r="AI209" s="108" t="s">
        <v>286</v>
      </c>
      <c r="AJ209" s="926" t="s">
        <v>421</v>
      </c>
      <c r="AK209" s="829"/>
      <c r="AL209" s="829"/>
      <c r="AM209" s="829"/>
      <c r="AN209" s="829"/>
      <c r="AO209" s="829"/>
      <c r="AP209" s="365">
        <v>164000000</v>
      </c>
      <c r="AQ209" s="556">
        <v>164000000</v>
      </c>
      <c r="AR209" s="366">
        <v>0</v>
      </c>
      <c r="AS209" s="366">
        <v>0</v>
      </c>
      <c r="AT209" s="557">
        <v>0</v>
      </c>
      <c r="AU209" s="365">
        <v>164000000</v>
      </c>
      <c r="AV209" s="557">
        <v>0</v>
      </c>
      <c r="AW209" s="366">
        <v>0</v>
      </c>
      <c r="AX209" s="557">
        <v>0</v>
      </c>
      <c r="AY209" s="366">
        <v>0</v>
      </c>
      <c r="AZ209" s="366">
        <v>0</v>
      </c>
      <c r="BA209" s="366">
        <v>0</v>
      </c>
      <c r="BB209" s="366">
        <v>0</v>
      </c>
    </row>
    <row r="210" spans="1:54" x14ac:dyDescent="0.25">
      <c r="A210" s="925" t="s">
        <v>99</v>
      </c>
      <c r="B210" s="829"/>
      <c r="C210" s="925" t="s">
        <v>322</v>
      </c>
      <c r="D210" s="829"/>
      <c r="E210" s="925" t="s">
        <v>324</v>
      </c>
      <c r="F210" s="829"/>
      <c r="G210" s="925" t="s">
        <v>279</v>
      </c>
      <c r="H210" s="829"/>
      <c r="I210" s="925" t="s">
        <v>280</v>
      </c>
      <c r="J210" s="829"/>
      <c r="K210" s="829"/>
      <c r="L210" s="925" t="s">
        <v>289</v>
      </c>
      <c r="M210" s="829"/>
      <c r="N210" s="829"/>
      <c r="O210" s="925" t="s">
        <v>283</v>
      </c>
      <c r="P210" s="829"/>
      <c r="Q210" s="925"/>
      <c r="R210" s="829"/>
      <c r="S210" s="924" t="s">
        <v>84</v>
      </c>
      <c r="T210" s="829"/>
      <c r="U210" s="829"/>
      <c r="V210" s="829"/>
      <c r="W210" s="829"/>
      <c r="X210" s="829"/>
      <c r="Y210" s="829"/>
      <c r="Z210" s="829"/>
      <c r="AA210" s="925" t="s">
        <v>273</v>
      </c>
      <c r="AB210" s="829"/>
      <c r="AC210" s="829"/>
      <c r="AD210" s="829"/>
      <c r="AE210" s="829"/>
      <c r="AF210" s="925" t="s">
        <v>274</v>
      </c>
      <c r="AG210" s="829"/>
      <c r="AH210" s="829"/>
      <c r="AI210" s="108" t="s">
        <v>286</v>
      </c>
      <c r="AJ210" s="926" t="s">
        <v>421</v>
      </c>
      <c r="AK210" s="829"/>
      <c r="AL210" s="829"/>
      <c r="AM210" s="829"/>
      <c r="AN210" s="829"/>
      <c r="AO210" s="829"/>
      <c r="AP210" s="365">
        <v>361540000</v>
      </c>
      <c r="AQ210" s="556">
        <v>17300000</v>
      </c>
      <c r="AR210" s="365">
        <v>344240000</v>
      </c>
      <c r="AS210" s="366">
        <v>0</v>
      </c>
      <c r="AT210" s="557">
        <v>0</v>
      </c>
      <c r="AU210" s="365">
        <v>17300000</v>
      </c>
      <c r="AV210" s="557">
        <v>0</v>
      </c>
      <c r="AW210" s="366">
        <v>0</v>
      </c>
      <c r="AX210" s="557">
        <v>0</v>
      </c>
      <c r="AY210" s="366">
        <v>0</v>
      </c>
      <c r="AZ210" s="366">
        <v>0</v>
      </c>
      <c r="BA210" s="366">
        <v>0</v>
      </c>
      <c r="BB210" s="366">
        <v>0</v>
      </c>
    </row>
    <row r="211" spans="1:54" x14ac:dyDescent="0.25">
      <c r="A211" s="925" t="s">
        <v>99</v>
      </c>
      <c r="B211" s="829"/>
      <c r="C211" s="925" t="s">
        <v>322</v>
      </c>
      <c r="D211" s="829"/>
      <c r="E211" s="925" t="s">
        <v>324</v>
      </c>
      <c r="F211" s="829"/>
      <c r="G211" s="925" t="s">
        <v>279</v>
      </c>
      <c r="H211" s="829"/>
      <c r="I211" s="925" t="s">
        <v>280</v>
      </c>
      <c r="J211" s="829"/>
      <c r="K211" s="829"/>
      <c r="L211" s="925" t="s">
        <v>289</v>
      </c>
      <c r="M211" s="829"/>
      <c r="N211" s="829"/>
      <c r="O211" s="925" t="s">
        <v>80</v>
      </c>
      <c r="P211" s="829"/>
      <c r="Q211" s="925"/>
      <c r="R211" s="829"/>
      <c r="S211" s="924" t="s">
        <v>330</v>
      </c>
      <c r="T211" s="829"/>
      <c r="U211" s="829"/>
      <c r="V211" s="829"/>
      <c r="W211" s="829"/>
      <c r="X211" s="829"/>
      <c r="Y211" s="829"/>
      <c r="Z211" s="829"/>
      <c r="AA211" s="925" t="s">
        <v>273</v>
      </c>
      <c r="AB211" s="829"/>
      <c r="AC211" s="829"/>
      <c r="AD211" s="829"/>
      <c r="AE211" s="829"/>
      <c r="AF211" s="925" t="s">
        <v>274</v>
      </c>
      <c r="AG211" s="829"/>
      <c r="AH211" s="829"/>
      <c r="AI211" s="108" t="s">
        <v>286</v>
      </c>
      <c r="AJ211" s="926" t="s">
        <v>421</v>
      </c>
      <c r="AK211" s="829"/>
      <c r="AL211" s="829"/>
      <c r="AM211" s="829"/>
      <c r="AN211" s="829"/>
      <c r="AO211" s="829"/>
      <c r="AP211" s="365">
        <v>844585822</v>
      </c>
      <c r="AQ211" s="557">
        <v>0</v>
      </c>
      <c r="AR211" s="365">
        <v>844585822</v>
      </c>
      <c r="AS211" s="366">
        <v>0</v>
      </c>
      <c r="AT211" s="557">
        <v>0</v>
      </c>
      <c r="AU211" s="366">
        <v>0</v>
      </c>
      <c r="AV211" s="557">
        <v>0</v>
      </c>
      <c r="AW211" s="366">
        <v>0</v>
      </c>
      <c r="AX211" s="557">
        <v>0</v>
      </c>
      <c r="AY211" s="366">
        <v>0</v>
      </c>
      <c r="AZ211" s="366">
        <v>0</v>
      </c>
      <c r="BA211" s="366">
        <v>0</v>
      </c>
      <c r="BB211" s="366">
        <v>0</v>
      </c>
    </row>
    <row r="212" spans="1:54" s="517" customFormat="1" x14ac:dyDescent="0.25">
      <c r="A212" s="1016" t="s">
        <v>99</v>
      </c>
      <c r="B212" s="1017"/>
      <c r="C212" s="1016" t="s">
        <v>322</v>
      </c>
      <c r="D212" s="1017"/>
      <c r="E212" s="1016" t="s">
        <v>324</v>
      </c>
      <c r="F212" s="1017"/>
      <c r="G212" s="1016" t="s">
        <v>282</v>
      </c>
      <c r="H212" s="1017"/>
      <c r="I212" s="1016"/>
      <c r="J212" s="1017"/>
      <c r="K212" s="1017"/>
      <c r="L212" s="1016"/>
      <c r="M212" s="1017"/>
      <c r="N212" s="1017"/>
      <c r="O212" s="1016"/>
      <c r="P212" s="1017"/>
      <c r="Q212" s="1016"/>
      <c r="R212" s="1017"/>
      <c r="S212" s="1018" t="s">
        <v>318</v>
      </c>
      <c r="T212" s="1017"/>
      <c r="U212" s="1017"/>
      <c r="V212" s="1017"/>
      <c r="W212" s="1017"/>
      <c r="X212" s="1017"/>
      <c r="Y212" s="1017"/>
      <c r="Z212" s="1017"/>
      <c r="AA212" s="1016" t="s">
        <v>273</v>
      </c>
      <c r="AB212" s="1017"/>
      <c r="AC212" s="1017"/>
      <c r="AD212" s="1017"/>
      <c r="AE212" s="1017"/>
      <c r="AF212" s="1016" t="s">
        <v>274</v>
      </c>
      <c r="AG212" s="1017"/>
      <c r="AH212" s="1017"/>
      <c r="AI212" s="514" t="s">
        <v>65</v>
      </c>
      <c r="AJ212" s="1019" t="s">
        <v>275</v>
      </c>
      <c r="AK212" s="1017"/>
      <c r="AL212" s="1017"/>
      <c r="AM212" s="1017"/>
      <c r="AN212" s="1017"/>
      <c r="AO212" s="1017"/>
      <c r="AP212" s="515">
        <v>1923920000</v>
      </c>
      <c r="AQ212" s="556">
        <v>40000000</v>
      </c>
      <c r="AR212" s="515">
        <v>206140540</v>
      </c>
      <c r="AS212" s="515">
        <v>-323920000</v>
      </c>
      <c r="AT212" s="556">
        <v>15796775</v>
      </c>
      <c r="AU212" s="515">
        <v>24203225</v>
      </c>
      <c r="AV212" s="556">
        <v>97016324</v>
      </c>
      <c r="AW212" s="515">
        <v>-81219549</v>
      </c>
      <c r="AX212" s="556">
        <v>98746681</v>
      </c>
      <c r="AY212" s="515">
        <v>-1730357</v>
      </c>
      <c r="AZ212" s="515">
        <v>98746681</v>
      </c>
      <c r="BA212" s="516">
        <v>0</v>
      </c>
      <c r="BB212" s="516">
        <v>0</v>
      </c>
    </row>
    <row r="213" spans="1:54" s="542" customFormat="1" x14ac:dyDescent="0.25">
      <c r="A213" s="1028" t="s">
        <v>99</v>
      </c>
      <c r="B213" s="1029"/>
      <c r="C213" s="1028" t="s">
        <v>322</v>
      </c>
      <c r="D213" s="1029"/>
      <c r="E213" s="1028" t="s">
        <v>324</v>
      </c>
      <c r="F213" s="1029"/>
      <c r="G213" s="1028" t="s">
        <v>282</v>
      </c>
      <c r="H213" s="1029"/>
      <c r="I213" s="1028" t="s">
        <v>280</v>
      </c>
      <c r="J213" s="1029"/>
      <c r="K213" s="1029"/>
      <c r="L213" s="1028"/>
      <c r="M213" s="1029"/>
      <c r="N213" s="1029"/>
      <c r="O213" s="1028"/>
      <c r="P213" s="1029"/>
      <c r="Q213" s="1028"/>
      <c r="R213" s="1029"/>
      <c r="S213" s="1031" t="s">
        <v>318</v>
      </c>
      <c r="T213" s="1029"/>
      <c r="U213" s="1029"/>
      <c r="V213" s="1029"/>
      <c r="W213" s="1029"/>
      <c r="X213" s="1029"/>
      <c r="Y213" s="1029"/>
      <c r="Z213" s="1029"/>
      <c r="AA213" s="1028" t="s">
        <v>273</v>
      </c>
      <c r="AB213" s="1029"/>
      <c r="AC213" s="1029"/>
      <c r="AD213" s="1029"/>
      <c r="AE213" s="1029"/>
      <c r="AF213" s="1028" t="s">
        <v>274</v>
      </c>
      <c r="AG213" s="1029"/>
      <c r="AH213" s="1029"/>
      <c r="AI213" s="543" t="s">
        <v>65</v>
      </c>
      <c r="AJ213" s="1030" t="s">
        <v>275</v>
      </c>
      <c r="AK213" s="1029"/>
      <c r="AL213" s="1029"/>
      <c r="AM213" s="1029"/>
      <c r="AN213" s="1029"/>
      <c r="AO213" s="1029"/>
      <c r="AP213" s="544">
        <v>1600000000</v>
      </c>
      <c r="AQ213" s="553">
        <v>40000000</v>
      </c>
      <c r="AR213" s="544">
        <v>206140540</v>
      </c>
      <c r="AS213" s="545">
        <v>0</v>
      </c>
      <c r="AT213" s="553">
        <v>15796775</v>
      </c>
      <c r="AU213" s="544">
        <v>24203225</v>
      </c>
      <c r="AV213" s="553">
        <v>97016324</v>
      </c>
      <c r="AW213" s="544">
        <v>-81219549</v>
      </c>
      <c r="AX213" s="553">
        <v>98746681</v>
      </c>
      <c r="AY213" s="544">
        <v>-1730357</v>
      </c>
      <c r="AZ213" s="544">
        <v>98746681</v>
      </c>
      <c r="BA213" s="545">
        <v>0</v>
      </c>
      <c r="BB213" s="545">
        <v>0</v>
      </c>
    </row>
    <row r="214" spans="1:54" x14ac:dyDescent="0.25">
      <c r="A214" s="918" t="s">
        <v>99</v>
      </c>
      <c r="B214" s="829"/>
      <c r="C214" s="918" t="s">
        <v>322</v>
      </c>
      <c r="D214" s="829"/>
      <c r="E214" s="918" t="s">
        <v>324</v>
      </c>
      <c r="F214" s="829"/>
      <c r="G214" s="918" t="s">
        <v>282</v>
      </c>
      <c r="H214" s="829"/>
      <c r="I214" s="918" t="s">
        <v>280</v>
      </c>
      <c r="J214" s="829"/>
      <c r="K214" s="829"/>
      <c r="L214" s="918" t="s">
        <v>279</v>
      </c>
      <c r="M214" s="829"/>
      <c r="N214" s="829"/>
      <c r="O214" s="918"/>
      <c r="P214" s="829"/>
      <c r="Q214" s="918"/>
      <c r="R214" s="829"/>
      <c r="S214" s="917" t="s">
        <v>331</v>
      </c>
      <c r="T214" s="829"/>
      <c r="U214" s="829"/>
      <c r="V214" s="829"/>
      <c r="W214" s="829"/>
      <c r="X214" s="829"/>
      <c r="Y214" s="829"/>
      <c r="Z214" s="829"/>
      <c r="AA214" s="918" t="s">
        <v>273</v>
      </c>
      <c r="AB214" s="829"/>
      <c r="AC214" s="829"/>
      <c r="AD214" s="829"/>
      <c r="AE214" s="829"/>
      <c r="AF214" s="918" t="s">
        <v>274</v>
      </c>
      <c r="AG214" s="829"/>
      <c r="AH214" s="829"/>
      <c r="AI214" s="105" t="s">
        <v>65</v>
      </c>
      <c r="AJ214" s="919" t="s">
        <v>275</v>
      </c>
      <c r="AK214" s="829"/>
      <c r="AL214" s="829"/>
      <c r="AM214" s="829"/>
      <c r="AN214" s="829"/>
      <c r="AO214" s="829"/>
      <c r="AP214" s="360">
        <v>382300000</v>
      </c>
      <c r="AQ214" s="554">
        <v>0</v>
      </c>
      <c r="AR214" s="360">
        <v>97300000</v>
      </c>
      <c r="AS214" s="361">
        <v>0</v>
      </c>
      <c r="AT214" s="553">
        <v>499055</v>
      </c>
      <c r="AU214" s="360">
        <v>-499055</v>
      </c>
      <c r="AV214" s="553">
        <v>7058350</v>
      </c>
      <c r="AW214" s="360">
        <v>-6559295</v>
      </c>
      <c r="AX214" s="553">
        <v>7340618</v>
      </c>
      <c r="AY214" s="360">
        <v>-282268</v>
      </c>
      <c r="AZ214" s="360">
        <v>7340618</v>
      </c>
      <c r="BA214" s="361">
        <v>0</v>
      </c>
      <c r="BB214" s="361">
        <v>0</v>
      </c>
    </row>
    <row r="215" spans="1:54" x14ac:dyDescent="0.25">
      <c r="A215" s="925" t="s">
        <v>99</v>
      </c>
      <c r="B215" s="829"/>
      <c r="C215" s="925" t="s">
        <v>322</v>
      </c>
      <c r="D215" s="829"/>
      <c r="E215" s="925" t="s">
        <v>324</v>
      </c>
      <c r="F215" s="829"/>
      <c r="G215" s="925" t="s">
        <v>282</v>
      </c>
      <c r="H215" s="829"/>
      <c r="I215" s="925" t="s">
        <v>280</v>
      </c>
      <c r="J215" s="829"/>
      <c r="K215" s="829"/>
      <c r="L215" s="925" t="s">
        <v>279</v>
      </c>
      <c r="M215" s="829"/>
      <c r="N215" s="829"/>
      <c r="O215" s="925" t="s">
        <v>279</v>
      </c>
      <c r="P215" s="829"/>
      <c r="Q215" s="925"/>
      <c r="R215" s="829"/>
      <c r="S215" s="924" t="s">
        <v>332</v>
      </c>
      <c r="T215" s="829"/>
      <c r="U215" s="829"/>
      <c r="V215" s="829"/>
      <c r="W215" s="829"/>
      <c r="X215" s="829"/>
      <c r="Y215" s="829"/>
      <c r="Z215" s="829"/>
      <c r="AA215" s="925" t="s">
        <v>273</v>
      </c>
      <c r="AB215" s="829"/>
      <c r="AC215" s="829"/>
      <c r="AD215" s="829"/>
      <c r="AE215" s="829"/>
      <c r="AF215" s="925" t="s">
        <v>274</v>
      </c>
      <c r="AG215" s="829"/>
      <c r="AH215" s="829"/>
      <c r="AI215" s="108" t="s">
        <v>65</v>
      </c>
      <c r="AJ215" s="926" t="s">
        <v>275</v>
      </c>
      <c r="AK215" s="829"/>
      <c r="AL215" s="829"/>
      <c r="AM215" s="829"/>
      <c r="AN215" s="829"/>
      <c r="AO215" s="829"/>
      <c r="AP215" s="365">
        <v>177300000</v>
      </c>
      <c r="AQ215" s="557">
        <v>0</v>
      </c>
      <c r="AR215" s="365">
        <v>97300000</v>
      </c>
      <c r="AS215" s="366">
        <v>0</v>
      </c>
      <c r="AT215" s="557">
        <v>0</v>
      </c>
      <c r="AU215" s="366">
        <v>0</v>
      </c>
      <c r="AV215" s="556">
        <v>4500000</v>
      </c>
      <c r="AW215" s="365">
        <v>-4500000</v>
      </c>
      <c r="AX215" s="556">
        <v>4500000</v>
      </c>
      <c r="AY215" s="366">
        <v>0</v>
      </c>
      <c r="AZ215" s="365">
        <v>4500000</v>
      </c>
      <c r="BA215" s="366">
        <v>0</v>
      </c>
      <c r="BB215" s="366">
        <v>0</v>
      </c>
    </row>
    <row r="216" spans="1:54" x14ac:dyDescent="0.25">
      <c r="A216" s="925" t="s">
        <v>99</v>
      </c>
      <c r="B216" s="829"/>
      <c r="C216" s="925" t="s">
        <v>322</v>
      </c>
      <c r="D216" s="829"/>
      <c r="E216" s="925" t="s">
        <v>324</v>
      </c>
      <c r="F216" s="829"/>
      <c r="G216" s="925" t="s">
        <v>282</v>
      </c>
      <c r="H216" s="829"/>
      <c r="I216" s="925" t="s">
        <v>280</v>
      </c>
      <c r="J216" s="829"/>
      <c r="K216" s="829"/>
      <c r="L216" s="925" t="s">
        <v>279</v>
      </c>
      <c r="M216" s="829"/>
      <c r="N216" s="829"/>
      <c r="O216" s="925" t="s">
        <v>282</v>
      </c>
      <c r="P216" s="829"/>
      <c r="Q216" s="925"/>
      <c r="R216" s="829"/>
      <c r="S216" s="924" t="s">
        <v>327</v>
      </c>
      <c r="T216" s="829"/>
      <c r="U216" s="829"/>
      <c r="V216" s="829"/>
      <c r="W216" s="829"/>
      <c r="X216" s="829"/>
      <c r="Y216" s="829"/>
      <c r="Z216" s="829"/>
      <c r="AA216" s="925" t="s">
        <v>273</v>
      </c>
      <c r="AB216" s="829"/>
      <c r="AC216" s="829"/>
      <c r="AD216" s="829"/>
      <c r="AE216" s="829"/>
      <c r="AF216" s="925" t="s">
        <v>274</v>
      </c>
      <c r="AG216" s="829"/>
      <c r="AH216" s="829"/>
      <c r="AI216" s="108" t="s">
        <v>65</v>
      </c>
      <c r="AJ216" s="926" t="s">
        <v>275</v>
      </c>
      <c r="AK216" s="829"/>
      <c r="AL216" s="829"/>
      <c r="AM216" s="829"/>
      <c r="AN216" s="829"/>
      <c r="AO216" s="829"/>
      <c r="AP216" s="365">
        <v>175000000</v>
      </c>
      <c r="AQ216" s="557">
        <v>0</v>
      </c>
      <c r="AR216" s="366">
        <v>0</v>
      </c>
      <c r="AS216" s="366">
        <v>0</v>
      </c>
      <c r="AT216" s="557">
        <v>0</v>
      </c>
      <c r="AU216" s="366">
        <v>0</v>
      </c>
      <c r="AV216" s="556">
        <v>1405533</v>
      </c>
      <c r="AW216" s="365">
        <v>-1405533</v>
      </c>
      <c r="AX216" s="556">
        <v>1405533</v>
      </c>
      <c r="AY216" s="366">
        <v>0</v>
      </c>
      <c r="AZ216" s="365">
        <v>1405533</v>
      </c>
      <c r="BA216" s="366">
        <v>0</v>
      </c>
      <c r="BB216" s="366">
        <v>0</v>
      </c>
    </row>
    <row r="217" spans="1:54" x14ac:dyDescent="0.25">
      <c r="A217" s="925" t="s">
        <v>99</v>
      </c>
      <c r="B217" s="829"/>
      <c r="C217" s="925" t="s">
        <v>322</v>
      </c>
      <c r="D217" s="829"/>
      <c r="E217" s="925" t="s">
        <v>324</v>
      </c>
      <c r="F217" s="829"/>
      <c r="G217" s="925" t="s">
        <v>282</v>
      </c>
      <c r="H217" s="829"/>
      <c r="I217" s="925" t="s">
        <v>280</v>
      </c>
      <c r="J217" s="829"/>
      <c r="K217" s="829"/>
      <c r="L217" s="925" t="s">
        <v>279</v>
      </c>
      <c r="M217" s="829"/>
      <c r="N217" s="829"/>
      <c r="O217" s="925" t="s">
        <v>289</v>
      </c>
      <c r="P217" s="829"/>
      <c r="Q217" s="925"/>
      <c r="R217" s="829"/>
      <c r="S217" s="924" t="s">
        <v>328</v>
      </c>
      <c r="T217" s="829"/>
      <c r="U217" s="829"/>
      <c r="V217" s="829"/>
      <c r="W217" s="829"/>
      <c r="X217" s="829"/>
      <c r="Y217" s="829"/>
      <c r="Z217" s="829"/>
      <c r="AA217" s="925" t="s">
        <v>273</v>
      </c>
      <c r="AB217" s="829"/>
      <c r="AC217" s="829"/>
      <c r="AD217" s="829"/>
      <c r="AE217" s="829"/>
      <c r="AF217" s="925" t="s">
        <v>274</v>
      </c>
      <c r="AG217" s="829"/>
      <c r="AH217" s="829"/>
      <c r="AI217" s="108" t="s">
        <v>65</v>
      </c>
      <c r="AJ217" s="926" t="s">
        <v>275</v>
      </c>
      <c r="AK217" s="829"/>
      <c r="AL217" s="829"/>
      <c r="AM217" s="829"/>
      <c r="AN217" s="829"/>
      <c r="AO217" s="829"/>
      <c r="AP217" s="365">
        <v>5000000</v>
      </c>
      <c r="AQ217" s="557">
        <v>0</v>
      </c>
      <c r="AR217" s="366">
        <v>0</v>
      </c>
      <c r="AS217" s="366">
        <v>0</v>
      </c>
      <c r="AT217" s="557">
        <v>0</v>
      </c>
      <c r="AU217" s="366">
        <v>0</v>
      </c>
      <c r="AV217" s="556">
        <v>284140</v>
      </c>
      <c r="AW217" s="365">
        <v>-284140</v>
      </c>
      <c r="AX217" s="556">
        <v>284140</v>
      </c>
      <c r="AY217" s="366">
        <v>0</v>
      </c>
      <c r="AZ217" s="365">
        <v>284140</v>
      </c>
      <c r="BA217" s="366">
        <v>0</v>
      </c>
      <c r="BB217" s="366">
        <v>0</v>
      </c>
    </row>
    <row r="218" spans="1:54" x14ac:dyDescent="0.25">
      <c r="A218" s="925" t="s">
        <v>99</v>
      </c>
      <c r="B218" s="829"/>
      <c r="C218" s="925" t="s">
        <v>322</v>
      </c>
      <c r="D218" s="829"/>
      <c r="E218" s="925" t="s">
        <v>324</v>
      </c>
      <c r="F218" s="829"/>
      <c r="G218" s="925" t="s">
        <v>282</v>
      </c>
      <c r="H218" s="829"/>
      <c r="I218" s="925" t="s">
        <v>280</v>
      </c>
      <c r="J218" s="829"/>
      <c r="K218" s="829"/>
      <c r="L218" s="925" t="s">
        <v>279</v>
      </c>
      <c r="M218" s="829"/>
      <c r="N218" s="829"/>
      <c r="O218" s="925" t="s">
        <v>283</v>
      </c>
      <c r="P218" s="829"/>
      <c r="Q218" s="925"/>
      <c r="R218" s="829"/>
      <c r="S218" s="924" t="s">
        <v>84</v>
      </c>
      <c r="T218" s="829"/>
      <c r="U218" s="829"/>
      <c r="V218" s="829"/>
      <c r="W218" s="829"/>
      <c r="X218" s="829"/>
      <c r="Y218" s="829"/>
      <c r="Z218" s="829"/>
      <c r="AA218" s="925" t="s">
        <v>273</v>
      </c>
      <c r="AB218" s="829"/>
      <c r="AC218" s="829"/>
      <c r="AD218" s="829"/>
      <c r="AE218" s="829"/>
      <c r="AF218" s="925" t="s">
        <v>274</v>
      </c>
      <c r="AG218" s="829"/>
      <c r="AH218" s="829"/>
      <c r="AI218" s="108" t="s">
        <v>65</v>
      </c>
      <c r="AJ218" s="926" t="s">
        <v>275</v>
      </c>
      <c r="AK218" s="829"/>
      <c r="AL218" s="829"/>
      <c r="AM218" s="829"/>
      <c r="AN218" s="829"/>
      <c r="AO218" s="829"/>
      <c r="AP218" s="365">
        <v>25000000</v>
      </c>
      <c r="AQ218" s="557">
        <v>0</v>
      </c>
      <c r="AR218" s="366">
        <v>0</v>
      </c>
      <c r="AS218" s="366">
        <v>0</v>
      </c>
      <c r="AT218" s="556">
        <v>499055</v>
      </c>
      <c r="AU218" s="365">
        <v>-499055</v>
      </c>
      <c r="AV218" s="556">
        <v>868677</v>
      </c>
      <c r="AW218" s="365">
        <v>-369622</v>
      </c>
      <c r="AX218" s="556">
        <v>1150945</v>
      </c>
      <c r="AY218" s="365">
        <v>-282268</v>
      </c>
      <c r="AZ218" s="365">
        <v>1150945</v>
      </c>
      <c r="BA218" s="366">
        <v>0</v>
      </c>
      <c r="BB218" s="366">
        <v>0</v>
      </c>
    </row>
    <row r="219" spans="1:54" x14ac:dyDescent="0.25">
      <c r="A219" s="918" t="s">
        <v>99</v>
      </c>
      <c r="B219" s="829"/>
      <c r="C219" s="918" t="s">
        <v>322</v>
      </c>
      <c r="D219" s="829"/>
      <c r="E219" s="918" t="s">
        <v>324</v>
      </c>
      <c r="F219" s="829"/>
      <c r="G219" s="918" t="s">
        <v>282</v>
      </c>
      <c r="H219" s="829"/>
      <c r="I219" s="918" t="s">
        <v>280</v>
      </c>
      <c r="J219" s="829"/>
      <c r="K219" s="829"/>
      <c r="L219" s="918" t="s">
        <v>282</v>
      </c>
      <c r="M219" s="829"/>
      <c r="N219" s="829"/>
      <c r="O219" s="918"/>
      <c r="P219" s="829"/>
      <c r="Q219" s="918"/>
      <c r="R219" s="829"/>
      <c r="S219" s="917" t="s">
        <v>326</v>
      </c>
      <c r="T219" s="829"/>
      <c r="U219" s="829"/>
      <c r="V219" s="829"/>
      <c r="W219" s="829"/>
      <c r="X219" s="829"/>
      <c r="Y219" s="829"/>
      <c r="Z219" s="829"/>
      <c r="AA219" s="918" t="s">
        <v>273</v>
      </c>
      <c r="AB219" s="829"/>
      <c r="AC219" s="829"/>
      <c r="AD219" s="829"/>
      <c r="AE219" s="829"/>
      <c r="AF219" s="918" t="s">
        <v>274</v>
      </c>
      <c r="AG219" s="829"/>
      <c r="AH219" s="829"/>
      <c r="AI219" s="105" t="s">
        <v>65</v>
      </c>
      <c r="AJ219" s="919" t="s">
        <v>275</v>
      </c>
      <c r="AK219" s="829"/>
      <c r="AL219" s="829"/>
      <c r="AM219" s="829"/>
      <c r="AN219" s="829"/>
      <c r="AO219" s="829"/>
      <c r="AP219" s="360">
        <v>1217700000</v>
      </c>
      <c r="AQ219" s="553">
        <v>40000000</v>
      </c>
      <c r="AR219" s="360">
        <v>108840540</v>
      </c>
      <c r="AS219" s="361">
        <v>0</v>
      </c>
      <c r="AT219" s="553">
        <v>15297720</v>
      </c>
      <c r="AU219" s="360">
        <v>24702280</v>
      </c>
      <c r="AV219" s="553">
        <v>89957974</v>
      </c>
      <c r="AW219" s="360">
        <v>-74660254</v>
      </c>
      <c r="AX219" s="553">
        <v>91406063</v>
      </c>
      <c r="AY219" s="360">
        <v>-1448089</v>
      </c>
      <c r="AZ219" s="360">
        <v>91406063</v>
      </c>
      <c r="BA219" s="361">
        <v>0</v>
      </c>
      <c r="BB219" s="361">
        <v>0</v>
      </c>
    </row>
    <row r="220" spans="1:54" x14ac:dyDescent="0.25">
      <c r="A220" s="925" t="s">
        <v>99</v>
      </c>
      <c r="B220" s="829"/>
      <c r="C220" s="925" t="s">
        <v>322</v>
      </c>
      <c r="D220" s="829"/>
      <c r="E220" s="925" t="s">
        <v>324</v>
      </c>
      <c r="F220" s="829"/>
      <c r="G220" s="925" t="s">
        <v>282</v>
      </c>
      <c r="H220" s="829"/>
      <c r="I220" s="925" t="s">
        <v>280</v>
      </c>
      <c r="J220" s="829"/>
      <c r="K220" s="829"/>
      <c r="L220" s="925" t="s">
        <v>282</v>
      </c>
      <c r="M220" s="829"/>
      <c r="N220" s="829"/>
      <c r="O220" s="925" t="s">
        <v>279</v>
      </c>
      <c r="P220" s="829"/>
      <c r="Q220" s="925"/>
      <c r="R220" s="829"/>
      <c r="S220" s="924" t="s">
        <v>332</v>
      </c>
      <c r="T220" s="829"/>
      <c r="U220" s="829"/>
      <c r="V220" s="829"/>
      <c r="W220" s="829"/>
      <c r="X220" s="829"/>
      <c r="Y220" s="829"/>
      <c r="Z220" s="829"/>
      <c r="AA220" s="925" t="s">
        <v>273</v>
      </c>
      <c r="AB220" s="829"/>
      <c r="AC220" s="829"/>
      <c r="AD220" s="829"/>
      <c r="AE220" s="829"/>
      <c r="AF220" s="925" t="s">
        <v>274</v>
      </c>
      <c r="AG220" s="829"/>
      <c r="AH220" s="829"/>
      <c r="AI220" s="108" t="s">
        <v>65</v>
      </c>
      <c r="AJ220" s="926" t="s">
        <v>275</v>
      </c>
      <c r="AK220" s="829"/>
      <c r="AL220" s="829"/>
      <c r="AM220" s="829"/>
      <c r="AN220" s="829"/>
      <c r="AO220" s="829"/>
      <c r="AP220" s="365">
        <v>172000000</v>
      </c>
      <c r="AQ220" s="557">
        <v>0</v>
      </c>
      <c r="AR220" s="365">
        <v>400000</v>
      </c>
      <c r="AS220" s="366">
        <v>0</v>
      </c>
      <c r="AT220" s="557">
        <v>0</v>
      </c>
      <c r="AU220" s="366">
        <v>0</v>
      </c>
      <c r="AV220" s="556">
        <v>17700000</v>
      </c>
      <c r="AW220" s="365">
        <v>-17700000</v>
      </c>
      <c r="AX220" s="556">
        <v>17700000</v>
      </c>
      <c r="AY220" s="366">
        <v>0</v>
      </c>
      <c r="AZ220" s="365">
        <v>17700000</v>
      </c>
      <c r="BA220" s="366">
        <v>0</v>
      </c>
      <c r="BB220" s="366">
        <v>0</v>
      </c>
    </row>
    <row r="221" spans="1:54" x14ac:dyDescent="0.25">
      <c r="A221" s="925" t="s">
        <v>99</v>
      </c>
      <c r="B221" s="829"/>
      <c r="C221" s="925" t="s">
        <v>322</v>
      </c>
      <c r="D221" s="829"/>
      <c r="E221" s="925" t="s">
        <v>324</v>
      </c>
      <c r="F221" s="829"/>
      <c r="G221" s="925" t="s">
        <v>282</v>
      </c>
      <c r="H221" s="829"/>
      <c r="I221" s="925" t="s">
        <v>280</v>
      </c>
      <c r="J221" s="829"/>
      <c r="K221" s="829"/>
      <c r="L221" s="925" t="s">
        <v>282</v>
      </c>
      <c r="M221" s="829"/>
      <c r="N221" s="829"/>
      <c r="O221" s="925" t="s">
        <v>282</v>
      </c>
      <c r="P221" s="829"/>
      <c r="Q221" s="925"/>
      <c r="R221" s="829"/>
      <c r="S221" s="924" t="s">
        <v>327</v>
      </c>
      <c r="T221" s="829"/>
      <c r="U221" s="829"/>
      <c r="V221" s="829"/>
      <c r="W221" s="829"/>
      <c r="X221" s="829"/>
      <c r="Y221" s="829"/>
      <c r="Z221" s="829"/>
      <c r="AA221" s="925" t="s">
        <v>273</v>
      </c>
      <c r="AB221" s="829"/>
      <c r="AC221" s="829"/>
      <c r="AD221" s="829"/>
      <c r="AE221" s="829"/>
      <c r="AF221" s="925" t="s">
        <v>274</v>
      </c>
      <c r="AG221" s="829"/>
      <c r="AH221" s="829"/>
      <c r="AI221" s="108" t="s">
        <v>65</v>
      </c>
      <c r="AJ221" s="926" t="s">
        <v>275</v>
      </c>
      <c r="AK221" s="829"/>
      <c r="AL221" s="829"/>
      <c r="AM221" s="829"/>
      <c r="AN221" s="829"/>
      <c r="AO221" s="829"/>
      <c r="AP221" s="365">
        <v>633400000</v>
      </c>
      <c r="AQ221" s="557">
        <v>0</v>
      </c>
      <c r="AR221" s="366">
        <v>0</v>
      </c>
      <c r="AS221" s="366">
        <v>0</v>
      </c>
      <c r="AT221" s="557">
        <v>0</v>
      </c>
      <c r="AU221" s="366">
        <v>0</v>
      </c>
      <c r="AV221" s="557">
        <v>0</v>
      </c>
      <c r="AW221" s="366">
        <v>0</v>
      </c>
      <c r="AX221" s="557">
        <v>0</v>
      </c>
      <c r="AY221" s="366">
        <v>0</v>
      </c>
      <c r="AZ221" s="366">
        <v>0</v>
      </c>
      <c r="BA221" s="366">
        <v>0</v>
      </c>
      <c r="BB221" s="366">
        <v>0</v>
      </c>
    </row>
    <row r="222" spans="1:54" x14ac:dyDescent="0.25">
      <c r="A222" s="925" t="s">
        <v>99</v>
      </c>
      <c r="B222" s="829"/>
      <c r="C222" s="925" t="s">
        <v>322</v>
      </c>
      <c r="D222" s="829"/>
      <c r="E222" s="925" t="s">
        <v>324</v>
      </c>
      <c r="F222" s="829"/>
      <c r="G222" s="925" t="s">
        <v>282</v>
      </c>
      <c r="H222" s="829"/>
      <c r="I222" s="925" t="s">
        <v>280</v>
      </c>
      <c r="J222" s="829"/>
      <c r="K222" s="829"/>
      <c r="L222" s="925" t="s">
        <v>282</v>
      </c>
      <c r="M222" s="829"/>
      <c r="N222" s="829"/>
      <c r="O222" s="925" t="s">
        <v>289</v>
      </c>
      <c r="P222" s="829"/>
      <c r="Q222" s="925"/>
      <c r="R222" s="829"/>
      <c r="S222" s="924" t="s">
        <v>328</v>
      </c>
      <c r="T222" s="829"/>
      <c r="U222" s="829"/>
      <c r="V222" s="829"/>
      <c r="W222" s="829"/>
      <c r="X222" s="829"/>
      <c r="Y222" s="829"/>
      <c r="Z222" s="829"/>
      <c r="AA222" s="925" t="s">
        <v>273</v>
      </c>
      <c r="AB222" s="829"/>
      <c r="AC222" s="829"/>
      <c r="AD222" s="829"/>
      <c r="AE222" s="829"/>
      <c r="AF222" s="925" t="s">
        <v>274</v>
      </c>
      <c r="AG222" s="829"/>
      <c r="AH222" s="829"/>
      <c r="AI222" s="108" t="s">
        <v>65</v>
      </c>
      <c r="AJ222" s="926" t="s">
        <v>275</v>
      </c>
      <c r="AK222" s="829"/>
      <c r="AL222" s="829"/>
      <c r="AM222" s="829"/>
      <c r="AN222" s="829"/>
      <c r="AO222" s="829"/>
      <c r="AP222" s="365">
        <v>160000000</v>
      </c>
      <c r="AQ222" s="556">
        <v>40000000</v>
      </c>
      <c r="AR222" s="366">
        <v>0</v>
      </c>
      <c r="AS222" s="366">
        <v>0</v>
      </c>
      <c r="AT222" s="557">
        <v>0</v>
      </c>
      <c r="AU222" s="365">
        <v>40000000</v>
      </c>
      <c r="AV222" s="556">
        <v>54097730</v>
      </c>
      <c r="AW222" s="365">
        <v>-54097730</v>
      </c>
      <c r="AX222" s="556">
        <v>54097730</v>
      </c>
      <c r="AY222" s="366">
        <v>0</v>
      </c>
      <c r="AZ222" s="365">
        <v>54097730</v>
      </c>
      <c r="BA222" s="366">
        <v>0</v>
      </c>
      <c r="BB222" s="366">
        <v>0</v>
      </c>
    </row>
    <row r="223" spans="1:54" x14ac:dyDescent="0.25">
      <c r="A223" s="925" t="s">
        <v>99</v>
      </c>
      <c r="B223" s="829"/>
      <c r="C223" s="925" t="s">
        <v>322</v>
      </c>
      <c r="D223" s="829"/>
      <c r="E223" s="925" t="s">
        <v>324</v>
      </c>
      <c r="F223" s="829"/>
      <c r="G223" s="925" t="s">
        <v>282</v>
      </c>
      <c r="H223" s="829"/>
      <c r="I223" s="925" t="s">
        <v>280</v>
      </c>
      <c r="J223" s="829"/>
      <c r="K223" s="829"/>
      <c r="L223" s="925" t="s">
        <v>282</v>
      </c>
      <c r="M223" s="829"/>
      <c r="N223" s="829"/>
      <c r="O223" s="925" t="s">
        <v>283</v>
      </c>
      <c r="P223" s="829"/>
      <c r="Q223" s="925"/>
      <c r="R223" s="829"/>
      <c r="S223" s="924" t="s">
        <v>84</v>
      </c>
      <c r="T223" s="829"/>
      <c r="U223" s="829"/>
      <c r="V223" s="829"/>
      <c r="W223" s="829"/>
      <c r="X223" s="829"/>
      <c r="Y223" s="829"/>
      <c r="Z223" s="829"/>
      <c r="AA223" s="925" t="s">
        <v>273</v>
      </c>
      <c r="AB223" s="829"/>
      <c r="AC223" s="829"/>
      <c r="AD223" s="829"/>
      <c r="AE223" s="829"/>
      <c r="AF223" s="925" t="s">
        <v>274</v>
      </c>
      <c r="AG223" s="829"/>
      <c r="AH223" s="829"/>
      <c r="AI223" s="108" t="s">
        <v>65</v>
      </c>
      <c r="AJ223" s="926" t="s">
        <v>275</v>
      </c>
      <c r="AK223" s="829"/>
      <c r="AL223" s="829"/>
      <c r="AM223" s="829"/>
      <c r="AN223" s="829"/>
      <c r="AO223" s="829"/>
      <c r="AP223" s="365">
        <v>140000000</v>
      </c>
      <c r="AQ223" s="557">
        <v>0</v>
      </c>
      <c r="AR223" s="366">
        <v>0</v>
      </c>
      <c r="AS223" s="366">
        <v>0</v>
      </c>
      <c r="AT223" s="556">
        <v>15297720</v>
      </c>
      <c r="AU223" s="365">
        <v>-15297720</v>
      </c>
      <c r="AV223" s="556">
        <v>18160244</v>
      </c>
      <c r="AW223" s="365">
        <v>-2862524</v>
      </c>
      <c r="AX223" s="556">
        <v>19608333</v>
      </c>
      <c r="AY223" s="365">
        <v>-1448089</v>
      </c>
      <c r="AZ223" s="365">
        <v>19608333</v>
      </c>
      <c r="BA223" s="366">
        <v>0</v>
      </c>
      <c r="BB223" s="366">
        <v>0</v>
      </c>
    </row>
    <row r="224" spans="1:54" x14ac:dyDescent="0.25">
      <c r="A224" s="925" t="s">
        <v>99</v>
      </c>
      <c r="B224" s="829"/>
      <c r="C224" s="925" t="s">
        <v>322</v>
      </c>
      <c r="D224" s="829"/>
      <c r="E224" s="925" t="s">
        <v>324</v>
      </c>
      <c r="F224" s="829"/>
      <c r="G224" s="925" t="s">
        <v>282</v>
      </c>
      <c r="H224" s="829"/>
      <c r="I224" s="925" t="s">
        <v>280</v>
      </c>
      <c r="J224" s="829"/>
      <c r="K224" s="829"/>
      <c r="L224" s="925" t="s">
        <v>282</v>
      </c>
      <c r="M224" s="829"/>
      <c r="N224" s="829"/>
      <c r="O224" s="925" t="s">
        <v>292</v>
      </c>
      <c r="P224" s="829"/>
      <c r="Q224" s="925"/>
      <c r="R224" s="829"/>
      <c r="S224" s="924" t="s">
        <v>329</v>
      </c>
      <c r="T224" s="829"/>
      <c r="U224" s="829"/>
      <c r="V224" s="829"/>
      <c r="W224" s="829"/>
      <c r="X224" s="829"/>
      <c r="Y224" s="829"/>
      <c r="Z224" s="829"/>
      <c r="AA224" s="925" t="s">
        <v>273</v>
      </c>
      <c r="AB224" s="829"/>
      <c r="AC224" s="829"/>
      <c r="AD224" s="829"/>
      <c r="AE224" s="829"/>
      <c r="AF224" s="925" t="s">
        <v>274</v>
      </c>
      <c r="AG224" s="829"/>
      <c r="AH224" s="829"/>
      <c r="AI224" s="108" t="s">
        <v>65</v>
      </c>
      <c r="AJ224" s="926" t="s">
        <v>275</v>
      </c>
      <c r="AK224" s="829"/>
      <c r="AL224" s="829"/>
      <c r="AM224" s="829"/>
      <c r="AN224" s="829"/>
      <c r="AO224" s="829"/>
      <c r="AP224" s="365">
        <v>70000000</v>
      </c>
      <c r="AQ224" s="557">
        <v>0</v>
      </c>
      <c r="AR224" s="365">
        <v>70000000</v>
      </c>
      <c r="AS224" s="366">
        <v>0</v>
      </c>
      <c r="AT224" s="557">
        <v>0</v>
      </c>
      <c r="AU224" s="366">
        <v>0</v>
      </c>
      <c r="AV224" s="557">
        <v>0</v>
      </c>
      <c r="AW224" s="366">
        <v>0</v>
      </c>
      <c r="AX224" s="557">
        <v>0</v>
      </c>
      <c r="AY224" s="366">
        <v>0</v>
      </c>
      <c r="AZ224" s="366">
        <v>0</v>
      </c>
      <c r="BA224" s="366">
        <v>0</v>
      </c>
      <c r="BB224" s="366">
        <v>0</v>
      </c>
    </row>
    <row r="225" spans="1:54" x14ac:dyDescent="0.25">
      <c r="A225" s="925" t="s">
        <v>99</v>
      </c>
      <c r="B225" s="829"/>
      <c r="C225" s="925" t="s">
        <v>322</v>
      </c>
      <c r="D225" s="829"/>
      <c r="E225" s="925" t="s">
        <v>324</v>
      </c>
      <c r="F225" s="829"/>
      <c r="G225" s="925" t="s">
        <v>282</v>
      </c>
      <c r="H225" s="829"/>
      <c r="I225" s="925" t="s">
        <v>280</v>
      </c>
      <c r="J225" s="829"/>
      <c r="K225" s="829"/>
      <c r="L225" s="925" t="s">
        <v>282</v>
      </c>
      <c r="M225" s="829"/>
      <c r="N225" s="829"/>
      <c r="O225" s="925" t="s">
        <v>80</v>
      </c>
      <c r="P225" s="829"/>
      <c r="Q225" s="925"/>
      <c r="R225" s="829"/>
      <c r="S225" s="924" t="s">
        <v>330</v>
      </c>
      <c r="T225" s="829"/>
      <c r="U225" s="829"/>
      <c r="V225" s="829"/>
      <c r="W225" s="829"/>
      <c r="X225" s="829"/>
      <c r="Y225" s="829"/>
      <c r="Z225" s="829"/>
      <c r="AA225" s="925" t="s">
        <v>273</v>
      </c>
      <c r="AB225" s="829"/>
      <c r="AC225" s="829"/>
      <c r="AD225" s="829"/>
      <c r="AE225" s="829"/>
      <c r="AF225" s="925" t="s">
        <v>274</v>
      </c>
      <c r="AG225" s="829"/>
      <c r="AH225" s="829"/>
      <c r="AI225" s="108" t="s">
        <v>65</v>
      </c>
      <c r="AJ225" s="926" t="s">
        <v>275</v>
      </c>
      <c r="AK225" s="829"/>
      <c r="AL225" s="829"/>
      <c r="AM225" s="829"/>
      <c r="AN225" s="829"/>
      <c r="AO225" s="829"/>
      <c r="AP225" s="365">
        <v>42300000</v>
      </c>
      <c r="AQ225" s="557">
        <v>0</v>
      </c>
      <c r="AR225" s="365">
        <v>38440540</v>
      </c>
      <c r="AS225" s="366">
        <v>0</v>
      </c>
      <c r="AT225" s="557">
        <v>0</v>
      </c>
      <c r="AU225" s="366">
        <v>0</v>
      </c>
      <c r="AV225" s="557">
        <v>0</v>
      </c>
      <c r="AW225" s="366">
        <v>0</v>
      </c>
      <c r="AX225" s="557">
        <v>0</v>
      </c>
      <c r="AY225" s="366">
        <v>0</v>
      </c>
      <c r="AZ225" s="366">
        <v>0</v>
      </c>
      <c r="BA225" s="366">
        <v>0</v>
      </c>
      <c r="BB225" s="366">
        <v>0</v>
      </c>
    </row>
    <row r="226" spans="1:54" s="517" customFormat="1" x14ac:dyDescent="0.25">
      <c r="A226" s="1016" t="s">
        <v>99</v>
      </c>
      <c r="B226" s="1017"/>
      <c r="C226" s="1016" t="s">
        <v>322</v>
      </c>
      <c r="D226" s="1017"/>
      <c r="E226" s="1016" t="s">
        <v>324</v>
      </c>
      <c r="F226" s="1017"/>
      <c r="G226" s="1016" t="s">
        <v>289</v>
      </c>
      <c r="H226" s="1017"/>
      <c r="I226" s="1016"/>
      <c r="J226" s="1017"/>
      <c r="K226" s="1017"/>
      <c r="L226" s="1016"/>
      <c r="M226" s="1017"/>
      <c r="N226" s="1017"/>
      <c r="O226" s="1016"/>
      <c r="P226" s="1017"/>
      <c r="Q226" s="1016"/>
      <c r="R226" s="1017"/>
      <c r="S226" s="1018" t="s">
        <v>320</v>
      </c>
      <c r="T226" s="1017"/>
      <c r="U226" s="1017"/>
      <c r="V226" s="1017"/>
      <c r="W226" s="1017"/>
      <c r="X226" s="1017"/>
      <c r="Y226" s="1017"/>
      <c r="Z226" s="1017"/>
      <c r="AA226" s="1016" t="s">
        <v>273</v>
      </c>
      <c r="AB226" s="1017"/>
      <c r="AC226" s="1017"/>
      <c r="AD226" s="1017"/>
      <c r="AE226" s="1017"/>
      <c r="AF226" s="1016" t="s">
        <v>274</v>
      </c>
      <c r="AG226" s="1017"/>
      <c r="AH226" s="1017"/>
      <c r="AI226" s="514" t="s">
        <v>65</v>
      </c>
      <c r="AJ226" s="1019" t="s">
        <v>275</v>
      </c>
      <c r="AK226" s="1017"/>
      <c r="AL226" s="1017"/>
      <c r="AM226" s="1017"/>
      <c r="AN226" s="1017"/>
      <c r="AO226" s="1017"/>
      <c r="AP226" s="515">
        <v>3850000000</v>
      </c>
      <c r="AQ226" s="556">
        <v>38000000</v>
      </c>
      <c r="AR226" s="515">
        <v>287633119</v>
      </c>
      <c r="AS226" s="515">
        <v>-650000000</v>
      </c>
      <c r="AT226" s="556">
        <v>43457975</v>
      </c>
      <c r="AU226" s="515">
        <v>-5457975</v>
      </c>
      <c r="AV226" s="556">
        <v>192296987</v>
      </c>
      <c r="AW226" s="515">
        <v>-148839012</v>
      </c>
      <c r="AX226" s="556">
        <v>197123744</v>
      </c>
      <c r="AY226" s="515">
        <v>-4826757</v>
      </c>
      <c r="AZ226" s="515">
        <v>189426959</v>
      </c>
      <c r="BA226" s="515">
        <v>7696785</v>
      </c>
      <c r="BB226" s="516">
        <v>0</v>
      </c>
    </row>
    <row r="227" spans="1:54" x14ac:dyDescent="0.25">
      <c r="A227" s="918" t="s">
        <v>99</v>
      </c>
      <c r="B227" s="829"/>
      <c r="C227" s="918" t="s">
        <v>322</v>
      </c>
      <c r="D227" s="829"/>
      <c r="E227" s="918" t="s">
        <v>324</v>
      </c>
      <c r="F227" s="829"/>
      <c r="G227" s="918" t="s">
        <v>289</v>
      </c>
      <c r="H227" s="829"/>
      <c r="I227" s="918" t="s">
        <v>280</v>
      </c>
      <c r="J227" s="829"/>
      <c r="K227" s="829"/>
      <c r="L227" s="918"/>
      <c r="M227" s="829"/>
      <c r="N227" s="829"/>
      <c r="O227" s="918"/>
      <c r="P227" s="829"/>
      <c r="Q227" s="918"/>
      <c r="R227" s="829"/>
      <c r="S227" s="917" t="s">
        <v>320</v>
      </c>
      <c r="T227" s="829"/>
      <c r="U227" s="829"/>
      <c r="V227" s="829"/>
      <c r="W227" s="829"/>
      <c r="X227" s="829"/>
      <c r="Y227" s="829"/>
      <c r="Z227" s="829"/>
      <c r="AA227" s="918" t="s">
        <v>273</v>
      </c>
      <c r="AB227" s="829"/>
      <c r="AC227" s="829"/>
      <c r="AD227" s="829"/>
      <c r="AE227" s="829"/>
      <c r="AF227" s="918" t="s">
        <v>274</v>
      </c>
      <c r="AG227" s="829"/>
      <c r="AH227" s="829"/>
      <c r="AI227" s="105" t="s">
        <v>65</v>
      </c>
      <c r="AJ227" s="919" t="s">
        <v>275</v>
      </c>
      <c r="AK227" s="829"/>
      <c r="AL227" s="829"/>
      <c r="AM227" s="829"/>
      <c r="AN227" s="829"/>
      <c r="AO227" s="829"/>
      <c r="AP227" s="360">
        <v>2500000000</v>
      </c>
      <c r="AQ227" s="553">
        <v>38000000</v>
      </c>
      <c r="AR227" s="360">
        <v>287633119</v>
      </c>
      <c r="AS227" s="361">
        <v>0</v>
      </c>
      <c r="AT227" s="553">
        <v>43457975</v>
      </c>
      <c r="AU227" s="360">
        <v>-5457975</v>
      </c>
      <c r="AV227" s="553">
        <v>192296987</v>
      </c>
      <c r="AW227" s="360">
        <v>-148839012</v>
      </c>
      <c r="AX227" s="553">
        <v>197123744</v>
      </c>
      <c r="AY227" s="360">
        <v>-4826757</v>
      </c>
      <c r="AZ227" s="360">
        <v>189426959</v>
      </c>
      <c r="BA227" s="360">
        <v>7696785</v>
      </c>
      <c r="BB227" s="361">
        <v>0</v>
      </c>
    </row>
    <row r="228" spans="1:54" x14ac:dyDescent="0.25">
      <c r="A228" s="918" t="s">
        <v>99</v>
      </c>
      <c r="B228" s="829"/>
      <c r="C228" s="918" t="s">
        <v>322</v>
      </c>
      <c r="D228" s="829"/>
      <c r="E228" s="918" t="s">
        <v>324</v>
      </c>
      <c r="F228" s="829"/>
      <c r="G228" s="918" t="s">
        <v>289</v>
      </c>
      <c r="H228" s="829"/>
      <c r="I228" s="918" t="s">
        <v>280</v>
      </c>
      <c r="J228" s="829"/>
      <c r="K228" s="829"/>
      <c r="L228" s="918" t="s">
        <v>279</v>
      </c>
      <c r="M228" s="829"/>
      <c r="N228" s="829"/>
      <c r="O228" s="918"/>
      <c r="P228" s="829"/>
      <c r="Q228" s="918"/>
      <c r="R228" s="829"/>
      <c r="S228" s="917" t="s">
        <v>331</v>
      </c>
      <c r="T228" s="829"/>
      <c r="U228" s="829"/>
      <c r="V228" s="829"/>
      <c r="W228" s="829"/>
      <c r="X228" s="829"/>
      <c r="Y228" s="829"/>
      <c r="Z228" s="829"/>
      <c r="AA228" s="918" t="s">
        <v>273</v>
      </c>
      <c r="AB228" s="829"/>
      <c r="AC228" s="829"/>
      <c r="AD228" s="829"/>
      <c r="AE228" s="829"/>
      <c r="AF228" s="918" t="s">
        <v>274</v>
      </c>
      <c r="AG228" s="829"/>
      <c r="AH228" s="829"/>
      <c r="AI228" s="105" t="s">
        <v>65</v>
      </c>
      <c r="AJ228" s="919" t="s">
        <v>275</v>
      </c>
      <c r="AK228" s="829"/>
      <c r="AL228" s="829"/>
      <c r="AM228" s="829"/>
      <c r="AN228" s="829"/>
      <c r="AO228" s="829"/>
      <c r="AP228" s="361">
        <v>0</v>
      </c>
      <c r="AQ228" s="554">
        <v>0</v>
      </c>
      <c r="AR228" s="361">
        <v>0</v>
      </c>
      <c r="AS228" s="361">
        <v>0</v>
      </c>
      <c r="AT228" s="554">
        <v>0</v>
      </c>
      <c r="AU228" s="361">
        <v>0</v>
      </c>
      <c r="AV228" s="554">
        <v>0</v>
      </c>
      <c r="AW228" s="361">
        <v>0</v>
      </c>
      <c r="AX228" s="554">
        <v>0</v>
      </c>
      <c r="AY228" s="361">
        <v>0</v>
      </c>
      <c r="AZ228" s="361">
        <v>0</v>
      </c>
      <c r="BA228" s="361">
        <v>0</v>
      </c>
      <c r="BB228" s="361">
        <v>0</v>
      </c>
    </row>
    <row r="229" spans="1:54" x14ac:dyDescent="0.25">
      <c r="A229" s="925" t="s">
        <v>99</v>
      </c>
      <c r="B229" s="829"/>
      <c r="C229" s="925" t="s">
        <v>322</v>
      </c>
      <c r="D229" s="829"/>
      <c r="E229" s="925" t="s">
        <v>324</v>
      </c>
      <c r="F229" s="829"/>
      <c r="G229" s="925" t="s">
        <v>289</v>
      </c>
      <c r="H229" s="829"/>
      <c r="I229" s="925" t="s">
        <v>280</v>
      </c>
      <c r="J229" s="829"/>
      <c r="K229" s="829"/>
      <c r="L229" s="925" t="s">
        <v>279</v>
      </c>
      <c r="M229" s="829"/>
      <c r="N229" s="829"/>
      <c r="O229" s="925" t="s">
        <v>283</v>
      </c>
      <c r="P229" s="829"/>
      <c r="Q229" s="925"/>
      <c r="R229" s="829"/>
      <c r="S229" s="924" t="s">
        <v>84</v>
      </c>
      <c r="T229" s="829"/>
      <c r="U229" s="829"/>
      <c r="V229" s="829"/>
      <c r="W229" s="829"/>
      <c r="X229" s="829"/>
      <c r="Y229" s="829"/>
      <c r="Z229" s="829"/>
      <c r="AA229" s="925" t="s">
        <v>273</v>
      </c>
      <c r="AB229" s="829"/>
      <c r="AC229" s="829"/>
      <c r="AD229" s="829"/>
      <c r="AE229" s="829"/>
      <c r="AF229" s="925" t="s">
        <v>274</v>
      </c>
      <c r="AG229" s="829"/>
      <c r="AH229" s="829"/>
      <c r="AI229" s="108" t="s">
        <v>65</v>
      </c>
      <c r="AJ229" s="926" t="s">
        <v>275</v>
      </c>
      <c r="AK229" s="829"/>
      <c r="AL229" s="829"/>
      <c r="AM229" s="829"/>
      <c r="AN229" s="829"/>
      <c r="AO229" s="829"/>
      <c r="AP229" s="366">
        <v>0</v>
      </c>
      <c r="AQ229" s="557">
        <v>0</v>
      </c>
      <c r="AR229" s="366">
        <v>0</v>
      </c>
      <c r="AS229" s="366">
        <v>0</v>
      </c>
      <c r="AT229" s="557">
        <v>0</v>
      </c>
      <c r="AU229" s="366">
        <v>0</v>
      </c>
      <c r="AV229" s="557">
        <v>0</v>
      </c>
      <c r="AW229" s="366">
        <v>0</v>
      </c>
      <c r="AX229" s="557">
        <v>0</v>
      </c>
      <c r="AY229" s="366">
        <v>0</v>
      </c>
      <c r="AZ229" s="366">
        <v>0</v>
      </c>
      <c r="BA229" s="366">
        <v>0</v>
      </c>
      <c r="BB229" s="366">
        <v>0</v>
      </c>
    </row>
    <row r="230" spans="1:54" x14ac:dyDescent="0.25">
      <c r="A230" s="918" t="s">
        <v>99</v>
      </c>
      <c r="B230" s="829"/>
      <c r="C230" s="918" t="s">
        <v>322</v>
      </c>
      <c r="D230" s="829"/>
      <c r="E230" s="918" t="s">
        <v>324</v>
      </c>
      <c r="F230" s="829"/>
      <c r="G230" s="918" t="s">
        <v>289</v>
      </c>
      <c r="H230" s="829"/>
      <c r="I230" s="918" t="s">
        <v>280</v>
      </c>
      <c r="J230" s="829"/>
      <c r="K230" s="829"/>
      <c r="L230" s="918" t="s">
        <v>282</v>
      </c>
      <c r="M230" s="829"/>
      <c r="N230" s="829"/>
      <c r="O230" s="918"/>
      <c r="P230" s="829"/>
      <c r="Q230" s="918"/>
      <c r="R230" s="829"/>
      <c r="S230" s="917" t="s">
        <v>326</v>
      </c>
      <c r="T230" s="829"/>
      <c r="U230" s="829"/>
      <c r="V230" s="829"/>
      <c r="W230" s="829"/>
      <c r="X230" s="829"/>
      <c r="Y230" s="829"/>
      <c r="Z230" s="829"/>
      <c r="AA230" s="918" t="s">
        <v>273</v>
      </c>
      <c r="AB230" s="829"/>
      <c r="AC230" s="829"/>
      <c r="AD230" s="829"/>
      <c r="AE230" s="829"/>
      <c r="AF230" s="918" t="s">
        <v>274</v>
      </c>
      <c r="AG230" s="829"/>
      <c r="AH230" s="829"/>
      <c r="AI230" s="105" t="s">
        <v>65</v>
      </c>
      <c r="AJ230" s="919" t="s">
        <v>275</v>
      </c>
      <c r="AK230" s="829"/>
      <c r="AL230" s="829"/>
      <c r="AM230" s="829"/>
      <c r="AN230" s="829"/>
      <c r="AO230" s="829"/>
      <c r="AP230" s="360">
        <v>2500000000</v>
      </c>
      <c r="AQ230" s="553">
        <v>38000000</v>
      </c>
      <c r="AR230" s="360">
        <v>287633119</v>
      </c>
      <c r="AS230" s="361">
        <v>0</v>
      </c>
      <c r="AT230" s="553">
        <v>43457975</v>
      </c>
      <c r="AU230" s="360">
        <v>-5457975</v>
      </c>
      <c r="AV230" s="553">
        <v>192296987</v>
      </c>
      <c r="AW230" s="360">
        <v>-148839012</v>
      </c>
      <c r="AX230" s="553">
        <v>197123744</v>
      </c>
      <c r="AY230" s="360">
        <v>-4826757</v>
      </c>
      <c r="AZ230" s="360">
        <v>189426959</v>
      </c>
      <c r="BA230" s="360">
        <v>7696785</v>
      </c>
      <c r="BB230" s="361">
        <v>0</v>
      </c>
    </row>
    <row r="231" spans="1:54" x14ac:dyDescent="0.25">
      <c r="A231" s="925" t="s">
        <v>99</v>
      </c>
      <c r="B231" s="829"/>
      <c r="C231" s="925" t="s">
        <v>322</v>
      </c>
      <c r="D231" s="829"/>
      <c r="E231" s="925" t="s">
        <v>324</v>
      </c>
      <c r="F231" s="829"/>
      <c r="G231" s="925" t="s">
        <v>289</v>
      </c>
      <c r="H231" s="829"/>
      <c r="I231" s="925" t="s">
        <v>280</v>
      </c>
      <c r="J231" s="829"/>
      <c r="K231" s="829"/>
      <c r="L231" s="925" t="s">
        <v>282</v>
      </c>
      <c r="M231" s="829"/>
      <c r="N231" s="829"/>
      <c r="O231" s="925" t="s">
        <v>279</v>
      </c>
      <c r="P231" s="829"/>
      <c r="Q231" s="925"/>
      <c r="R231" s="829"/>
      <c r="S231" s="924" t="s">
        <v>332</v>
      </c>
      <c r="T231" s="829"/>
      <c r="U231" s="829"/>
      <c r="V231" s="829"/>
      <c r="W231" s="829"/>
      <c r="X231" s="829"/>
      <c r="Y231" s="829"/>
      <c r="Z231" s="829"/>
      <c r="AA231" s="925" t="s">
        <v>273</v>
      </c>
      <c r="AB231" s="829"/>
      <c r="AC231" s="829"/>
      <c r="AD231" s="829"/>
      <c r="AE231" s="829"/>
      <c r="AF231" s="925" t="s">
        <v>274</v>
      </c>
      <c r="AG231" s="829"/>
      <c r="AH231" s="829"/>
      <c r="AI231" s="108" t="s">
        <v>65</v>
      </c>
      <c r="AJ231" s="926" t="s">
        <v>275</v>
      </c>
      <c r="AK231" s="829"/>
      <c r="AL231" s="829"/>
      <c r="AM231" s="829"/>
      <c r="AN231" s="829"/>
      <c r="AO231" s="829"/>
      <c r="AP231" s="365">
        <v>1000000000</v>
      </c>
      <c r="AQ231" s="556">
        <v>38000000</v>
      </c>
      <c r="AR231" s="365">
        <v>57633119</v>
      </c>
      <c r="AS231" s="366">
        <v>0</v>
      </c>
      <c r="AT231" s="557">
        <v>0</v>
      </c>
      <c r="AU231" s="365">
        <v>38000000</v>
      </c>
      <c r="AV231" s="556">
        <v>69057080</v>
      </c>
      <c r="AW231" s="365">
        <v>-69057080</v>
      </c>
      <c r="AX231" s="556">
        <v>69057080</v>
      </c>
      <c r="AY231" s="366">
        <v>0</v>
      </c>
      <c r="AZ231" s="365">
        <v>69057080</v>
      </c>
      <c r="BA231" s="366">
        <v>0</v>
      </c>
      <c r="BB231" s="366">
        <v>0</v>
      </c>
    </row>
    <row r="232" spans="1:54" x14ac:dyDescent="0.25">
      <c r="A232" s="925" t="s">
        <v>99</v>
      </c>
      <c r="B232" s="829"/>
      <c r="C232" s="925" t="s">
        <v>322</v>
      </c>
      <c r="D232" s="829"/>
      <c r="E232" s="925" t="s">
        <v>324</v>
      </c>
      <c r="F232" s="829"/>
      <c r="G232" s="925" t="s">
        <v>289</v>
      </c>
      <c r="H232" s="829"/>
      <c r="I232" s="925" t="s">
        <v>280</v>
      </c>
      <c r="J232" s="829"/>
      <c r="K232" s="829"/>
      <c r="L232" s="925" t="s">
        <v>282</v>
      </c>
      <c r="M232" s="829"/>
      <c r="N232" s="829"/>
      <c r="O232" s="925" t="s">
        <v>282</v>
      </c>
      <c r="P232" s="829"/>
      <c r="Q232" s="925"/>
      <c r="R232" s="829"/>
      <c r="S232" s="924" t="s">
        <v>327</v>
      </c>
      <c r="T232" s="829"/>
      <c r="U232" s="829"/>
      <c r="V232" s="829"/>
      <c r="W232" s="829"/>
      <c r="X232" s="829"/>
      <c r="Y232" s="829"/>
      <c r="Z232" s="829"/>
      <c r="AA232" s="925" t="s">
        <v>273</v>
      </c>
      <c r="AB232" s="829"/>
      <c r="AC232" s="829"/>
      <c r="AD232" s="829"/>
      <c r="AE232" s="829"/>
      <c r="AF232" s="925" t="s">
        <v>274</v>
      </c>
      <c r="AG232" s="829"/>
      <c r="AH232" s="829"/>
      <c r="AI232" s="108" t="s">
        <v>65</v>
      </c>
      <c r="AJ232" s="926" t="s">
        <v>275</v>
      </c>
      <c r="AK232" s="829"/>
      <c r="AL232" s="829"/>
      <c r="AM232" s="829"/>
      <c r="AN232" s="829"/>
      <c r="AO232" s="829"/>
      <c r="AP232" s="365">
        <v>550000000</v>
      </c>
      <c r="AQ232" s="557">
        <v>0</v>
      </c>
      <c r="AR232" s="365">
        <v>130000000</v>
      </c>
      <c r="AS232" s="366">
        <v>0</v>
      </c>
      <c r="AT232" s="557">
        <v>0</v>
      </c>
      <c r="AU232" s="366">
        <v>0</v>
      </c>
      <c r="AV232" s="556">
        <v>9154061</v>
      </c>
      <c r="AW232" s="365">
        <v>-9154061</v>
      </c>
      <c r="AX232" s="556">
        <v>9154061</v>
      </c>
      <c r="AY232" s="366">
        <v>0</v>
      </c>
      <c r="AZ232" s="365">
        <v>9154061</v>
      </c>
      <c r="BA232" s="366">
        <v>0</v>
      </c>
      <c r="BB232" s="366">
        <v>0</v>
      </c>
    </row>
    <row r="233" spans="1:54" x14ac:dyDescent="0.25">
      <c r="A233" s="925" t="s">
        <v>99</v>
      </c>
      <c r="B233" s="829"/>
      <c r="C233" s="925" t="s">
        <v>322</v>
      </c>
      <c r="D233" s="829"/>
      <c r="E233" s="925" t="s">
        <v>324</v>
      </c>
      <c r="F233" s="829"/>
      <c r="G233" s="925" t="s">
        <v>289</v>
      </c>
      <c r="H233" s="829"/>
      <c r="I233" s="925" t="s">
        <v>280</v>
      </c>
      <c r="J233" s="829"/>
      <c r="K233" s="829"/>
      <c r="L233" s="925" t="s">
        <v>282</v>
      </c>
      <c r="M233" s="829"/>
      <c r="N233" s="829"/>
      <c r="O233" s="925" t="s">
        <v>289</v>
      </c>
      <c r="P233" s="829"/>
      <c r="Q233" s="925"/>
      <c r="R233" s="829"/>
      <c r="S233" s="924" t="s">
        <v>328</v>
      </c>
      <c r="T233" s="829"/>
      <c r="U233" s="829"/>
      <c r="V233" s="829"/>
      <c r="W233" s="829"/>
      <c r="X233" s="829"/>
      <c r="Y233" s="829"/>
      <c r="Z233" s="829"/>
      <c r="AA233" s="925" t="s">
        <v>273</v>
      </c>
      <c r="AB233" s="829"/>
      <c r="AC233" s="829"/>
      <c r="AD233" s="829"/>
      <c r="AE233" s="829"/>
      <c r="AF233" s="925" t="s">
        <v>274</v>
      </c>
      <c r="AG233" s="829"/>
      <c r="AH233" s="829"/>
      <c r="AI233" s="108" t="s">
        <v>65</v>
      </c>
      <c r="AJ233" s="926" t="s">
        <v>275</v>
      </c>
      <c r="AK233" s="829"/>
      <c r="AL233" s="829"/>
      <c r="AM233" s="829"/>
      <c r="AN233" s="829"/>
      <c r="AO233" s="829"/>
      <c r="AP233" s="365">
        <v>250000000</v>
      </c>
      <c r="AQ233" s="557">
        <v>0</v>
      </c>
      <c r="AR233" s="366">
        <v>0</v>
      </c>
      <c r="AS233" s="366">
        <v>0</v>
      </c>
      <c r="AT233" s="557">
        <v>0</v>
      </c>
      <c r="AU233" s="366">
        <v>0</v>
      </c>
      <c r="AV233" s="556">
        <v>62577876</v>
      </c>
      <c r="AW233" s="365">
        <v>-62577876</v>
      </c>
      <c r="AX233" s="556">
        <v>62577876</v>
      </c>
      <c r="AY233" s="366">
        <v>0</v>
      </c>
      <c r="AZ233" s="365">
        <v>62577876</v>
      </c>
      <c r="BA233" s="366">
        <v>0</v>
      </c>
      <c r="BB233" s="366">
        <v>0</v>
      </c>
    </row>
    <row r="234" spans="1:54" x14ac:dyDescent="0.25">
      <c r="A234" s="925" t="s">
        <v>99</v>
      </c>
      <c r="B234" s="829"/>
      <c r="C234" s="925" t="s">
        <v>322</v>
      </c>
      <c r="D234" s="829"/>
      <c r="E234" s="925" t="s">
        <v>324</v>
      </c>
      <c r="F234" s="829"/>
      <c r="G234" s="925" t="s">
        <v>289</v>
      </c>
      <c r="H234" s="829"/>
      <c r="I234" s="925" t="s">
        <v>280</v>
      </c>
      <c r="J234" s="829"/>
      <c r="K234" s="829"/>
      <c r="L234" s="925" t="s">
        <v>282</v>
      </c>
      <c r="M234" s="829"/>
      <c r="N234" s="829"/>
      <c r="O234" s="925" t="s">
        <v>283</v>
      </c>
      <c r="P234" s="829"/>
      <c r="Q234" s="925"/>
      <c r="R234" s="829"/>
      <c r="S234" s="924" t="s">
        <v>84</v>
      </c>
      <c r="T234" s="829"/>
      <c r="U234" s="829"/>
      <c r="V234" s="829"/>
      <c r="W234" s="829"/>
      <c r="X234" s="829"/>
      <c r="Y234" s="829"/>
      <c r="Z234" s="829"/>
      <c r="AA234" s="925" t="s">
        <v>273</v>
      </c>
      <c r="AB234" s="829"/>
      <c r="AC234" s="829"/>
      <c r="AD234" s="829"/>
      <c r="AE234" s="829"/>
      <c r="AF234" s="925" t="s">
        <v>274</v>
      </c>
      <c r="AG234" s="829"/>
      <c r="AH234" s="829"/>
      <c r="AI234" s="108" t="s">
        <v>65</v>
      </c>
      <c r="AJ234" s="926" t="s">
        <v>275</v>
      </c>
      <c r="AK234" s="829"/>
      <c r="AL234" s="829"/>
      <c r="AM234" s="829"/>
      <c r="AN234" s="829"/>
      <c r="AO234" s="829"/>
      <c r="AP234" s="365">
        <v>400000000</v>
      </c>
      <c r="AQ234" s="557">
        <v>0</v>
      </c>
      <c r="AR234" s="366">
        <v>0</v>
      </c>
      <c r="AS234" s="366">
        <v>0</v>
      </c>
      <c r="AT234" s="556">
        <v>43457975</v>
      </c>
      <c r="AU234" s="365">
        <v>-43457975</v>
      </c>
      <c r="AV234" s="556">
        <v>51507970</v>
      </c>
      <c r="AW234" s="365">
        <v>-8049995</v>
      </c>
      <c r="AX234" s="556">
        <v>56334727</v>
      </c>
      <c r="AY234" s="365">
        <v>-4826757</v>
      </c>
      <c r="AZ234" s="365">
        <v>48637942</v>
      </c>
      <c r="BA234" s="365">
        <v>7696785</v>
      </c>
      <c r="BB234" s="366">
        <v>0</v>
      </c>
    </row>
    <row r="235" spans="1:54" x14ac:dyDescent="0.25">
      <c r="A235" s="925" t="s">
        <v>99</v>
      </c>
      <c r="B235" s="829"/>
      <c r="C235" s="925" t="s">
        <v>322</v>
      </c>
      <c r="D235" s="829"/>
      <c r="E235" s="925" t="s">
        <v>324</v>
      </c>
      <c r="F235" s="829"/>
      <c r="G235" s="925" t="s">
        <v>289</v>
      </c>
      <c r="H235" s="829"/>
      <c r="I235" s="925" t="s">
        <v>280</v>
      </c>
      <c r="J235" s="829"/>
      <c r="K235" s="829"/>
      <c r="L235" s="925" t="s">
        <v>282</v>
      </c>
      <c r="M235" s="829"/>
      <c r="N235" s="829"/>
      <c r="O235" s="925" t="s">
        <v>292</v>
      </c>
      <c r="P235" s="829"/>
      <c r="Q235" s="925"/>
      <c r="R235" s="829"/>
      <c r="S235" s="924" t="s">
        <v>329</v>
      </c>
      <c r="T235" s="829"/>
      <c r="U235" s="829"/>
      <c r="V235" s="829"/>
      <c r="W235" s="829"/>
      <c r="X235" s="829"/>
      <c r="Y235" s="829"/>
      <c r="Z235" s="829"/>
      <c r="AA235" s="925" t="s">
        <v>273</v>
      </c>
      <c r="AB235" s="829"/>
      <c r="AC235" s="829"/>
      <c r="AD235" s="829"/>
      <c r="AE235" s="829"/>
      <c r="AF235" s="925" t="s">
        <v>274</v>
      </c>
      <c r="AG235" s="829"/>
      <c r="AH235" s="829"/>
      <c r="AI235" s="108" t="s">
        <v>65</v>
      </c>
      <c r="AJ235" s="926" t="s">
        <v>275</v>
      </c>
      <c r="AK235" s="829"/>
      <c r="AL235" s="829"/>
      <c r="AM235" s="829"/>
      <c r="AN235" s="829"/>
      <c r="AO235" s="829"/>
      <c r="AP235" s="365">
        <v>200000000</v>
      </c>
      <c r="AQ235" s="557">
        <v>0</v>
      </c>
      <c r="AR235" s="366">
        <v>0</v>
      </c>
      <c r="AS235" s="366">
        <v>0</v>
      </c>
      <c r="AT235" s="557">
        <v>0</v>
      </c>
      <c r="AU235" s="366">
        <v>0</v>
      </c>
      <c r="AV235" s="557">
        <v>0</v>
      </c>
      <c r="AW235" s="366">
        <v>0</v>
      </c>
      <c r="AX235" s="557">
        <v>0</v>
      </c>
      <c r="AY235" s="366">
        <v>0</v>
      </c>
      <c r="AZ235" s="366">
        <v>0</v>
      </c>
      <c r="BA235" s="366">
        <v>0</v>
      </c>
      <c r="BB235" s="366">
        <v>0</v>
      </c>
    </row>
    <row r="236" spans="1:54" x14ac:dyDescent="0.25">
      <c r="A236" s="925" t="s">
        <v>99</v>
      </c>
      <c r="B236" s="829"/>
      <c r="C236" s="925" t="s">
        <v>322</v>
      </c>
      <c r="D236" s="829"/>
      <c r="E236" s="925" t="s">
        <v>324</v>
      </c>
      <c r="F236" s="829"/>
      <c r="G236" s="925" t="s">
        <v>289</v>
      </c>
      <c r="H236" s="829"/>
      <c r="I236" s="925" t="s">
        <v>280</v>
      </c>
      <c r="J236" s="829"/>
      <c r="K236" s="829"/>
      <c r="L236" s="925" t="s">
        <v>282</v>
      </c>
      <c r="M236" s="829"/>
      <c r="N236" s="829"/>
      <c r="O236" s="925" t="s">
        <v>80</v>
      </c>
      <c r="P236" s="829"/>
      <c r="Q236" s="925"/>
      <c r="R236" s="829"/>
      <c r="S236" s="924" t="s">
        <v>330</v>
      </c>
      <c r="T236" s="829"/>
      <c r="U236" s="829"/>
      <c r="V236" s="829"/>
      <c r="W236" s="829"/>
      <c r="X236" s="829"/>
      <c r="Y236" s="829"/>
      <c r="Z236" s="829"/>
      <c r="AA236" s="925" t="s">
        <v>273</v>
      </c>
      <c r="AB236" s="829"/>
      <c r="AC236" s="829"/>
      <c r="AD236" s="829"/>
      <c r="AE236" s="829"/>
      <c r="AF236" s="925" t="s">
        <v>274</v>
      </c>
      <c r="AG236" s="829"/>
      <c r="AH236" s="829"/>
      <c r="AI236" s="108" t="s">
        <v>65</v>
      </c>
      <c r="AJ236" s="926" t="s">
        <v>275</v>
      </c>
      <c r="AK236" s="829"/>
      <c r="AL236" s="829"/>
      <c r="AM236" s="829"/>
      <c r="AN236" s="829"/>
      <c r="AO236" s="829"/>
      <c r="AP236" s="365">
        <v>100000000</v>
      </c>
      <c r="AQ236" s="557">
        <v>0</v>
      </c>
      <c r="AR236" s="365">
        <v>100000000</v>
      </c>
      <c r="AS236" s="366">
        <v>0</v>
      </c>
      <c r="AT236" s="557">
        <v>0</v>
      </c>
      <c r="AU236" s="366">
        <v>0</v>
      </c>
      <c r="AV236" s="557">
        <v>0</v>
      </c>
      <c r="AW236" s="366">
        <v>0</v>
      </c>
      <c r="AX236" s="557">
        <v>0</v>
      </c>
      <c r="AY236" s="366">
        <v>0</v>
      </c>
      <c r="AZ236" s="366">
        <v>0</v>
      </c>
      <c r="BA236" s="366">
        <v>0</v>
      </c>
      <c r="BB236" s="366">
        <v>0</v>
      </c>
    </row>
    <row r="237" spans="1:54" s="517" customFormat="1" x14ac:dyDescent="0.25">
      <c r="A237" s="1016" t="s">
        <v>99</v>
      </c>
      <c r="B237" s="1017"/>
      <c r="C237" s="1016" t="s">
        <v>322</v>
      </c>
      <c r="D237" s="1017"/>
      <c r="E237" s="1016" t="s">
        <v>324</v>
      </c>
      <c r="F237" s="1017"/>
      <c r="G237" s="1016" t="s">
        <v>283</v>
      </c>
      <c r="H237" s="1017"/>
      <c r="I237" s="1016"/>
      <c r="J237" s="1017"/>
      <c r="K237" s="1017"/>
      <c r="L237" s="1016"/>
      <c r="M237" s="1017"/>
      <c r="N237" s="1017"/>
      <c r="O237" s="1016"/>
      <c r="P237" s="1017"/>
      <c r="Q237" s="1016"/>
      <c r="R237" s="1017"/>
      <c r="S237" s="1018" t="s">
        <v>319</v>
      </c>
      <c r="T237" s="1017"/>
      <c r="U237" s="1017"/>
      <c r="V237" s="1017"/>
      <c r="W237" s="1017"/>
      <c r="X237" s="1017"/>
      <c r="Y237" s="1017"/>
      <c r="Z237" s="1017"/>
      <c r="AA237" s="1016" t="s">
        <v>273</v>
      </c>
      <c r="AB237" s="1017"/>
      <c r="AC237" s="1017"/>
      <c r="AD237" s="1017"/>
      <c r="AE237" s="1017"/>
      <c r="AF237" s="1016" t="s">
        <v>274</v>
      </c>
      <c r="AG237" s="1017"/>
      <c r="AH237" s="1017"/>
      <c r="AI237" s="514" t="s">
        <v>65</v>
      </c>
      <c r="AJ237" s="1019" t="s">
        <v>275</v>
      </c>
      <c r="AK237" s="1017"/>
      <c r="AL237" s="1017"/>
      <c r="AM237" s="1017"/>
      <c r="AN237" s="1017"/>
      <c r="AO237" s="1017"/>
      <c r="AP237" s="515">
        <v>1200000000</v>
      </c>
      <c r="AQ237" s="556">
        <v>40000000</v>
      </c>
      <c r="AR237" s="515">
        <v>32948646</v>
      </c>
      <c r="AS237" s="516">
        <v>0</v>
      </c>
      <c r="AT237" s="556">
        <v>47006649</v>
      </c>
      <c r="AU237" s="515">
        <v>-7006649</v>
      </c>
      <c r="AV237" s="556">
        <v>51031567</v>
      </c>
      <c r="AW237" s="515">
        <v>-4024918</v>
      </c>
      <c r="AX237" s="556">
        <v>53164281</v>
      </c>
      <c r="AY237" s="515">
        <v>-2132714</v>
      </c>
      <c r="AZ237" s="515">
        <v>53164281</v>
      </c>
      <c r="BA237" s="516">
        <v>0</v>
      </c>
      <c r="BB237" s="516">
        <v>0</v>
      </c>
    </row>
    <row r="238" spans="1:54" x14ac:dyDescent="0.25">
      <c r="A238" s="918" t="s">
        <v>99</v>
      </c>
      <c r="B238" s="829"/>
      <c r="C238" s="918" t="s">
        <v>322</v>
      </c>
      <c r="D238" s="829"/>
      <c r="E238" s="918" t="s">
        <v>324</v>
      </c>
      <c r="F238" s="829"/>
      <c r="G238" s="918" t="s">
        <v>283</v>
      </c>
      <c r="H238" s="829"/>
      <c r="I238" s="918" t="s">
        <v>280</v>
      </c>
      <c r="J238" s="829"/>
      <c r="K238" s="829"/>
      <c r="L238" s="918"/>
      <c r="M238" s="829"/>
      <c r="N238" s="829"/>
      <c r="O238" s="918"/>
      <c r="P238" s="829"/>
      <c r="Q238" s="918"/>
      <c r="R238" s="829"/>
      <c r="S238" s="917" t="s">
        <v>319</v>
      </c>
      <c r="T238" s="829"/>
      <c r="U238" s="829"/>
      <c r="V238" s="829"/>
      <c r="W238" s="829"/>
      <c r="X238" s="829"/>
      <c r="Y238" s="829"/>
      <c r="Z238" s="829"/>
      <c r="AA238" s="918" t="s">
        <v>273</v>
      </c>
      <c r="AB238" s="829"/>
      <c r="AC238" s="829"/>
      <c r="AD238" s="829"/>
      <c r="AE238" s="829"/>
      <c r="AF238" s="918" t="s">
        <v>274</v>
      </c>
      <c r="AG238" s="829"/>
      <c r="AH238" s="829"/>
      <c r="AI238" s="105" t="s">
        <v>65</v>
      </c>
      <c r="AJ238" s="919" t="s">
        <v>275</v>
      </c>
      <c r="AK238" s="829"/>
      <c r="AL238" s="829"/>
      <c r="AM238" s="829"/>
      <c r="AN238" s="829"/>
      <c r="AO238" s="829"/>
      <c r="AP238" s="360">
        <v>600000000</v>
      </c>
      <c r="AQ238" s="553">
        <v>40000000</v>
      </c>
      <c r="AR238" s="360">
        <v>32948646</v>
      </c>
      <c r="AS238" s="361">
        <v>0</v>
      </c>
      <c r="AT238" s="553">
        <v>47006649</v>
      </c>
      <c r="AU238" s="360">
        <v>-7006649</v>
      </c>
      <c r="AV238" s="553">
        <v>51031567</v>
      </c>
      <c r="AW238" s="360">
        <v>-4024918</v>
      </c>
      <c r="AX238" s="553">
        <v>53164281</v>
      </c>
      <c r="AY238" s="360">
        <v>-2132714</v>
      </c>
      <c r="AZ238" s="360">
        <v>53164281</v>
      </c>
      <c r="BA238" s="361">
        <v>0</v>
      </c>
      <c r="BB238" s="361">
        <v>0</v>
      </c>
    </row>
    <row r="239" spans="1:54" x14ac:dyDescent="0.25">
      <c r="A239" s="918" t="s">
        <v>99</v>
      </c>
      <c r="B239" s="829"/>
      <c r="C239" s="918" t="s">
        <v>322</v>
      </c>
      <c r="D239" s="829"/>
      <c r="E239" s="918" t="s">
        <v>324</v>
      </c>
      <c r="F239" s="829"/>
      <c r="G239" s="918" t="s">
        <v>283</v>
      </c>
      <c r="H239" s="829"/>
      <c r="I239" s="918" t="s">
        <v>280</v>
      </c>
      <c r="J239" s="829"/>
      <c r="K239" s="829"/>
      <c r="L239" s="918" t="s">
        <v>282</v>
      </c>
      <c r="M239" s="829"/>
      <c r="N239" s="829"/>
      <c r="O239" s="918"/>
      <c r="P239" s="829"/>
      <c r="Q239" s="918"/>
      <c r="R239" s="829"/>
      <c r="S239" s="917" t="s">
        <v>326</v>
      </c>
      <c r="T239" s="829"/>
      <c r="U239" s="829"/>
      <c r="V239" s="829"/>
      <c r="W239" s="829"/>
      <c r="X239" s="829"/>
      <c r="Y239" s="829"/>
      <c r="Z239" s="829"/>
      <c r="AA239" s="918" t="s">
        <v>273</v>
      </c>
      <c r="AB239" s="829"/>
      <c r="AC239" s="829"/>
      <c r="AD239" s="829"/>
      <c r="AE239" s="829"/>
      <c r="AF239" s="918" t="s">
        <v>274</v>
      </c>
      <c r="AG239" s="829"/>
      <c r="AH239" s="829"/>
      <c r="AI239" s="105" t="s">
        <v>65</v>
      </c>
      <c r="AJ239" s="919" t="s">
        <v>275</v>
      </c>
      <c r="AK239" s="829"/>
      <c r="AL239" s="829"/>
      <c r="AM239" s="829"/>
      <c r="AN239" s="829"/>
      <c r="AO239" s="829"/>
      <c r="AP239" s="360">
        <v>600000000</v>
      </c>
      <c r="AQ239" s="553">
        <v>40000000</v>
      </c>
      <c r="AR239" s="360">
        <v>32948646</v>
      </c>
      <c r="AS239" s="361">
        <v>0</v>
      </c>
      <c r="AT239" s="553">
        <v>47006649</v>
      </c>
      <c r="AU239" s="360">
        <v>-7006649</v>
      </c>
      <c r="AV239" s="553">
        <v>51031567</v>
      </c>
      <c r="AW239" s="360">
        <v>-4024918</v>
      </c>
      <c r="AX239" s="553">
        <v>53164281</v>
      </c>
      <c r="AY239" s="360">
        <v>-2132714</v>
      </c>
      <c r="AZ239" s="360">
        <v>53164281</v>
      </c>
      <c r="BA239" s="361">
        <v>0</v>
      </c>
      <c r="BB239" s="361">
        <v>0</v>
      </c>
    </row>
    <row r="240" spans="1:54" x14ac:dyDescent="0.25">
      <c r="A240" s="925" t="s">
        <v>99</v>
      </c>
      <c r="B240" s="829"/>
      <c r="C240" s="925" t="s">
        <v>322</v>
      </c>
      <c r="D240" s="829"/>
      <c r="E240" s="925" t="s">
        <v>324</v>
      </c>
      <c r="F240" s="829"/>
      <c r="G240" s="925" t="s">
        <v>283</v>
      </c>
      <c r="H240" s="829"/>
      <c r="I240" s="925" t="s">
        <v>280</v>
      </c>
      <c r="J240" s="829"/>
      <c r="K240" s="829"/>
      <c r="L240" s="925" t="s">
        <v>282</v>
      </c>
      <c r="M240" s="829"/>
      <c r="N240" s="829"/>
      <c r="O240" s="925" t="s">
        <v>279</v>
      </c>
      <c r="P240" s="829"/>
      <c r="Q240" s="925"/>
      <c r="R240" s="829"/>
      <c r="S240" s="924" t="s">
        <v>332</v>
      </c>
      <c r="T240" s="829"/>
      <c r="U240" s="829"/>
      <c r="V240" s="829"/>
      <c r="W240" s="829"/>
      <c r="X240" s="829"/>
      <c r="Y240" s="829"/>
      <c r="Z240" s="829"/>
      <c r="AA240" s="925" t="s">
        <v>273</v>
      </c>
      <c r="AB240" s="829"/>
      <c r="AC240" s="829"/>
      <c r="AD240" s="829"/>
      <c r="AE240" s="829"/>
      <c r="AF240" s="925" t="s">
        <v>274</v>
      </c>
      <c r="AG240" s="829"/>
      <c r="AH240" s="829"/>
      <c r="AI240" s="108" t="s">
        <v>65</v>
      </c>
      <c r="AJ240" s="926" t="s">
        <v>275</v>
      </c>
      <c r="AK240" s="829"/>
      <c r="AL240" s="829"/>
      <c r="AM240" s="829"/>
      <c r="AN240" s="829"/>
      <c r="AO240" s="829"/>
      <c r="AP240" s="365">
        <v>313318843</v>
      </c>
      <c r="AQ240" s="556">
        <v>40000000</v>
      </c>
      <c r="AR240" s="365">
        <v>28583944</v>
      </c>
      <c r="AS240" s="366">
        <v>0</v>
      </c>
      <c r="AT240" s="556">
        <v>23500000</v>
      </c>
      <c r="AU240" s="365">
        <v>16500000</v>
      </c>
      <c r="AV240" s="556">
        <v>25059370</v>
      </c>
      <c r="AW240" s="365">
        <v>-1559370</v>
      </c>
      <c r="AX240" s="556">
        <v>25059370</v>
      </c>
      <c r="AY240" s="366">
        <v>0</v>
      </c>
      <c r="AZ240" s="365">
        <v>25059370</v>
      </c>
      <c r="BA240" s="366">
        <v>0</v>
      </c>
      <c r="BB240" s="366">
        <v>0</v>
      </c>
    </row>
    <row r="241" spans="1:54" x14ac:dyDescent="0.25">
      <c r="A241" s="925" t="s">
        <v>99</v>
      </c>
      <c r="B241" s="829"/>
      <c r="C241" s="925" t="s">
        <v>322</v>
      </c>
      <c r="D241" s="829"/>
      <c r="E241" s="925" t="s">
        <v>324</v>
      </c>
      <c r="F241" s="829"/>
      <c r="G241" s="925" t="s">
        <v>283</v>
      </c>
      <c r="H241" s="829"/>
      <c r="I241" s="925" t="s">
        <v>280</v>
      </c>
      <c r="J241" s="829"/>
      <c r="K241" s="829"/>
      <c r="L241" s="925" t="s">
        <v>282</v>
      </c>
      <c r="M241" s="829"/>
      <c r="N241" s="829"/>
      <c r="O241" s="925" t="s">
        <v>282</v>
      </c>
      <c r="P241" s="829"/>
      <c r="Q241" s="925"/>
      <c r="R241" s="829"/>
      <c r="S241" s="924" t="s">
        <v>327</v>
      </c>
      <c r="T241" s="829"/>
      <c r="U241" s="829"/>
      <c r="V241" s="829"/>
      <c r="W241" s="829"/>
      <c r="X241" s="829"/>
      <c r="Y241" s="829"/>
      <c r="Z241" s="829"/>
      <c r="AA241" s="925" t="s">
        <v>273</v>
      </c>
      <c r="AB241" s="829"/>
      <c r="AC241" s="829"/>
      <c r="AD241" s="829"/>
      <c r="AE241" s="829"/>
      <c r="AF241" s="925" t="s">
        <v>274</v>
      </c>
      <c r="AG241" s="829"/>
      <c r="AH241" s="829"/>
      <c r="AI241" s="108" t="s">
        <v>65</v>
      </c>
      <c r="AJ241" s="926" t="s">
        <v>275</v>
      </c>
      <c r="AK241" s="829"/>
      <c r="AL241" s="829"/>
      <c r="AM241" s="829"/>
      <c r="AN241" s="829"/>
      <c r="AO241" s="829"/>
      <c r="AP241" s="365">
        <v>62595455</v>
      </c>
      <c r="AQ241" s="557">
        <v>0</v>
      </c>
      <c r="AR241" s="366">
        <v>0</v>
      </c>
      <c r="AS241" s="366">
        <v>0</v>
      </c>
      <c r="AT241" s="557">
        <v>0</v>
      </c>
      <c r="AU241" s="366">
        <v>0</v>
      </c>
      <c r="AV241" s="557">
        <v>0</v>
      </c>
      <c r="AW241" s="366">
        <v>0</v>
      </c>
      <c r="AX241" s="557">
        <v>0</v>
      </c>
      <c r="AY241" s="366">
        <v>0</v>
      </c>
      <c r="AZ241" s="366">
        <v>0</v>
      </c>
      <c r="BA241" s="366">
        <v>0</v>
      </c>
      <c r="BB241" s="366">
        <v>0</v>
      </c>
    </row>
    <row r="242" spans="1:54" x14ac:dyDescent="0.25">
      <c r="A242" s="925" t="s">
        <v>99</v>
      </c>
      <c r="B242" s="829"/>
      <c r="C242" s="925" t="s">
        <v>322</v>
      </c>
      <c r="D242" s="829"/>
      <c r="E242" s="925" t="s">
        <v>324</v>
      </c>
      <c r="F242" s="829"/>
      <c r="G242" s="925" t="s">
        <v>283</v>
      </c>
      <c r="H242" s="829"/>
      <c r="I242" s="925" t="s">
        <v>280</v>
      </c>
      <c r="J242" s="829"/>
      <c r="K242" s="829"/>
      <c r="L242" s="925" t="s">
        <v>282</v>
      </c>
      <c r="M242" s="829"/>
      <c r="N242" s="829"/>
      <c r="O242" s="925" t="s">
        <v>289</v>
      </c>
      <c r="P242" s="829"/>
      <c r="Q242" s="925"/>
      <c r="R242" s="829"/>
      <c r="S242" s="924" t="s">
        <v>328</v>
      </c>
      <c r="T242" s="829"/>
      <c r="U242" s="829"/>
      <c r="V242" s="829"/>
      <c r="W242" s="829"/>
      <c r="X242" s="829"/>
      <c r="Y242" s="829"/>
      <c r="Z242" s="829"/>
      <c r="AA242" s="925" t="s">
        <v>273</v>
      </c>
      <c r="AB242" s="829"/>
      <c r="AC242" s="829"/>
      <c r="AD242" s="829"/>
      <c r="AE242" s="829"/>
      <c r="AF242" s="925" t="s">
        <v>274</v>
      </c>
      <c r="AG242" s="829"/>
      <c r="AH242" s="829"/>
      <c r="AI242" s="108" t="s">
        <v>65</v>
      </c>
      <c r="AJ242" s="926" t="s">
        <v>275</v>
      </c>
      <c r="AK242" s="829"/>
      <c r="AL242" s="829"/>
      <c r="AM242" s="829"/>
      <c r="AN242" s="829"/>
      <c r="AO242" s="829"/>
      <c r="AP242" s="365">
        <v>45000000</v>
      </c>
      <c r="AQ242" s="557">
        <v>0</v>
      </c>
      <c r="AR242" s="366">
        <v>0</v>
      </c>
      <c r="AS242" s="366">
        <v>0</v>
      </c>
      <c r="AT242" s="557">
        <v>0</v>
      </c>
      <c r="AU242" s="366">
        <v>0</v>
      </c>
      <c r="AV242" s="556">
        <v>8431757</v>
      </c>
      <c r="AW242" s="365">
        <v>-8431757</v>
      </c>
      <c r="AX242" s="556">
        <v>8431757</v>
      </c>
      <c r="AY242" s="366">
        <v>0</v>
      </c>
      <c r="AZ242" s="365">
        <v>8431757</v>
      </c>
      <c r="BA242" s="366">
        <v>0</v>
      </c>
      <c r="BB242" s="366">
        <v>0</v>
      </c>
    </row>
    <row r="243" spans="1:54" x14ac:dyDescent="0.25">
      <c r="A243" s="925" t="s">
        <v>99</v>
      </c>
      <c r="B243" s="829"/>
      <c r="C243" s="925" t="s">
        <v>322</v>
      </c>
      <c r="D243" s="829"/>
      <c r="E243" s="925" t="s">
        <v>324</v>
      </c>
      <c r="F243" s="829"/>
      <c r="G243" s="925" t="s">
        <v>283</v>
      </c>
      <c r="H243" s="829"/>
      <c r="I243" s="925" t="s">
        <v>280</v>
      </c>
      <c r="J243" s="829"/>
      <c r="K243" s="829"/>
      <c r="L243" s="925" t="s">
        <v>282</v>
      </c>
      <c r="M243" s="829"/>
      <c r="N243" s="829"/>
      <c r="O243" s="925" t="s">
        <v>283</v>
      </c>
      <c r="P243" s="829"/>
      <c r="Q243" s="925"/>
      <c r="R243" s="829"/>
      <c r="S243" s="924" t="s">
        <v>84</v>
      </c>
      <c r="T243" s="829"/>
      <c r="U243" s="829"/>
      <c r="V243" s="829"/>
      <c r="W243" s="829"/>
      <c r="X243" s="829"/>
      <c r="Y243" s="829"/>
      <c r="Z243" s="829"/>
      <c r="AA243" s="925" t="s">
        <v>273</v>
      </c>
      <c r="AB243" s="829"/>
      <c r="AC243" s="829"/>
      <c r="AD243" s="829"/>
      <c r="AE243" s="829"/>
      <c r="AF243" s="925" t="s">
        <v>274</v>
      </c>
      <c r="AG243" s="829"/>
      <c r="AH243" s="829"/>
      <c r="AI243" s="108" t="s">
        <v>65</v>
      </c>
      <c r="AJ243" s="926" t="s">
        <v>275</v>
      </c>
      <c r="AK243" s="829"/>
      <c r="AL243" s="829"/>
      <c r="AM243" s="829"/>
      <c r="AN243" s="829"/>
      <c r="AO243" s="829"/>
      <c r="AP243" s="365">
        <v>139085702</v>
      </c>
      <c r="AQ243" s="557">
        <v>0</v>
      </c>
      <c r="AR243" s="365">
        <v>4364702</v>
      </c>
      <c r="AS243" s="366">
        <v>0</v>
      </c>
      <c r="AT243" s="556">
        <v>23506649</v>
      </c>
      <c r="AU243" s="365">
        <v>-23506649</v>
      </c>
      <c r="AV243" s="556">
        <v>17540440</v>
      </c>
      <c r="AW243" s="365">
        <v>5966209</v>
      </c>
      <c r="AX243" s="556">
        <v>19673154</v>
      </c>
      <c r="AY243" s="365">
        <v>-2132714</v>
      </c>
      <c r="AZ243" s="365">
        <v>19673154</v>
      </c>
      <c r="BA243" s="366">
        <v>0</v>
      </c>
      <c r="BB243" s="366">
        <v>0</v>
      </c>
    </row>
    <row r="244" spans="1:54" x14ac:dyDescent="0.25">
      <c r="A244" s="925" t="s">
        <v>99</v>
      </c>
      <c r="B244" s="829"/>
      <c r="C244" s="925" t="s">
        <v>322</v>
      </c>
      <c r="D244" s="829"/>
      <c r="E244" s="925" t="s">
        <v>324</v>
      </c>
      <c r="F244" s="829"/>
      <c r="G244" s="925" t="s">
        <v>283</v>
      </c>
      <c r="H244" s="829"/>
      <c r="I244" s="925" t="s">
        <v>280</v>
      </c>
      <c r="J244" s="829"/>
      <c r="K244" s="829"/>
      <c r="L244" s="925" t="s">
        <v>282</v>
      </c>
      <c r="M244" s="829"/>
      <c r="N244" s="829"/>
      <c r="O244" s="925" t="s">
        <v>292</v>
      </c>
      <c r="P244" s="829"/>
      <c r="Q244" s="925"/>
      <c r="R244" s="829"/>
      <c r="S244" s="924" t="s">
        <v>329</v>
      </c>
      <c r="T244" s="829"/>
      <c r="U244" s="829"/>
      <c r="V244" s="829"/>
      <c r="W244" s="829"/>
      <c r="X244" s="829"/>
      <c r="Y244" s="829"/>
      <c r="Z244" s="829"/>
      <c r="AA244" s="925" t="s">
        <v>273</v>
      </c>
      <c r="AB244" s="829"/>
      <c r="AC244" s="829"/>
      <c r="AD244" s="829"/>
      <c r="AE244" s="829"/>
      <c r="AF244" s="925" t="s">
        <v>274</v>
      </c>
      <c r="AG244" s="829"/>
      <c r="AH244" s="829"/>
      <c r="AI244" s="108" t="s">
        <v>65</v>
      </c>
      <c r="AJ244" s="926" t="s">
        <v>275</v>
      </c>
      <c r="AK244" s="829"/>
      <c r="AL244" s="829"/>
      <c r="AM244" s="829"/>
      <c r="AN244" s="829"/>
      <c r="AO244" s="829"/>
      <c r="AP244" s="365">
        <v>40000000</v>
      </c>
      <c r="AQ244" s="557">
        <v>0</v>
      </c>
      <c r="AR244" s="366">
        <v>0</v>
      </c>
      <c r="AS244" s="366">
        <v>0</v>
      </c>
      <c r="AT244" s="557">
        <v>0</v>
      </c>
      <c r="AU244" s="366">
        <v>0</v>
      </c>
      <c r="AV244" s="557">
        <v>0</v>
      </c>
      <c r="AW244" s="366">
        <v>0</v>
      </c>
      <c r="AX244" s="557">
        <v>0</v>
      </c>
      <c r="AY244" s="366">
        <v>0</v>
      </c>
      <c r="AZ244" s="366">
        <v>0</v>
      </c>
      <c r="BA244" s="366">
        <v>0</v>
      </c>
      <c r="BB244" s="366">
        <v>0</v>
      </c>
    </row>
    <row r="245" spans="1:54" x14ac:dyDescent="0.25">
      <c r="A245" s="925" t="s">
        <v>99</v>
      </c>
      <c r="B245" s="829"/>
      <c r="C245" s="925" t="s">
        <v>322</v>
      </c>
      <c r="D245" s="829"/>
      <c r="E245" s="925" t="s">
        <v>324</v>
      </c>
      <c r="F245" s="829"/>
      <c r="G245" s="925" t="s">
        <v>283</v>
      </c>
      <c r="H245" s="829"/>
      <c r="I245" s="925" t="s">
        <v>280</v>
      </c>
      <c r="J245" s="829"/>
      <c r="K245" s="829"/>
      <c r="L245" s="925" t="s">
        <v>282</v>
      </c>
      <c r="M245" s="829"/>
      <c r="N245" s="829"/>
      <c r="O245" s="925" t="s">
        <v>80</v>
      </c>
      <c r="P245" s="829"/>
      <c r="Q245" s="925"/>
      <c r="R245" s="829"/>
      <c r="S245" s="924" t="s">
        <v>330</v>
      </c>
      <c r="T245" s="829"/>
      <c r="U245" s="829"/>
      <c r="V245" s="829"/>
      <c r="W245" s="829"/>
      <c r="X245" s="829"/>
      <c r="Y245" s="829"/>
      <c r="Z245" s="829"/>
      <c r="AA245" s="925" t="s">
        <v>273</v>
      </c>
      <c r="AB245" s="829"/>
      <c r="AC245" s="829"/>
      <c r="AD245" s="829"/>
      <c r="AE245" s="829"/>
      <c r="AF245" s="925" t="s">
        <v>274</v>
      </c>
      <c r="AG245" s="829"/>
      <c r="AH245" s="829"/>
      <c r="AI245" s="108" t="s">
        <v>65</v>
      </c>
      <c r="AJ245" s="926" t="s">
        <v>275</v>
      </c>
      <c r="AK245" s="829"/>
      <c r="AL245" s="829"/>
      <c r="AM245" s="829"/>
      <c r="AN245" s="829"/>
      <c r="AO245" s="829"/>
      <c r="AP245" s="366">
        <v>0</v>
      </c>
      <c r="AQ245" s="557">
        <v>0</v>
      </c>
      <c r="AR245" s="366">
        <v>0</v>
      </c>
      <c r="AS245" s="366">
        <v>0</v>
      </c>
      <c r="AT245" s="557">
        <v>0</v>
      </c>
      <c r="AU245" s="366">
        <v>0</v>
      </c>
      <c r="AV245" s="557">
        <v>0</v>
      </c>
      <c r="AW245" s="366">
        <v>0</v>
      </c>
      <c r="AX245" s="557">
        <v>0</v>
      </c>
      <c r="AY245" s="366">
        <v>0</v>
      </c>
      <c r="AZ245" s="366">
        <v>0</v>
      </c>
      <c r="BA245" s="366">
        <v>0</v>
      </c>
      <c r="BB245" s="366">
        <v>0</v>
      </c>
    </row>
    <row r="246" spans="1:54" s="517" customFormat="1" x14ac:dyDescent="0.25">
      <c r="A246" s="1016" t="s">
        <v>99</v>
      </c>
      <c r="B246" s="1017"/>
      <c r="C246" s="1016" t="s">
        <v>322</v>
      </c>
      <c r="D246" s="1017"/>
      <c r="E246" s="1016" t="s">
        <v>324</v>
      </c>
      <c r="F246" s="1017"/>
      <c r="G246" s="1016" t="s">
        <v>284</v>
      </c>
      <c r="H246" s="1017"/>
      <c r="I246" s="1016"/>
      <c r="J246" s="1017"/>
      <c r="K246" s="1017"/>
      <c r="L246" s="1016"/>
      <c r="M246" s="1017"/>
      <c r="N246" s="1017"/>
      <c r="O246" s="1016"/>
      <c r="P246" s="1017"/>
      <c r="Q246" s="1016"/>
      <c r="R246" s="1017"/>
      <c r="S246" s="1018" t="s">
        <v>333</v>
      </c>
      <c r="T246" s="1017"/>
      <c r="U246" s="1017"/>
      <c r="V246" s="1017"/>
      <c r="W246" s="1017"/>
      <c r="X246" s="1017"/>
      <c r="Y246" s="1017"/>
      <c r="Z246" s="1017"/>
      <c r="AA246" s="1016" t="s">
        <v>273</v>
      </c>
      <c r="AB246" s="1017"/>
      <c r="AC246" s="1017"/>
      <c r="AD246" s="1017"/>
      <c r="AE246" s="1017"/>
      <c r="AF246" s="1016" t="s">
        <v>274</v>
      </c>
      <c r="AG246" s="1017"/>
      <c r="AH246" s="1017"/>
      <c r="AI246" s="514" t="s">
        <v>65</v>
      </c>
      <c r="AJ246" s="1019" t="s">
        <v>275</v>
      </c>
      <c r="AK246" s="1017"/>
      <c r="AL246" s="1017"/>
      <c r="AM246" s="1017"/>
      <c r="AN246" s="1017"/>
      <c r="AO246" s="1017"/>
      <c r="AP246" s="515">
        <v>1200000000</v>
      </c>
      <c r="AQ246" s="556">
        <v>70300000</v>
      </c>
      <c r="AR246" s="516">
        <v>0</v>
      </c>
      <c r="AS246" s="515">
        <v>-300000000</v>
      </c>
      <c r="AT246" s="556">
        <v>75598740</v>
      </c>
      <c r="AU246" s="515">
        <v>-5298740</v>
      </c>
      <c r="AV246" s="556">
        <v>76933107</v>
      </c>
      <c r="AW246" s="515">
        <v>-1334367</v>
      </c>
      <c r="AX246" s="556">
        <v>80185863</v>
      </c>
      <c r="AY246" s="515">
        <v>-3252756</v>
      </c>
      <c r="AZ246" s="515">
        <v>80185863</v>
      </c>
      <c r="BA246" s="516">
        <v>0</v>
      </c>
      <c r="BB246" s="516">
        <v>0</v>
      </c>
    </row>
    <row r="247" spans="1:54" x14ac:dyDescent="0.25">
      <c r="A247" s="918" t="s">
        <v>99</v>
      </c>
      <c r="B247" s="829"/>
      <c r="C247" s="918" t="s">
        <v>322</v>
      </c>
      <c r="D247" s="829"/>
      <c r="E247" s="918" t="s">
        <v>324</v>
      </c>
      <c r="F247" s="829"/>
      <c r="G247" s="918" t="s">
        <v>284</v>
      </c>
      <c r="H247" s="829"/>
      <c r="I247" s="918" t="s">
        <v>280</v>
      </c>
      <c r="J247" s="829"/>
      <c r="K247" s="829"/>
      <c r="L247" s="918"/>
      <c r="M247" s="829"/>
      <c r="N247" s="829"/>
      <c r="O247" s="918"/>
      <c r="P247" s="829"/>
      <c r="Q247" s="918"/>
      <c r="R247" s="829"/>
      <c r="S247" s="917" t="s">
        <v>333</v>
      </c>
      <c r="T247" s="829"/>
      <c r="U247" s="829"/>
      <c r="V247" s="829"/>
      <c r="W247" s="829"/>
      <c r="X247" s="829"/>
      <c r="Y247" s="829"/>
      <c r="Z247" s="829"/>
      <c r="AA247" s="918" t="s">
        <v>273</v>
      </c>
      <c r="AB247" s="829"/>
      <c r="AC247" s="829"/>
      <c r="AD247" s="829"/>
      <c r="AE247" s="829"/>
      <c r="AF247" s="918" t="s">
        <v>274</v>
      </c>
      <c r="AG247" s="829"/>
      <c r="AH247" s="829"/>
      <c r="AI247" s="105" t="s">
        <v>65</v>
      </c>
      <c r="AJ247" s="919" t="s">
        <v>275</v>
      </c>
      <c r="AK247" s="829"/>
      <c r="AL247" s="829"/>
      <c r="AM247" s="829"/>
      <c r="AN247" s="829"/>
      <c r="AO247" s="829"/>
      <c r="AP247" s="360">
        <v>900000000</v>
      </c>
      <c r="AQ247" s="553">
        <v>70300000</v>
      </c>
      <c r="AR247" s="361">
        <v>0</v>
      </c>
      <c r="AS247" s="361">
        <v>0</v>
      </c>
      <c r="AT247" s="553">
        <v>75598740</v>
      </c>
      <c r="AU247" s="360">
        <v>-5298740</v>
      </c>
      <c r="AV247" s="553">
        <v>76933107</v>
      </c>
      <c r="AW247" s="360">
        <v>-1334367</v>
      </c>
      <c r="AX247" s="553">
        <v>80185863</v>
      </c>
      <c r="AY247" s="360">
        <v>-3252756</v>
      </c>
      <c r="AZ247" s="360">
        <v>80185863</v>
      </c>
      <c r="BA247" s="361">
        <v>0</v>
      </c>
      <c r="BB247" s="361">
        <v>0</v>
      </c>
    </row>
    <row r="248" spans="1:54" x14ac:dyDescent="0.25">
      <c r="A248" s="918" t="s">
        <v>99</v>
      </c>
      <c r="B248" s="829"/>
      <c r="C248" s="918" t="s">
        <v>322</v>
      </c>
      <c r="D248" s="829"/>
      <c r="E248" s="918" t="s">
        <v>324</v>
      </c>
      <c r="F248" s="829"/>
      <c r="G248" s="918" t="s">
        <v>284</v>
      </c>
      <c r="H248" s="829"/>
      <c r="I248" s="918" t="s">
        <v>280</v>
      </c>
      <c r="J248" s="829"/>
      <c r="K248" s="829"/>
      <c r="L248" s="918" t="s">
        <v>282</v>
      </c>
      <c r="M248" s="829"/>
      <c r="N248" s="829"/>
      <c r="O248" s="918"/>
      <c r="P248" s="829"/>
      <c r="Q248" s="918"/>
      <c r="R248" s="829"/>
      <c r="S248" s="917" t="s">
        <v>326</v>
      </c>
      <c r="T248" s="829"/>
      <c r="U248" s="829"/>
      <c r="V248" s="829"/>
      <c r="W248" s="829"/>
      <c r="X248" s="829"/>
      <c r="Y248" s="829"/>
      <c r="Z248" s="829"/>
      <c r="AA248" s="918" t="s">
        <v>273</v>
      </c>
      <c r="AB248" s="829"/>
      <c r="AC248" s="829"/>
      <c r="AD248" s="829"/>
      <c r="AE248" s="829"/>
      <c r="AF248" s="918" t="s">
        <v>274</v>
      </c>
      <c r="AG248" s="829"/>
      <c r="AH248" s="829"/>
      <c r="AI248" s="105" t="s">
        <v>65</v>
      </c>
      <c r="AJ248" s="919" t="s">
        <v>275</v>
      </c>
      <c r="AK248" s="829"/>
      <c r="AL248" s="829"/>
      <c r="AM248" s="829"/>
      <c r="AN248" s="829"/>
      <c r="AO248" s="829"/>
      <c r="AP248" s="360">
        <v>900000000</v>
      </c>
      <c r="AQ248" s="553">
        <v>70300000</v>
      </c>
      <c r="AR248" s="361">
        <v>0</v>
      </c>
      <c r="AS248" s="361">
        <v>0</v>
      </c>
      <c r="AT248" s="553">
        <v>75598740</v>
      </c>
      <c r="AU248" s="360">
        <v>-5298740</v>
      </c>
      <c r="AV248" s="553">
        <v>76933107</v>
      </c>
      <c r="AW248" s="360">
        <v>-1334367</v>
      </c>
      <c r="AX248" s="553">
        <v>80185863</v>
      </c>
      <c r="AY248" s="360">
        <v>-3252756</v>
      </c>
      <c r="AZ248" s="360">
        <v>80185863</v>
      </c>
      <c r="BA248" s="361">
        <v>0</v>
      </c>
      <c r="BB248" s="361">
        <v>0</v>
      </c>
    </row>
    <row r="249" spans="1:54" x14ac:dyDescent="0.25">
      <c r="A249" s="925" t="s">
        <v>99</v>
      </c>
      <c r="B249" s="829"/>
      <c r="C249" s="925" t="s">
        <v>322</v>
      </c>
      <c r="D249" s="829"/>
      <c r="E249" s="925" t="s">
        <v>324</v>
      </c>
      <c r="F249" s="829"/>
      <c r="G249" s="925" t="s">
        <v>284</v>
      </c>
      <c r="H249" s="829"/>
      <c r="I249" s="925" t="s">
        <v>280</v>
      </c>
      <c r="J249" s="829"/>
      <c r="K249" s="829"/>
      <c r="L249" s="925" t="s">
        <v>282</v>
      </c>
      <c r="M249" s="829"/>
      <c r="N249" s="829"/>
      <c r="O249" s="925" t="s">
        <v>279</v>
      </c>
      <c r="P249" s="829"/>
      <c r="Q249" s="925"/>
      <c r="R249" s="829"/>
      <c r="S249" s="924" t="s">
        <v>332</v>
      </c>
      <c r="T249" s="829"/>
      <c r="U249" s="829"/>
      <c r="V249" s="829"/>
      <c r="W249" s="829"/>
      <c r="X249" s="829"/>
      <c r="Y249" s="829"/>
      <c r="Z249" s="829"/>
      <c r="AA249" s="925" t="s">
        <v>273</v>
      </c>
      <c r="AB249" s="829"/>
      <c r="AC249" s="829"/>
      <c r="AD249" s="829"/>
      <c r="AE249" s="829"/>
      <c r="AF249" s="925" t="s">
        <v>274</v>
      </c>
      <c r="AG249" s="829"/>
      <c r="AH249" s="829"/>
      <c r="AI249" s="108" t="s">
        <v>65</v>
      </c>
      <c r="AJ249" s="926" t="s">
        <v>275</v>
      </c>
      <c r="AK249" s="829"/>
      <c r="AL249" s="829"/>
      <c r="AM249" s="829"/>
      <c r="AN249" s="829"/>
      <c r="AO249" s="829"/>
      <c r="AP249" s="365">
        <v>435700000</v>
      </c>
      <c r="AQ249" s="557">
        <v>0</v>
      </c>
      <c r="AR249" s="366">
        <v>0</v>
      </c>
      <c r="AS249" s="366">
        <v>0</v>
      </c>
      <c r="AT249" s="557">
        <v>0</v>
      </c>
      <c r="AU249" s="366">
        <v>0</v>
      </c>
      <c r="AV249" s="556">
        <v>40600000</v>
      </c>
      <c r="AW249" s="365">
        <v>-40600000</v>
      </c>
      <c r="AX249" s="556">
        <v>40600000</v>
      </c>
      <c r="AY249" s="366">
        <v>0</v>
      </c>
      <c r="AZ249" s="365">
        <v>40600000</v>
      </c>
      <c r="BA249" s="366">
        <v>0</v>
      </c>
      <c r="BB249" s="366">
        <v>0</v>
      </c>
    </row>
    <row r="250" spans="1:54" x14ac:dyDescent="0.25">
      <c r="A250" s="925" t="s">
        <v>99</v>
      </c>
      <c r="B250" s="829"/>
      <c r="C250" s="925" t="s">
        <v>322</v>
      </c>
      <c r="D250" s="829"/>
      <c r="E250" s="925" t="s">
        <v>324</v>
      </c>
      <c r="F250" s="829"/>
      <c r="G250" s="925" t="s">
        <v>284</v>
      </c>
      <c r="H250" s="829"/>
      <c r="I250" s="925" t="s">
        <v>280</v>
      </c>
      <c r="J250" s="829"/>
      <c r="K250" s="829"/>
      <c r="L250" s="925" t="s">
        <v>282</v>
      </c>
      <c r="M250" s="829"/>
      <c r="N250" s="829"/>
      <c r="O250" s="925" t="s">
        <v>282</v>
      </c>
      <c r="P250" s="829"/>
      <c r="Q250" s="925"/>
      <c r="R250" s="829"/>
      <c r="S250" s="924" t="s">
        <v>327</v>
      </c>
      <c r="T250" s="829"/>
      <c r="U250" s="829"/>
      <c r="V250" s="829"/>
      <c r="W250" s="829"/>
      <c r="X250" s="829"/>
      <c r="Y250" s="829"/>
      <c r="Z250" s="829"/>
      <c r="AA250" s="925" t="s">
        <v>273</v>
      </c>
      <c r="AB250" s="829"/>
      <c r="AC250" s="829"/>
      <c r="AD250" s="829"/>
      <c r="AE250" s="829"/>
      <c r="AF250" s="925" t="s">
        <v>274</v>
      </c>
      <c r="AG250" s="829"/>
      <c r="AH250" s="829"/>
      <c r="AI250" s="108" t="s">
        <v>65</v>
      </c>
      <c r="AJ250" s="926" t="s">
        <v>275</v>
      </c>
      <c r="AK250" s="829"/>
      <c r="AL250" s="829"/>
      <c r="AM250" s="829"/>
      <c r="AN250" s="829"/>
      <c r="AO250" s="829"/>
      <c r="AP250" s="365">
        <v>154000000</v>
      </c>
      <c r="AQ250" s="557">
        <v>0</v>
      </c>
      <c r="AR250" s="366">
        <v>0</v>
      </c>
      <c r="AS250" s="366">
        <v>0</v>
      </c>
      <c r="AT250" s="556">
        <v>34000000</v>
      </c>
      <c r="AU250" s="365">
        <v>-34000000</v>
      </c>
      <c r="AV250" s="557">
        <v>0</v>
      </c>
      <c r="AW250" s="365">
        <v>34000000</v>
      </c>
      <c r="AX250" s="557">
        <v>0</v>
      </c>
      <c r="AY250" s="366">
        <v>0</v>
      </c>
      <c r="AZ250" s="366">
        <v>0</v>
      </c>
      <c r="BA250" s="366">
        <v>0</v>
      </c>
      <c r="BB250" s="366">
        <v>0</v>
      </c>
    </row>
    <row r="251" spans="1:54" x14ac:dyDescent="0.25">
      <c r="A251" s="925" t="s">
        <v>99</v>
      </c>
      <c r="B251" s="829"/>
      <c r="C251" s="925" t="s">
        <v>322</v>
      </c>
      <c r="D251" s="829"/>
      <c r="E251" s="925" t="s">
        <v>324</v>
      </c>
      <c r="F251" s="829"/>
      <c r="G251" s="925" t="s">
        <v>284</v>
      </c>
      <c r="H251" s="829"/>
      <c r="I251" s="925" t="s">
        <v>280</v>
      </c>
      <c r="J251" s="829"/>
      <c r="K251" s="829"/>
      <c r="L251" s="925" t="s">
        <v>282</v>
      </c>
      <c r="M251" s="829"/>
      <c r="N251" s="829"/>
      <c r="O251" s="925" t="s">
        <v>289</v>
      </c>
      <c r="P251" s="829"/>
      <c r="Q251" s="925"/>
      <c r="R251" s="829"/>
      <c r="S251" s="924" t="s">
        <v>328</v>
      </c>
      <c r="T251" s="829"/>
      <c r="U251" s="829"/>
      <c r="V251" s="829"/>
      <c r="W251" s="829"/>
      <c r="X251" s="829"/>
      <c r="Y251" s="829"/>
      <c r="Z251" s="829"/>
      <c r="AA251" s="925" t="s">
        <v>273</v>
      </c>
      <c r="AB251" s="829"/>
      <c r="AC251" s="829"/>
      <c r="AD251" s="829"/>
      <c r="AE251" s="829"/>
      <c r="AF251" s="925" t="s">
        <v>274</v>
      </c>
      <c r="AG251" s="829"/>
      <c r="AH251" s="829"/>
      <c r="AI251" s="108" t="s">
        <v>65</v>
      </c>
      <c r="AJ251" s="926" t="s">
        <v>275</v>
      </c>
      <c r="AK251" s="829"/>
      <c r="AL251" s="829"/>
      <c r="AM251" s="829"/>
      <c r="AN251" s="829"/>
      <c r="AO251" s="829"/>
      <c r="AP251" s="365">
        <v>65000000</v>
      </c>
      <c r="AQ251" s="557">
        <v>0</v>
      </c>
      <c r="AR251" s="366">
        <v>0</v>
      </c>
      <c r="AS251" s="366">
        <v>0</v>
      </c>
      <c r="AT251" s="557">
        <v>0</v>
      </c>
      <c r="AU251" s="366">
        <v>0</v>
      </c>
      <c r="AV251" s="556">
        <v>11822988</v>
      </c>
      <c r="AW251" s="365">
        <v>-11822988</v>
      </c>
      <c r="AX251" s="556">
        <v>11822988</v>
      </c>
      <c r="AY251" s="366">
        <v>0</v>
      </c>
      <c r="AZ251" s="365">
        <v>11822988</v>
      </c>
      <c r="BA251" s="366">
        <v>0</v>
      </c>
      <c r="BB251" s="366">
        <v>0</v>
      </c>
    </row>
    <row r="252" spans="1:54" x14ac:dyDescent="0.25">
      <c r="A252" s="925" t="s">
        <v>99</v>
      </c>
      <c r="B252" s="829"/>
      <c r="C252" s="925" t="s">
        <v>322</v>
      </c>
      <c r="D252" s="829"/>
      <c r="E252" s="925" t="s">
        <v>324</v>
      </c>
      <c r="F252" s="829"/>
      <c r="G252" s="925" t="s">
        <v>284</v>
      </c>
      <c r="H252" s="829"/>
      <c r="I252" s="925" t="s">
        <v>280</v>
      </c>
      <c r="J252" s="829"/>
      <c r="K252" s="829"/>
      <c r="L252" s="925" t="s">
        <v>282</v>
      </c>
      <c r="M252" s="829"/>
      <c r="N252" s="829"/>
      <c r="O252" s="925" t="s">
        <v>283</v>
      </c>
      <c r="P252" s="829"/>
      <c r="Q252" s="925"/>
      <c r="R252" s="829"/>
      <c r="S252" s="924" t="s">
        <v>84</v>
      </c>
      <c r="T252" s="829"/>
      <c r="U252" s="829"/>
      <c r="V252" s="829"/>
      <c r="W252" s="829"/>
      <c r="X252" s="829"/>
      <c r="Y252" s="829"/>
      <c r="Z252" s="829"/>
      <c r="AA252" s="925" t="s">
        <v>273</v>
      </c>
      <c r="AB252" s="829"/>
      <c r="AC252" s="829"/>
      <c r="AD252" s="829"/>
      <c r="AE252" s="829"/>
      <c r="AF252" s="925" t="s">
        <v>274</v>
      </c>
      <c r="AG252" s="829"/>
      <c r="AH252" s="829"/>
      <c r="AI252" s="108" t="s">
        <v>65</v>
      </c>
      <c r="AJ252" s="926" t="s">
        <v>275</v>
      </c>
      <c r="AK252" s="829"/>
      <c r="AL252" s="829"/>
      <c r="AM252" s="829"/>
      <c r="AN252" s="829"/>
      <c r="AO252" s="829"/>
      <c r="AP252" s="365">
        <v>245300000</v>
      </c>
      <c r="AQ252" s="556">
        <v>70300000</v>
      </c>
      <c r="AR252" s="366">
        <v>0</v>
      </c>
      <c r="AS252" s="366">
        <v>0</v>
      </c>
      <c r="AT252" s="556">
        <v>41598740</v>
      </c>
      <c r="AU252" s="365">
        <v>28701260</v>
      </c>
      <c r="AV252" s="556">
        <v>24510119</v>
      </c>
      <c r="AW252" s="365">
        <v>17088621</v>
      </c>
      <c r="AX252" s="556">
        <v>27762875</v>
      </c>
      <c r="AY252" s="365">
        <v>-3252756</v>
      </c>
      <c r="AZ252" s="365">
        <v>27762875</v>
      </c>
      <c r="BA252" s="366">
        <v>0</v>
      </c>
      <c r="BB252" s="366">
        <v>0</v>
      </c>
    </row>
    <row r="253" spans="1:54" x14ac:dyDescent="0.25">
      <c r="A253" s="925" t="s">
        <v>99</v>
      </c>
      <c r="B253" s="829"/>
      <c r="C253" s="925" t="s">
        <v>322</v>
      </c>
      <c r="D253" s="829"/>
      <c r="E253" s="925" t="s">
        <v>324</v>
      </c>
      <c r="F253" s="829"/>
      <c r="G253" s="925" t="s">
        <v>284</v>
      </c>
      <c r="H253" s="829"/>
      <c r="I253" s="925" t="s">
        <v>280</v>
      </c>
      <c r="J253" s="829"/>
      <c r="K253" s="829"/>
      <c r="L253" s="925" t="s">
        <v>282</v>
      </c>
      <c r="M253" s="829"/>
      <c r="N253" s="829"/>
      <c r="O253" s="925" t="s">
        <v>292</v>
      </c>
      <c r="P253" s="829"/>
      <c r="Q253" s="925"/>
      <c r="R253" s="829"/>
      <c r="S253" s="924" t="s">
        <v>329</v>
      </c>
      <c r="T253" s="829"/>
      <c r="U253" s="829"/>
      <c r="V253" s="829"/>
      <c r="W253" s="829"/>
      <c r="X253" s="829"/>
      <c r="Y253" s="829"/>
      <c r="Z253" s="829"/>
      <c r="AA253" s="925" t="s">
        <v>273</v>
      </c>
      <c r="AB253" s="829"/>
      <c r="AC253" s="829"/>
      <c r="AD253" s="829"/>
      <c r="AE253" s="829"/>
      <c r="AF253" s="925" t="s">
        <v>274</v>
      </c>
      <c r="AG253" s="829"/>
      <c r="AH253" s="829"/>
      <c r="AI253" s="108" t="s">
        <v>65</v>
      </c>
      <c r="AJ253" s="926" t="s">
        <v>275</v>
      </c>
      <c r="AK253" s="829"/>
      <c r="AL253" s="829"/>
      <c r="AM253" s="829"/>
      <c r="AN253" s="829"/>
      <c r="AO253" s="829"/>
      <c r="AP253" s="366">
        <v>0</v>
      </c>
      <c r="AQ253" s="557">
        <v>0</v>
      </c>
      <c r="AR253" s="366">
        <v>0</v>
      </c>
      <c r="AS253" s="366">
        <v>0</v>
      </c>
      <c r="AT253" s="557">
        <v>0</v>
      </c>
      <c r="AU253" s="366">
        <v>0</v>
      </c>
      <c r="AV253" s="557">
        <v>0</v>
      </c>
      <c r="AW253" s="366">
        <v>0</v>
      </c>
      <c r="AX253" s="557">
        <v>0</v>
      </c>
      <c r="AY253" s="366">
        <v>0</v>
      </c>
      <c r="AZ253" s="366">
        <v>0</v>
      </c>
      <c r="BA253" s="366">
        <v>0</v>
      </c>
      <c r="BB253" s="366">
        <v>0</v>
      </c>
    </row>
    <row r="254" spans="1:54" x14ac:dyDescent="0.25">
      <c r="A254" s="925" t="s">
        <v>99</v>
      </c>
      <c r="B254" s="829"/>
      <c r="C254" s="925" t="s">
        <v>322</v>
      </c>
      <c r="D254" s="829"/>
      <c r="E254" s="925" t="s">
        <v>324</v>
      </c>
      <c r="F254" s="829"/>
      <c r="G254" s="925" t="s">
        <v>284</v>
      </c>
      <c r="H254" s="829"/>
      <c r="I254" s="925" t="s">
        <v>280</v>
      </c>
      <c r="J254" s="829"/>
      <c r="K254" s="829"/>
      <c r="L254" s="925" t="s">
        <v>282</v>
      </c>
      <c r="M254" s="829"/>
      <c r="N254" s="829"/>
      <c r="O254" s="925" t="s">
        <v>80</v>
      </c>
      <c r="P254" s="829"/>
      <c r="Q254" s="925"/>
      <c r="R254" s="829"/>
      <c r="S254" s="924" t="s">
        <v>330</v>
      </c>
      <c r="T254" s="829"/>
      <c r="U254" s="829"/>
      <c r="V254" s="829"/>
      <c r="W254" s="829"/>
      <c r="X254" s="829"/>
      <c r="Y254" s="829"/>
      <c r="Z254" s="829"/>
      <c r="AA254" s="925" t="s">
        <v>273</v>
      </c>
      <c r="AB254" s="829"/>
      <c r="AC254" s="829"/>
      <c r="AD254" s="829"/>
      <c r="AE254" s="829"/>
      <c r="AF254" s="925" t="s">
        <v>274</v>
      </c>
      <c r="AG254" s="829"/>
      <c r="AH254" s="829"/>
      <c r="AI254" s="108" t="s">
        <v>65</v>
      </c>
      <c r="AJ254" s="926" t="s">
        <v>275</v>
      </c>
      <c r="AK254" s="829"/>
      <c r="AL254" s="829"/>
      <c r="AM254" s="829"/>
      <c r="AN254" s="829"/>
      <c r="AO254" s="829"/>
      <c r="AP254" s="366">
        <v>0</v>
      </c>
      <c r="AQ254" s="557">
        <v>0</v>
      </c>
      <c r="AR254" s="366">
        <v>0</v>
      </c>
      <c r="AS254" s="366">
        <v>0</v>
      </c>
      <c r="AT254" s="557">
        <v>0</v>
      </c>
      <c r="AU254" s="366">
        <v>0</v>
      </c>
      <c r="AV254" s="557">
        <v>0</v>
      </c>
      <c r="AW254" s="366">
        <v>0</v>
      </c>
      <c r="AX254" s="557">
        <v>0</v>
      </c>
      <c r="AY254" s="366">
        <v>0</v>
      </c>
      <c r="AZ254" s="366">
        <v>0</v>
      </c>
      <c r="BA254" s="366">
        <v>0</v>
      </c>
      <c r="BB254" s="366">
        <v>0</v>
      </c>
    </row>
    <row r="255" spans="1:54" s="517" customFormat="1" x14ac:dyDescent="0.25">
      <c r="A255" s="1016" t="s">
        <v>99</v>
      </c>
      <c r="B255" s="1017"/>
      <c r="C255" s="1016" t="s">
        <v>322</v>
      </c>
      <c r="D255" s="1017"/>
      <c r="E255" s="1016" t="s">
        <v>324</v>
      </c>
      <c r="F255" s="1017"/>
      <c r="G255" s="1016" t="s">
        <v>292</v>
      </c>
      <c r="H255" s="1017"/>
      <c r="I255" s="1016"/>
      <c r="J255" s="1017"/>
      <c r="K255" s="1017"/>
      <c r="L255" s="1016"/>
      <c r="M255" s="1017"/>
      <c r="N255" s="1017"/>
      <c r="O255" s="1016"/>
      <c r="P255" s="1017"/>
      <c r="Q255" s="1016"/>
      <c r="R255" s="1017"/>
      <c r="S255" s="1018" t="s">
        <v>334</v>
      </c>
      <c r="T255" s="1017"/>
      <c r="U255" s="1017"/>
      <c r="V255" s="1017"/>
      <c r="W255" s="1017"/>
      <c r="X255" s="1017"/>
      <c r="Y255" s="1017"/>
      <c r="Z255" s="1017"/>
      <c r="AA255" s="1016" t="s">
        <v>273</v>
      </c>
      <c r="AB255" s="1017"/>
      <c r="AC255" s="1017"/>
      <c r="AD255" s="1017"/>
      <c r="AE255" s="1017"/>
      <c r="AF255" s="1016" t="s">
        <v>274</v>
      </c>
      <c r="AG255" s="1017"/>
      <c r="AH255" s="1017"/>
      <c r="AI255" s="514" t="s">
        <v>65</v>
      </c>
      <c r="AJ255" s="1019" t="s">
        <v>275</v>
      </c>
      <c r="AK255" s="1017"/>
      <c r="AL255" s="1017"/>
      <c r="AM255" s="1017"/>
      <c r="AN255" s="1017"/>
      <c r="AO255" s="1017"/>
      <c r="AP255" s="515">
        <v>4400000000</v>
      </c>
      <c r="AQ255" s="557">
        <v>0</v>
      </c>
      <c r="AR255" s="515">
        <v>400000000</v>
      </c>
      <c r="AS255" s="516">
        <v>0</v>
      </c>
      <c r="AT255" s="556">
        <v>110307478</v>
      </c>
      <c r="AU255" s="515">
        <v>-110307478</v>
      </c>
      <c r="AV255" s="556">
        <v>182721028</v>
      </c>
      <c r="AW255" s="515">
        <v>-72413550</v>
      </c>
      <c r="AX255" s="556">
        <v>189419476</v>
      </c>
      <c r="AY255" s="515">
        <v>-6698448</v>
      </c>
      <c r="AZ255" s="515">
        <v>189419476</v>
      </c>
      <c r="BA255" s="516">
        <v>0</v>
      </c>
      <c r="BB255" s="516">
        <v>0</v>
      </c>
    </row>
    <row r="256" spans="1:54" x14ac:dyDescent="0.25">
      <c r="A256" s="918" t="s">
        <v>99</v>
      </c>
      <c r="B256" s="829"/>
      <c r="C256" s="918" t="s">
        <v>322</v>
      </c>
      <c r="D256" s="829"/>
      <c r="E256" s="918" t="s">
        <v>324</v>
      </c>
      <c r="F256" s="829"/>
      <c r="G256" s="918" t="s">
        <v>292</v>
      </c>
      <c r="H256" s="829"/>
      <c r="I256" s="918" t="s">
        <v>280</v>
      </c>
      <c r="J256" s="829"/>
      <c r="K256" s="829"/>
      <c r="L256" s="918"/>
      <c r="M256" s="829"/>
      <c r="N256" s="829"/>
      <c r="O256" s="918"/>
      <c r="P256" s="829"/>
      <c r="Q256" s="918"/>
      <c r="R256" s="829"/>
      <c r="S256" s="917" t="s">
        <v>334</v>
      </c>
      <c r="T256" s="829"/>
      <c r="U256" s="829"/>
      <c r="V256" s="829"/>
      <c r="W256" s="829"/>
      <c r="X256" s="829"/>
      <c r="Y256" s="829"/>
      <c r="Z256" s="829"/>
      <c r="AA256" s="918" t="s">
        <v>273</v>
      </c>
      <c r="AB256" s="829"/>
      <c r="AC256" s="829"/>
      <c r="AD256" s="829"/>
      <c r="AE256" s="829"/>
      <c r="AF256" s="918" t="s">
        <v>274</v>
      </c>
      <c r="AG256" s="829"/>
      <c r="AH256" s="829"/>
      <c r="AI256" s="105" t="s">
        <v>65</v>
      </c>
      <c r="AJ256" s="919" t="s">
        <v>275</v>
      </c>
      <c r="AK256" s="829"/>
      <c r="AL256" s="829"/>
      <c r="AM256" s="829"/>
      <c r="AN256" s="829"/>
      <c r="AO256" s="829"/>
      <c r="AP256" s="360">
        <v>3600000000</v>
      </c>
      <c r="AQ256" s="554">
        <v>0</v>
      </c>
      <c r="AR256" s="360">
        <v>400000000</v>
      </c>
      <c r="AS256" s="361">
        <v>0</v>
      </c>
      <c r="AT256" s="553">
        <v>110307478</v>
      </c>
      <c r="AU256" s="360">
        <v>-110307478</v>
      </c>
      <c r="AV256" s="553">
        <v>182721028</v>
      </c>
      <c r="AW256" s="360">
        <v>-72413550</v>
      </c>
      <c r="AX256" s="553">
        <v>189419476</v>
      </c>
      <c r="AY256" s="360">
        <v>-6698448</v>
      </c>
      <c r="AZ256" s="360">
        <v>189419476</v>
      </c>
      <c r="BA256" s="361">
        <v>0</v>
      </c>
      <c r="BB256" s="361">
        <v>0</v>
      </c>
    </row>
    <row r="257" spans="1:54" x14ac:dyDescent="0.25">
      <c r="A257" s="918" t="s">
        <v>99</v>
      </c>
      <c r="B257" s="829"/>
      <c r="C257" s="918" t="s">
        <v>322</v>
      </c>
      <c r="D257" s="829"/>
      <c r="E257" s="918" t="s">
        <v>324</v>
      </c>
      <c r="F257" s="829"/>
      <c r="G257" s="918" t="s">
        <v>292</v>
      </c>
      <c r="H257" s="829"/>
      <c r="I257" s="918" t="s">
        <v>280</v>
      </c>
      <c r="J257" s="829"/>
      <c r="K257" s="829"/>
      <c r="L257" s="918" t="s">
        <v>279</v>
      </c>
      <c r="M257" s="829"/>
      <c r="N257" s="829"/>
      <c r="O257" s="918"/>
      <c r="P257" s="829"/>
      <c r="Q257" s="918"/>
      <c r="R257" s="829"/>
      <c r="S257" s="917" t="s">
        <v>331</v>
      </c>
      <c r="T257" s="829"/>
      <c r="U257" s="829"/>
      <c r="V257" s="829"/>
      <c r="W257" s="829"/>
      <c r="X257" s="829"/>
      <c r="Y257" s="829"/>
      <c r="Z257" s="829"/>
      <c r="AA257" s="918" t="s">
        <v>273</v>
      </c>
      <c r="AB257" s="829"/>
      <c r="AC257" s="829"/>
      <c r="AD257" s="829"/>
      <c r="AE257" s="829"/>
      <c r="AF257" s="918" t="s">
        <v>274</v>
      </c>
      <c r="AG257" s="829"/>
      <c r="AH257" s="829"/>
      <c r="AI257" s="105" t="s">
        <v>65</v>
      </c>
      <c r="AJ257" s="919" t="s">
        <v>275</v>
      </c>
      <c r="AK257" s="829"/>
      <c r="AL257" s="829"/>
      <c r="AM257" s="829"/>
      <c r="AN257" s="829"/>
      <c r="AO257" s="829"/>
      <c r="AP257" s="360">
        <v>3600000000</v>
      </c>
      <c r="AQ257" s="554">
        <v>0</v>
      </c>
      <c r="AR257" s="360">
        <v>400000000</v>
      </c>
      <c r="AS257" s="361">
        <v>0</v>
      </c>
      <c r="AT257" s="553">
        <v>110307478</v>
      </c>
      <c r="AU257" s="360">
        <v>-110307478</v>
      </c>
      <c r="AV257" s="553">
        <v>182721028</v>
      </c>
      <c r="AW257" s="360">
        <v>-72413550</v>
      </c>
      <c r="AX257" s="553">
        <v>189419476</v>
      </c>
      <c r="AY257" s="360">
        <v>-6698448</v>
      </c>
      <c r="AZ257" s="360">
        <v>189419476</v>
      </c>
      <c r="BA257" s="361">
        <v>0</v>
      </c>
      <c r="BB257" s="361">
        <v>0</v>
      </c>
    </row>
    <row r="258" spans="1:54" x14ac:dyDescent="0.25">
      <c r="A258" s="925" t="s">
        <v>99</v>
      </c>
      <c r="B258" s="829"/>
      <c r="C258" s="925" t="s">
        <v>322</v>
      </c>
      <c r="D258" s="829"/>
      <c r="E258" s="925" t="s">
        <v>324</v>
      </c>
      <c r="F258" s="829"/>
      <c r="G258" s="925" t="s">
        <v>292</v>
      </c>
      <c r="H258" s="829"/>
      <c r="I258" s="925" t="s">
        <v>280</v>
      </c>
      <c r="J258" s="829"/>
      <c r="K258" s="829"/>
      <c r="L258" s="925" t="s">
        <v>279</v>
      </c>
      <c r="M258" s="829"/>
      <c r="N258" s="829"/>
      <c r="O258" s="925" t="s">
        <v>279</v>
      </c>
      <c r="P258" s="829"/>
      <c r="Q258" s="925"/>
      <c r="R258" s="829"/>
      <c r="S258" s="924" t="s">
        <v>332</v>
      </c>
      <c r="T258" s="829"/>
      <c r="U258" s="829"/>
      <c r="V258" s="829"/>
      <c r="W258" s="829"/>
      <c r="X258" s="829"/>
      <c r="Y258" s="829"/>
      <c r="Z258" s="829"/>
      <c r="AA258" s="925" t="s">
        <v>273</v>
      </c>
      <c r="AB258" s="829"/>
      <c r="AC258" s="829"/>
      <c r="AD258" s="829"/>
      <c r="AE258" s="829"/>
      <c r="AF258" s="925" t="s">
        <v>274</v>
      </c>
      <c r="AG258" s="829"/>
      <c r="AH258" s="829"/>
      <c r="AI258" s="108" t="s">
        <v>65</v>
      </c>
      <c r="AJ258" s="926" t="s">
        <v>275</v>
      </c>
      <c r="AK258" s="829"/>
      <c r="AL258" s="829"/>
      <c r="AM258" s="829"/>
      <c r="AN258" s="829"/>
      <c r="AO258" s="829"/>
      <c r="AP258" s="365">
        <v>868452358</v>
      </c>
      <c r="AQ258" s="557">
        <v>0</v>
      </c>
      <c r="AR258" s="366">
        <v>0</v>
      </c>
      <c r="AS258" s="366">
        <v>0</v>
      </c>
      <c r="AT258" s="557">
        <v>0</v>
      </c>
      <c r="AU258" s="366">
        <v>0</v>
      </c>
      <c r="AV258" s="556">
        <v>80434600</v>
      </c>
      <c r="AW258" s="365">
        <v>-80434600</v>
      </c>
      <c r="AX258" s="556">
        <v>80434600</v>
      </c>
      <c r="AY258" s="366">
        <v>0</v>
      </c>
      <c r="AZ258" s="365">
        <v>80434600</v>
      </c>
      <c r="BA258" s="366">
        <v>0</v>
      </c>
      <c r="BB258" s="366">
        <v>0</v>
      </c>
    </row>
    <row r="259" spans="1:54" x14ac:dyDescent="0.25">
      <c r="A259" s="925" t="s">
        <v>99</v>
      </c>
      <c r="B259" s="829"/>
      <c r="C259" s="925" t="s">
        <v>322</v>
      </c>
      <c r="D259" s="829"/>
      <c r="E259" s="925" t="s">
        <v>324</v>
      </c>
      <c r="F259" s="829"/>
      <c r="G259" s="925" t="s">
        <v>292</v>
      </c>
      <c r="H259" s="829"/>
      <c r="I259" s="925" t="s">
        <v>280</v>
      </c>
      <c r="J259" s="829"/>
      <c r="K259" s="829"/>
      <c r="L259" s="925" t="s">
        <v>279</v>
      </c>
      <c r="M259" s="829"/>
      <c r="N259" s="829"/>
      <c r="O259" s="925" t="s">
        <v>282</v>
      </c>
      <c r="P259" s="829"/>
      <c r="Q259" s="925"/>
      <c r="R259" s="829"/>
      <c r="S259" s="924" t="s">
        <v>327</v>
      </c>
      <c r="T259" s="829"/>
      <c r="U259" s="829"/>
      <c r="V259" s="829"/>
      <c r="W259" s="829"/>
      <c r="X259" s="829"/>
      <c r="Y259" s="829"/>
      <c r="Z259" s="829"/>
      <c r="AA259" s="925" t="s">
        <v>273</v>
      </c>
      <c r="AB259" s="829"/>
      <c r="AC259" s="829"/>
      <c r="AD259" s="829"/>
      <c r="AE259" s="829"/>
      <c r="AF259" s="925" t="s">
        <v>274</v>
      </c>
      <c r="AG259" s="829"/>
      <c r="AH259" s="829"/>
      <c r="AI259" s="108" t="s">
        <v>65</v>
      </c>
      <c r="AJ259" s="926" t="s">
        <v>275</v>
      </c>
      <c r="AK259" s="829"/>
      <c r="AL259" s="829"/>
      <c r="AM259" s="829"/>
      <c r="AN259" s="829"/>
      <c r="AO259" s="829"/>
      <c r="AP259" s="365">
        <v>480000000</v>
      </c>
      <c r="AQ259" s="557">
        <v>0</v>
      </c>
      <c r="AR259" s="365">
        <v>110000000</v>
      </c>
      <c r="AS259" s="366">
        <v>0</v>
      </c>
      <c r="AT259" s="557">
        <v>0</v>
      </c>
      <c r="AU259" s="366">
        <v>0</v>
      </c>
      <c r="AV259" s="557">
        <v>0</v>
      </c>
      <c r="AW259" s="366">
        <v>0</v>
      </c>
      <c r="AX259" s="557">
        <v>0</v>
      </c>
      <c r="AY259" s="366">
        <v>0</v>
      </c>
      <c r="AZ259" s="366">
        <v>0</v>
      </c>
      <c r="BA259" s="366">
        <v>0</v>
      </c>
      <c r="BB259" s="366">
        <v>0</v>
      </c>
    </row>
    <row r="260" spans="1:54" x14ac:dyDescent="0.25">
      <c r="A260" s="925" t="s">
        <v>99</v>
      </c>
      <c r="B260" s="829"/>
      <c r="C260" s="925" t="s">
        <v>322</v>
      </c>
      <c r="D260" s="829"/>
      <c r="E260" s="925" t="s">
        <v>324</v>
      </c>
      <c r="F260" s="829"/>
      <c r="G260" s="925" t="s">
        <v>292</v>
      </c>
      <c r="H260" s="829"/>
      <c r="I260" s="925" t="s">
        <v>280</v>
      </c>
      <c r="J260" s="829"/>
      <c r="K260" s="829"/>
      <c r="L260" s="925" t="s">
        <v>279</v>
      </c>
      <c r="M260" s="829"/>
      <c r="N260" s="829"/>
      <c r="O260" s="925" t="s">
        <v>289</v>
      </c>
      <c r="P260" s="829"/>
      <c r="Q260" s="925"/>
      <c r="R260" s="829"/>
      <c r="S260" s="924" t="s">
        <v>328</v>
      </c>
      <c r="T260" s="829"/>
      <c r="U260" s="829"/>
      <c r="V260" s="829"/>
      <c r="W260" s="829"/>
      <c r="X260" s="829"/>
      <c r="Y260" s="829"/>
      <c r="Z260" s="829"/>
      <c r="AA260" s="925" t="s">
        <v>273</v>
      </c>
      <c r="AB260" s="829"/>
      <c r="AC260" s="829"/>
      <c r="AD260" s="829"/>
      <c r="AE260" s="829"/>
      <c r="AF260" s="925" t="s">
        <v>274</v>
      </c>
      <c r="AG260" s="829"/>
      <c r="AH260" s="829"/>
      <c r="AI260" s="108" t="s">
        <v>65</v>
      </c>
      <c r="AJ260" s="926" t="s">
        <v>275</v>
      </c>
      <c r="AK260" s="829"/>
      <c r="AL260" s="829"/>
      <c r="AM260" s="829"/>
      <c r="AN260" s="829"/>
      <c r="AO260" s="829"/>
      <c r="AP260" s="365">
        <v>390000000</v>
      </c>
      <c r="AQ260" s="557">
        <v>0</v>
      </c>
      <c r="AR260" s="366">
        <v>0</v>
      </c>
      <c r="AS260" s="366">
        <v>0</v>
      </c>
      <c r="AT260" s="557">
        <v>0</v>
      </c>
      <c r="AU260" s="366">
        <v>0</v>
      </c>
      <c r="AV260" s="556">
        <v>16682025</v>
      </c>
      <c r="AW260" s="365">
        <v>-16682025</v>
      </c>
      <c r="AX260" s="556">
        <v>16682025</v>
      </c>
      <c r="AY260" s="366">
        <v>0</v>
      </c>
      <c r="AZ260" s="365">
        <v>16682025</v>
      </c>
      <c r="BA260" s="366">
        <v>0</v>
      </c>
      <c r="BB260" s="366">
        <v>0</v>
      </c>
    </row>
    <row r="261" spans="1:54" x14ac:dyDescent="0.25">
      <c r="A261" s="925" t="s">
        <v>99</v>
      </c>
      <c r="B261" s="829"/>
      <c r="C261" s="925" t="s">
        <v>322</v>
      </c>
      <c r="D261" s="829"/>
      <c r="E261" s="925" t="s">
        <v>324</v>
      </c>
      <c r="F261" s="829"/>
      <c r="G261" s="925" t="s">
        <v>292</v>
      </c>
      <c r="H261" s="829"/>
      <c r="I261" s="925" t="s">
        <v>280</v>
      </c>
      <c r="J261" s="829"/>
      <c r="K261" s="829"/>
      <c r="L261" s="925" t="s">
        <v>279</v>
      </c>
      <c r="M261" s="829"/>
      <c r="N261" s="829"/>
      <c r="O261" s="925" t="s">
        <v>283</v>
      </c>
      <c r="P261" s="829"/>
      <c r="Q261" s="925"/>
      <c r="R261" s="829"/>
      <c r="S261" s="924" t="s">
        <v>84</v>
      </c>
      <c r="T261" s="829"/>
      <c r="U261" s="829"/>
      <c r="V261" s="829"/>
      <c r="W261" s="829"/>
      <c r="X261" s="829"/>
      <c r="Y261" s="829"/>
      <c r="Z261" s="829"/>
      <c r="AA261" s="925" t="s">
        <v>273</v>
      </c>
      <c r="AB261" s="829"/>
      <c r="AC261" s="829"/>
      <c r="AD261" s="829"/>
      <c r="AE261" s="829"/>
      <c r="AF261" s="925" t="s">
        <v>274</v>
      </c>
      <c r="AG261" s="829"/>
      <c r="AH261" s="829"/>
      <c r="AI261" s="108" t="s">
        <v>65</v>
      </c>
      <c r="AJ261" s="926" t="s">
        <v>275</v>
      </c>
      <c r="AK261" s="829"/>
      <c r="AL261" s="829"/>
      <c r="AM261" s="829"/>
      <c r="AN261" s="829"/>
      <c r="AO261" s="829"/>
      <c r="AP261" s="365">
        <v>1571547642</v>
      </c>
      <c r="AQ261" s="557">
        <v>0</v>
      </c>
      <c r="AR261" s="366">
        <v>0</v>
      </c>
      <c r="AS261" s="366">
        <v>0</v>
      </c>
      <c r="AT261" s="556">
        <v>110307478</v>
      </c>
      <c r="AU261" s="365">
        <v>-110307478</v>
      </c>
      <c r="AV261" s="556">
        <v>85604403</v>
      </c>
      <c r="AW261" s="365">
        <v>24703075</v>
      </c>
      <c r="AX261" s="556">
        <v>92302851</v>
      </c>
      <c r="AY261" s="365">
        <v>-6698448</v>
      </c>
      <c r="AZ261" s="365">
        <v>92302851</v>
      </c>
      <c r="BA261" s="366">
        <v>0</v>
      </c>
      <c r="BB261" s="366">
        <v>0</v>
      </c>
    </row>
    <row r="262" spans="1:54" x14ac:dyDescent="0.25">
      <c r="A262" s="925" t="s">
        <v>99</v>
      </c>
      <c r="B262" s="829"/>
      <c r="C262" s="925" t="s">
        <v>322</v>
      </c>
      <c r="D262" s="829"/>
      <c r="E262" s="925" t="s">
        <v>324</v>
      </c>
      <c r="F262" s="829"/>
      <c r="G262" s="925" t="s">
        <v>292</v>
      </c>
      <c r="H262" s="829"/>
      <c r="I262" s="925" t="s">
        <v>280</v>
      </c>
      <c r="J262" s="829"/>
      <c r="K262" s="829"/>
      <c r="L262" s="925" t="s">
        <v>279</v>
      </c>
      <c r="M262" s="829"/>
      <c r="N262" s="829"/>
      <c r="O262" s="925" t="s">
        <v>293</v>
      </c>
      <c r="P262" s="829"/>
      <c r="Q262" s="925"/>
      <c r="R262" s="829"/>
      <c r="S262" s="924" t="s">
        <v>335</v>
      </c>
      <c r="T262" s="829"/>
      <c r="U262" s="829"/>
      <c r="V262" s="829"/>
      <c r="W262" s="829"/>
      <c r="X262" s="829"/>
      <c r="Y262" s="829"/>
      <c r="Z262" s="829"/>
      <c r="AA262" s="925" t="s">
        <v>273</v>
      </c>
      <c r="AB262" s="829"/>
      <c r="AC262" s="829"/>
      <c r="AD262" s="829"/>
      <c r="AE262" s="829"/>
      <c r="AF262" s="925" t="s">
        <v>274</v>
      </c>
      <c r="AG262" s="829"/>
      <c r="AH262" s="829"/>
      <c r="AI262" s="108" t="s">
        <v>65</v>
      </c>
      <c r="AJ262" s="926" t="s">
        <v>275</v>
      </c>
      <c r="AK262" s="829"/>
      <c r="AL262" s="829"/>
      <c r="AM262" s="829"/>
      <c r="AN262" s="829"/>
      <c r="AO262" s="829"/>
      <c r="AP262" s="365">
        <v>170000000</v>
      </c>
      <c r="AQ262" s="557">
        <v>0</v>
      </c>
      <c r="AR262" s="365">
        <v>170000000</v>
      </c>
      <c r="AS262" s="366">
        <v>0</v>
      </c>
      <c r="AT262" s="557">
        <v>0</v>
      </c>
      <c r="AU262" s="366">
        <v>0</v>
      </c>
      <c r="AV262" s="557">
        <v>0</v>
      </c>
      <c r="AW262" s="366">
        <v>0</v>
      </c>
      <c r="AX262" s="557">
        <v>0</v>
      </c>
      <c r="AY262" s="366">
        <v>0</v>
      </c>
      <c r="AZ262" s="366">
        <v>0</v>
      </c>
      <c r="BA262" s="366">
        <v>0</v>
      </c>
      <c r="BB262" s="366">
        <v>0</v>
      </c>
    </row>
    <row r="263" spans="1:54" x14ac:dyDescent="0.25">
      <c r="A263" s="925" t="s">
        <v>99</v>
      </c>
      <c r="B263" s="829"/>
      <c r="C263" s="925" t="s">
        <v>322</v>
      </c>
      <c r="D263" s="829"/>
      <c r="E263" s="925" t="s">
        <v>324</v>
      </c>
      <c r="F263" s="829"/>
      <c r="G263" s="925" t="s">
        <v>292</v>
      </c>
      <c r="H263" s="829"/>
      <c r="I263" s="925" t="s">
        <v>280</v>
      </c>
      <c r="J263" s="829"/>
      <c r="K263" s="829"/>
      <c r="L263" s="925" t="s">
        <v>279</v>
      </c>
      <c r="M263" s="829"/>
      <c r="N263" s="829"/>
      <c r="O263" s="925" t="s">
        <v>290</v>
      </c>
      <c r="P263" s="829"/>
      <c r="Q263" s="925" t="s">
        <v>236</v>
      </c>
      <c r="R263" s="829"/>
      <c r="S263" s="924" t="s">
        <v>863</v>
      </c>
      <c r="T263" s="829"/>
      <c r="U263" s="829"/>
      <c r="V263" s="829"/>
      <c r="W263" s="829"/>
      <c r="X263" s="829"/>
      <c r="Y263" s="829"/>
      <c r="Z263" s="829"/>
      <c r="AA263" s="925" t="s">
        <v>273</v>
      </c>
      <c r="AB263" s="829"/>
      <c r="AC263" s="829"/>
      <c r="AD263" s="829"/>
      <c r="AE263" s="829"/>
      <c r="AF263" s="925" t="s">
        <v>274</v>
      </c>
      <c r="AG263" s="829"/>
      <c r="AH263" s="829"/>
      <c r="AI263" s="108" t="s">
        <v>65</v>
      </c>
      <c r="AJ263" s="926" t="s">
        <v>275</v>
      </c>
      <c r="AK263" s="829"/>
      <c r="AL263" s="829"/>
      <c r="AM263" s="829"/>
      <c r="AN263" s="829"/>
      <c r="AO263" s="829"/>
      <c r="AP263" s="365">
        <v>120000000</v>
      </c>
      <c r="AQ263" s="557">
        <v>0</v>
      </c>
      <c r="AR263" s="365">
        <v>120000000</v>
      </c>
      <c r="AS263" s="366">
        <v>0</v>
      </c>
      <c r="AT263" s="557">
        <v>0</v>
      </c>
      <c r="AU263" s="366">
        <v>0</v>
      </c>
      <c r="AV263" s="557">
        <v>0</v>
      </c>
      <c r="AW263" s="366">
        <v>0</v>
      </c>
      <c r="AX263" s="557">
        <v>0</v>
      </c>
      <c r="AY263" s="366">
        <v>0</v>
      </c>
      <c r="AZ263" s="366">
        <v>0</v>
      </c>
      <c r="BA263" s="366">
        <v>0</v>
      </c>
      <c r="BB263" s="366">
        <v>0</v>
      </c>
    </row>
    <row r="264" spans="1:54" s="517" customFormat="1" ht="22.5" customHeight="1" x14ac:dyDescent="0.25">
      <c r="A264" s="1016" t="s">
        <v>99</v>
      </c>
      <c r="B264" s="1017"/>
      <c r="C264" s="1016" t="s">
        <v>322</v>
      </c>
      <c r="D264" s="1017"/>
      <c r="E264" s="1016" t="s">
        <v>324</v>
      </c>
      <c r="F264" s="1017"/>
      <c r="G264" s="1016" t="s">
        <v>293</v>
      </c>
      <c r="H264" s="1017"/>
      <c r="I264" s="1016"/>
      <c r="J264" s="1017"/>
      <c r="K264" s="1017"/>
      <c r="L264" s="1016"/>
      <c r="M264" s="1017"/>
      <c r="N264" s="1017"/>
      <c r="O264" s="1016"/>
      <c r="P264" s="1017"/>
      <c r="Q264" s="1016"/>
      <c r="R264" s="1017"/>
      <c r="S264" s="1018" t="s">
        <v>336</v>
      </c>
      <c r="T264" s="1017"/>
      <c r="U264" s="1017"/>
      <c r="V264" s="1017"/>
      <c r="W264" s="1017"/>
      <c r="X264" s="1017"/>
      <c r="Y264" s="1017"/>
      <c r="Z264" s="1017"/>
      <c r="AA264" s="1016" t="s">
        <v>273</v>
      </c>
      <c r="AB264" s="1017"/>
      <c r="AC264" s="1017"/>
      <c r="AD264" s="1017"/>
      <c r="AE264" s="1017"/>
      <c r="AF264" s="1016" t="s">
        <v>274</v>
      </c>
      <c r="AG264" s="1017"/>
      <c r="AH264" s="1017"/>
      <c r="AI264" s="514" t="s">
        <v>65</v>
      </c>
      <c r="AJ264" s="1019" t="s">
        <v>275</v>
      </c>
      <c r="AK264" s="1017"/>
      <c r="AL264" s="1017"/>
      <c r="AM264" s="1017"/>
      <c r="AN264" s="1017"/>
      <c r="AO264" s="1017"/>
      <c r="AP264" s="515">
        <v>6000000000</v>
      </c>
      <c r="AQ264" s="556">
        <v>83200000</v>
      </c>
      <c r="AR264" s="515">
        <v>479887668</v>
      </c>
      <c r="AS264" s="515">
        <v>-300000000</v>
      </c>
      <c r="AT264" s="556">
        <v>146185592</v>
      </c>
      <c r="AU264" s="515">
        <v>-62985592</v>
      </c>
      <c r="AV264" s="556">
        <v>362156887</v>
      </c>
      <c r="AW264" s="515">
        <v>-215971295</v>
      </c>
      <c r="AX264" s="556">
        <v>365131002</v>
      </c>
      <c r="AY264" s="515">
        <v>-2974115</v>
      </c>
      <c r="AZ264" s="515">
        <v>365131002</v>
      </c>
      <c r="BA264" s="516">
        <v>0</v>
      </c>
      <c r="BB264" s="516">
        <v>0</v>
      </c>
    </row>
    <row r="265" spans="1:54" x14ac:dyDescent="0.25">
      <c r="A265" s="918" t="s">
        <v>99</v>
      </c>
      <c r="B265" s="829"/>
      <c r="C265" s="918" t="s">
        <v>322</v>
      </c>
      <c r="D265" s="829"/>
      <c r="E265" s="918" t="s">
        <v>324</v>
      </c>
      <c r="F265" s="829"/>
      <c r="G265" s="918" t="s">
        <v>293</v>
      </c>
      <c r="H265" s="829"/>
      <c r="I265" s="918" t="s">
        <v>280</v>
      </c>
      <c r="J265" s="829"/>
      <c r="K265" s="829"/>
      <c r="L265" s="918"/>
      <c r="M265" s="829"/>
      <c r="N265" s="829"/>
      <c r="O265" s="918"/>
      <c r="P265" s="829"/>
      <c r="Q265" s="918"/>
      <c r="R265" s="829"/>
      <c r="S265" s="917" t="s">
        <v>336</v>
      </c>
      <c r="T265" s="829"/>
      <c r="U265" s="829"/>
      <c r="V265" s="829"/>
      <c r="W265" s="829"/>
      <c r="X265" s="829"/>
      <c r="Y265" s="829"/>
      <c r="Z265" s="829"/>
      <c r="AA265" s="918" t="s">
        <v>273</v>
      </c>
      <c r="AB265" s="829"/>
      <c r="AC265" s="829"/>
      <c r="AD265" s="829"/>
      <c r="AE265" s="829"/>
      <c r="AF265" s="918" t="s">
        <v>274</v>
      </c>
      <c r="AG265" s="829"/>
      <c r="AH265" s="829"/>
      <c r="AI265" s="105" t="s">
        <v>65</v>
      </c>
      <c r="AJ265" s="919" t="s">
        <v>275</v>
      </c>
      <c r="AK265" s="829"/>
      <c r="AL265" s="829"/>
      <c r="AM265" s="829"/>
      <c r="AN265" s="829"/>
      <c r="AO265" s="829"/>
      <c r="AP265" s="360">
        <v>3500000000</v>
      </c>
      <c r="AQ265" s="553">
        <v>83200000</v>
      </c>
      <c r="AR265" s="360">
        <v>279887668</v>
      </c>
      <c r="AS265" s="361">
        <v>0</v>
      </c>
      <c r="AT265" s="553">
        <v>146185592</v>
      </c>
      <c r="AU265" s="360">
        <v>-62985592</v>
      </c>
      <c r="AV265" s="553">
        <v>362156887</v>
      </c>
      <c r="AW265" s="360">
        <v>-215971295</v>
      </c>
      <c r="AX265" s="553">
        <v>365131002</v>
      </c>
      <c r="AY265" s="360">
        <v>-2974115</v>
      </c>
      <c r="AZ265" s="360">
        <v>365131002</v>
      </c>
      <c r="BA265" s="361">
        <v>0</v>
      </c>
      <c r="BB265" s="361">
        <v>0</v>
      </c>
    </row>
    <row r="266" spans="1:54" x14ac:dyDescent="0.25">
      <c r="A266" s="918" t="s">
        <v>99</v>
      </c>
      <c r="B266" s="829"/>
      <c r="C266" s="918" t="s">
        <v>322</v>
      </c>
      <c r="D266" s="829"/>
      <c r="E266" s="918" t="s">
        <v>324</v>
      </c>
      <c r="F266" s="829"/>
      <c r="G266" s="918" t="s">
        <v>293</v>
      </c>
      <c r="H266" s="829"/>
      <c r="I266" s="918" t="s">
        <v>280</v>
      </c>
      <c r="J266" s="829"/>
      <c r="K266" s="829"/>
      <c r="L266" s="918" t="s">
        <v>282</v>
      </c>
      <c r="M266" s="829"/>
      <c r="N266" s="829"/>
      <c r="O266" s="918"/>
      <c r="P266" s="829"/>
      <c r="Q266" s="918"/>
      <c r="R266" s="829"/>
      <c r="S266" s="917" t="s">
        <v>326</v>
      </c>
      <c r="T266" s="829"/>
      <c r="U266" s="829"/>
      <c r="V266" s="829"/>
      <c r="W266" s="829"/>
      <c r="X266" s="829"/>
      <c r="Y266" s="829"/>
      <c r="Z266" s="829"/>
      <c r="AA266" s="918" t="s">
        <v>273</v>
      </c>
      <c r="AB266" s="829"/>
      <c r="AC266" s="829"/>
      <c r="AD266" s="829"/>
      <c r="AE266" s="829"/>
      <c r="AF266" s="918" t="s">
        <v>274</v>
      </c>
      <c r="AG266" s="829"/>
      <c r="AH266" s="829"/>
      <c r="AI266" s="105" t="s">
        <v>65</v>
      </c>
      <c r="AJ266" s="919" t="s">
        <v>275</v>
      </c>
      <c r="AK266" s="829"/>
      <c r="AL266" s="829"/>
      <c r="AM266" s="829"/>
      <c r="AN266" s="829"/>
      <c r="AO266" s="829"/>
      <c r="AP266" s="360">
        <v>3500000000</v>
      </c>
      <c r="AQ266" s="553">
        <v>83200000</v>
      </c>
      <c r="AR266" s="360">
        <v>279887668</v>
      </c>
      <c r="AS266" s="361">
        <v>0</v>
      </c>
      <c r="AT266" s="553">
        <v>146185592</v>
      </c>
      <c r="AU266" s="360">
        <v>-62985592</v>
      </c>
      <c r="AV266" s="553">
        <v>362156887</v>
      </c>
      <c r="AW266" s="360">
        <v>-215971295</v>
      </c>
      <c r="AX266" s="553">
        <v>365131002</v>
      </c>
      <c r="AY266" s="360">
        <v>-2974115</v>
      </c>
      <c r="AZ266" s="360">
        <v>365131002</v>
      </c>
      <c r="BA266" s="361">
        <v>0</v>
      </c>
      <c r="BB266" s="361">
        <v>0</v>
      </c>
    </row>
    <row r="267" spans="1:54" x14ac:dyDescent="0.25">
      <c r="A267" s="925" t="s">
        <v>99</v>
      </c>
      <c r="B267" s="829"/>
      <c r="C267" s="925" t="s">
        <v>322</v>
      </c>
      <c r="D267" s="829"/>
      <c r="E267" s="925" t="s">
        <v>324</v>
      </c>
      <c r="F267" s="829"/>
      <c r="G267" s="925" t="s">
        <v>293</v>
      </c>
      <c r="H267" s="829"/>
      <c r="I267" s="925" t="s">
        <v>280</v>
      </c>
      <c r="J267" s="829"/>
      <c r="K267" s="829"/>
      <c r="L267" s="925" t="s">
        <v>282</v>
      </c>
      <c r="M267" s="829"/>
      <c r="N267" s="829"/>
      <c r="O267" s="925" t="s">
        <v>279</v>
      </c>
      <c r="P267" s="829"/>
      <c r="Q267" s="925"/>
      <c r="R267" s="829"/>
      <c r="S267" s="924" t="s">
        <v>332</v>
      </c>
      <c r="T267" s="829"/>
      <c r="U267" s="829"/>
      <c r="V267" s="829"/>
      <c r="W267" s="829"/>
      <c r="X267" s="829"/>
      <c r="Y267" s="829"/>
      <c r="Z267" s="829"/>
      <c r="AA267" s="925" t="s">
        <v>273</v>
      </c>
      <c r="AB267" s="829"/>
      <c r="AC267" s="829"/>
      <c r="AD267" s="829"/>
      <c r="AE267" s="829"/>
      <c r="AF267" s="925" t="s">
        <v>274</v>
      </c>
      <c r="AG267" s="829"/>
      <c r="AH267" s="829"/>
      <c r="AI267" s="108" t="s">
        <v>65</v>
      </c>
      <c r="AJ267" s="926" t="s">
        <v>275</v>
      </c>
      <c r="AK267" s="829"/>
      <c r="AL267" s="829"/>
      <c r="AM267" s="829"/>
      <c r="AN267" s="829"/>
      <c r="AO267" s="829"/>
      <c r="AP267" s="365">
        <v>2220000000</v>
      </c>
      <c r="AQ267" s="556">
        <v>83200000</v>
      </c>
      <c r="AR267" s="365">
        <v>24887668</v>
      </c>
      <c r="AS267" s="366">
        <v>0</v>
      </c>
      <c r="AT267" s="556">
        <v>72500000</v>
      </c>
      <c r="AU267" s="365">
        <v>10700000</v>
      </c>
      <c r="AV267" s="556">
        <v>206330999</v>
      </c>
      <c r="AW267" s="365">
        <v>-133830999</v>
      </c>
      <c r="AX267" s="556">
        <v>206330999</v>
      </c>
      <c r="AY267" s="366">
        <v>0</v>
      </c>
      <c r="AZ267" s="365">
        <v>206330999</v>
      </c>
      <c r="BA267" s="366">
        <v>0</v>
      </c>
      <c r="BB267" s="366">
        <v>0</v>
      </c>
    </row>
    <row r="268" spans="1:54" x14ac:dyDescent="0.25">
      <c r="A268" s="925" t="s">
        <v>99</v>
      </c>
      <c r="B268" s="829"/>
      <c r="C268" s="925" t="s">
        <v>322</v>
      </c>
      <c r="D268" s="829"/>
      <c r="E268" s="925" t="s">
        <v>324</v>
      </c>
      <c r="F268" s="829"/>
      <c r="G268" s="925" t="s">
        <v>293</v>
      </c>
      <c r="H268" s="829"/>
      <c r="I268" s="925" t="s">
        <v>280</v>
      </c>
      <c r="J268" s="829"/>
      <c r="K268" s="829"/>
      <c r="L268" s="925" t="s">
        <v>282</v>
      </c>
      <c r="M268" s="829"/>
      <c r="N268" s="829"/>
      <c r="O268" s="925" t="s">
        <v>282</v>
      </c>
      <c r="P268" s="829"/>
      <c r="Q268" s="925"/>
      <c r="R268" s="829"/>
      <c r="S268" s="924" t="s">
        <v>327</v>
      </c>
      <c r="T268" s="829"/>
      <c r="U268" s="829"/>
      <c r="V268" s="829"/>
      <c r="W268" s="829"/>
      <c r="X268" s="829"/>
      <c r="Y268" s="829"/>
      <c r="Z268" s="829"/>
      <c r="AA268" s="925" t="s">
        <v>273</v>
      </c>
      <c r="AB268" s="829"/>
      <c r="AC268" s="829"/>
      <c r="AD268" s="829"/>
      <c r="AE268" s="829"/>
      <c r="AF268" s="925" t="s">
        <v>274</v>
      </c>
      <c r="AG268" s="829"/>
      <c r="AH268" s="829"/>
      <c r="AI268" s="108" t="s">
        <v>65</v>
      </c>
      <c r="AJ268" s="926" t="s">
        <v>275</v>
      </c>
      <c r="AK268" s="829"/>
      <c r="AL268" s="829"/>
      <c r="AM268" s="829"/>
      <c r="AN268" s="829"/>
      <c r="AO268" s="829"/>
      <c r="AP268" s="365">
        <v>555000000</v>
      </c>
      <c r="AQ268" s="557">
        <v>0</v>
      </c>
      <c r="AR268" s="365">
        <v>180000000</v>
      </c>
      <c r="AS268" s="366">
        <v>0</v>
      </c>
      <c r="AT268" s="557">
        <v>0</v>
      </c>
      <c r="AU268" s="366">
        <v>0</v>
      </c>
      <c r="AV268" s="556">
        <v>64842338</v>
      </c>
      <c r="AW268" s="365">
        <v>-64842338</v>
      </c>
      <c r="AX268" s="556">
        <v>64842338</v>
      </c>
      <c r="AY268" s="366">
        <v>0</v>
      </c>
      <c r="AZ268" s="365">
        <v>64842338</v>
      </c>
      <c r="BA268" s="366">
        <v>0</v>
      </c>
      <c r="BB268" s="366">
        <v>0</v>
      </c>
    </row>
    <row r="269" spans="1:54" x14ac:dyDescent="0.25">
      <c r="A269" s="925" t="s">
        <v>99</v>
      </c>
      <c r="B269" s="829"/>
      <c r="C269" s="925" t="s">
        <v>322</v>
      </c>
      <c r="D269" s="829"/>
      <c r="E269" s="925" t="s">
        <v>324</v>
      </c>
      <c r="F269" s="829"/>
      <c r="G269" s="925" t="s">
        <v>293</v>
      </c>
      <c r="H269" s="829"/>
      <c r="I269" s="925" t="s">
        <v>280</v>
      </c>
      <c r="J269" s="829"/>
      <c r="K269" s="829"/>
      <c r="L269" s="925" t="s">
        <v>282</v>
      </c>
      <c r="M269" s="829"/>
      <c r="N269" s="829"/>
      <c r="O269" s="925" t="s">
        <v>289</v>
      </c>
      <c r="P269" s="829"/>
      <c r="Q269" s="925"/>
      <c r="R269" s="829"/>
      <c r="S269" s="924" t="s">
        <v>328</v>
      </c>
      <c r="T269" s="829"/>
      <c r="U269" s="829"/>
      <c r="V269" s="829"/>
      <c r="W269" s="829"/>
      <c r="X269" s="829"/>
      <c r="Y269" s="829"/>
      <c r="Z269" s="829"/>
      <c r="AA269" s="925" t="s">
        <v>273</v>
      </c>
      <c r="AB269" s="829"/>
      <c r="AC269" s="829"/>
      <c r="AD269" s="829"/>
      <c r="AE269" s="829"/>
      <c r="AF269" s="925" t="s">
        <v>274</v>
      </c>
      <c r="AG269" s="829"/>
      <c r="AH269" s="829"/>
      <c r="AI269" s="108" t="s">
        <v>65</v>
      </c>
      <c r="AJ269" s="926" t="s">
        <v>275</v>
      </c>
      <c r="AK269" s="829"/>
      <c r="AL269" s="829"/>
      <c r="AM269" s="829"/>
      <c r="AN269" s="829"/>
      <c r="AO269" s="829"/>
      <c r="AP269" s="365">
        <v>150000000</v>
      </c>
      <c r="AQ269" s="557">
        <v>0</v>
      </c>
      <c r="AR269" s="366">
        <v>0</v>
      </c>
      <c r="AS269" s="366">
        <v>0</v>
      </c>
      <c r="AT269" s="557">
        <v>0</v>
      </c>
      <c r="AU269" s="366">
        <v>0</v>
      </c>
      <c r="AV269" s="556">
        <v>27557417</v>
      </c>
      <c r="AW269" s="365">
        <v>-27557417</v>
      </c>
      <c r="AX269" s="556">
        <v>27557417</v>
      </c>
      <c r="AY269" s="366">
        <v>0</v>
      </c>
      <c r="AZ269" s="365">
        <v>27557417</v>
      </c>
      <c r="BA269" s="366">
        <v>0</v>
      </c>
      <c r="BB269" s="366">
        <v>0</v>
      </c>
    </row>
    <row r="270" spans="1:54" x14ac:dyDescent="0.25">
      <c r="A270" s="925" t="s">
        <v>99</v>
      </c>
      <c r="B270" s="829"/>
      <c r="C270" s="925" t="s">
        <v>322</v>
      </c>
      <c r="D270" s="829"/>
      <c r="E270" s="925" t="s">
        <v>324</v>
      </c>
      <c r="F270" s="829"/>
      <c r="G270" s="925" t="s">
        <v>293</v>
      </c>
      <c r="H270" s="829"/>
      <c r="I270" s="925" t="s">
        <v>280</v>
      </c>
      <c r="J270" s="829"/>
      <c r="K270" s="829"/>
      <c r="L270" s="925" t="s">
        <v>282</v>
      </c>
      <c r="M270" s="829"/>
      <c r="N270" s="829"/>
      <c r="O270" s="925" t="s">
        <v>283</v>
      </c>
      <c r="P270" s="829"/>
      <c r="Q270" s="925"/>
      <c r="R270" s="829"/>
      <c r="S270" s="924" t="s">
        <v>84</v>
      </c>
      <c r="T270" s="829"/>
      <c r="U270" s="829"/>
      <c r="V270" s="829"/>
      <c r="W270" s="829"/>
      <c r="X270" s="829"/>
      <c r="Y270" s="829"/>
      <c r="Z270" s="829"/>
      <c r="AA270" s="925" t="s">
        <v>273</v>
      </c>
      <c r="AB270" s="829"/>
      <c r="AC270" s="829"/>
      <c r="AD270" s="829"/>
      <c r="AE270" s="829"/>
      <c r="AF270" s="925" t="s">
        <v>274</v>
      </c>
      <c r="AG270" s="829"/>
      <c r="AH270" s="829"/>
      <c r="AI270" s="108" t="s">
        <v>65</v>
      </c>
      <c r="AJ270" s="926" t="s">
        <v>275</v>
      </c>
      <c r="AK270" s="829"/>
      <c r="AL270" s="829"/>
      <c r="AM270" s="829"/>
      <c r="AN270" s="829"/>
      <c r="AO270" s="829"/>
      <c r="AP270" s="365">
        <v>500000000</v>
      </c>
      <c r="AQ270" s="557">
        <v>0</v>
      </c>
      <c r="AR270" s="366">
        <v>0</v>
      </c>
      <c r="AS270" s="366">
        <v>0</v>
      </c>
      <c r="AT270" s="556">
        <v>73685592</v>
      </c>
      <c r="AU270" s="365">
        <v>-73685592</v>
      </c>
      <c r="AV270" s="556">
        <v>63426133</v>
      </c>
      <c r="AW270" s="365">
        <v>10259459</v>
      </c>
      <c r="AX270" s="556">
        <v>66400248</v>
      </c>
      <c r="AY270" s="365">
        <v>-2974115</v>
      </c>
      <c r="AZ270" s="365">
        <v>66400248</v>
      </c>
      <c r="BA270" s="366">
        <v>0</v>
      </c>
      <c r="BB270" s="366">
        <v>0</v>
      </c>
    </row>
    <row r="271" spans="1:54" x14ac:dyDescent="0.25">
      <c r="A271" s="925" t="s">
        <v>99</v>
      </c>
      <c r="B271" s="829"/>
      <c r="C271" s="925" t="s">
        <v>322</v>
      </c>
      <c r="D271" s="829"/>
      <c r="E271" s="925" t="s">
        <v>324</v>
      </c>
      <c r="F271" s="829"/>
      <c r="G271" s="925" t="s">
        <v>293</v>
      </c>
      <c r="H271" s="829"/>
      <c r="I271" s="925" t="s">
        <v>280</v>
      </c>
      <c r="J271" s="829"/>
      <c r="K271" s="829"/>
      <c r="L271" s="925" t="s">
        <v>282</v>
      </c>
      <c r="M271" s="829"/>
      <c r="N271" s="829"/>
      <c r="O271" s="925" t="s">
        <v>292</v>
      </c>
      <c r="P271" s="829"/>
      <c r="Q271" s="925"/>
      <c r="R271" s="829"/>
      <c r="S271" s="924" t="s">
        <v>329</v>
      </c>
      <c r="T271" s="829"/>
      <c r="U271" s="829"/>
      <c r="V271" s="829"/>
      <c r="W271" s="829"/>
      <c r="X271" s="829"/>
      <c r="Y271" s="829"/>
      <c r="Z271" s="829"/>
      <c r="AA271" s="925" t="s">
        <v>273</v>
      </c>
      <c r="AB271" s="829"/>
      <c r="AC271" s="829"/>
      <c r="AD271" s="829"/>
      <c r="AE271" s="829"/>
      <c r="AF271" s="925" t="s">
        <v>274</v>
      </c>
      <c r="AG271" s="829"/>
      <c r="AH271" s="829"/>
      <c r="AI271" s="108" t="s">
        <v>65</v>
      </c>
      <c r="AJ271" s="926" t="s">
        <v>275</v>
      </c>
      <c r="AK271" s="829"/>
      <c r="AL271" s="829"/>
      <c r="AM271" s="829"/>
      <c r="AN271" s="829"/>
      <c r="AO271" s="829"/>
      <c r="AP271" s="365">
        <v>75000000</v>
      </c>
      <c r="AQ271" s="557">
        <v>0</v>
      </c>
      <c r="AR271" s="365">
        <v>75000000</v>
      </c>
      <c r="AS271" s="366">
        <v>0</v>
      </c>
      <c r="AT271" s="557">
        <v>0</v>
      </c>
      <c r="AU271" s="366">
        <v>0</v>
      </c>
      <c r="AV271" s="557">
        <v>0</v>
      </c>
      <c r="AW271" s="366">
        <v>0</v>
      </c>
      <c r="AX271" s="557">
        <v>0</v>
      </c>
      <c r="AY271" s="366">
        <v>0</v>
      </c>
      <c r="AZ271" s="366">
        <v>0</v>
      </c>
      <c r="BA271" s="366">
        <v>0</v>
      </c>
      <c r="BB271" s="366">
        <v>0</v>
      </c>
    </row>
    <row r="272" spans="1:54" x14ac:dyDescent="0.25">
      <c r="A272" s="925" t="s">
        <v>99</v>
      </c>
      <c r="B272" s="829"/>
      <c r="C272" s="925" t="s">
        <v>322</v>
      </c>
      <c r="D272" s="829"/>
      <c r="E272" s="925" t="s">
        <v>324</v>
      </c>
      <c r="F272" s="829"/>
      <c r="G272" s="925" t="s">
        <v>293</v>
      </c>
      <c r="H272" s="829"/>
      <c r="I272" s="925" t="s">
        <v>280</v>
      </c>
      <c r="J272" s="829"/>
      <c r="K272" s="829"/>
      <c r="L272" s="925" t="s">
        <v>282</v>
      </c>
      <c r="M272" s="829"/>
      <c r="N272" s="829"/>
      <c r="O272" s="925" t="s">
        <v>80</v>
      </c>
      <c r="P272" s="829"/>
      <c r="Q272" s="925"/>
      <c r="R272" s="829"/>
      <c r="S272" s="924" t="s">
        <v>330</v>
      </c>
      <c r="T272" s="829"/>
      <c r="U272" s="829"/>
      <c r="V272" s="829"/>
      <c r="W272" s="829"/>
      <c r="X272" s="829"/>
      <c r="Y272" s="829"/>
      <c r="Z272" s="829"/>
      <c r="AA272" s="925" t="s">
        <v>273</v>
      </c>
      <c r="AB272" s="829"/>
      <c r="AC272" s="829"/>
      <c r="AD272" s="829"/>
      <c r="AE272" s="829"/>
      <c r="AF272" s="925" t="s">
        <v>274</v>
      </c>
      <c r="AG272" s="829"/>
      <c r="AH272" s="829"/>
      <c r="AI272" s="108" t="s">
        <v>65</v>
      </c>
      <c r="AJ272" s="926" t="s">
        <v>275</v>
      </c>
      <c r="AK272" s="829"/>
      <c r="AL272" s="829"/>
      <c r="AM272" s="829"/>
      <c r="AN272" s="829"/>
      <c r="AO272" s="829"/>
      <c r="AP272" s="366">
        <v>0</v>
      </c>
      <c r="AQ272" s="557">
        <v>0</v>
      </c>
      <c r="AR272" s="366">
        <v>0</v>
      </c>
      <c r="AS272" s="366">
        <v>0</v>
      </c>
      <c r="AT272" s="557">
        <v>0</v>
      </c>
      <c r="AU272" s="366">
        <v>0</v>
      </c>
      <c r="AV272" s="557">
        <v>0</v>
      </c>
      <c r="AW272" s="366">
        <v>0</v>
      </c>
      <c r="AX272" s="557">
        <v>0</v>
      </c>
      <c r="AY272" s="366">
        <v>0</v>
      </c>
      <c r="AZ272" s="366">
        <v>0</v>
      </c>
      <c r="BA272" s="366">
        <v>0</v>
      </c>
      <c r="BB272" s="366">
        <v>0</v>
      </c>
    </row>
    <row r="273" spans="1:54" s="517" customFormat="1" ht="19.5" customHeight="1" x14ac:dyDescent="0.25">
      <c r="A273" s="1025" t="s">
        <v>99</v>
      </c>
      <c r="B273" s="1017"/>
      <c r="C273" s="1025" t="s">
        <v>322</v>
      </c>
      <c r="D273" s="1017"/>
      <c r="E273" s="1025" t="s">
        <v>324</v>
      </c>
      <c r="F273" s="1017"/>
      <c r="G273" s="1025" t="s">
        <v>294</v>
      </c>
      <c r="H273" s="1017"/>
      <c r="I273" s="1025" t="s">
        <v>236</v>
      </c>
      <c r="J273" s="1017"/>
      <c r="K273" s="1017"/>
      <c r="L273" s="1025" t="s">
        <v>236</v>
      </c>
      <c r="M273" s="1017"/>
      <c r="N273" s="1017"/>
      <c r="O273" s="1025" t="s">
        <v>236</v>
      </c>
      <c r="P273" s="1017"/>
      <c r="Q273" s="1025" t="s">
        <v>236</v>
      </c>
      <c r="R273" s="1017"/>
      <c r="S273" s="1027" t="s">
        <v>884</v>
      </c>
      <c r="T273" s="1017"/>
      <c r="U273" s="1017"/>
      <c r="V273" s="1017"/>
      <c r="W273" s="1017"/>
      <c r="X273" s="1017"/>
      <c r="Y273" s="1017"/>
      <c r="Z273" s="1017"/>
      <c r="AA273" s="1025" t="s">
        <v>273</v>
      </c>
      <c r="AB273" s="1017"/>
      <c r="AC273" s="1017"/>
      <c r="AD273" s="1017"/>
      <c r="AE273" s="1017"/>
      <c r="AF273" s="1025" t="s">
        <v>274</v>
      </c>
      <c r="AG273" s="1017"/>
      <c r="AH273" s="1017"/>
      <c r="AI273" s="518" t="s">
        <v>65</v>
      </c>
      <c r="AJ273" s="1026" t="s">
        <v>275</v>
      </c>
      <c r="AK273" s="1017"/>
      <c r="AL273" s="1017"/>
      <c r="AM273" s="1017"/>
      <c r="AN273" s="1017"/>
      <c r="AO273" s="1017"/>
      <c r="AP273" s="519">
        <v>400000000</v>
      </c>
      <c r="AQ273" s="554">
        <v>0</v>
      </c>
      <c r="AR273" s="519">
        <v>400000000</v>
      </c>
      <c r="AS273" s="520">
        <v>0</v>
      </c>
      <c r="AT273" s="554">
        <v>0</v>
      </c>
      <c r="AU273" s="520">
        <v>0</v>
      </c>
      <c r="AV273" s="554">
        <v>0</v>
      </c>
      <c r="AW273" s="520">
        <v>0</v>
      </c>
      <c r="AX273" s="554">
        <v>0</v>
      </c>
      <c r="AY273" s="520">
        <v>0</v>
      </c>
      <c r="AZ273" s="520">
        <v>0</v>
      </c>
      <c r="BA273" s="520">
        <v>0</v>
      </c>
      <c r="BB273" s="520">
        <v>0</v>
      </c>
    </row>
    <row r="274" spans="1:54" x14ac:dyDescent="0.25">
      <c r="A274" s="918" t="s">
        <v>99</v>
      </c>
      <c r="B274" s="829"/>
      <c r="C274" s="918" t="s">
        <v>322</v>
      </c>
      <c r="D274" s="829"/>
      <c r="E274" s="918" t="s">
        <v>324</v>
      </c>
      <c r="F274" s="829"/>
      <c r="G274" s="918" t="s">
        <v>294</v>
      </c>
      <c r="H274" s="829"/>
      <c r="I274" s="918" t="s">
        <v>280</v>
      </c>
      <c r="J274" s="829"/>
      <c r="K274" s="829"/>
      <c r="L274" s="918" t="s">
        <v>236</v>
      </c>
      <c r="M274" s="829"/>
      <c r="N274" s="829"/>
      <c r="O274" s="918" t="s">
        <v>236</v>
      </c>
      <c r="P274" s="829"/>
      <c r="Q274" s="918" t="s">
        <v>236</v>
      </c>
      <c r="R274" s="829"/>
      <c r="S274" s="917" t="s">
        <v>884</v>
      </c>
      <c r="T274" s="829"/>
      <c r="U274" s="829"/>
      <c r="V274" s="829"/>
      <c r="W274" s="829"/>
      <c r="X274" s="829"/>
      <c r="Y274" s="829"/>
      <c r="Z274" s="829"/>
      <c r="AA274" s="918" t="s">
        <v>273</v>
      </c>
      <c r="AB274" s="829"/>
      <c r="AC274" s="829"/>
      <c r="AD274" s="829"/>
      <c r="AE274" s="829"/>
      <c r="AF274" s="918" t="s">
        <v>274</v>
      </c>
      <c r="AG274" s="829"/>
      <c r="AH274" s="829"/>
      <c r="AI274" s="105" t="s">
        <v>65</v>
      </c>
      <c r="AJ274" s="919" t="s">
        <v>275</v>
      </c>
      <c r="AK274" s="829"/>
      <c r="AL274" s="829"/>
      <c r="AM274" s="829"/>
      <c r="AN274" s="829"/>
      <c r="AO274" s="829"/>
      <c r="AP274" s="360">
        <v>400000000</v>
      </c>
      <c r="AQ274" s="554">
        <v>0</v>
      </c>
      <c r="AR274" s="360">
        <v>400000000</v>
      </c>
      <c r="AS274" s="361">
        <v>0</v>
      </c>
      <c r="AT274" s="554">
        <v>0</v>
      </c>
      <c r="AU274" s="361">
        <v>0</v>
      </c>
      <c r="AV274" s="554">
        <v>0</v>
      </c>
      <c r="AW274" s="361">
        <v>0</v>
      </c>
      <c r="AX274" s="554">
        <v>0</v>
      </c>
      <c r="AY274" s="361">
        <v>0</v>
      </c>
      <c r="AZ274" s="361">
        <v>0</v>
      </c>
      <c r="BA274" s="361">
        <v>0</v>
      </c>
      <c r="BB274" s="361">
        <v>0</v>
      </c>
    </row>
    <row r="275" spans="1:54" x14ac:dyDescent="0.25">
      <c r="A275" s="918" t="s">
        <v>99</v>
      </c>
      <c r="B275" s="829"/>
      <c r="C275" s="918" t="s">
        <v>322</v>
      </c>
      <c r="D275" s="829"/>
      <c r="E275" s="918" t="s">
        <v>324</v>
      </c>
      <c r="F275" s="829"/>
      <c r="G275" s="918" t="s">
        <v>294</v>
      </c>
      <c r="H275" s="829"/>
      <c r="I275" s="918" t="s">
        <v>280</v>
      </c>
      <c r="J275" s="829"/>
      <c r="K275" s="829"/>
      <c r="L275" s="918" t="s">
        <v>289</v>
      </c>
      <c r="M275" s="829"/>
      <c r="N275" s="829"/>
      <c r="O275" s="918" t="s">
        <v>236</v>
      </c>
      <c r="P275" s="829"/>
      <c r="Q275" s="918" t="s">
        <v>236</v>
      </c>
      <c r="R275" s="829"/>
      <c r="S275" s="917" t="s">
        <v>885</v>
      </c>
      <c r="T275" s="829"/>
      <c r="U275" s="829"/>
      <c r="V275" s="829"/>
      <c r="W275" s="829"/>
      <c r="X275" s="829"/>
      <c r="Y275" s="829"/>
      <c r="Z275" s="829"/>
      <c r="AA275" s="918" t="s">
        <v>273</v>
      </c>
      <c r="AB275" s="829"/>
      <c r="AC275" s="829"/>
      <c r="AD275" s="829"/>
      <c r="AE275" s="829"/>
      <c r="AF275" s="918" t="s">
        <v>274</v>
      </c>
      <c r="AG275" s="829"/>
      <c r="AH275" s="829"/>
      <c r="AI275" s="105" t="s">
        <v>65</v>
      </c>
      <c r="AJ275" s="919" t="s">
        <v>275</v>
      </c>
      <c r="AK275" s="829"/>
      <c r="AL275" s="829"/>
      <c r="AM275" s="829"/>
      <c r="AN275" s="829"/>
      <c r="AO275" s="829"/>
      <c r="AP275" s="360">
        <v>400000000</v>
      </c>
      <c r="AQ275" s="554">
        <v>0</v>
      </c>
      <c r="AR275" s="360">
        <v>400000000</v>
      </c>
      <c r="AS275" s="361">
        <v>0</v>
      </c>
      <c r="AT275" s="554">
        <v>0</v>
      </c>
      <c r="AU275" s="361">
        <v>0</v>
      </c>
      <c r="AV275" s="554">
        <v>0</v>
      </c>
      <c r="AW275" s="361">
        <v>0</v>
      </c>
      <c r="AX275" s="554">
        <v>0</v>
      </c>
      <c r="AY275" s="361">
        <v>0</v>
      </c>
      <c r="AZ275" s="361">
        <v>0</v>
      </c>
      <c r="BA275" s="361">
        <v>0</v>
      </c>
      <c r="BB275" s="361">
        <v>0</v>
      </c>
    </row>
    <row r="276" spans="1:54" x14ac:dyDescent="0.25">
      <c r="A276" s="925" t="s">
        <v>99</v>
      </c>
      <c r="B276" s="829"/>
      <c r="C276" s="925" t="s">
        <v>322</v>
      </c>
      <c r="D276" s="829"/>
      <c r="E276" s="925" t="s">
        <v>324</v>
      </c>
      <c r="F276" s="829"/>
      <c r="G276" s="925" t="s">
        <v>294</v>
      </c>
      <c r="H276" s="829"/>
      <c r="I276" s="925" t="s">
        <v>280</v>
      </c>
      <c r="J276" s="829"/>
      <c r="K276" s="829"/>
      <c r="L276" s="925" t="s">
        <v>289</v>
      </c>
      <c r="M276" s="829"/>
      <c r="N276" s="829"/>
      <c r="O276" s="925" t="s">
        <v>65</v>
      </c>
      <c r="P276" s="829"/>
      <c r="Q276" s="925" t="s">
        <v>236</v>
      </c>
      <c r="R276" s="829"/>
      <c r="S276" s="924" t="s">
        <v>886</v>
      </c>
      <c r="T276" s="829"/>
      <c r="U276" s="829"/>
      <c r="V276" s="829"/>
      <c r="W276" s="829"/>
      <c r="X276" s="829"/>
      <c r="Y276" s="829"/>
      <c r="Z276" s="829"/>
      <c r="AA276" s="925" t="s">
        <v>273</v>
      </c>
      <c r="AB276" s="829"/>
      <c r="AC276" s="829"/>
      <c r="AD276" s="829"/>
      <c r="AE276" s="829"/>
      <c r="AF276" s="925" t="s">
        <v>274</v>
      </c>
      <c r="AG276" s="829"/>
      <c r="AH276" s="829"/>
      <c r="AI276" s="108" t="s">
        <v>65</v>
      </c>
      <c r="AJ276" s="926" t="s">
        <v>275</v>
      </c>
      <c r="AK276" s="829"/>
      <c r="AL276" s="829"/>
      <c r="AM276" s="829"/>
      <c r="AN276" s="829"/>
      <c r="AO276" s="829"/>
      <c r="AP276" s="365">
        <v>361979000</v>
      </c>
      <c r="AQ276" s="557">
        <v>0</v>
      </c>
      <c r="AR276" s="365">
        <v>361979000</v>
      </c>
      <c r="AS276" s="366">
        <v>0</v>
      </c>
      <c r="AT276" s="557">
        <v>0</v>
      </c>
      <c r="AU276" s="366">
        <v>0</v>
      </c>
      <c r="AV276" s="557">
        <v>0</v>
      </c>
      <c r="AW276" s="366">
        <v>0</v>
      </c>
      <c r="AX276" s="557">
        <v>0</v>
      </c>
      <c r="AY276" s="366">
        <v>0</v>
      </c>
      <c r="AZ276" s="366">
        <v>0</v>
      </c>
      <c r="BA276" s="366">
        <v>0</v>
      </c>
      <c r="BB276" s="366">
        <v>0</v>
      </c>
    </row>
    <row r="277" spans="1:54" x14ac:dyDescent="0.25">
      <c r="A277" s="925" t="s">
        <v>99</v>
      </c>
      <c r="B277" s="829"/>
      <c r="C277" s="925" t="s">
        <v>322</v>
      </c>
      <c r="D277" s="829"/>
      <c r="E277" s="925" t="s">
        <v>324</v>
      </c>
      <c r="F277" s="829"/>
      <c r="G277" s="925" t="s">
        <v>294</v>
      </c>
      <c r="H277" s="829"/>
      <c r="I277" s="925" t="s">
        <v>280</v>
      </c>
      <c r="J277" s="829"/>
      <c r="K277" s="829"/>
      <c r="L277" s="925" t="s">
        <v>289</v>
      </c>
      <c r="M277" s="829"/>
      <c r="N277" s="829"/>
      <c r="O277" s="925" t="s">
        <v>80</v>
      </c>
      <c r="P277" s="829"/>
      <c r="Q277" s="925" t="s">
        <v>236</v>
      </c>
      <c r="R277" s="829"/>
      <c r="S277" s="924" t="s">
        <v>330</v>
      </c>
      <c r="T277" s="829"/>
      <c r="U277" s="829"/>
      <c r="V277" s="829"/>
      <c r="W277" s="829"/>
      <c r="X277" s="829"/>
      <c r="Y277" s="829"/>
      <c r="Z277" s="829"/>
      <c r="AA277" s="925" t="s">
        <v>273</v>
      </c>
      <c r="AB277" s="829"/>
      <c r="AC277" s="829"/>
      <c r="AD277" s="829"/>
      <c r="AE277" s="829"/>
      <c r="AF277" s="925" t="s">
        <v>274</v>
      </c>
      <c r="AG277" s="829"/>
      <c r="AH277" s="829"/>
      <c r="AI277" s="108" t="s">
        <v>65</v>
      </c>
      <c r="AJ277" s="926" t="s">
        <v>275</v>
      </c>
      <c r="AK277" s="829"/>
      <c r="AL277" s="829"/>
      <c r="AM277" s="829"/>
      <c r="AN277" s="829"/>
      <c r="AO277" s="829"/>
      <c r="AP277" s="365">
        <v>38021000</v>
      </c>
      <c r="AQ277" s="557">
        <v>0</v>
      </c>
      <c r="AR277" s="365">
        <v>38021000</v>
      </c>
      <c r="AS277" s="366">
        <v>0</v>
      </c>
      <c r="AT277" s="557">
        <v>0</v>
      </c>
      <c r="AU277" s="366">
        <v>0</v>
      </c>
      <c r="AV277" s="557">
        <v>0</v>
      </c>
      <c r="AW277" s="366">
        <v>0</v>
      </c>
      <c r="AX277" s="557">
        <v>0</v>
      </c>
      <c r="AY277" s="366">
        <v>0</v>
      </c>
      <c r="AZ277" s="366">
        <v>0</v>
      </c>
      <c r="BA277" s="366">
        <v>0</v>
      </c>
      <c r="BB277" s="366">
        <v>0</v>
      </c>
    </row>
    <row r="278" spans="1:54" s="542" customFormat="1" x14ac:dyDescent="0.25">
      <c r="A278" s="1028" t="s">
        <v>99</v>
      </c>
      <c r="B278" s="1029"/>
      <c r="C278" s="1028" t="s">
        <v>322</v>
      </c>
      <c r="D278" s="1029"/>
      <c r="E278" s="1028" t="s">
        <v>324</v>
      </c>
      <c r="F278" s="1029"/>
      <c r="G278" s="1028" t="s">
        <v>290</v>
      </c>
      <c r="H278" s="1029"/>
      <c r="I278" s="1028" t="s">
        <v>280</v>
      </c>
      <c r="J278" s="1029"/>
      <c r="K278" s="1029"/>
      <c r="L278" s="1028"/>
      <c r="M278" s="1029"/>
      <c r="N278" s="1029"/>
      <c r="O278" s="1028"/>
      <c r="P278" s="1029"/>
      <c r="Q278" s="1028"/>
      <c r="R278" s="1029"/>
      <c r="S278" s="1031" t="s">
        <v>887</v>
      </c>
      <c r="T278" s="1029"/>
      <c r="U278" s="1029"/>
      <c r="V278" s="1029"/>
      <c r="W278" s="1029"/>
      <c r="X278" s="1029"/>
      <c r="Y278" s="1029"/>
      <c r="Z278" s="1029"/>
      <c r="AA278" s="1028" t="s">
        <v>273</v>
      </c>
      <c r="AB278" s="1029"/>
      <c r="AC278" s="1029"/>
      <c r="AD278" s="1029"/>
      <c r="AE278" s="1029"/>
      <c r="AF278" s="1028" t="s">
        <v>274</v>
      </c>
      <c r="AG278" s="1029"/>
      <c r="AH278" s="1029"/>
      <c r="AI278" s="543" t="s">
        <v>65</v>
      </c>
      <c r="AJ278" s="1030" t="s">
        <v>275</v>
      </c>
      <c r="AK278" s="1029"/>
      <c r="AL278" s="1029"/>
      <c r="AM278" s="1029"/>
      <c r="AN278" s="1029"/>
      <c r="AO278" s="1029"/>
      <c r="AP278" s="544">
        <v>300000000</v>
      </c>
      <c r="AQ278" s="553">
        <v>290000000</v>
      </c>
      <c r="AR278" s="544">
        <v>10000000</v>
      </c>
      <c r="AS278" s="545">
        <v>0</v>
      </c>
      <c r="AT278" s="553">
        <v>199800132</v>
      </c>
      <c r="AU278" s="544">
        <v>90199868</v>
      </c>
      <c r="AV278" s="554">
        <v>0</v>
      </c>
      <c r="AW278" s="544">
        <v>199800132</v>
      </c>
      <c r="AX278" s="554">
        <v>0</v>
      </c>
      <c r="AY278" s="545">
        <v>0</v>
      </c>
      <c r="AZ278" s="545">
        <v>0</v>
      </c>
      <c r="BA278" s="545">
        <v>0</v>
      </c>
      <c r="BB278" s="545">
        <v>0</v>
      </c>
    </row>
    <row r="279" spans="1:54" s="517" customFormat="1" x14ac:dyDescent="0.25">
      <c r="A279" s="1025" t="s">
        <v>99</v>
      </c>
      <c r="B279" s="1017"/>
      <c r="C279" s="1025" t="s">
        <v>322</v>
      </c>
      <c r="D279" s="1017"/>
      <c r="E279" s="1025" t="s">
        <v>324</v>
      </c>
      <c r="F279" s="1017"/>
      <c r="G279" s="1025" t="s">
        <v>290</v>
      </c>
      <c r="H279" s="1017"/>
      <c r="I279" s="1025" t="s">
        <v>236</v>
      </c>
      <c r="J279" s="1017"/>
      <c r="K279" s="1017"/>
      <c r="L279" s="1025" t="s">
        <v>236</v>
      </c>
      <c r="M279" s="1017"/>
      <c r="N279" s="1017"/>
      <c r="O279" s="1025" t="s">
        <v>236</v>
      </c>
      <c r="P279" s="1017"/>
      <c r="Q279" s="1025" t="s">
        <v>236</v>
      </c>
      <c r="R279" s="1017"/>
      <c r="S279" s="1027" t="s">
        <v>887</v>
      </c>
      <c r="T279" s="1017"/>
      <c r="U279" s="1017"/>
      <c r="V279" s="1017"/>
      <c r="W279" s="1017"/>
      <c r="X279" s="1017"/>
      <c r="Y279" s="1017"/>
      <c r="Z279" s="1017"/>
      <c r="AA279" s="1025" t="s">
        <v>273</v>
      </c>
      <c r="AB279" s="1017"/>
      <c r="AC279" s="1017"/>
      <c r="AD279" s="1017"/>
      <c r="AE279" s="1017"/>
      <c r="AF279" s="1025" t="s">
        <v>274</v>
      </c>
      <c r="AG279" s="1017"/>
      <c r="AH279" s="1017"/>
      <c r="AI279" s="518" t="s">
        <v>65</v>
      </c>
      <c r="AJ279" s="1026" t="s">
        <v>275</v>
      </c>
      <c r="AK279" s="1017"/>
      <c r="AL279" s="1017"/>
      <c r="AM279" s="1017"/>
      <c r="AN279" s="1017"/>
      <c r="AO279" s="1017"/>
      <c r="AP279" s="519">
        <v>300000000</v>
      </c>
      <c r="AQ279" s="553">
        <v>290000000</v>
      </c>
      <c r="AR279" s="519">
        <v>10000000</v>
      </c>
      <c r="AS279" s="520">
        <v>0</v>
      </c>
      <c r="AT279" s="553">
        <v>199800132</v>
      </c>
      <c r="AU279" s="519">
        <v>90199868</v>
      </c>
      <c r="AV279" s="554">
        <v>0</v>
      </c>
      <c r="AW279" s="519">
        <v>199800132</v>
      </c>
      <c r="AX279" s="554">
        <v>0</v>
      </c>
      <c r="AY279" s="520">
        <v>0</v>
      </c>
      <c r="AZ279" s="520">
        <v>0</v>
      </c>
      <c r="BA279" s="520">
        <v>0</v>
      </c>
      <c r="BB279" s="520">
        <v>0</v>
      </c>
    </row>
    <row r="280" spans="1:54" x14ac:dyDescent="0.25">
      <c r="A280" s="918" t="s">
        <v>99</v>
      </c>
      <c r="B280" s="829"/>
      <c r="C280" s="918" t="s">
        <v>322</v>
      </c>
      <c r="D280" s="829"/>
      <c r="E280" s="918" t="s">
        <v>324</v>
      </c>
      <c r="F280" s="829"/>
      <c r="G280" s="918" t="s">
        <v>290</v>
      </c>
      <c r="H280" s="829"/>
      <c r="I280" s="918" t="s">
        <v>280</v>
      </c>
      <c r="J280" s="829"/>
      <c r="K280" s="829"/>
      <c r="L280" s="918" t="s">
        <v>282</v>
      </c>
      <c r="M280" s="829"/>
      <c r="N280" s="829"/>
      <c r="O280" s="918"/>
      <c r="P280" s="829"/>
      <c r="Q280" s="918"/>
      <c r="R280" s="829"/>
      <c r="S280" s="917" t="s">
        <v>326</v>
      </c>
      <c r="T280" s="829"/>
      <c r="U280" s="829"/>
      <c r="V280" s="829"/>
      <c r="W280" s="829"/>
      <c r="X280" s="829"/>
      <c r="Y280" s="829"/>
      <c r="Z280" s="829"/>
      <c r="AA280" s="918" t="s">
        <v>273</v>
      </c>
      <c r="AB280" s="829"/>
      <c r="AC280" s="829"/>
      <c r="AD280" s="829"/>
      <c r="AE280" s="829"/>
      <c r="AF280" s="918" t="s">
        <v>274</v>
      </c>
      <c r="AG280" s="829"/>
      <c r="AH280" s="829"/>
      <c r="AI280" s="105" t="s">
        <v>65</v>
      </c>
      <c r="AJ280" s="919" t="s">
        <v>275</v>
      </c>
      <c r="AK280" s="829"/>
      <c r="AL280" s="829"/>
      <c r="AM280" s="829"/>
      <c r="AN280" s="829"/>
      <c r="AO280" s="829"/>
      <c r="AP280" s="360">
        <v>300000000</v>
      </c>
      <c r="AQ280" s="553">
        <v>290000000</v>
      </c>
      <c r="AR280" s="360">
        <v>10000000</v>
      </c>
      <c r="AS280" s="361">
        <v>0</v>
      </c>
      <c r="AT280" s="553">
        <v>199800132</v>
      </c>
      <c r="AU280" s="360">
        <v>90199868</v>
      </c>
      <c r="AV280" s="554">
        <v>0</v>
      </c>
      <c r="AW280" s="360">
        <v>199800132</v>
      </c>
      <c r="AX280" s="554">
        <v>0</v>
      </c>
      <c r="AY280" s="361">
        <v>0</v>
      </c>
      <c r="AZ280" s="361">
        <v>0</v>
      </c>
      <c r="BA280" s="361">
        <v>0</v>
      </c>
      <c r="BB280" s="361">
        <v>0</v>
      </c>
    </row>
    <row r="281" spans="1:54" x14ac:dyDescent="0.25">
      <c r="A281" s="925" t="s">
        <v>99</v>
      </c>
      <c r="B281" s="829"/>
      <c r="C281" s="925" t="s">
        <v>322</v>
      </c>
      <c r="D281" s="829"/>
      <c r="E281" s="925" t="s">
        <v>324</v>
      </c>
      <c r="F281" s="829"/>
      <c r="G281" s="925" t="s">
        <v>290</v>
      </c>
      <c r="H281" s="829"/>
      <c r="I281" s="925" t="s">
        <v>280</v>
      </c>
      <c r="J281" s="829"/>
      <c r="K281" s="829"/>
      <c r="L281" s="925" t="s">
        <v>282</v>
      </c>
      <c r="M281" s="829"/>
      <c r="N281" s="829"/>
      <c r="O281" s="925" t="s">
        <v>279</v>
      </c>
      <c r="P281" s="829"/>
      <c r="Q281" s="925"/>
      <c r="R281" s="829"/>
      <c r="S281" s="924" t="s">
        <v>332</v>
      </c>
      <c r="T281" s="829"/>
      <c r="U281" s="829"/>
      <c r="V281" s="829"/>
      <c r="W281" s="829"/>
      <c r="X281" s="829"/>
      <c r="Y281" s="829"/>
      <c r="Z281" s="829"/>
      <c r="AA281" s="925" t="s">
        <v>273</v>
      </c>
      <c r="AB281" s="829"/>
      <c r="AC281" s="829"/>
      <c r="AD281" s="829"/>
      <c r="AE281" s="829"/>
      <c r="AF281" s="925" t="s">
        <v>274</v>
      </c>
      <c r="AG281" s="829"/>
      <c r="AH281" s="829"/>
      <c r="AI281" s="108" t="s">
        <v>65</v>
      </c>
      <c r="AJ281" s="926" t="s">
        <v>275</v>
      </c>
      <c r="AK281" s="829"/>
      <c r="AL281" s="829"/>
      <c r="AM281" s="829"/>
      <c r="AN281" s="829"/>
      <c r="AO281" s="829"/>
      <c r="AP281" s="365">
        <v>45000000</v>
      </c>
      <c r="AQ281" s="556">
        <v>45000000</v>
      </c>
      <c r="AR281" s="366">
        <v>0</v>
      </c>
      <c r="AS281" s="366">
        <v>0</v>
      </c>
      <c r="AT281" s="556">
        <v>45000000</v>
      </c>
      <c r="AU281" s="366">
        <v>0</v>
      </c>
      <c r="AV281" s="557">
        <v>0</v>
      </c>
      <c r="AW281" s="365">
        <v>45000000</v>
      </c>
      <c r="AX281" s="557">
        <v>0</v>
      </c>
      <c r="AY281" s="366">
        <v>0</v>
      </c>
      <c r="AZ281" s="366">
        <v>0</v>
      </c>
      <c r="BA281" s="366">
        <v>0</v>
      </c>
      <c r="BB281" s="366">
        <v>0</v>
      </c>
    </row>
    <row r="282" spans="1:54" x14ac:dyDescent="0.25">
      <c r="A282" s="925" t="s">
        <v>99</v>
      </c>
      <c r="B282" s="829"/>
      <c r="C282" s="925" t="s">
        <v>322</v>
      </c>
      <c r="D282" s="829"/>
      <c r="E282" s="925" t="s">
        <v>324</v>
      </c>
      <c r="F282" s="829"/>
      <c r="G282" s="925" t="s">
        <v>290</v>
      </c>
      <c r="H282" s="829"/>
      <c r="I282" s="925" t="s">
        <v>280</v>
      </c>
      <c r="J282" s="829"/>
      <c r="K282" s="829"/>
      <c r="L282" s="925" t="s">
        <v>282</v>
      </c>
      <c r="M282" s="829"/>
      <c r="N282" s="829"/>
      <c r="O282" s="925" t="s">
        <v>282</v>
      </c>
      <c r="P282" s="829"/>
      <c r="Q282" s="925"/>
      <c r="R282" s="829"/>
      <c r="S282" s="924" t="s">
        <v>327</v>
      </c>
      <c r="T282" s="829"/>
      <c r="U282" s="829"/>
      <c r="V282" s="829"/>
      <c r="W282" s="829"/>
      <c r="X282" s="829"/>
      <c r="Y282" s="829"/>
      <c r="Z282" s="829"/>
      <c r="AA282" s="925" t="s">
        <v>273</v>
      </c>
      <c r="AB282" s="829"/>
      <c r="AC282" s="829"/>
      <c r="AD282" s="829"/>
      <c r="AE282" s="829"/>
      <c r="AF282" s="925" t="s">
        <v>274</v>
      </c>
      <c r="AG282" s="829"/>
      <c r="AH282" s="829"/>
      <c r="AI282" s="108" t="s">
        <v>65</v>
      </c>
      <c r="AJ282" s="926" t="s">
        <v>275</v>
      </c>
      <c r="AK282" s="829"/>
      <c r="AL282" s="829"/>
      <c r="AM282" s="829"/>
      <c r="AN282" s="829"/>
      <c r="AO282" s="829"/>
      <c r="AP282" s="365">
        <v>101000000</v>
      </c>
      <c r="AQ282" s="556">
        <v>101000000</v>
      </c>
      <c r="AR282" s="366">
        <v>0</v>
      </c>
      <c r="AS282" s="366">
        <v>0</v>
      </c>
      <c r="AT282" s="556">
        <v>101000000</v>
      </c>
      <c r="AU282" s="366">
        <v>0</v>
      </c>
      <c r="AV282" s="557">
        <v>0</v>
      </c>
      <c r="AW282" s="365">
        <v>101000000</v>
      </c>
      <c r="AX282" s="557">
        <v>0</v>
      </c>
      <c r="AY282" s="366">
        <v>0</v>
      </c>
      <c r="AZ282" s="366">
        <v>0</v>
      </c>
      <c r="BA282" s="366">
        <v>0</v>
      </c>
      <c r="BB282" s="366">
        <v>0</v>
      </c>
    </row>
    <row r="283" spans="1:54" x14ac:dyDescent="0.25">
      <c r="A283" s="925" t="s">
        <v>99</v>
      </c>
      <c r="B283" s="829"/>
      <c r="C283" s="925" t="s">
        <v>322</v>
      </c>
      <c r="D283" s="829"/>
      <c r="E283" s="925" t="s">
        <v>324</v>
      </c>
      <c r="F283" s="829"/>
      <c r="G283" s="925" t="s">
        <v>290</v>
      </c>
      <c r="H283" s="829"/>
      <c r="I283" s="925" t="s">
        <v>280</v>
      </c>
      <c r="J283" s="829"/>
      <c r="K283" s="829"/>
      <c r="L283" s="925" t="s">
        <v>282</v>
      </c>
      <c r="M283" s="829"/>
      <c r="N283" s="829"/>
      <c r="O283" s="925" t="s">
        <v>289</v>
      </c>
      <c r="P283" s="829"/>
      <c r="Q283" s="925"/>
      <c r="R283" s="829"/>
      <c r="S283" s="924" t="s">
        <v>328</v>
      </c>
      <c r="T283" s="829"/>
      <c r="U283" s="829"/>
      <c r="V283" s="829"/>
      <c r="W283" s="829"/>
      <c r="X283" s="829"/>
      <c r="Y283" s="829"/>
      <c r="Z283" s="829"/>
      <c r="AA283" s="925" t="s">
        <v>273</v>
      </c>
      <c r="AB283" s="829"/>
      <c r="AC283" s="829"/>
      <c r="AD283" s="829"/>
      <c r="AE283" s="829"/>
      <c r="AF283" s="925" t="s">
        <v>274</v>
      </c>
      <c r="AG283" s="829"/>
      <c r="AH283" s="829"/>
      <c r="AI283" s="108" t="s">
        <v>65</v>
      </c>
      <c r="AJ283" s="926" t="s">
        <v>275</v>
      </c>
      <c r="AK283" s="829"/>
      <c r="AL283" s="829"/>
      <c r="AM283" s="829"/>
      <c r="AN283" s="829"/>
      <c r="AO283" s="829"/>
      <c r="AP283" s="365">
        <v>49000000</v>
      </c>
      <c r="AQ283" s="556">
        <v>49000000</v>
      </c>
      <c r="AR283" s="366">
        <v>0</v>
      </c>
      <c r="AS283" s="366">
        <v>0</v>
      </c>
      <c r="AT283" s="556">
        <v>49000000</v>
      </c>
      <c r="AU283" s="366">
        <v>0</v>
      </c>
      <c r="AV283" s="557">
        <v>0</v>
      </c>
      <c r="AW283" s="365">
        <v>49000000</v>
      </c>
      <c r="AX283" s="557">
        <v>0</v>
      </c>
      <c r="AY283" s="366">
        <v>0</v>
      </c>
      <c r="AZ283" s="366">
        <v>0</v>
      </c>
      <c r="BA283" s="366">
        <v>0</v>
      </c>
      <c r="BB283" s="366">
        <v>0</v>
      </c>
    </row>
    <row r="284" spans="1:54" x14ac:dyDescent="0.25">
      <c r="A284" s="925" t="s">
        <v>99</v>
      </c>
      <c r="B284" s="829"/>
      <c r="C284" s="925" t="s">
        <v>322</v>
      </c>
      <c r="D284" s="829"/>
      <c r="E284" s="925" t="s">
        <v>324</v>
      </c>
      <c r="F284" s="829"/>
      <c r="G284" s="925" t="s">
        <v>290</v>
      </c>
      <c r="H284" s="829"/>
      <c r="I284" s="925" t="s">
        <v>280</v>
      </c>
      <c r="J284" s="829"/>
      <c r="K284" s="829"/>
      <c r="L284" s="925" t="s">
        <v>282</v>
      </c>
      <c r="M284" s="829"/>
      <c r="N284" s="829"/>
      <c r="O284" s="925" t="s">
        <v>283</v>
      </c>
      <c r="P284" s="829"/>
      <c r="Q284" s="925"/>
      <c r="R284" s="829"/>
      <c r="S284" s="924" t="s">
        <v>84</v>
      </c>
      <c r="T284" s="829"/>
      <c r="U284" s="829"/>
      <c r="V284" s="829"/>
      <c r="W284" s="829"/>
      <c r="X284" s="829"/>
      <c r="Y284" s="829"/>
      <c r="Z284" s="829"/>
      <c r="AA284" s="925" t="s">
        <v>273</v>
      </c>
      <c r="AB284" s="829"/>
      <c r="AC284" s="829"/>
      <c r="AD284" s="829"/>
      <c r="AE284" s="829"/>
      <c r="AF284" s="925" t="s">
        <v>274</v>
      </c>
      <c r="AG284" s="829"/>
      <c r="AH284" s="829"/>
      <c r="AI284" s="108" t="s">
        <v>65</v>
      </c>
      <c r="AJ284" s="926" t="s">
        <v>275</v>
      </c>
      <c r="AK284" s="829"/>
      <c r="AL284" s="829"/>
      <c r="AM284" s="829"/>
      <c r="AN284" s="829"/>
      <c r="AO284" s="829"/>
      <c r="AP284" s="365">
        <v>95000000</v>
      </c>
      <c r="AQ284" s="556">
        <v>95000000</v>
      </c>
      <c r="AR284" s="366">
        <v>0</v>
      </c>
      <c r="AS284" s="366">
        <v>0</v>
      </c>
      <c r="AT284" s="556">
        <v>4800132</v>
      </c>
      <c r="AU284" s="365">
        <v>90199868</v>
      </c>
      <c r="AV284" s="557">
        <v>0</v>
      </c>
      <c r="AW284" s="365">
        <v>4800132</v>
      </c>
      <c r="AX284" s="557">
        <v>0</v>
      </c>
      <c r="AY284" s="366">
        <v>0</v>
      </c>
      <c r="AZ284" s="366">
        <v>0</v>
      </c>
      <c r="BA284" s="366">
        <v>0</v>
      </c>
      <c r="BB284" s="366">
        <v>0</v>
      </c>
    </row>
    <row r="285" spans="1:54" x14ac:dyDescent="0.25">
      <c r="A285" s="925" t="s">
        <v>99</v>
      </c>
      <c r="B285" s="829"/>
      <c r="C285" s="925" t="s">
        <v>322</v>
      </c>
      <c r="D285" s="829"/>
      <c r="E285" s="925" t="s">
        <v>324</v>
      </c>
      <c r="F285" s="829"/>
      <c r="G285" s="925" t="s">
        <v>290</v>
      </c>
      <c r="H285" s="829"/>
      <c r="I285" s="925" t="s">
        <v>280</v>
      </c>
      <c r="J285" s="829"/>
      <c r="K285" s="829"/>
      <c r="L285" s="925" t="s">
        <v>282</v>
      </c>
      <c r="M285" s="829"/>
      <c r="N285" s="829"/>
      <c r="O285" s="925" t="s">
        <v>292</v>
      </c>
      <c r="P285" s="829"/>
      <c r="Q285" s="925"/>
      <c r="R285" s="829"/>
      <c r="S285" s="924" t="s">
        <v>329</v>
      </c>
      <c r="T285" s="829"/>
      <c r="U285" s="829"/>
      <c r="V285" s="829"/>
      <c r="W285" s="829"/>
      <c r="X285" s="829"/>
      <c r="Y285" s="829"/>
      <c r="Z285" s="829"/>
      <c r="AA285" s="925" t="s">
        <v>273</v>
      </c>
      <c r="AB285" s="829"/>
      <c r="AC285" s="829"/>
      <c r="AD285" s="829"/>
      <c r="AE285" s="829"/>
      <c r="AF285" s="925" t="s">
        <v>274</v>
      </c>
      <c r="AG285" s="829"/>
      <c r="AH285" s="829"/>
      <c r="AI285" s="108" t="s">
        <v>65</v>
      </c>
      <c r="AJ285" s="926" t="s">
        <v>275</v>
      </c>
      <c r="AK285" s="829"/>
      <c r="AL285" s="829"/>
      <c r="AM285" s="829"/>
      <c r="AN285" s="829"/>
      <c r="AO285" s="829"/>
      <c r="AP285" s="365">
        <v>10000000</v>
      </c>
      <c r="AQ285" s="557">
        <v>0</v>
      </c>
      <c r="AR285" s="365">
        <v>10000000</v>
      </c>
      <c r="AS285" s="366">
        <v>0</v>
      </c>
      <c r="AT285" s="557">
        <v>0</v>
      </c>
      <c r="AU285" s="366">
        <v>0</v>
      </c>
      <c r="AV285" s="557">
        <v>0</v>
      </c>
      <c r="AW285" s="366">
        <v>0</v>
      </c>
      <c r="AX285" s="557">
        <v>0</v>
      </c>
      <c r="AY285" s="366">
        <v>0</v>
      </c>
      <c r="AZ285" s="366">
        <v>0</v>
      </c>
      <c r="BA285" s="366">
        <v>0</v>
      </c>
      <c r="BB285" s="366">
        <v>0</v>
      </c>
    </row>
    <row r="286" spans="1:54" ht="22.5" customHeight="1" x14ac:dyDescent="0.25">
      <c r="A286" s="918" t="s">
        <v>99</v>
      </c>
      <c r="B286" s="829"/>
      <c r="C286" s="918" t="s">
        <v>337</v>
      </c>
      <c r="D286" s="829"/>
      <c r="E286" s="918"/>
      <c r="F286" s="829"/>
      <c r="G286" s="918"/>
      <c r="H286" s="829"/>
      <c r="I286" s="918"/>
      <c r="J286" s="829"/>
      <c r="K286" s="829"/>
      <c r="L286" s="918"/>
      <c r="M286" s="829"/>
      <c r="N286" s="829"/>
      <c r="O286" s="918"/>
      <c r="P286" s="829"/>
      <c r="Q286" s="918"/>
      <c r="R286" s="829"/>
      <c r="S286" s="917" t="s">
        <v>338</v>
      </c>
      <c r="T286" s="829"/>
      <c r="U286" s="829"/>
      <c r="V286" s="829"/>
      <c r="W286" s="829"/>
      <c r="X286" s="829"/>
      <c r="Y286" s="829"/>
      <c r="Z286" s="829"/>
      <c r="AA286" s="918" t="s">
        <v>273</v>
      </c>
      <c r="AB286" s="829"/>
      <c r="AC286" s="829"/>
      <c r="AD286" s="829"/>
      <c r="AE286" s="829"/>
      <c r="AF286" s="918" t="s">
        <v>274</v>
      </c>
      <c r="AG286" s="829"/>
      <c r="AH286" s="829"/>
      <c r="AI286" s="105" t="s">
        <v>65</v>
      </c>
      <c r="AJ286" s="919" t="s">
        <v>275</v>
      </c>
      <c r="AK286" s="829"/>
      <c r="AL286" s="829"/>
      <c r="AM286" s="829"/>
      <c r="AN286" s="829"/>
      <c r="AO286" s="829"/>
      <c r="AP286" s="360">
        <v>20545834179</v>
      </c>
      <c r="AQ286" s="553">
        <v>384666000</v>
      </c>
      <c r="AR286" s="360">
        <v>8821088000</v>
      </c>
      <c r="AS286" s="360">
        <v>-10875414179</v>
      </c>
      <c r="AT286" s="553">
        <v>156437186</v>
      </c>
      <c r="AU286" s="360">
        <v>228228814</v>
      </c>
      <c r="AV286" s="553">
        <v>2498301</v>
      </c>
      <c r="AW286" s="360">
        <v>153938885</v>
      </c>
      <c r="AX286" s="553">
        <v>1500191</v>
      </c>
      <c r="AY286" s="360">
        <v>998110</v>
      </c>
      <c r="AZ286" s="360">
        <v>1500191</v>
      </c>
      <c r="BA286" s="361">
        <v>0</v>
      </c>
      <c r="BB286" s="361">
        <v>0</v>
      </c>
    </row>
    <row r="287" spans="1:54" ht="27" customHeight="1" x14ac:dyDescent="0.25">
      <c r="A287" s="918" t="s">
        <v>99</v>
      </c>
      <c r="B287" s="829"/>
      <c r="C287" s="918" t="s">
        <v>337</v>
      </c>
      <c r="D287" s="829"/>
      <c r="E287" s="918"/>
      <c r="F287" s="829"/>
      <c r="G287" s="918"/>
      <c r="H287" s="829"/>
      <c r="I287" s="918"/>
      <c r="J287" s="829"/>
      <c r="K287" s="829"/>
      <c r="L287" s="918"/>
      <c r="M287" s="829"/>
      <c r="N287" s="829"/>
      <c r="O287" s="918"/>
      <c r="P287" s="829"/>
      <c r="Q287" s="918"/>
      <c r="R287" s="829"/>
      <c r="S287" s="917" t="s">
        <v>338</v>
      </c>
      <c r="T287" s="829"/>
      <c r="U287" s="829"/>
      <c r="V287" s="829"/>
      <c r="W287" s="829"/>
      <c r="X287" s="829"/>
      <c r="Y287" s="829"/>
      <c r="Z287" s="829"/>
      <c r="AA287" s="918" t="s">
        <v>273</v>
      </c>
      <c r="AB287" s="829"/>
      <c r="AC287" s="829"/>
      <c r="AD287" s="829"/>
      <c r="AE287" s="829"/>
      <c r="AF287" s="918" t="s">
        <v>274</v>
      </c>
      <c r="AG287" s="829"/>
      <c r="AH287" s="829"/>
      <c r="AI287" s="105" t="s">
        <v>303</v>
      </c>
      <c r="AJ287" s="919" t="s">
        <v>321</v>
      </c>
      <c r="AK287" s="829"/>
      <c r="AL287" s="829"/>
      <c r="AM287" s="829"/>
      <c r="AN287" s="829"/>
      <c r="AO287" s="829"/>
      <c r="AP287" s="360">
        <v>9021085821</v>
      </c>
      <c r="AQ287" s="554">
        <v>0</v>
      </c>
      <c r="AR287" s="361">
        <v>0</v>
      </c>
      <c r="AS287" s="360">
        <v>-4021085821</v>
      </c>
      <c r="AT287" s="554">
        <v>0</v>
      </c>
      <c r="AU287" s="361">
        <v>0</v>
      </c>
      <c r="AV287" s="553">
        <v>215738409.41</v>
      </c>
      <c r="AW287" s="360">
        <v>-215738409.41</v>
      </c>
      <c r="AX287" s="553">
        <v>215738409.41</v>
      </c>
      <c r="AY287" s="361">
        <v>0</v>
      </c>
      <c r="AZ287" s="360">
        <v>215738409.41</v>
      </c>
      <c r="BA287" s="361">
        <v>0</v>
      </c>
      <c r="BB287" s="361">
        <v>0</v>
      </c>
    </row>
    <row r="288" spans="1:54" ht="27" customHeight="1" x14ac:dyDescent="0.25">
      <c r="A288" s="918" t="s">
        <v>99</v>
      </c>
      <c r="B288" s="829"/>
      <c r="C288" s="918" t="s">
        <v>337</v>
      </c>
      <c r="D288" s="829"/>
      <c r="E288" s="918" t="s">
        <v>324</v>
      </c>
      <c r="F288" s="829"/>
      <c r="G288" s="918"/>
      <c r="H288" s="829"/>
      <c r="I288" s="918"/>
      <c r="J288" s="829"/>
      <c r="K288" s="829"/>
      <c r="L288" s="918"/>
      <c r="M288" s="829"/>
      <c r="N288" s="829"/>
      <c r="O288" s="918"/>
      <c r="P288" s="829"/>
      <c r="Q288" s="918"/>
      <c r="R288" s="829"/>
      <c r="S288" s="917" t="s">
        <v>325</v>
      </c>
      <c r="T288" s="829"/>
      <c r="U288" s="829"/>
      <c r="V288" s="829"/>
      <c r="W288" s="829"/>
      <c r="X288" s="829"/>
      <c r="Y288" s="829"/>
      <c r="Z288" s="829"/>
      <c r="AA288" s="918" t="s">
        <v>273</v>
      </c>
      <c r="AB288" s="829"/>
      <c r="AC288" s="829"/>
      <c r="AD288" s="829"/>
      <c r="AE288" s="829"/>
      <c r="AF288" s="918" t="s">
        <v>274</v>
      </c>
      <c r="AG288" s="829"/>
      <c r="AH288" s="829"/>
      <c r="AI288" s="105" t="s">
        <v>65</v>
      </c>
      <c r="AJ288" s="919" t="s">
        <v>275</v>
      </c>
      <c r="AK288" s="829"/>
      <c r="AL288" s="829"/>
      <c r="AM288" s="829"/>
      <c r="AN288" s="829"/>
      <c r="AO288" s="829"/>
      <c r="AP288" s="360">
        <v>20545834179</v>
      </c>
      <c r="AQ288" s="553">
        <v>384666000</v>
      </c>
      <c r="AR288" s="360">
        <v>8821088000</v>
      </c>
      <c r="AS288" s="360">
        <v>-10875414179</v>
      </c>
      <c r="AT288" s="553">
        <v>156437186</v>
      </c>
      <c r="AU288" s="360">
        <v>228228814</v>
      </c>
      <c r="AV288" s="553">
        <v>2498301</v>
      </c>
      <c r="AW288" s="360">
        <v>153938885</v>
      </c>
      <c r="AX288" s="553">
        <v>1500191</v>
      </c>
      <c r="AY288" s="360">
        <v>998110</v>
      </c>
      <c r="AZ288" s="360">
        <v>1500191</v>
      </c>
      <c r="BA288" s="361">
        <v>0</v>
      </c>
      <c r="BB288" s="361">
        <v>0</v>
      </c>
    </row>
    <row r="289" spans="1:54" x14ac:dyDescent="0.25">
      <c r="A289" s="918" t="s">
        <v>99</v>
      </c>
      <c r="B289" s="829"/>
      <c r="C289" s="918" t="s">
        <v>337</v>
      </c>
      <c r="D289" s="829"/>
      <c r="E289" s="918" t="s">
        <v>324</v>
      </c>
      <c r="F289" s="829"/>
      <c r="G289" s="918"/>
      <c r="H289" s="829"/>
      <c r="I289" s="918"/>
      <c r="J289" s="829"/>
      <c r="K289" s="829"/>
      <c r="L289" s="918"/>
      <c r="M289" s="829"/>
      <c r="N289" s="829"/>
      <c r="O289" s="918"/>
      <c r="P289" s="829"/>
      <c r="Q289" s="918"/>
      <c r="R289" s="829"/>
      <c r="S289" s="917" t="s">
        <v>325</v>
      </c>
      <c r="T289" s="829"/>
      <c r="U289" s="829"/>
      <c r="V289" s="829"/>
      <c r="W289" s="829"/>
      <c r="X289" s="829"/>
      <c r="Y289" s="829"/>
      <c r="Z289" s="829"/>
      <c r="AA289" s="918" t="s">
        <v>273</v>
      </c>
      <c r="AB289" s="829"/>
      <c r="AC289" s="829"/>
      <c r="AD289" s="829"/>
      <c r="AE289" s="829"/>
      <c r="AF289" s="918" t="s">
        <v>274</v>
      </c>
      <c r="AG289" s="829"/>
      <c r="AH289" s="829"/>
      <c r="AI289" s="105" t="s">
        <v>303</v>
      </c>
      <c r="AJ289" s="919" t="s">
        <v>321</v>
      </c>
      <c r="AK289" s="829"/>
      <c r="AL289" s="829"/>
      <c r="AM289" s="829"/>
      <c r="AN289" s="829"/>
      <c r="AO289" s="829"/>
      <c r="AP289" s="360">
        <v>9021085821</v>
      </c>
      <c r="AQ289" s="554">
        <v>0</v>
      </c>
      <c r="AR289" s="361">
        <v>0</v>
      </c>
      <c r="AS289" s="360">
        <v>-4021085821</v>
      </c>
      <c r="AT289" s="554">
        <v>0</v>
      </c>
      <c r="AU289" s="361">
        <v>0</v>
      </c>
      <c r="AV289" s="553">
        <v>215738409.41</v>
      </c>
      <c r="AW289" s="360">
        <v>-215738409.41</v>
      </c>
      <c r="AX289" s="553">
        <v>215738409.41</v>
      </c>
      <c r="AY289" s="361">
        <v>0</v>
      </c>
      <c r="AZ289" s="360">
        <v>215738409.41</v>
      </c>
      <c r="BA289" s="361">
        <v>0</v>
      </c>
      <c r="BB289" s="361">
        <v>0</v>
      </c>
    </row>
    <row r="290" spans="1:54" s="517" customFormat="1" x14ac:dyDescent="0.25">
      <c r="A290" s="1016" t="s">
        <v>99</v>
      </c>
      <c r="B290" s="1017"/>
      <c r="C290" s="1016" t="s">
        <v>337</v>
      </c>
      <c r="D290" s="1017"/>
      <c r="E290" s="1016" t="s">
        <v>324</v>
      </c>
      <c r="F290" s="1017"/>
      <c r="G290" s="1016" t="s">
        <v>279</v>
      </c>
      <c r="H290" s="1017"/>
      <c r="I290" s="1016"/>
      <c r="J290" s="1017"/>
      <c r="K290" s="1017"/>
      <c r="L290" s="1016"/>
      <c r="M290" s="1017"/>
      <c r="N290" s="1017"/>
      <c r="O290" s="1016"/>
      <c r="P290" s="1017"/>
      <c r="Q290" s="1016"/>
      <c r="R290" s="1017"/>
      <c r="S290" s="1018" t="s">
        <v>184</v>
      </c>
      <c r="T290" s="1017"/>
      <c r="U290" s="1017"/>
      <c r="V290" s="1017"/>
      <c r="W290" s="1017"/>
      <c r="X290" s="1017"/>
      <c r="Y290" s="1017"/>
      <c r="Z290" s="1017"/>
      <c r="AA290" s="1016" t="s">
        <v>273</v>
      </c>
      <c r="AB290" s="1017"/>
      <c r="AC290" s="1017"/>
      <c r="AD290" s="1017"/>
      <c r="AE290" s="1017"/>
      <c r="AF290" s="1016" t="s">
        <v>274</v>
      </c>
      <c r="AG290" s="1017"/>
      <c r="AH290" s="1017"/>
      <c r="AI290" s="514" t="s">
        <v>65</v>
      </c>
      <c r="AJ290" s="1019" t="s">
        <v>275</v>
      </c>
      <c r="AK290" s="1017"/>
      <c r="AL290" s="1017"/>
      <c r="AM290" s="1017"/>
      <c r="AN290" s="1017"/>
      <c r="AO290" s="1017"/>
      <c r="AP290" s="515">
        <v>10875414179</v>
      </c>
      <c r="AQ290" s="557">
        <v>0</v>
      </c>
      <c r="AR290" s="516">
        <v>0</v>
      </c>
      <c r="AS290" s="515">
        <v>-10875414179</v>
      </c>
      <c r="AT290" s="557">
        <v>0</v>
      </c>
      <c r="AU290" s="516">
        <v>0</v>
      </c>
      <c r="AV290" s="557">
        <v>0</v>
      </c>
      <c r="AW290" s="516">
        <v>0</v>
      </c>
      <c r="AX290" s="557">
        <v>0</v>
      </c>
      <c r="AY290" s="516">
        <v>0</v>
      </c>
      <c r="AZ290" s="516">
        <v>0</v>
      </c>
      <c r="BA290" s="516">
        <v>0</v>
      </c>
      <c r="BB290" s="516">
        <v>0</v>
      </c>
    </row>
    <row r="291" spans="1:54" s="517" customFormat="1" x14ac:dyDescent="0.25">
      <c r="A291" s="1016" t="s">
        <v>99</v>
      </c>
      <c r="B291" s="1017"/>
      <c r="C291" s="1016" t="s">
        <v>337</v>
      </c>
      <c r="D291" s="1017"/>
      <c r="E291" s="1016" t="s">
        <v>324</v>
      </c>
      <c r="F291" s="1017"/>
      <c r="G291" s="1016" t="s">
        <v>279</v>
      </c>
      <c r="H291" s="1017"/>
      <c r="I291" s="1016"/>
      <c r="J291" s="1017"/>
      <c r="K291" s="1017"/>
      <c r="L291" s="1016"/>
      <c r="M291" s="1017"/>
      <c r="N291" s="1017"/>
      <c r="O291" s="1016"/>
      <c r="P291" s="1017"/>
      <c r="Q291" s="1016"/>
      <c r="R291" s="1017"/>
      <c r="S291" s="1018" t="s">
        <v>184</v>
      </c>
      <c r="T291" s="1017"/>
      <c r="U291" s="1017"/>
      <c r="V291" s="1017"/>
      <c r="W291" s="1017"/>
      <c r="X291" s="1017"/>
      <c r="Y291" s="1017"/>
      <c r="Z291" s="1017"/>
      <c r="AA291" s="1016" t="s">
        <v>273</v>
      </c>
      <c r="AB291" s="1017"/>
      <c r="AC291" s="1017"/>
      <c r="AD291" s="1017"/>
      <c r="AE291" s="1017"/>
      <c r="AF291" s="1016" t="s">
        <v>274</v>
      </c>
      <c r="AG291" s="1017"/>
      <c r="AH291" s="1017"/>
      <c r="AI291" s="514" t="s">
        <v>303</v>
      </c>
      <c r="AJ291" s="1019" t="s">
        <v>321</v>
      </c>
      <c r="AK291" s="1017"/>
      <c r="AL291" s="1017"/>
      <c r="AM291" s="1017"/>
      <c r="AN291" s="1017"/>
      <c r="AO291" s="1017"/>
      <c r="AP291" s="515">
        <v>9021085821</v>
      </c>
      <c r="AQ291" s="557">
        <v>0</v>
      </c>
      <c r="AR291" s="516">
        <v>0</v>
      </c>
      <c r="AS291" s="515">
        <v>-4021085821</v>
      </c>
      <c r="AT291" s="557">
        <v>0</v>
      </c>
      <c r="AU291" s="516">
        <v>0</v>
      </c>
      <c r="AV291" s="556">
        <v>215738409.41</v>
      </c>
      <c r="AW291" s="515">
        <v>-215738409.41</v>
      </c>
      <c r="AX291" s="556">
        <v>215738409.41</v>
      </c>
      <c r="AY291" s="516">
        <v>0</v>
      </c>
      <c r="AZ291" s="515">
        <v>215738409.41</v>
      </c>
      <c r="BA291" s="516">
        <v>0</v>
      </c>
      <c r="BB291" s="516">
        <v>0</v>
      </c>
    </row>
    <row r="292" spans="1:54" s="517" customFormat="1" x14ac:dyDescent="0.25">
      <c r="A292" s="1016" t="s">
        <v>99</v>
      </c>
      <c r="B292" s="1017"/>
      <c r="C292" s="1016" t="s">
        <v>337</v>
      </c>
      <c r="D292" s="1017"/>
      <c r="E292" s="1016" t="s">
        <v>324</v>
      </c>
      <c r="F292" s="1017"/>
      <c r="G292" s="1016" t="s">
        <v>282</v>
      </c>
      <c r="H292" s="1017"/>
      <c r="I292" s="1016" t="s">
        <v>236</v>
      </c>
      <c r="J292" s="1017"/>
      <c r="K292" s="1017"/>
      <c r="L292" s="1016" t="s">
        <v>236</v>
      </c>
      <c r="M292" s="1017"/>
      <c r="N292" s="1017"/>
      <c r="O292" s="1016" t="s">
        <v>236</v>
      </c>
      <c r="P292" s="1017"/>
      <c r="Q292" s="1016" t="s">
        <v>236</v>
      </c>
      <c r="R292" s="1017"/>
      <c r="S292" s="1018" t="s">
        <v>647</v>
      </c>
      <c r="T292" s="1017"/>
      <c r="U292" s="1017"/>
      <c r="V292" s="1017"/>
      <c r="W292" s="1017"/>
      <c r="X292" s="1017"/>
      <c r="Y292" s="1017"/>
      <c r="Z292" s="1017"/>
      <c r="AA292" s="1016" t="s">
        <v>273</v>
      </c>
      <c r="AB292" s="1017"/>
      <c r="AC292" s="1017"/>
      <c r="AD292" s="1017"/>
      <c r="AE292" s="1017"/>
      <c r="AF292" s="1016" t="s">
        <v>274</v>
      </c>
      <c r="AG292" s="1017"/>
      <c r="AH292" s="1017"/>
      <c r="AI292" s="514" t="s">
        <v>65</v>
      </c>
      <c r="AJ292" s="1019" t="s">
        <v>275</v>
      </c>
      <c r="AK292" s="1017"/>
      <c r="AL292" s="1017"/>
      <c r="AM292" s="1017"/>
      <c r="AN292" s="1017"/>
      <c r="AO292" s="1017"/>
      <c r="AP292" s="515">
        <v>7720420000</v>
      </c>
      <c r="AQ292" s="557">
        <v>0</v>
      </c>
      <c r="AR292" s="515">
        <v>7720420000</v>
      </c>
      <c r="AS292" s="516">
        <v>0</v>
      </c>
      <c r="AT292" s="557">
        <v>0</v>
      </c>
      <c r="AU292" s="516">
        <v>0</v>
      </c>
      <c r="AV292" s="557">
        <v>0</v>
      </c>
      <c r="AW292" s="516">
        <v>0</v>
      </c>
      <c r="AX292" s="557">
        <v>0</v>
      </c>
      <c r="AY292" s="516">
        <v>0</v>
      </c>
      <c r="AZ292" s="516">
        <v>0</v>
      </c>
      <c r="BA292" s="516">
        <v>0</v>
      </c>
      <c r="BB292" s="516">
        <v>0</v>
      </c>
    </row>
    <row r="293" spans="1:54" x14ac:dyDescent="0.25">
      <c r="A293" s="918" t="s">
        <v>99</v>
      </c>
      <c r="B293" s="829"/>
      <c r="C293" s="918" t="s">
        <v>337</v>
      </c>
      <c r="D293" s="829"/>
      <c r="E293" s="918" t="s">
        <v>324</v>
      </c>
      <c r="F293" s="829"/>
      <c r="G293" s="918" t="s">
        <v>282</v>
      </c>
      <c r="H293" s="829"/>
      <c r="I293" s="918" t="s">
        <v>280</v>
      </c>
      <c r="J293" s="829"/>
      <c r="K293" s="829"/>
      <c r="L293" s="918" t="s">
        <v>236</v>
      </c>
      <c r="M293" s="829"/>
      <c r="N293" s="829"/>
      <c r="O293" s="918" t="s">
        <v>236</v>
      </c>
      <c r="P293" s="829"/>
      <c r="Q293" s="918" t="s">
        <v>236</v>
      </c>
      <c r="R293" s="829"/>
      <c r="S293" s="917" t="s">
        <v>647</v>
      </c>
      <c r="T293" s="829"/>
      <c r="U293" s="829"/>
      <c r="V293" s="829"/>
      <c r="W293" s="829"/>
      <c r="X293" s="829"/>
      <c r="Y293" s="829"/>
      <c r="Z293" s="829"/>
      <c r="AA293" s="918" t="s">
        <v>273</v>
      </c>
      <c r="AB293" s="829"/>
      <c r="AC293" s="829"/>
      <c r="AD293" s="829"/>
      <c r="AE293" s="829"/>
      <c r="AF293" s="918" t="s">
        <v>274</v>
      </c>
      <c r="AG293" s="829"/>
      <c r="AH293" s="829"/>
      <c r="AI293" s="105" t="s">
        <v>65</v>
      </c>
      <c r="AJ293" s="919" t="s">
        <v>275</v>
      </c>
      <c r="AK293" s="829"/>
      <c r="AL293" s="829"/>
      <c r="AM293" s="829"/>
      <c r="AN293" s="829"/>
      <c r="AO293" s="829"/>
      <c r="AP293" s="360">
        <v>7396500000</v>
      </c>
      <c r="AQ293" s="554">
        <v>0</v>
      </c>
      <c r="AR293" s="360">
        <v>7396500000</v>
      </c>
      <c r="AS293" s="361">
        <v>0</v>
      </c>
      <c r="AT293" s="554">
        <v>0</v>
      </c>
      <c r="AU293" s="361">
        <v>0</v>
      </c>
      <c r="AV293" s="554">
        <v>0</v>
      </c>
      <c r="AW293" s="361">
        <v>0</v>
      </c>
      <c r="AX293" s="554">
        <v>0</v>
      </c>
      <c r="AY293" s="361">
        <v>0</v>
      </c>
      <c r="AZ293" s="361">
        <v>0</v>
      </c>
      <c r="BA293" s="361">
        <v>0</v>
      </c>
      <c r="BB293" s="361">
        <v>0</v>
      </c>
    </row>
    <row r="294" spans="1:54" x14ac:dyDescent="0.25">
      <c r="A294" s="918" t="s">
        <v>99</v>
      </c>
      <c r="B294" s="829"/>
      <c r="C294" s="918" t="s">
        <v>337</v>
      </c>
      <c r="D294" s="829"/>
      <c r="E294" s="918" t="s">
        <v>324</v>
      </c>
      <c r="F294" s="829"/>
      <c r="G294" s="918" t="s">
        <v>282</v>
      </c>
      <c r="H294" s="829"/>
      <c r="I294" s="918" t="s">
        <v>280</v>
      </c>
      <c r="J294" s="829"/>
      <c r="K294" s="829"/>
      <c r="L294" s="918" t="s">
        <v>289</v>
      </c>
      <c r="M294" s="829"/>
      <c r="N294" s="829"/>
      <c r="O294" s="918" t="s">
        <v>236</v>
      </c>
      <c r="P294" s="829"/>
      <c r="Q294" s="918" t="s">
        <v>236</v>
      </c>
      <c r="R294" s="829"/>
      <c r="S294" s="917" t="s">
        <v>885</v>
      </c>
      <c r="T294" s="829"/>
      <c r="U294" s="829"/>
      <c r="V294" s="829"/>
      <c r="W294" s="829"/>
      <c r="X294" s="829"/>
      <c r="Y294" s="829"/>
      <c r="Z294" s="829"/>
      <c r="AA294" s="918" t="s">
        <v>273</v>
      </c>
      <c r="AB294" s="829"/>
      <c r="AC294" s="829"/>
      <c r="AD294" s="829"/>
      <c r="AE294" s="829"/>
      <c r="AF294" s="918" t="s">
        <v>274</v>
      </c>
      <c r="AG294" s="829"/>
      <c r="AH294" s="829"/>
      <c r="AI294" s="105" t="s">
        <v>65</v>
      </c>
      <c r="AJ294" s="919" t="s">
        <v>275</v>
      </c>
      <c r="AK294" s="829"/>
      <c r="AL294" s="829"/>
      <c r="AM294" s="829"/>
      <c r="AN294" s="829"/>
      <c r="AO294" s="829"/>
      <c r="AP294" s="360">
        <v>7396500000</v>
      </c>
      <c r="AQ294" s="554">
        <v>0</v>
      </c>
      <c r="AR294" s="360">
        <v>7396500000</v>
      </c>
      <c r="AS294" s="361">
        <v>0</v>
      </c>
      <c r="AT294" s="554">
        <v>0</v>
      </c>
      <c r="AU294" s="361">
        <v>0</v>
      </c>
      <c r="AV294" s="554">
        <v>0</v>
      </c>
      <c r="AW294" s="361">
        <v>0</v>
      </c>
      <c r="AX294" s="554">
        <v>0</v>
      </c>
      <c r="AY294" s="361">
        <v>0</v>
      </c>
      <c r="AZ294" s="361">
        <v>0</v>
      </c>
      <c r="BA294" s="361">
        <v>0</v>
      </c>
      <c r="BB294" s="361">
        <v>0</v>
      </c>
    </row>
    <row r="295" spans="1:54" x14ac:dyDescent="0.25">
      <c r="A295" s="925" t="s">
        <v>99</v>
      </c>
      <c r="B295" s="829"/>
      <c r="C295" s="925" t="s">
        <v>337</v>
      </c>
      <c r="D295" s="829"/>
      <c r="E295" s="925" t="s">
        <v>324</v>
      </c>
      <c r="F295" s="829"/>
      <c r="G295" s="925" t="s">
        <v>282</v>
      </c>
      <c r="H295" s="829"/>
      <c r="I295" s="925" t="s">
        <v>280</v>
      </c>
      <c r="J295" s="829"/>
      <c r="K295" s="829"/>
      <c r="L295" s="925" t="s">
        <v>289</v>
      </c>
      <c r="M295" s="829"/>
      <c r="N295" s="829"/>
      <c r="O295" s="925" t="s">
        <v>80</v>
      </c>
      <c r="P295" s="829"/>
      <c r="Q295" s="925" t="s">
        <v>236</v>
      </c>
      <c r="R295" s="829"/>
      <c r="S295" s="924" t="s">
        <v>330</v>
      </c>
      <c r="T295" s="829"/>
      <c r="U295" s="829"/>
      <c r="V295" s="829"/>
      <c r="W295" s="829"/>
      <c r="X295" s="829"/>
      <c r="Y295" s="829"/>
      <c r="Z295" s="829"/>
      <c r="AA295" s="925" t="s">
        <v>273</v>
      </c>
      <c r="AB295" s="829"/>
      <c r="AC295" s="829"/>
      <c r="AD295" s="829"/>
      <c r="AE295" s="829"/>
      <c r="AF295" s="925" t="s">
        <v>274</v>
      </c>
      <c r="AG295" s="829"/>
      <c r="AH295" s="829"/>
      <c r="AI295" s="108" t="s">
        <v>65</v>
      </c>
      <c r="AJ295" s="926" t="s">
        <v>275</v>
      </c>
      <c r="AK295" s="829"/>
      <c r="AL295" s="829"/>
      <c r="AM295" s="829"/>
      <c r="AN295" s="829"/>
      <c r="AO295" s="829"/>
      <c r="AP295" s="365">
        <v>4885992000</v>
      </c>
      <c r="AQ295" s="557">
        <v>0</v>
      </c>
      <c r="AR295" s="365">
        <v>4885992000</v>
      </c>
      <c r="AS295" s="366">
        <v>0</v>
      </c>
      <c r="AT295" s="557">
        <v>0</v>
      </c>
      <c r="AU295" s="366">
        <v>0</v>
      </c>
      <c r="AV295" s="557">
        <v>0</v>
      </c>
      <c r="AW295" s="366">
        <v>0</v>
      </c>
      <c r="AX295" s="557">
        <v>0</v>
      </c>
      <c r="AY295" s="366">
        <v>0</v>
      </c>
      <c r="AZ295" s="366">
        <v>0</v>
      </c>
      <c r="BA295" s="366">
        <v>0</v>
      </c>
      <c r="BB295" s="366">
        <v>0</v>
      </c>
    </row>
    <row r="296" spans="1:54" x14ac:dyDescent="0.25">
      <c r="A296" s="925" t="s">
        <v>99</v>
      </c>
      <c r="B296" s="829"/>
      <c r="C296" s="925" t="s">
        <v>337</v>
      </c>
      <c r="D296" s="829"/>
      <c r="E296" s="925" t="s">
        <v>324</v>
      </c>
      <c r="F296" s="829"/>
      <c r="G296" s="925" t="s">
        <v>282</v>
      </c>
      <c r="H296" s="829"/>
      <c r="I296" s="925" t="s">
        <v>280</v>
      </c>
      <c r="J296" s="829"/>
      <c r="K296" s="829"/>
      <c r="L296" s="925" t="s">
        <v>289</v>
      </c>
      <c r="M296" s="829"/>
      <c r="N296" s="829"/>
      <c r="O296" s="925" t="s">
        <v>303</v>
      </c>
      <c r="P296" s="829"/>
      <c r="Q296" s="925" t="s">
        <v>236</v>
      </c>
      <c r="R296" s="829"/>
      <c r="S296" s="924" t="s">
        <v>888</v>
      </c>
      <c r="T296" s="829"/>
      <c r="U296" s="829"/>
      <c r="V296" s="829"/>
      <c r="W296" s="829"/>
      <c r="X296" s="829"/>
      <c r="Y296" s="829"/>
      <c r="Z296" s="829"/>
      <c r="AA296" s="925" t="s">
        <v>273</v>
      </c>
      <c r="AB296" s="829"/>
      <c r="AC296" s="829"/>
      <c r="AD296" s="829"/>
      <c r="AE296" s="829"/>
      <c r="AF296" s="925" t="s">
        <v>274</v>
      </c>
      <c r="AG296" s="829"/>
      <c r="AH296" s="829"/>
      <c r="AI296" s="108" t="s">
        <v>65</v>
      </c>
      <c r="AJ296" s="926" t="s">
        <v>275</v>
      </c>
      <c r="AK296" s="829"/>
      <c r="AL296" s="829"/>
      <c r="AM296" s="829"/>
      <c r="AN296" s="829"/>
      <c r="AO296" s="829"/>
      <c r="AP296" s="365">
        <v>2510508000</v>
      </c>
      <c r="AQ296" s="557">
        <v>0</v>
      </c>
      <c r="AR296" s="365">
        <v>2510508000</v>
      </c>
      <c r="AS296" s="366">
        <v>0</v>
      </c>
      <c r="AT296" s="557">
        <v>0</v>
      </c>
      <c r="AU296" s="366">
        <v>0</v>
      </c>
      <c r="AV296" s="557">
        <v>0</v>
      </c>
      <c r="AW296" s="366">
        <v>0</v>
      </c>
      <c r="AX296" s="557">
        <v>0</v>
      </c>
      <c r="AY296" s="366">
        <v>0</v>
      </c>
      <c r="AZ296" s="366">
        <v>0</v>
      </c>
      <c r="BA296" s="366">
        <v>0</v>
      </c>
      <c r="BB296" s="366">
        <v>0</v>
      </c>
    </row>
    <row r="297" spans="1:54" x14ac:dyDescent="0.25">
      <c r="A297" s="918" t="s">
        <v>99</v>
      </c>
      <c r="B297" s="829"/>
      <c r="C297" s="918" t="s">
        <v>337</v>
      </c>
      <c r="D297" s="829"/>
      <c r="E297" s="918" t="s">
        <v>324</v>
      </c>
      <c r="F297" s="829"/>
      <c r="G297" s="918" t="s">
        <v>289</v>
      </c>
      <c r="H297" s="829"/>
      <c r="I297" s="918" t="s">
        <v>280</v>
      </c>
      <c r="J297" s="829"/>
      <c r="K297" s="829"/>
      <c r="L297" s="918" t="s">
        <v>236</v>
      </c>
      <c r="M297" s="829"/>
      <c r="N297" s="829"/>
      <c r="O297" s="918" t="s">
        <v>236</v>
      </c>
      <c r="P297" s="829"/>
      <c r="Q297" s="918" t="s">
        <v>236</v>
      </c>
      <c r="R297" s="829"/>
      <c r="S297" s="917" t="s">
        <v>889</v>
      </c>
      <c r="T297" s="829"/>
      <c r="U297" s="829"/>
      <c r="V297" s="829"/>
      <c r="W297" s="829"/>
      <c r="X297" s="829"/>
      <c r="Y297" s="829"/>
      <c r="Z297" s="829"/>
      <c r="AA297" s="918" t="s">
        <v>273</v>
      </c>
      <c r="AB297" s="829"/>
      <c r="AC297" s="829"/>
      <c r="AD297" s="829"/>
      <c r="AE297" s="829"/>
      <c r="AF297" s="918" t="s">
        <v>274</v>
      </c>
      <c r="AG297" s="829"/>
      <c r="AH297" s="829"/>
      <c r="AI297" s="105" t="s">
        <v>65</v>
      </c>
      <c r="AJ297" s="919" t="s">
        <v>275</v>
      </c>
      <c r="AK297" s="829"/>
      <c r="AL297" s="829"/>
      <c r="AM297" s="829"/>
      <c r="AN297" s="829"/>
      <c r="AO297" s="829"/>
      <c r="AP297" s="360">
        <v>500000000</v>
      </c>
      <c r="AQ297" s="554">
        <v>0</v>
      </c>
      <c r="AR297" s="360">
        <v>500000000</v>
      </c>
      <c r="AS297" s="361">
        <v>0</v>
      </c>
      <c r="AT297" s="554">
        <v>0</v>
      </c>
      <c r="AU297" s="361">
        <v>0</v>
      </c>
      <c r="AV297" s="554">
        <v>0</v>
      </c>
      <c r="AW297" s="361">
        <v>0</v>
      </c>
      <c r="AX297" s="554">
        <v>0</v>
      </c>
      <c r="AY297" s="361">
        <v>0</v>
      </c>
      <c r="AZ297" s="361">
        <v>0</v>
      </c>
      <c r="BA297" s="361">
        <v>0</v>
      </c>
      <c r="BB297" s="361">
        <v>0</v>
      </c>
    </row>
    <row r="298" spans="1:54" s="517" customFormat="1" x14ac:dyDescent="0.25">
      <c r="A298" s="1025" t="s">
        <v>99</v>
      </c>
      <c r="B298" s="1017"/>
      <c r="C298" s="1025" t="s">
        <v>337</v>
      </c>
      <c r="D298" s="1017"/>
      <c r="E298" s="1025" t="s">
        <v>324</v>
      </c>
      <c r="F298" s="1017"/>
      <c r="G298" s="1025" t="s">
        <v>289</v>
      </c>
      <c r="H298" s="1017"/>
      <c r="I298" s="1025" t="s">
        <v>236</v>
      </c>
      <c r="J298" s="1017"/>
      <c r="K298" s="1017"/>
      <c r="L298" s="1025" t="s">
        <v>236</v>
      </c>
      <c r="M298" s="1017"/>
      <c r="N298" s="1017"/>
      <c r="O298" s="1025" t="s">
        <v>236</v>
      </c>
      <c r="P298" s="1017"/>
      <c r="Q298" s="1025" t="s">
        <v>236</v>
      </c>
      <c r="R298" s="1017"/>
      <c r="S298" s="1027" t="s">
        <v>889</v>
      </c>
      <c r="T298" s="1017"/>
      <c r="U298" s="1017"/>
      <c r="V298" s="1017"/>
      <c r="W298" s="1017"/>
      <c r="X298" s="1017"/>
      <c r="Y298" s="1017"/>
      <c r="Z298" s="1017"/>
      <c r="AA298" s="1025" t="s">
        <v>273</v>
      </c>
      <c r="AB298" s="1017"/>
      <c r="AC298" s="1017"/>
      <c r="AD298" s="1017"/>
      <c r="AE298" s="1017"/>
      <c r="AF298" s="1025" t="s">
        <v>274</v>
      </c>
      <c r="AG298" s="1017"/>
      <c r="AH298" s="1017"/>
      <c r="AI298" s="518" t="s">
        <v>65</v>
      </c>
      <c r="AJ298" s="1026" t="s">
        <v>275</v>
      </c>
      <c r="AK298" s="1017"/>
      <c r="AL298" s="1017"/>
      <c r="AM298" s="1017"/>
      <c r="AN298" s="1017"/>
      <c r="AO298" s="1017"/>
      <c r="AP298" s="519">
        <v>500000000</v>
      </c>
      <c r="AQ298" s="554">
        <v>0</v>
      </c>
      <c r="AR298" s="519">
        <v>500000000</v>
      </c>
      <c r="AS298" s="520">
        <v>0</v>
      </c>
      <c r="AT298" s="554">
        <v>0</v>
      </c>
      <c r="AU298" s="520">
        <v>0</v>
      </c>
      <c r="AV298" s="554">
        <v>0</v>
      </c>
      <c r="AW298" s="520">
        <v>0</v>
      </c>
      <c r="AX298" s="554">
        <v>0</v>
      </c>
      <c r="AY298" s="520">
        <v>0</v>
      </c>
      <c r="AZ298" s="520">
        <v>0</v>
      </c>
      <c r="BA298" s="520">
        <v>0</v>
      </c>
      <c r="BB298" s="520">
        <v>0</v>
      </c>
    </row>
    <row r="299" spans="1:54" x14ac:dyDescent="0.25">
      <c r="A299" s="918" t="s">
        <v>99</v>
      </c>
      <c r="B299" s="829"/>
      <c r="C299" s="918" t="s">
        <v>337</v>
      </c>
      <c r="D299" s="829"/>
      <c r="E299" s="918" t="s">
        <v>324</v>
      </c>
      <c r="F299" s="829"/>
      <c r="G299" s="918" t="s">
        <v>289</v>
      </c>
      <c r="H299" s="829"/>
      <c r="I299" s="918" t="s">
        <v>280</v>
      </c>
      <c r="J299" s="829"/>
      <c r="K299" s="829"/>
      <c r="L299" s="918" t="s">
        <v>289</v>
      </c>
      <c r="M299" s="829"/>
      <c r="N299" s="829"/>
      <c r="O299" s="918" t="s">
        <v>236</v>
      </c>
      <c r="P299" s="829"/>
      <c r="Q299" s="918" t="s">
        <v>236</v>
      </c>
      <c r="R299" s="829"/>
      <c r="S299" s="917" t="s">
        <v>885</v>
      </c>
      <c r="T299" s="829"/>
      <c r="U299" s="829"/>
      <c r="V299" s="829"/>
      <c r="W299" s="829"/>
      <c r="X299" s="829"/>
      <c r="Y299" s="829"/>
      <c r="Z299" s="829"/>
      <c r="AA299" s="918" t="s">
        <v>273</v>
      </c>
      <c r="AB299" s="829"/>
      <c r="AC299" s="829"/>
      <c r="AD299" s="829"/>
      <c r="AE299" s="829"/>
      <c r="AF299" s="918" t="s">
        <v>274</v>
      </c>
      <c r="AG299" s="829"/>
      <c r="AH299" s="829"/>
      <c r="AI299" s="105" t="s">
        <v>65</v>
      </c>
      <c r="AJ299" s="919" t="s">
        <v>275</v>
      </c>
      <c r="AK299" s="829"/>
      <c r="AL299" s="829"/>
      <c r="AM299" s="829"/>
      <c r="AN299" s="829"/>
      <c r="AO299" s="829"/>
      <c r="AP299" s="360">
        <v>500000000</v>
      </c>
      <c r="AQ299" s="554">
        <v>0</v>
      </c>
      <c r="AR299" s="360">
        <v>500000000</v>
      </c>
      <c r="AS299" s="361">
        <v>0</v>
      </c>
      <c r="AT299" s="554">
        <v>0</v>
      </c>
      <c r="AU299" s="361">
        <v>0</v>
      </c>
      <c r="AV299" s="554">
        <v>0</v>
      </c>
      <c r="AW299" s="361">
        <v>0</v>
      </c>
      <c r="AX299" s="554">
        <v>0</v>
      </c>
      <c r="AY299" s="361">
        <v>0</v>
      </c>
      <c r="AZ299" s="361">
        <v>0</v>
      </c>
      <c r="BA299" s="361">
        <v>0</v>
      </c>
      <c r="BB299" s="361">
        <v>0</v>
      </c>
    </row>
    <row r="300" spans="1:54" x14ac:dyDescent="0.25">
      <c r="A300" s="925" t="s">
        <v>99</v>
      </c>
      <c r="B300" s="829"/>
      <c r="C300" s="925" t="s">
        <v>337</v>
      </c>
      <c r="D300" s="829"/>
      <c r="E300" s="925" t="s">
        <v>324</v>
      </c>
      <c r="F300" s="829"/>
      <c r="G300" s="925" t="s">
        <v>289</v>
      </c>
      <c r="H300" s="829"/>
      <c r="I300" s="925" t="s">
        <v>280</v>
      </c>
      <c r="J300" s="829"/>
      <c r="K300" s="829"/>
      <c r="L300" s="925" t="s">
        <v>289</v>
      </c>
      <c r="M300" s="829"/>
      <c r="N300" s="829"/>
      <c r="O300" s="925" t="s">
        <v>80</v>
      </c>
      <c r="P300" s="829"/>
      <c r="Q300" s="925" t="s">
        <v>236</v>
      </c>
      <c r="R300" s="829"/>
      <c r="S300" s="924" t="s">
        <v>890</v>
      </c>
      <c r="T300" s="829"/>
      <c r="U300" s="829"/>
      <c r="V300" s="829"/>
      <c r="W300" s="829"/>
      <c r="X300" s="829"/>
      <c r="Y300" s="829"/>
      <c r="Z300" s="829"/>
      <c r="AA300" s="925" t="s">
        <v>273</v>
      </c>
      <c r="AB300" s="829"/>
      <c r="AC300" s="829"/>
      <c r="AD300" s="829"/>
      <c r="AE300" s="829"/>
      <c r="AF300" s="925" t="s">
        <v>274</v>
      </c>
      <c r="AG300" s="829"/>
      <c r="AH300" s="829"/>
      <c r="AI300" s="108" t="s">
        <v>65</v>
      </c>
      <c r="AJ300" s="926" t="s">
        <v>275</v>
      </c>
      <c r="AK300" s="829"/>
      <c r="AL300" s="829"/>
      <c r="AM300" s="829"/>
      <c r="AN300" s="829"/>
      <c r="AO300" s="829"/>
      <c r="AP300" s="365">
        <v>500000000</v>
      </c>
      <c r="AQ300" s="557">
        <v>0</v>
      </c>
      <c r="AR300" s="365">
        <v>500000000</v>
      </c>
      <c r="AS300" s="366">
        <v>0</v>
      </c>
      <c r="AT300" s="557">
        <v>0</v>
      </c>
      <c r="AU300" s="366">
        <v>0</v>
      </c>
      <c r="AV300" s="557">
        <v>0</v>
      </c>
      <c r="AW300" s="366">
        <v>0</v>
      </c>
      <c r="AX300" s="557">
        <v>0</v>
      </c>
      <c r="AY300" s="366">
        <v>0</v>
      </c>
      <c r="AZ300" s="366">
        <v>0</v>
      </c>
      <c r="BA300" s="366">
        <v>0</v>
      </c>
      <c r="BB300" s="366">
        <v>0</v>
      </c>
    </row>
    <row r="301" spans="1:54" x14ac:dyDescent="0.25">
      <c r="A301" s="918" t="s">
        <v>99</v>
      </c>
      <c r="B301" s="829"/>
      <c r="C301" s="918" t="s">
        <v>337</v>
      </c>
      <c r="D301" s="829"/>
      <c r="E301" s="918" t="s">
        <v>324</v>
      </c>
      <c r="F301" s="829"/>
      <c r="G301" s="918" t="s">
        <v>283</v>
      </c>
      <c r="H301" s="829"/>
      <c r="I301" s="918" t="s">
        <v>280</v>
      </c>
      <c r="J301" s="829"/>
      <c r="K301" s="829"/>
      <c r="L301" s="918"/>
      <c r="M301" s="829"/>
      <c r="N301" s="829"/>
      <c r="O301" s="918"/>
      <c r="P301" s="829"/>
      <c r="Q301" s="918"/>
      <c r="R301" s="829"/>
      <c r="S301" s="917" t="s">
        <v>648</v>
      </c>
      <c r="T301" s="829"/>
      <c r="U301" s="829"/>
      <c r="V301" s="829"/>
      <c r="W301" s="829"/>
      <c r="X301" s="829"/>
      <c r="Y301" s="829"/>
      <c r="Z301" s="829"/>
      <c r="AA301" s="918" t="s">
        <v>273</v>
      </c>
      <c r="AB301" s="829"/>
      <c r="AC301" s="829"/>
      <c r="AD301" s="829"/>
      <c r="AE301" s="829"/>
      <c r="AF301" s="918" t="s">
        <v>274</v>
      </c>
      <c r="AG301" s="829"/>
      <c r="AH301" s="829"/>
      <c r="AI301" s="105" t="s">
        <v>65</v>
      </c>
      <c r="AJ301" s="919" t="s">
        <v>275</v>
      </c>
      <c r="AK301" s="829"/>
      <c r="AL301" s="829"/>
      <c r="AM301" s="829"/>
      <c r="AN301" s="829"/>
      <c r="AO301" s="829"/>
      <c r="AP301" s="360">
        <v>850000000</v>
      </c>
      <c r="AQ301" s="553">
        <v>130000000</v>
      </c>
      <c r="AR301" s="360">
        <v>600000000</v>
      </c>
      <c r="AS301" s="361">
        <v>0</v>
      </c>
      <c r="AT301" s="553">
        <v>100000000</v>
      </c>
      <c r="AU301" s="360">
        <v>30000000</v>
      </c>
      <c r="AV301" s="554">
        <v>0</v>
      </c>
      <c r="AW301" s="360">
        <v>100000000</v>
      </c>
      <c r="AX301" s="554">
        <v>0</v>
      </c>
      <c r="AY301" s="361">
        <v>0</v>
      </c>
      <c r="AZ301" s="361">
        <v>0</v>
      </c>
      <c r="BA301" s="361">
        <v>0</v>
      </c>
      <c r="BB301" s="361">
        <v>0</v>
      </c>
    </row>
    <row r="302" spans="1:54" s="517" customFormat="1" x14ac:dyDescent="0.25">
      <c r="A302" s="1025" t="s">
        <v>99</v>
      </c>
      <c r="B302" s="1017"/>
      <c r="C302" s="1025" t="s">
        <v>337</v>
      </c>
      <c r="D302" s="1017"/>
      <c r="E302" s="1025" t="s">
        <v>324</v>
      </c>
      <c r="F302" s="1017"/>
      <c r="G302" s="1025" t="s">
        <v>283</v>
      </c>
      <c r="H302" s="1017"/>
      <c r="I302" s="1025" t="s">
        <v>236</v>
      </c>
      <c r="J302" s="1017"/>
      <c r="K302" s="1017"/>
      <c r="L302" s="1025" t="s">
        <v>236</v>
      </c>
      <c r="M302" s="1017"/>
      <c r="N302" s="1017"/>
      <c r="O302" s="1025" t="s">
        <v>236</v>
      </c>
      <c r="P302" s="1017"/>
      <c r="Q302" s="1025" t="s">
        <v>236</v>
      </c>
      <c r="R302" s="1017"/>
      <c r="S302" s="1027" t="s">
        <v>648</v>
      </c>
      <c r="T302" s="1017"/>
      <c r="U302" s="1017"/>
      <c r="V302" s="1017"/>
      <c r="W302" s="1017"/>
      <c r="X302" s="1017"/>
      <c r="Y302" s="1017"/>
      <c r="Z302" s="1017"/>
      <c r="AA302" s="1025" t="s">
        <v>273</v>
      </c>
      <c r="AB302" s="1017"/>
      <c r="AC302" s="1017"/>
      <c r="AD302" s="1017"/>
      <c r="AE302" s="1017"/>
      <c r="AF302" s="1025" t="s">
        <v>274</v>
      </c>
      <c r="AG302" s="1017"/>
      <c r="AH302" s="1017"/>
      <c r="AI302" s="518" t="s">
        <v>65</v>
      </c>
      <c r="AJ302" s="1026" t="s">
        <v>275</v>
      </c>
      <c r="AK302" s="1017"/>
      <c r="AL302" s="1017"/>
      <c r="AM302" s="1017"/>
      <c r="AN302" s="1017"/>
      <c r="AO302" s="1017"/>
      <c r="AP302" s="519">
        <v>850000000</v>
      </c>
      <c r="AQ302" s="553">
        <v>130000000</v>
      </c>
      <c r="AR302" s="519">
        <v>600000000</v>
      </c>
      <c r="AS302" s="520">
        <v>0</v>
      </c>
      <c r="AT302" s="553">
        <v>100000000</v>
      </c>
      <c r="AU302" s="519">
        <v>30000000</v>
      </c>
      <c r="AV302" s="554">
        <v>0</v>
      </c>
      <c r="AW302" s="519">
        <v>100000000</v>
      </c>
      <c r="AX302" s="554">
        <v>0</v>
      </c>
      <c r="AY302" s="520">
        <v>0</v>
      </c>
      <c r="AZ302" s="520">
        <v>0</v>
      </c>
      <c r="BA302" s="520">
        <v>0</v>
      </c>
      <c r="BB302" s="520">
        <v>0</v>
      </c>
    </row>
    <row r="303" spans="1:54" x14ac:dyDescent="0.25">
      <c r="A303" s="918" t="s">
        <v>99</v>
      </c>
      <c r="B303" s="829"/>
      <c r="C303" s="918" t="s">
        <v>337</v>
      </c>
      <c r="D303" s="829"/>
      <c r="E303" s="918" t="s">
        <v>324</v>
      </c>
      <c r="F303" s="829"/>
      <c r="G303" s="918" t="s">
        <v>283</v>
      </c>
      <c r="H303" s="829"/>
      <c r="I303" s="918" t="s">
        <v>280</v>
      </c>
      <c r="J303" s="829"/>
      <c r="K303" s="829"/>
      <c r="L303" s="918" t="s">
        <v>282</v>
      </c>
      <c r="M303" s="829"/>
      <c r="N303" s="829"/>
      <c r="O303" s="918"/>
      <c r="P303" s="829"/>
      <c r="Q303" s="918"/>
      <c r="R303" s="829"/>
      <c r="S303" s="917" t="s">
        <v>326</v>
      </c>
      <c r="T303" s="829"/>
      <c r="U303" s="829"/>
      <c r="V303" s="829"/>
      <c r="W303" s="829"/>
      <c r="X303" s="829"/>
      <c r="Y303" s="829"/>
      <c r="Z303" s="829"/>
      <c r="AA303" s="918" t="s">
        <v>273</v>
      </c>
      <c r="AB303" s="829"/>
      <c r="AC303" s="829"/>
      <c r="AD303" s="829"/>
      <c r="AE303" s="829"/>
      <c r="AF303" s="918" t="s">
        <v>274</v>
      </c>
      <c r="AG303" s="829"/>
      <c r="AH303" s="829"/>
      <c r="AI303" s="105" t="s">
        <v>65</v>
      </c>
      <c r="AJ303" s="919" t="s">
        <v>275</v>
      </c>
      <c r="AK303" s="829"/>
      <c r="AL303" s="829"/>
      <c r="AM303" s="829"/>
      <c r="AN303" s="829"/>
      <c r="AO303" s="829"/>
      <c r="AP303" s="360">
        <v>350000000</v>
      </c>
      <c r="AQ303" s="553">
        <v>130000000</v>
      </c>
      <c r="AR303" s="360">
        <v>100000000</v>
      </c>
      <c r="AS303" s="361">
        <v>0</v>
      </c>
      <c r="AT303" s="553">
        <v>100000000</v>
      </c>
      <c r="AU303" s="360">
        <v>30000000</v>
      </c>
      <c r="AV303" s="554">
        <v>0</v>
      </c>
      <c r="AW303" s="360">
        <v>100000000</v>
      </c>
      <c r="AX303" s="554">
        <v>0</v>
      </c>
      <c r="AY303" s="361">
        <v>0</v>
      </c>
      <c r="AZ303" s="361">
        <v>0</v>
      </c>
      <c r="BA303" s="361">
        <v>0</v>
      </c>
      <c r="BB303" s="361">
        <v>0</v>
      </c>
    </row>
    <row r="304" spans="1:54" x14ac:dyDescent="0.25">
      <c r="A304" s="925" t="s">
        <v>99</v>
      </c>
      <c r="B304" s="829"/>
      <c r="C304" s="925" t="s">
        <v>337</v>
      </c>
      <c r="D304" s="829"/>
      <c r="E304" s="925" t="s">
        <v>324</v>
      </c>
      <c r="F304" s="829"/>
      <c r="G304" s="925" t="s">
        <v>283</v>
      </c>
      <c r="H304" s="829"/>
      <c r="I304" s="925" t="s">
        <v>280</v>
      </c>
      <c r="J304" s="829"/>
      <c r="K304" s="829"/>
      <c r="L304" s="925" t="s">
        <v>282</v>
      </c>
      <c r="M304" s="829"/>
      <c r="N304" s="829"/>
      <c r="O304" s="925" t="s">
        <v>279</v>
      </c>
      <c r="P304" s="829"/>
      <c r="Q304" s="925"/>
      <c r="R304" s="829"/>
      <c r="S304" s="924" t="s">
        <v>332</v>
      </c>
      <c r="T304" s="829"/>
      <c r="U304" s="829"/>
      <c r="V304" s="829"/>
      <c r="W304" s="829"/>
      <c r="X304" s="829"/>
      <c r="Y304" s="829"/>
      <c r="Z304" s="829"/>
      <c r="AA304" s="925" t="s">
        <v>273</v>
      </c>
      <c r="AB304" s="829"/>
      <c r="AC304" s="829"/>
      <c r="AD304" s="829"/>
      <c r="AE304" s="829"/>
      <c r="AF304" s="925" t="s">
        <v>274</v>
      </c>
      <c r="AG304" s="829"/>
      <c r="AH304" s="829"/>
      <c r="AI304" s="108" t="s">
        <v>65</v>
      </c>
      <c r="AJ304" s="926" t="s">
        <v>275</v>
      </c>
      <c r="AK304" s="829"/>
      <c r="AL304" s="829"/>
      <c r="AM304" s="829"/>
      <c r="AN304" s="829"/>
      <c r="AO304" s="829"/>
      <c r="AP304" s="365">
        <v>120000000</v>
      </c>
      <c r="AQ304" s="557">
        <v>0</v>
      </c>
      <c r="AR304" s="366">
        <v>0</v>
      </c>
      <c r="AS304" s="366">
        <v>0</v>
      </c>
      <c r="AT304" s="556">
        <v>100000000</v>
      </c>
      <c r="AU304" s="365">
        <v>-100000000</v>
      </c>
      <c r="AV304" s="557">
        <v>0</v>
      </c>
      <c r="AW304" s="365">
        <v>100000000</v>
      </c>
      <c r="AX304" s="557">
        <v>0</v>
      </c>
      <c r="AY304" s="366">
        <v>0</v>
      </c>
      <c r="AZ304" s="366">
        <v>0</v>
      </c>
      <c r="BA304" s="366">
        <v>0</v>
      </c>
      <c r="BB304" s="366">
        <v>0</v>
      </c>
    </row>
    <row r="305" spans="1:54" x14ac:dyDescent="0.25">
      <c r="A305" s="925" t="s">
        <v>99</v>
      </c>
      <c r="B305" s="829"/>
      <c r="C305" s="925" t="s">
        <v>337</v>
      </c>
      <c r="D305" s="829"/>
      <c r="E305" s="925" t="s">
        <v>324</v>
      </c>
      <c r="F305" s="829"/>
      <c r="G305" s="925" t="s">
        <v>283</v>
      </c>
      <c r="H305" s="829"/>
      <c r="I305" s="925" t="s">
        <v>280</v>
      </c>
      <c r="J305" s="829"/>
      <c r="K305" s="829"/>
      <c r="L305" s="925" t="s">
        <v>282</v>
      </c>
      <c r="M305" s="829"/>
      <c r="N305" s="829"/>
      <c r="O305" s="925" t="s">
        <v>289</v>
      </c>
      <c r="P305" s="829"/>
      <c r="Q305" s="925"/>
      <c r="R305" s="829"/>
      <c r="S305" s="924" t="s">
        <v>328</v>
      </c>
      <c r="T305" s="829"/>
      <c r="U305" s="829"/>
      <c r="V305" s="829"/>
      <c r="W305" s="829"/>
      <c r="X305" s="829"/>
      <c r="Y305" s="829"/>
      <c r="Z305" s="829"/>
      <c r="AA305" s="925" t="s">
        <v>273</v>
      </c>
      <c r="AB305" s="829"/>
      <c r="AC305" s="829"/>
      <c r="AD305" s="829"/>
      <c r="AE305" s="829"/>
      <c r="AF305" s="925" t="s">
        <v>274</v>
      </c>
      <c r="AG305" s="829"/>
      <c r="AH305" s="829"/>
      <c r="AI305" s="108" t="s">
        <v>65</v>
      </c>
      <c r="AJ305" s="926" t="s">
        <v>275</v>
      </c>
      <c r="AK305" s="829"/>
      <c r="AL305" s="829"/>
      <c r="AM305" s="829"/>
      <c r="AN305" s="829"/>
      <c r="AO305" s="829"/>
      <c r="AP305" s="365">
        <v>45000000</v>
      </c>
      <c r="AQ305" s="557">
        <v>0</v>
      </c>
      <c r="AR305" s="365">
        <v>45000000</v>
      </c>
      <c r="AS305" s="366">
        <v>0</v>
      </c>
      <c r="AT305" s="557">
        <v>0</v>
      </c>
      <c r="AU305" s="366">
        <v>0</v>
      </c>
      <c r="AV305" s="557">
        <v>0</v>
      </c>
      <c r="AW305" s="366">
        <v>0</v>
      </c>
      <c r="AX305" s="557">
        <v>0</v>
      </c>
      <c r="AY305" s="366">
        <v>0</v>
      </c>
      <c r="AZ305" s="366">
        <v>0</v>
      </c>
      <c r="BA305" s="366">
        <v>0</v>
      </c>
      <c r="BB305" s="366">
        <v>0</v>
      </c>
    </row>
    <row r="306" spans="1:54" x14ac:dyDescent="0.25">
      <c r="A306" s="925" t="s">
        <v>99</v>
      </c>
      <c r="B306" s="829"/>
      <c r="C306" s="925" t="s">
        <v>337</v>
      </c>
      <c r="D306" s="829"/>
      <c r="E306" s="925" t="s">
        <v>324</v>
      </c>
      <c r="F306" s="829"/>
      <c r="G306" s="925" t="s">
        <v>283</v>
      </c>
      <c r="H306" s="829"/>
      <c r="I306" s="925" t="s">
        <v>280</v>
      </c>
      <c r="J306" s="829"/>
      <c r="K306" s="829"/>
      <c r="L306" s="925" t="s">
        <v>282</v>
      </c>
      <c r="M306" s="829"/>
      <c r="N306" s="829"/>
      <c r="O306" s="925" t="s">
        <v>283</v>
      </c>
      <c r="P306" s="829"/>
      <c r="Q306" s="925"/>
      <c r="R306" s="829"/>
      <c r="S306" s="924" t="s">
        <v>84</v>
      </c>
      <c r="T306" s="829"/>
      <c r="U306" s="829"/>
      <c r="V306" s="829"/>
      <c r="W306" s="829"/>
      <c r="X306" s="829"/>
      <c r="Y306" s="829"/>
      <c r="Z306" s="829"/>
      <c r="AA306" s="925" t="s">
        <v>273</v>
      </c>
      <c r="AB306" s="829"/>
      <c r="AC306" s="829"/>
      <c r="AD306" s="829"/>
      <c r="AE306" s="829"/>
      <c r="AF306" s="925" t="s">
        <v>274</v>
      </c>
      <c r="AG306" s="829"/>
      <c r="AH306" s="829"/>
      <c r="AI306" s="108" t="s">
        <v>65</v>
      </c>
      <c r="AJ306" s="926" t="s">
        <v>275</v>
      </c>
      <c r="AK306" s="829"/>
      <c r="AL306" s="829"/>
      <c r="AM306" s="829"/>
      <c r="AN306" s="829"/>
      <c r="AO306" s="829"/>
      <c r="AP306" s="365">
        <v>55000000</v>
      </c>
      <c r="AQ306" s="557">
        <v>0</v>
      </c>
      <c r="AR306" s="365">
        <v>55000000</v>
      </c>
      <c r="AS306" s="366">
        <v>0</v>
      </c>
      <c r="AT306" s="557">
        <v>0</v>
      </c>
      <c r="AU306" s="366">
        <v>0</v>
      </c>
      <c r="AV306" s="557">
        <v>0</v>
      </c>
      <c r="AW306" s="366">
        <v>0</v>
      </c>
      <c r="AX306" s="557">
        <v>0</v>
      </c>
      <c r="AY306" s="366">
        <v>0</v>
      </c>
      <c r="AZ306" s="366">
        <v>0</v>
      </c>
      <c r="BA306" s="366">
        <v>0</v>
      </c>
      <c r="BB306" s="366">
        <v>0</v>
      </c>
    </row>
    <row r="307" spans="1:54" x14ac:dyDescent="0.25">
      <c r="A307" s="925" t="s">
        <v>99</v>
      </c>
      <c r="B307" s="829"/>
      <c r="C307" s="925" t="s">
        <v>337</v>
      </c>
      <c r="D307" s="829"/>
      <c r="E307" s="925" t="s">
        <v>324</v>
      </c>
      <c r="F307" s="829"/>
      <c r="G307" s="925" t="s">
        <v>283</v>
      </c>
      <c r="H307" s="829"/>
      <c r="I307" s="925" t="s">
        <v>280</v>
      </c>
      <c r="J307" s="829"/>
      <c r="K307" s="829"/>
      <c r="L307" s="925" t="s">
        <v>282</v>
      </c>
      <c r="M307" s="829"/>
      <c r="N307" s="829"/>
      <c r="O307" s="925" t="s">
        <v>293</v>
      </c>
      <c r="P307" s="829"/>
      <c r="Q307" s="925"/>
      <c r="R307" s="829"/>
      <c r="S307" s="924" t="s">
        <v>335</v>
      </c>
      <c r="T307" s="829"/>
      <c r="U307" s="829"/>
      <c r="V307" s="829"/>
      <c r="W307" s="829"/>
      <c r="X307" s="829"/>
      <c r="Y307" s="829"/>
      <c r="Z307" s="829"/>
      <c r="AA307" s="925" t="s">
        <v>273</v>
      </c>
      <c r="AB307" s="829"/>
      <c r="AC307" s="829"/>
      <c r="AD307" s="829"/>
      <c r="AE307" s="829"/>
      <c r="AF307" s="925" t="s">
        <v>274</v>
      </c>
      <c r="AG307" s="829"/>
      <c r="AH307" s="829"/>
      <c r="AI307" s="108" t="s">
        <v>65</v>
      </c>
      <c r="AJ307" s="926" t="s">
        <v>275</v>
      </c>
      <c r="AK307" s="829"/>
      <c r="AL307" s="829"/>
      <c r="AM307" s="829"/>
      <c r="AN307" s="829"/>
      <c r="AO307" s="829"/>
      <c r="AP307" s="365">
        <v>130000000</v>
      </c>
      <c r="AQ307" s="556">
        <v>130000000</v>
      </c>
      <c r="AR307" s="366">
        <v>0</v>
      </c>
      <c r="AS307" s="366">
        <v>0</v>
      </c>
      <c r="AT307" s="557">
        <v>0</v>
      </c>
      <c r="AU307" s="365">
        <v>130000000</v>
      </c>
      <c r="AV307" s="557">
        <v>0</v>
      </c>
      <c r="AW307" s="366">
        <v>0</v>
      </c>
      <c r="AX307" s="557">
        <v>0</v>
      </c>
      <c r="AY307" s="366">
        <v>0</v>
      </c>
      <c r="AZ307" s="366">
        <v>0</v>
      </c>
      <c r="BA307" s="366">
        <v>0</v>
      </c>
      <c r="BB307" s="366">
        <v>0</v>
      </c>
    </row>
    <row r="308" spans="1:54" x14ac:dyDescent="0.25">
      <c r="A308" s="918" t="s">
        <v>99</v>
      </c>
      <c r="B308" s="829"/>
      <c r="C308" s="918" t="s">
        <v>337</v>
      </c>
      <c r="D308" s="829"/>
      <c r="E308" s="918" t="s">
        <v>324</v>
      </c>
      <c r="F308" s="829"/>
      <c r="G308" s="918" t="s">
        <v>283</v>
      </c>
      <c r="H308" s="829"/>
      <c r="I308" s="918" t="s">
        <v>280</v>
      </c>
      <c r="J308" s="829"/>
      <c r="K308" s="829"/>
      <c r="L308" s="918" t="s">
        <v>289</v>
      </c>
      <c r="M308" s="829"/>
      <c r="N308" s="829"/>
      <c r="O308" s="918"/>
      <c r="P308" s="829"/>
      <c r="Q308" s="918"/>
      <c r="R308" s="829"/>
      <c r="S308" s="917" t="s">
        <v>422</v>
      </c>
      <c r="T308" s="829"/>
      <c r="U308" s="829"/>
      <c r="V308" s="829"/>
      <c r="W308" s="829"/>
      <c r="X308" s="829"/>
      <c r="Y308" s="829"/>
      <c r="Z308" s="829"/>
      <c r="AA308" s="918" t="s">
        <v>273</v>
      </c>
      <c r="AB308" s="829"/>
      <c r="AC308" s="829"/>
      <c r="AD308" s="829"/>
      <c r="AE308" s="829"/>
      <c r="AF308" s="918" t="s">
        <v>274</v>
      </c>
      <c r="AG308" s="829"/>
      <c r="AH308" s="829"/>
      <c r="AI308" s="105" t="s">
        <v>65</v>
      </c>
      <c r="AJ308" s="919" t="s">
        <v>275</v>
      </c>
      <c r="AK308" s="829"/>
      <c r="AL308" s="829"/>
      <c r="AM308" s="829"/>
      <c r="AN308" s="829"/>
      <c r="AO308" s="829"/>
      <c r="AP308" s="360">
        <v>500000000</v>
      </c>
      <c r="AQ308" s="554">
        <v>0</v>
      </c>
      <c r="AR308" s="360">
        <v>500000000</v>
      </c>
      <c r="AS308" s="361">
        <v>0</v>
      </c>
      <c r="AT308" s="554">
        <v>0</v>
      </c>
      <c r="AU308" s="361">
        <v>0</v>
      </c>
      <c r="AV308" s="554">
        <v>0</v>
      </c>
      <c r="AW308" s="361">
        <v>0</v>
      </c>
      <c r="AX308" s="554">
        <v>0</v>
      </c>
      <c r="AY308" s="361">
        <v>0</v>
      </c>
      <c r="AZ308" s="361">
        <v>0</v>
      </c>
      <c r="BA308" s="361">
        <v>0</v>
      </c>
      <c r="BB308" s="361">
        <v>0</v>
      </c>
    </row>
    <row r="309" spans="1:54" x14ac:dyDescent="0.25">
      <c r="A309" s="925" t="s">
        <v>99</v>
      </c>
      <c r="B309" s="829"/>
      <c r="C309" s="925" t="s">
        <v>337</v>
      </c>
      <c r="D309" s="829"/>
      <c r="E309" s="925" t="s">
        <v>324</v>
      </c>
      <c r="F309" s="829"/>
      <c r="G309" s="925" t="s">
        <v>283</v>
      </c>
      <c r="H309" s="829"/>
      <c r="I309" s="925" t="s">
        <v>280</v>
      </c>
      <c r="J309" s="829"/>
      <c r="K309" s="829"/>
      <c r="L309" s="925" t="s">
        <v>289</v>
      </c>
      <c r="M309" s="829"/>
      <c r="N309" s="829"/>
      <c r="O309" s="925" t="s">
        <v>293</v>
      </c>
      <c r="P309" s="829"/>
      <c r="Q309" s="925"/>
      <c r="R309" s="829"/>
      <c r="S309" s="924" t="s">
        <v>335</v>
      </c>
      <c r="T309" s="829"/>
      <c r="U309" s="829"/>
      <c r="V309" s="829"/>
      <c r="W309" s="829"/>
      <c r="X309" s="829"/>
      <c r="Y309" s="829"/>
      <c r="Z309" s="829"/>
      <c r="AA309" s="925" t="s">
        <v>273</v>
      </c>
      <c r="AB309" s="829"/>
      <c r="AC309" s="829"/>
      <c r="AD309" s="829"/>
      <c r="AE309" s="829"/>
      <c r="AF309" s="925" t="s">
        <v>274</v>
      </c>
      <c r="AG309" s="829"/>
      <c r="AH309" s="829"/>
      <c r="AI309" s="108" t="s">
        <v>65</v>
      </c>
      <c r="AJ309" s="926" t="s">
        <v>275</v>
      </c>
      <c r="AK309" s="829"/>
      <c r="AL309" s="829"/>
      <c r="AM309" s="829"/>
      <c r="AN309" s="829"/>
      <c r="AO309" s="829"/>
      <c r="AP309" s="365">
        <v>500000000</v>
      </c>
      <c r="AQ309" s="557">
        <v>0</v>
      </c>
      <c r="AR309" s="365">
        <v>500000000</v>
      </c>
      <c r="AS309" s="366">
        <v>0</v>
      </c>
      <c r="AT309" s="557">
        <v>0</v>
      </c>
      <c r="AU309" s="366">
        <v>0</v>
      </c>
      <c r="AV309" s="557">
        <v>0</v>
      </c>
      <c r="AW309" s="366">
        <v>0</v>
      </c>
      <c r="AX309" s="557">
        <v>0</v>
      </c>
      <c r="AY309" s="366">
        <v>0</v>
      </c>
      <c r="AZ309" s="366">
        <v>0</v>
      </c>
      <c r="BA309" s="366">
        <v>0</v>
      </c>
      <c r="BB309" s="366">
        <v>0</v>
      </c>
    </row>
    <row r="310" spans="1:54" x14ac:dyDescent="0.25">
      <c r="A310" s="918" t="s">
        <v>99</v>
      </c>
      <c r="B310" s="829"/>
      <c r="C310" s="918" t="s">
        <v>337</v>
      </c>
      <c r="D310" s="829"/>
      <c r="E310" s="918" t="s">
        <v>324</v>
      </c>
      <c r="F310" s="829"/>
      <c r="G310" s="918" t="s">
        <v>284</v>
      </c>
      <c r="H310" s="829"/>
      <c r="I310" s="918" t="s">
        <v>280</v>
      </c>
      <c r="J310" s="829"/>
      <c r="K310" s="829"/>
      <c r="L310" s="918"/>
      <c r="M310" s="829"/>
      <c r="N310" s="829"/>
      <c r="O310" s="918"/>
      <c r="P310" s="829"/>
      <c r="Q310" s="918"/>
      <c r="R310" s="829"/>
      <c r="S310" s="917" t="s">
        <v>649</v>
      </c>
      <c r="T310" s="829"/>
      <c r="U310" s="829"/>
      <c r="V310" s="829"/>
      <c r="W310" s="829"/>
      <c r="X310" s="829"/>
      <c r="Y310" s="829"/>
      <c r="Z310" s="829"/>
      <c r="AA310" s="918" t="s">
        <v>273</v>
      </c>
      <c r="AB310" s="829"/>
      <c r="AC310" s="829"/>
      <c r="AD310" s="829"/>
      <c r="AE310" s="829"/>
      <c r="AF310" s="918" t="s">
        <v>274</v>
      </c>
      <c r="AG310" s="829"/>
      <c r="AH310" s="829"/>
      <c r="AI310" s="105" t="s">
        <v>65</v>
      </c>
      <c r="AJ310" s="919" t="s">
        <v>275</v>
      </c>
      <c r="AK310" s="829"/>
      <c r="AL310" s="829"/>
      <c r="AM310" s="829"/>
      <c r="AN310" s="829"/>
      <c r="AO310" s="829"/>
      <c r="AP310" s="360">
        <v>300000000</v>
      </c>
      <c r="AQ310" s="554">
        <v>0</v>
      </c>
      <c r="AR310" s="361">
        <v>0</v>
      </c>
      <c r="AS310" s="361">
        <v>0</v>
      </c>
      <c r="AT310" s="554">
        <v>0</v>
      </c>
      <c r="AU310" s="361">
        <v>0</v>
      </c>
      <c r="AV310" s="554">
        <v>0</v>
      </c>
      <c r="AW310" s="361">
        <v>0</v>
      </c>
      <c r="AX310" s="554">
        <v>0</v>
      </c>
      <c r="AY310" s="361">
        <v>0</v>
      </c>
      <c r="AZ310" s="361">
        <v>0</v>
      </c>
      <c r="BA310" s="361">
        <v>0</v>
      </c>
      <c r="BB310" s="361">
        <v>0</v>
      </c>
    </row>
    <row r="311" spans="1:54" s="517" customFormat="1" x14ac:dyDescent="0.25">
      <c r="A311" s="1025" t="s">
        <v>99</v>
      </c>
      <c r="B311" s="1017"/>
      <c r="C311" s="1025" t="s">
        <v>337</v>
      </c>
      <c r="D311" s="1017"/>
      <c r="E311" s="1025" t="s">
        <v>324</v>
      </c>
      <c r="F311" s="1017"/>
      <c r="G311" s="1025" t="s">
        <v>284</v>
      </c>
      <c r="H311" s="1017"/>
      <c r="I311" s="1025" t="s">
        <v>236</v>
      </c>
      <c r="J311" s="1017"/>
      <c r="K311" s="1017"/>
      <c r="L311" s="1025" t="s">
        <v>236</v>
      </c>
      <c r="M311" s="1017"/>
      <c r="N311" s="1017"/>
      <c r="O311" s="1025" t="s">
        <v>236</v>
      </c>
      <c r="P311" s="1017"/>
      <c r="Q311" s="1025" t="s">
        <v>236</v>
      </c>
      <c r="R311" s="1017"/>
      <c r="S311" s="1027" t="s">
        <v>649</v>
      </c>
      <c r="T311" s="1017"/>
      <c r="U311" s="1017"/>
      <c r="V311" s="1017"/>
      <c r="W311" s="1017"/>
      <c r="X311" s="1017"/>
      <c r="Y311" s="1017"/>
      <c r="Z311" s="1017"/>
      <c r="AA311" s="1025" t="s">
        <v>273</v>
      </c>
      <c r="AB311" s="1017"/>
      <c r="AC311" s="1017"/>
      <c r="AD311" s="1017"/>
      <c r="AE311" s="1017"/>
      <c r="AF311" s="1025" t="s">
        <v>274</v>
      </c>
      <c r="AG311" s="1017"/>
      <c r="AH311" s="1017"/>
      <c r="AI311" s="518" t="s">
        <v>65</v>
      </c>
      <c r="AJ311" s="1026" t="s">
        <v>275</v>
      </c>
      <c r="AK311" s="1017"/>
      <c r="AL311" s="1017"/>
      <c r="AM311" s="1017"/>
      <c r="AN311" s="1017"/>
      <c r="AO311" s="1017"/>
      <c r="AP311" s="519">
        <v>300000000</v>
      </c>
      <c r="AQ311" s="554">
        <v>0</v>
      </c>
      <c r="AR311" s="520">
        <v>0</v>
      </c>
      <c r="AS311" s="520">
        <v>0</v>
      </c>
      <c r="AT311" s="554">
        <v>0</v>
      </c>
      <c r="AU311" s="520">
        <v>0</v>
      </c>
      <c r="AV311" s="554">
        <v>0</v>
      </c>
      <c r="AW311" s="520">
        <v>0</v>
      </c>
      <c r="AX311" s="554">
        <v>0</v>
      </c>
      <c r="AY311" s="520">
        <v>0</v>
      </c>
      <c r="AZ311" s="520">
        <v>0</v>
      </c>
      <c r="BA311" s="520">
        <v>0</v>
      </c>
      <c r="BB311" s="520">
        <v>0</v>
      </c>
    </row>
    <row r="312" spans="1:54" x14ac:dyDescent="0.25">
      <c r="A312" s="918" t="s">
        <v>99</v>
      </c>
      <c r="B312" s="829"/>
      <c r="C312" s="918" t="s">
        <v>337</v>
      </c>
      <c r="D312" s="829"/>
      <c r="E312" s="918" t="s">
        <v>324</v>
      </c>
      <c r="F312" s="829"/>
      <c r="G312" s="918" t="s">
        <v>284</v>
      </c>
      <c r="H312" s="829"/>
      <c r="I312" s="918" t="s">
        <v>280</v>
      </c>
      <c r="J312" s="829"/>
      <c r="K312" s="829"/>
      <c r="L312" s="918" t="s">
        <v>282</v>
      </c>
      <c r="M312" s="829"/>
      <c r="N312" s="829"/>
      <c r="O312" s="918"/>
      <c r="P312" s="829"/>
      <c r="Q312" s="918"/>
      <c r="R312" s="829"/>
      <c r="S312" s="917" t="s">
        <v>326</v>
      </c>
      <c r="T312" s="829"/>
      <c r="U312" s="829"/>
      <c r="V312" s="829"/>
      <c r="W312" s="829"/>
      <c r="X312" s="829"/>
      <c r="Y312" s="829"/>
      <c r="Z312" s="829"/>
      <c r="AA312" s="918" t="s">
        <v>273</v>
      </c>
      <c r="AB312" s="829"/>
      <c r="AC312" s="829"/>
      <c r="AD312" s="829"/>
      <c r="AE312" s="829"/>
      <c r="AF312" s="918" t="s">
        <v>274</v>
      </c>
      <c r="AG312" s="829"/>
      <c r="AH312" s="829"/>
      <c r="AI312" s="105" t="s">
        <v>65</v>
      </c>
      <c r="AJ312" s="919" t="s">
        <v>275</v>
      </c>
      <c r="AK312" s="829"/>
      <c r="AL312" s="829"/>
      <c r="AM312" s="829"/>
      <c r="AN312" s="829"/>
      <c r="AO312" s="829"/>
      <c r="AP312" s="360">
        <v>300000000</v>
      </c>
      <c r="AQ312" s="554">
        <v>0</v>
      </c>
      <c r="AR312" s="361">
        <v>0</v>
      </c>
      <c r="AS312" s="361">
        <v>0</v>
      </c>
      <c r="AT312" s="554">
        <v>0</v>
      </c>
      <c r="AU312" s="361">
        <v>0</v>
      </c>
      <c r="AV312" s="554">
        <v>0</v>
      </c>
      <c r="AW312" s="361">
        <v>0</v>
      </c>
      <c r="AX312" s="554">
        <v>0</v>
      </c>
      <c r="AY312" s="361">
        <v>0</v>
      </c>
      <c r="AZ312" s="361">
        <v>0</v>
      </c>
      <c r="BA312" s="361">
        <v>0</v>
      </c>
      <c r="BB312" s="361">
        <v>0</v>
      </c>
    </row>
    <row r="313" spans="1:54" x14ac:dyDescent="0.25">
      <c r="A313" s="925" t="s">
        <v>99</v>
      </c>
      <c r="B313" s="829"/>
      <c r="C313" s="925" t="s">
        <v>337</v>
      </c>
      <c r="D313" s="829"/>
      <c r="E313" s="925" t="s">
        <v>324</v>
      </c>
      <c r="F313" s="829"/>
      <c r="G313" s="925" t="s">
        <v>284</v>
      </c>
      <c r="H313" s="829"/>
      <c r="I313" s="925" t="s">
        <v>280</v>
      </c>
      <c r="J313" s="829"/>
      <c r="K313" s="829"/>
      <c r="L313" s="925" t="s">
        <v>282</v>
      </c>
      <c r="M313" s="829"/>
      <c r="N313" s="829"/>
      <c r="O313" s="925" t="s">
        <v>279</v>
      </c>
      <c r="P313" s="829"/>
      <c r="Q313" s="925"/>
      <c r="R313" s="829"/>
      <c r="S313" s="924" t="s">
        <v>332</v>
      </c>
      <c r="T313" s="829"/>
      <c r="U313" s="829"/>
      <c r="V313" s="829"/>
      <c r="W313" s="829"/>
      <c r="X313" s="829"/>
      <c r="Y313" s="829"/>
      <c r="Z313" s="829"/>
      <c r="AA313" s="925" t="s">
        <v>273</v>
      </c>
      <c r="AB313" s="829"/>
      <c r="AC313" s="829"/>
      <c r="AD313" s="829"/>
      <c r="AE313" s="829"/>
      <c r="AF313" s="925" t="s">
        <v>274</v>
      </c>
      <c r="AG313" s="829"/>
      <c r="AH313" s="829"/>
      <c r="AI313" s="108" t="s">
        <v>65</v>
      </c>
      <c r="AJ313" s="926" t="s">
        <v>275</v>
      </c>
      <c r="AK313" s="829"/>
      <c r="AL313" s="829"/>
      <c r="AM313" s="829"/>
      <c r="AN313" s="829"/>
      <c r="AO313" s="829"/>
      <c r="AP313" s="365">
        <v>300000000</v>
      </c>
      <c r="AQ313" s="557">
        <v>0</v>
      </c>
      <c r="AR313" s="366">
        <v>0</v>
      </c>
      <c r="AS313" s="366">
        <v>0</v>
      </c>
      <c r="AT313" s="557">
        <v>0</v>
      </c>
      <c r="AU313" s="366">
        <v>0</v>
      </c>
      <c r="AV313" s="557">
        <v>0</v>
      </c>
      <c r="AW313" s="366">
        <v>0</v>
      </c>
      <c r="AX313" s="557">
        <v>0</v>
      </c>
      <c r="AY313" s="366">
        <v>0</v>
      </c>
      <c r="AZ313" s="366">
        <v>0</v>
      </c>
      <c r="BA313" s="366">
        <v>0</v>
      </c>
      <c r="BB313" s="366">
        <v>0</v>
      </c>
    </row>
    <row r="314" spans="1:54" x14ac:dyDescent="0.25">
      <c r="A314" s="918" t="s">
        <v>99</v>
      </c>
      <c r="B314" s="829"/>
      <c r="C314" s="918" t="s">
        <v>337</v>
      </c>
      <c r="D314" s="829"/>
      <c r="E314" s="918" t="s">
        <v>324</v>
      </c>
      <c r="F314" s="829"/>
      <c r="G314" s="918" t="s">
        <v>292</v>
      </c>
      <c r="H314" s="829"/>
      <c r="I314" s="918" t="s">
        <v>280</v>
      </c>
      <c r="J314" s="829"/>
      <c r="K314" s="829"/>
      <c r="L314" s="918"/>
      <c r="M314" s="829"/>
      <c r="N314" s="829"/>
      <c r="O314" s="918"/>
      <c r="P314" s="829"/>
      <c r="Q314" s="918"/>
      <c r="R314" s="829"/>
      <c r="S314" s="917" t="s">
        <v>666</v>
      </c>
      <c r="T314" s="829"/>
      <c r="U314" s="829"/>
      <c r="V314" s="829"/>
      <c r="W314" s="829"/>
      <c r="X314" s="829"/>
      <c r="Y314" s="829"/>
      <c r="Z314" s="829"/>
      <c r="AA314" s="918" t="s">
        <v>273</v>
      </c>
      <c r="AB314" s="829"/>
      <c r="AC314" s="829"/>
      <c r="AD314" s="829"/>
      <c r="AE314" s="829"/>
      <c r="AF314" s="918" t="s">
        <v>274</v>
      </c>
      <c r="AG314" s="829"/>
      <c r="AH314" s="829"/>
      <c r="AI314" s="105" t="s">
        <v>65</v>
      </c>
      <c r="AJ314" s="919" t="s">
        <v>275</v>
      </c>
      <c r="AK314" s="829"/>
      <c r="AL314" s="829"/>
      <c r="AM314" s="829"/>
      <c r="AN314" s="829"/>
      <c r="AO314" s="829"/>
      <c r="AP314" s="360">
        <v>300000000</v>
      </c>
      <c r="AQ314" s="553">
        <v>254666000</v>
      </c>
      <c r="AR314" s="360">
        <v>668000</v>
      </c>
      <c r="AS314" s="361">
        <v>0</v>
      </c>
      <c r="AT314" s="553">
        <v>56437186</v>
      </c>
      <c r="AU314" s="360">
        <v>198228814</v>
      </c>
      <c r="AV314" s="553">
        <v>2498301</v>
      </c>
      <c r="AW314" s="360">
        <v>53938885</v>
      </c>
      <c r="AX314" s="553">
        <v>1500191</v>
      </c>
      <c r="AY314" s="360">
        <v>998110</v>
      </c>
      <c r="AZ314" s="360">
        <v>1500191</v>
      </c>
      <c r="BA314" s="361">
        <v>0</v>
      </c>
      <c r="BB314" s="361">
        <v>0</v>
      </c>
    </row>
    <row r="315" spans="1:54" s="517" customFormat="1" x14ac:dyDescent="0.25">
      <c r="A315" s="1025" t="s">
        <v>99</v>
      </c>
      <c r="B315" s="1017"/>
      <c r="C315" s="1025" t="s">
        <v>337</v>
      </c>
      <c r="D315" s="1017"/>
      <c r="E315" s="1025" t="s">
        <v>324</v>
      </c>
      <c r="F315" s="1017"/>
      <c r="G315" s="1025" t="s">
        <v>292</v>
      </c>
      <c r="H315" s="1017"/>
      <c r="I315" s="1025" t="s">
        <v>236</v>
      </c>
      <c r="J315" s="1017"/>
      <c r="K315" s="1017"/>
      <c r="L315" s="1025" t="s">
        <v>236</v>
      </c>
      <c r="M315" s="1017"/>
      <c r="N315" s="1017"/>
      <c r="O315" s="1025" t="s">
        <v>236</v>
      </c>
      <c r="P315" s="1017"/>
      <c r="Q315" s="1025" t="s">
        <v>236</v>
      </c>
      <c r="R315" s="1017"/>
      <c r="S315" s="1027" t="s">
        <v>651</v>
      </c>
      <c r="T315" s="1017"/>
      <c r="U315" s="1017"/>
      <c r="V315" s="1017"/>
      <c r="W315" s="1017"/>
      <c r="X315" s="1017"/>
      <c r="Y315" s="1017"/>
      <c r="Z315" s="1017"/>
      <c r="AA315" s="1025" t="s">
        <v>273</v>
      </c>
      <c r="AB315" s="1017"/>
      <c r="AC315" s="1017"/>
      <c r="AD315" s="1017"/>
      <c r="AE315" s="1017"/>
      <c r="AF315" s="1025" t="s">
        <v>274</v>
      </c>
      <c r="AG315" s="1017"/>
      <c r="AH315" s="1017"/>
      <c r="AI315" s="518" t="s">
        <v>65</v>
      </c>
      <c r="AJ315" s="1026" t="s">
        <v>275</v>
      </c>
      <c r="AK315" s="1017"/>
      <c r="AL315" s="1017"/>
      <c r="AM315" s="1017"/>
      <c r="AN315" s="1017"/>
      <c r="AO315" s="1017"/>
      <c r="AP315" s="519">
        <v>300000000</v>
      </c>
      <c r="AQ315" s="553">
        <v>254666000</v>
      </c>
      <c r="AR315" s="519">
        <v>668000</v>
      </c>
      <c r="AS315" s="520">
        <v>0</v>
      </c>
      <c r="AT315" s="553">
        <v>56437186</v>
      </c>
      <c r="AU315" s="519">
        <v>198228814</v>
      </c>
      <c r="AV315" s="553">
        <v>2498301</v>
      </c>
      <c r="AW315" s="519">
        <v>53938885</v>
      </c>
      <c r="AX315" s="553">
        <v>1500191</v>
      </c>
      <c r="AY315" s="519">
        <v>998110</v>
      </c>
      <c r="AZ315" s="519">
        <v>1500191</v>
      </c>
      <c r="BA315" s="520">
        <v>0</v>
      </c>
      <c r="BB315" s="520">
        <v>0</v>
      </c>
    </row>
    <row r="316" spans="1:54" x14ac:dyDescent="0.25">
      <c r="A316" s="918" t="s">
        <v>99</v>
      </c>
      <c r="B316" s="829"/>
      <c r="C316" s="918" t="s">
        <v>337</v>
      </c>
      <c r="D316" s="829"/>
      <c r="E316" s="918" t="s">
        <v>324</v>
      </c>
      <c r="F316" s="829"/>
      <c r="G316" s="918" t="s">
        <v>292</v>
      </c>
      <c r="H316" s="829"/>
      <c r="I316" s="918" t="s">
        <v>280</v>
      </c>
      <c r="J316" s="829"/>
      <c r="K316" s="829"/>
      <c r="L316" s="918" t="s">
        <v>279</v>
      </c>
      <c r="M316" s="829"/>
      <c r="N316" s="829"/>
      <c r="O316" s="918"/>
      <c r="P316" s="829"/>
      <c r="Q316" s="918"/>
      <c r="R316" s="829"/>
      <c r="S316" s="917" t="s">
        <v>331</v>
      </c>
      <c r="T316" s="829"/>
      <c r="U316" s="829"/>
      <c r="V316" s="829"/>
      <c r="W316" s="829"/>
      <c r="X316" s="829"/>
      <c r="Y316" s="829"/>
      <c r="Z316" s="829"/>
      <c r="AA316" s="918" t="s">
        <v>273</v>
      </c>
      <c r="AB316" s="829"/>
      <c r="AC316" s="829"/>
      <c r="AD316" s="829"/>
      <c r="AE316" s="829"/>
      <c r="AF316" s="918" t="s">
        <v>274</v>
      </c>
      <c r="AG316" s="829"/>
      <c r="AH316" s="829"/>
      <c r="AI316" s="105" t="s">
        <v>65</v>
      </c>
      <c r="AJ316" s="919" t="s">
        <v>275</v>
      </c>
      <c r="AK316" s="829"/>
      <c r="AL316" s="829"/>
      <c r="AM316" s="829"/>
      <c r="AN316" s="829"/>
      <c r="AO316" s="829"/>
      <c r="AP316" s="361">
        <v>0</v>
      </c>
      <c r="AQ316" s="554">
        <v>0</v>
      </c>
      <c r="AR316" s="361">
        <v>0</v>
      </c>
      <c r="AS316" s="361">
        <v>0</v>
      </c>
      <c r="AT316" s="554">
        <v>0</v>
      </c>
      <c r="AU316" s="361">
        <v>0</v>
      </c>
      <c r="AV316" s="554">
        <v>0</v>
      </c>
      <c r="AW316" s="361">
        <v>0</v>
      </c>
      <c r="AX316" s="554">
        <v>0</v>
      </c>
      <c r="AY316" s="361">
        <v>0</v>
      </c>
      <c r="AZ316" s="361">
        <v>0</v>
      </c>
      <c r="BA316" s="361">
        <v>0</v>
      </c>
      <c r="BB316" s="361">
        <v>0</v>
      </c>
    </row>
    <row r="317" spans="1:54" x14ac:dyDescent="0.25">
      <c r="A317" s="925" t="s">
        <v>99</v>
      </c>
      <c r="B317" s="829"/>
      <c r="C317" s="925" t="s">
        <v>337</v>
      </c>
      <c r="D317" s="829"/>
      <c r="E317" s="925" t="s">
        <v>324</v>
      </c>
      <c r="F317" s="829"/>
      <c r="G317" s="925" t="s">
        <v>292</v>
      </c>
      <c r="H317" s="829"/>
      <c r="I317" s="925" t="s">
        <v>280</v>
      </c>
      <c r="J317" s="829"/>
      <c r="K317" s="829"/>
      <c r="L317" s="925" t="s">
        <v>279</v>
      </c>
      <c r="M317" s="829"/>
      <c r="N317" s="829"/>
      <c r="O317" s="925" t="s">
        <v>279</v>
      </c>
      <c r="P317" s="829"/>
      <c r="Q317" s="925"/>
      <c r="R317" s="829"/>
      <c r="S317" s="924" t="s">
        <v>332</v>
      </c>
      <c r="T317" s="829"/>
      <c r="U317" s="829"/>
      <c r="V317" s="829"/>
      <c r="W317" s="829"/>
      <c r="X317" s="829"/>
      <c r="Y317" s="829"/>
      <c r="Z317" s="829"/>
      <c r="AA317" s="925" t="s">
        <v>273</v>
      </c>
      <c r="AB317" s="829"/>
      <c r="AC317" s="829"/>
      <c r="AD317" s="829"/>
      <c r="AE317" s="829"/>
      <c r="AF317" s="925" t="s">
        <v>274</v>
      </c>
      <c r="AG317" s="829"/>
      <c r="AH317" s="829"/>
      <c r="AI317" s="108" t="s">
        <v>65</v>
      </c>
      <c r="AJ317" s="926" t="s">
        <v>275</v>
      </c>
      <c r="AK317" s="829"/>
      <c r="AL317" s="829"/>
      <c r="AM317" s="829"/>
      <c r="AN317" s="829"/>
      <c r="AO317" s="829"/>
      <c r="AP317" s="366">
        <v>0</v>
      </c>
      <c r="AQ317" s="557">
        <v>0</v>
      </c>
      <c r="AR317" s="366">
        <v>0</v>
      </c>
      <c r="AS317" s="366">
        <v>0</v>
      </c>
      <c r="AT317" s="557">
        <v>0</v>
      </c>
      <c r="AU317" s="366">
        <v>0</v>
      </c>
      <c r="AV317" s="557">
        <v>0</v>
      </c>
      <c r="AW317" s="366">
        <v>0</v>
      </c>
      <c r="AX317" s="557">
        <v>0</v>
      </c>
      <c r="AY317" s="366">
        <v>0</v>
      </c>
      <c r="AZ317" s="366">
        <v>0</v>
      </c>
      <c r="BA317" s="366">
        <v>0</v>
      </c>
      <c r="BB317" s="366">
        <v>0</v>
      </c>
    </row>
    <row r="318" spans="1:54" x14ac:dyDescent="0.25">
      <c r="A318" s="925" t="s">
        <v>99</v>
      </c>
      <c r="B318" s="829"/>
      <c r="C318" s="925" t="s">
        <v>337</v>
      </c>
      <c r="D318" s="829"/>
      <c r="E318" s="925" t="s">
        <v>324</v>
      </c>
      <c r="F318" s="829"/>
      <c r="G318" s="925" t="s">
        <v>292</v>
      </c>
      <c r="H318" s="829"/>
      <c r="I318" s="925" t="s">
        <v>280</v>
      </c>
      <c r="J318" s="829"/>
      <c r="K318" s="829"/>
      <c r="L318" s="925" t="s">
        <v>279</v>
      </c>
      <c r="M318" s="829"/>
      <c r="N318" s="829"/>
      <c r="O318" s="925" t="s">
        <v>294</v>
      </c>
      <c r="P318" s="829"/>
      <c r="Q318" s="925"/>
      <c r="R318" s="829"/>
      <c r="S318" s="924" t="s">
        <v>652</v>
      </c>
      <c r="T318" s="829"/>
      <c r="U318" s="829"/>
      <c r="V318" s="829"/>
      <c r="W318" s="829"/>
      <c r="X318" s="829"/>
      <c r="Y318" s="829"/>
      <c r="Z318" s="829"/>
      <c r="AA318" s="925" t="s">
        <v>273</v>
      </c>
      <c r="AB318" s="829"/>
      <c r="AC318" s="829"/>
      <c r="AD318" s="829"/>
      <c r="AE318" s="829"/>
      <c r="AF318" s="925" t="s">
        <v>274</v>
      </c>
      <c r="AG318" s="829"/>
      <c r="AH318" s="829"/>
      <c r="AI318" s="108" t="s">
        <v>65</v>
      </c>
      <c r="AJ318" s="926" t="s">
        <v>275</v>
      </c>
      <c r="AK318" s="829"/>
      <c r="AL318" s="829"/>
      <c r="AM318" s="829"/>
      <c r="AN318" s="829"/>
      <c r="AO318" s="829"/>
      <c r="AP318" s="366">
        <v>0</v>
      </c>
      <c r="AQ318" s="557">
        <v>0</v>
      </c>
      <c r="AR318" s="366">
        <v>0</v>
      </c>
      <c r="AS318" s="366">
        <v>0</v>
      </c>
      <c r="AT318" s="557">
        <v>0</v>
      </c>
      <c r="AU318" s="366">
        <v>0</v>
      </c>
      <c r="AV318" s="557">
        <v>0</v>
      </c>
      <c r="AW318" s="366">
        <v>0</v>
      </c>
      <c r="AX318" s="557">
        <v>0</v>
      </c>
      <c r="AY318" s="366">
        <v>0</v>
      </c>
      <c r="AZ318" s="366">
        <v>0</v>
      </c>
      <c r="BA318" s="366">
        <v>0</v>
      </c>
      <c r="BB318" s="366">
        <v>0</v>
      </c>
    </row>
    <row r="319" spans="1:54" x14ac:dyDescent="0.25">
      <c r="A319" s="918" t="s">
        <v>99</v>
      </c>
      <c r="B319" s="829"/>
      <c r="C319" s="918" t="s">
        <v>337</v>
      </c>
      <c r="D319" s="829"/>
      <c r="E319" s="918" t="s">
        <v>324</v>
      </c>
      <c r="F319" s="829"/>
      <c r="G319" s="918" t="s">
        <v>292</v>
      </c>
      <c r="H319" s="829"/>
      <c r="I319" s="918" t="s">
        <v>280</v>
      </c>
      <c r="J319" s="829"/>
      <c r="K319" s="829"/>
      <c r="L319" s="918" t="s">
        <v>282</v>
      </c>
      <c r="M319" s="829"/>
      <c r="N319" s="829"/>
      <c r="O319" s="918"/>
      <c r="P319" s="829"/>
      <c r="Q319" s="918"/>
      <c r="R319" s="829"/>
      <c r="S319" s="917" t="s">
        <v>326</v>
      </c>
      <c r="T319" s="829"/>
      <c r="U319" s="829"/>
      <c r="V319" s="829"/>
      <c r="W319" s="829"/>
      <c r="X319" s="829"/>
      <c r="Y319" s="829"/>
      <c r="Z319" s="829"/>
      <c r="AA319" s="918" t="s">
        <v>273</v>
      </c>
      <c r="AB319" s="829"/>
      <c r="AC319" s="829"/>
      <c r="AD319" s="829"/>
      <c r="AE319" s="829"/>
      <c r="AF319" s="918" t="s">
        <v>274</v>
      </c>
      <c r="AG319" s="829"/>
      <c r="AH319" s="829"/>
      <c r="AI319" s="105" t="s">
        <v>65</v>
      </c>
      <c r="AJ319" s="919" t="s">
        <v>275</v>
      </c>
      <c r="AK319" s="829"/>
      <c r="AL319" s="829"/>
      <c r="AM319" s="829"/>
      <c r="AN319" s="829"/>
      <c r="AO319" s="829"/>
      <c r="AP319" s="360">
        <v>300000000</v>
      </c>
      <c r="AQ319" s="553">
        <v>254666000</v>
      </c>
      <c r="AR319" s="360">
        <v>668000</v>
      </c>
      <c r="AS319" s="361">
        <v>0</v>
      </c>
      <c r="AT319" s="553">
        <v>56437186</v>
      </c>
      <c r="AU319" s="360">
        <v>198228814</v>
      </c>
      <c r="AV319" s="553">
        <v>2498301</v>
      </c>
      <c r="AW319" s="360">
        <v>53938885</v>
      </c>
      <c r="AX319" s="553">
        <v>1500191</v>
      </c>
      <c r="AY319" s="360">
        <v>998110</v>
      </c>
      <c r="AZ319" s="360">
        <v>1500191</v>
      </c>
      <c r="BA319" s="361">
        <v>0</v>
      </c>
      <c r="BB319" s="361">
        <v>0</v>
      </c>
    </row>
    <row r="320" spans="1:54" x14ac:dyDescent="0.25">
      <c r="A320" s="925" t="s">
        <v>99</v>
      </c>
      <c r="B320" s="829"/>
      <c r="C320" s="925" t="s">
        <v>337</v>
      </c>
      <c r="D320" s="829"/>
      <c r="E320" s="925" t="s">
        <v>324</v>
      </c>
      <c r="F320" s="829"/>
      <c r="G320" s="925" t="s">
        <v>292</v>
      </c>
      <c r="H320" s="829"/>
      <c r="I320" s="925" t="s">
        <v>280</v>
      </c>
      <c r="J320" s="829"/>
      <c r="K320" s="829"/>
      <c r="L320" s="925" t="s">
        <v>282</v>
      </c>
      <c r="M320" s="829"/>
      <c r="N320" s="829"/>
      <c r="O320" s="925" t="s">
        <v>279</v>
      </c>
      <c r="P320" s="829"/>
      <c r="Q320" s="925"/>
      <c r="R320" s="829"/>
      <c r="S320" s="924" t="s">
        <v>332</v>
      </c>
      <c r="T320" s="829"/>
      <c r="U320" s="829"/>
      <c r="V320" s="829"/>
      <c r="W320" s="829"/>
      <c r="X320" s="829"/>
      <c r="Y320" s="829"/>
      <c r="Z320" s="829"/>
      <c r="AA320" s="925" t="s">
        <v>273</v>
      </c>
      <c r="AB320" s="829"/>
      <c r="AC320" s="829"/>
      <c r="AD320" s="829"/>
      <c r="AE320" s="829"/>
      <c r="AF320" s="925" t="s">
        <v>274</v>
      </c>
      <c r="AG320" s="829"/>
      <c r="AH320" s="829"/>
      <c r="AI320" s="108" t="s">
        <v>65</v>
      </c>
      <c r="AJ320" s="926" t="s">
        <v>275</v>
      </c>
      <c r="AK320" s="829"/>
      <c r="AL320" s="829"/>
      <c r="AM320" s="829"/>
      <c r="AN320" s="829"/>
      <c r="AO320" s="829"/>
      <c r="AP320" s="365">
        <v>38000000</v>
      </c>
      <c r="AQ320" s="556">
        <v>18666000</v>
      </c>
      <c r="AR320" s="365">
        <v>668000</v>
      </c>
      <c r="AS320" s="366">
        <v>0</v>
      </c>
      <c r="AT320" s="556">
        <v>37332000</v>
      </c>
      <c r="AU320" s="365">
        <v>-18666000</v>
      </c>
      <c r="AV320" s="557">
        <v>0</v>
      </c>
      <c r="AW320" s="365">
        <v>37332000</v>
      </c>
      <c r="AX320" s="557">
        <v>0</v>
      </c>
      <c r="AY320" s="366">
        <v>0</v>
      </c>
      <c r="AZ320" s="366">
        <v>0</v>
      </c>
      <c r="BA320" s="366">
        <v>0</v>
      </c>
      <c r="BB320" s="366">
        <v>0</v>
      </c>
    </row>
    <row r="321" spans="1:54" x14ac:dyDescent="0.25">
      <c r="A321" s="925" t="s">
        <v>99</v>
      </c>
      <c r="B321" s="829"/>
      <c r="C321" s="925" t="s">
        <v>337</v>
      </c>
      <c r="D321" s="829"/>
      <c r="E321" s="925" t="s">
        <v>324</v>
      </c>
      <c r="F321" s="829"/>
      <c r="G321" s="925" t="s">
        <v>292</v>
      </c>
      <c r="H321" s="829"/>
      <c r="I321" s="925" t="s">
        <v>280</v>
      </c>
      <c r="J321" s="829"/>
      <c r="K321" s="829"/>
      <c r="L321" s="925" t="s">
        <v>282</v>
      </c>
      <c r="M321" s="829"/>
      <c r="N321" s="829"/>
      <c r="O321" s="925" t="s">
        <v>289</v>
      </c>
      <c r="P321" s="829"/>
      <c r="Q321" s="925"/>
      <c r="R321" s="829"/>
      <c r="S321" s="924" t="s">
        <v>328</v>
      </c>
      <c r="T321" s="829"/>
      <c r="U321" s="829"/>
      <c r="V321" s="829"/>
      <c r="W321" s="829"/>
      <c r="X321" s="829"/>
      <c r="Y321" s="829"/>
      <c r="Z321" s="829"/>
      <c r="AA321" s="925" t="s">
        <v>273</v>
      </c>
      <c r="AB321" s="829"/>
      <c r="AC321" s="829"/>
      <c r="AD321" s="829"/>
      <c r="AE321" s="829"/>
      <c r="AF321" s="925" t="s">
        <v>274</v>
      </c>
      <c r="AG321" s="829"/>
      <c r="AH321" s="829"/>
      <c r="AI321" s="108" t="s">
        <v>65</v>
      </c>
      <c r="AJ321" s="926" t="s">
        <v>275</v>
      </c>
      <c r="AK321" s="829"/>
      <c r="AL321" s="829"/>
      <c r="AM321" s="829"/>
      <c r="AN321" s="829"/>
      <c r="AO321" s="829"/>
      <c r="AP321" s="365">
        <v>16000000</v>
      </c>
      <c r="AQ321" s="557">
        <v>0</v>
      </c>
      <c r="AR321" s="366">
        <v>0</v>
      </c>
      <c r="AS321" s="366">
        <v>0</v>
      </c>
      <c r="AT321" s="556">
        <v>16000000</v>
      </c>
      <c r="AU321" s="365">
        <v>-16000000</v>
      </c>
      <c r="AV321" s="557">
        <v>0</v>
      </c>
      <c r="AW321" s="365">
        <v>16000000</v>
      </c>
      <c r="AX321" s="557">
        <v>0</v>
      </c>
      <c r="AY321" s="366">
        <v>0</v>
      </c>
      <c r="AZ321" s="366">
        <v>0</v>
      </c>
      <c r="BA321" s="366">
        <v>0</v>
      </c>
      <c r="BB321" s="366">
        <v>0</v>
      </c>
    </row>
    <row r="322" spans="1:54" x14ac:dyDescent="0.25">
      <c r="A322" s="925" t="s">
        <v>99</v>
      </c>
      <c r="B322" s="829"/>
      <c r="C322" s="925" t="s">
        <v>337</v>
      </c>
      <c r="D322" s="829"/>
      <c r="E322" s="925" t="s">
        <v>324</v>
      </c>
      <c r="F322" s="829"/>
      <c r="G322" s="925" t="s">
        <v>292</v>
      </c>
      <c r="H322" s="829"/>
      <c r="I322" s="925" t="s">
        <v>280</v>
      </c>
      <c r="J322" s="829"/>
      <c r="K322" s="829"/>
      <c r="L322" s="925" t="s">
        <v>282</v>
      </c>
      <c r="M322" s="829"/>
      <c r="N322" s="829"/>
      <c r="O322" s="925" t="s">
        <v>283</v>
      </c>
      <c r="P322" s="829"/>
      <c r="Q322" s="925"/>
      <c r="R322" s="829"/>
      <c r="S322" s="924" t="s">
        <v>84</v>
      </c>
      <c r="T322" s="829"/>
      <c r="U322" s="829"/>
      <c r="V322" s="829"/>
      <c r="W322" s="829"/>
      <c r="X322" s="829"/>
      <c r="Y322" s="829"/>
      <c r="Z322" s="829"/>
      <c r="AA322" s="925" t="s">
        <v>273</v>
      </c>
      <c r="AB322" s="829"/>
      <c r="AC322" s="829"/>
      <c r="AD322" s="829"/>
      <c r="AE322" s="829"/>
      <c r="AF322" s="925" t="s">
        <v>274</v>
      </c>
      <c r="AG322" s="829"/>
      <c r="AH322" s="829"/>
      <c r="AI322" s="108" t="s">
        <v>65</v>
      </c>
      <c r="AJ322" s="926" t="s">
        <v>275</v>
      </c>
      <c r="AK322" s="829"/>
      <c r="AL322" s="829"/>
      <c r="AM322" s="829"/>
      <c r="AN322" s="829"/>
      <c r="AO322" s="829"/>
      <c r="AP322" s="365">
        <v>10000000</v>
      </c>
      <c r="AQ322" s="557">
        <v>0</v>
      </c>
      <c r="AR322" s="366">
        <v>0</v>
      </c>
      <c r="AS322" s="366">
        <v>0</v>
      </c>
      <c r="AT322" s="556">
        <v>3105186</v>
      </c>
      <c r="AU322" s="365">
        <v>-3105186</v>
      </c>
      <c r="AV322" s="556">
        <v>2498301</v>
      </c>
      <c r="AW322" s="365">
        <v>606885</v>
      </c>
      <c r="AX322" s="556">
        <v>1500191</v>
      </c>
      <c r="AY322" s="365">
        <v>998110</v>
      </c>
      <c r="AZ322" s="365">
        <v>1500191</v>
      </c>
      <c r="BA322" s="366">
        <v>0</v>
      </c>
      <c r="BB322" s="366">
        <v>0</v>
      </c>
    </row>
    <row r="323" spans="1:54" x14ac:dyDescent="0.25">
      <c r="A323" s="925" t="s">
        <v>99</v>
      </c>
      <c r="B323" s="829"/>
      <c r="C323" s="925" t="s">
        <v>337</v>
      </c>
      <c r="D323" s="829"/>
      <c r="E323" s="925" t="s">
        <v>324</v>
      </c>
      <c r="F323" s="829"/>
      <c r="G323" s="925" t="s">
        <v>292</v>
      </c>
      <c r="H323" s="829"/>
      <c r="I323" s="925" t="s">
        <v>280</v>
      </c>
      <c r="J323" s="829"/>
      <c r="K323" s="829"/>
      <c r="L323" s="925" t="s">
        <v>282</v>
      </c>
      <c r="M323" s="829"/>
      <c r="N323" s="829"/>
      <c r="O323" s="925" t="s">
        <v>294</v>
      </c>
      <c r="P323" s="829"/>
      <c r="Q323" s="925"/>
      <c r="R323" s="829"/>
      <c r="S323" s="924" t="s">
        <v>652</v>
      </c>
      <c r="T323" s="829"/>
      <c r="U323" s="829"/>
      <c r="V323" s="829"/>
      <c r="W323" s="829"/>
      <c r="X323" s="829"/>
      <c r="Y323" s="829"/>
      <c r="Z323" s="829"/>
      <c r="AA323" s="925" t="s">
        <v>273</v>
      </c>
      <c r="AB323" s="829"/>
      <c r="AC323" s="829"/>
      <c r="AD323" s="829"/>
      <c r="AE323" s="829"/>
      <c r="AF323" s="925" t="s">
        <v>274</v>
      </c>
      <c r="AG323" s="829"/>
      <c r="AH323" s="829"/>
      <c r="AI323" s="108" t="s">
        <v>65</v>
      </c>
      <c r="AJ323" s="926" t="s">
        <v>275</v>
      </c>
      <c r="AK323" s="829"/>
      <c r="AL323" s="829"/>
      <c r="AM323" s="829"/>
      <c r="AN323" s="829"/>
      <c r="AO323" s="829"/>
      <c r="AP323" s="365">
        <v>180000000</v>
      </c>
      <c r="AQ323" s="556">
        <v>180000000</v>
      </c>
      <c r="AR323" s="366">
        <v>0</v>
      </c>
      <c r="AS323" s="366">
        <v>0</v>
      </c>
      <c r="AT323" s="557">
        <v>0</v>
      </c>
      <c r="AU323" s="365">
        <v>180000000</v>
      </c>
      <c r="AV323" s="557">
        <v>0</v>
      </c>
      <c r="AW323" s="366">
        <v>0</v>
      </c>
      <c r="AX323" s="557">
        <v>0</v>
      </c>
      <c r="AY323" s="366">
        <v>0</v>
      </c>
      <c r="AZ323" s="366">
        <v>0</v>
      </c>
      <c r="BA323" s="366">
        <v>0</v>
      </c>
      <c r="BB323" s="366">
        <v>0</v>
      </c>
    </row>
    <row r="324" spans="1:54" x14ac:dyDescent="0.25">
      <c r="A324" s="925" t="s">
        <v>99</v>
      </c>
      <c r="B324" s="829"/>
      <c r="C324" s="925" t="s">
        <v>337</v>
      </c>
      <c r="D324" s="829"/>
      <c r="E324" s="925" t="s">
        <v>324</v>
      </c>
      <c r="F324" s="829"/>
      <c r="G324" s="925" t="s">
        <v>292</v>
      </c>
      <c r="H324" s="829"/>
      <c r="I324" s="925" t="s">
        <v>280</v>
      </c>
      <c r="J324" s="829"/>
      <c r="K324" s="829"/>
      <c r="L324" s="925" t="s">
        <v>282</v>
      </c>
      <c r="M324" s="829"/>
      <c r="N324" s="829"/>
      <c r="O324" s="925" t="s">
        <v>80</v>
      </c>
      <c r="P324" s="829"/>
      <c r="Q324" s="925"/>
      <c r="R324" s="829"/>
      <c r="S324" s="924" t="s">
        <v>330</v>
      </c>
      <c r="T324" s="829"/>
      <c r="U324" s="829"/>
      <c r="V324" s="829"/>
      <c r="W324" s="829"/>
      <c r="X324" s="829"/>
      <c r="Y324" s="829"/>
      <c r="Z324" s="829"/>
      <c r="AA324" s="925" t="s">
        <v>273</v>
      </c>
      <c r="AB324" s="829"/>
      <c r="AC324" s="829"/>
      <c r="AD324" s="829"/>
      <c r="AE324" s="829"/>
      <c r="AF324" s="925" t="s">
        <v>274</v>
      </c>
      <c r="AG324" s="829"/>
      <c r="AH324" s="829"/>
      <c r="AI324" s="108" t="s">
        <v>65</v>
      </c>
      <c r="AJ324" s="926" t="s">
        <v>275</v>
      </c>
      <c r="AK324" s="829"/>
      <c r="AL324" s="829"/>
      <c r="AM324" s="829"/>
      <c r="AN324" s="829"/>
      <c r="AO324" s="829"/>
      <c r="AP324" s="365">
        <v>56000000</v>
      </c>
      <c r="AQ324" s="556">
        <v>56000000</v>
      </c>
      <c r="AR324" s="366">
        <v>0</v>
      </c>
      <c r="AS324" s="366">
        <v>0</v>
      </c>
      <c r="AT324" s="557">
        <v>0</v>
      </c>
      <c r="AU324" s="365">
        <v>56000000</v>
      </c>
      <c r="AV324" s="557">
        <v>0</v>
      </c>
      <c r="AW324" s="366">
        <v>0</v>
      </c>
      <c r="AX324" s="557">
        <v>0</v>
      </c>
      <c r="AY324" s="366">
        <v>0</v>
      </c>
      <c r="AZ324" s="366">
        <v>0</v>
      </c>
      <c r="BA324" s="366">
        <v>0</v>
      </c>
      <c r="BB324" s="366">
        <v>0</v>
      </c>
    </row>
    <row r="325" spans="1:54" x14ac:dyDescent="0.25">
      <c r="A325" s="486" t="s">
        <v>236</v>
      </c>
      <c r="B325" s="486" t="s">
        <v>236</v>
      </c>
      <c r="C325" s="486" t="s">
        <v>236</v>
      </c>
      <c r="D325" s="486" t="s">
        <v>236</v>
      </c>
      <c r="E325" s="486" t="s">
        <v>236</v>
      </c>
      <c r="F325" s="486" t="s">
        <v>236</v>
      </c>
      <c r="G325" s="486" t="s">
        <v>236</v>
      </c>
      <c r="H325" s="486" t="s">
        <v>236</v>
      </c>
      <c r="I325" s="486" t="s">
        <v>236</v>
      </c>
      <c r="J325" s="852" t="s">
        <v>236</v>
      </c>
      <c r="K325" s="829"/>
      <c r="L325" s="852" t="s">
        <v>236</v>
      </c>
      <c r="M325" s="829"/>
      <c r="N325" s="486" t="s">
        <v>236</v>
      </c>
      <c r="O325" s="486" t="s">
        <v>236</v>
      </c>
      <c r="P325" s="486" t="s">
        <v>236</v>
      </c>
      <c r="Q325" s="486" t="s">
        <v>236</v>
      </c>
      <c r="R325" s="486" t="s">
        <v>236</v>
      </c>
      <c r="S325" s="486" t="s">
        <v>236</v>
      </c>
      <c r="T325" s="486" t="s">
        <v>236</v>
      </c>
      <c r="U325" s="486" t="s">
        <v>236</v>
      </c>
      <c r="V325" s="486" t="s">
        <v>236</v>
      </c>
      <c r="W325" s="486" t="s">
        <v>236</v>
      </c>
      <c r="X325" s="486" t="s">
        <v>236</v>
      </c>
      <c r="Y325" s="486" t="s">
        <v>236</v>
      </c>
      <c r="Z325" s="486" t="s">
        <v>236</v>
      </c>
      <c r="AA325" s="852" t="s">
        <v>236</v>
      </c>
      <c r="AB325" s="829"/>
      <c r="AC325" s="852" t="s">
        <v>236</v>
      </c>
      <c r="AD325" s="829"/>
      <c r="AE325" s="486" t="s">
        <v>236</v>
      </c>
      <c r="AF325" s="486" t="s">
        <v>236</v>
      </c>
      <c r="AG325" s="486" t="s">
        <v>236</v>
      </c>
      <c r="AH325" s="486" t="s">
        <v>236</v>
      </c>
      <c r="AI325" s="486" t="s">
        <v>236</v>
      </c>
      <c r="AJ325" s="486" t="s">
        <v>236</v>
      </c>
      <c r="AK325" s="486" t="s">
        <v>236</v>
      </c>
      <c r="AL325" s="486" t="s">
        <v>236</v>
      </c>
      <c r="AM325" s="852" t="s">
        <v>236</v>
      </c>
      <c r="AN325" s="829"/>
      <c r="AO325" s="829"/>
      <c r="AP325" s="367" t="s">
        <v>236</v>
      </c>
      <c r="AQ325" s="547" t="s">
        <v>236</v>
      </c>
      <c r="AR325" s="367" t="s">
        <v>236</v>
      </c>
      <c r="AS325" s="367" t="s">
        <v>236</v>
      </c>
      <c r="AT325" s="547" t="s">
        <v>236</v>
      </c>
      <c r="AU325" s="367" t="s">
        <v>236</v>
      </c>
      <c r="AV325" s="547" t="s">
        <v>236</v>
      </c>
      <c r="AW325" s="367" t="s">
        <v>236</v>
      </c>
      <c r="AX325" s="547" t="s">
        <v>236</v>
      </c>
      <c r="AY325" s="367" t="s">
        <v>236</v>
      </c>
      <c r="AZ325" s="367" t="s">
        <v>236</v>
      </c>
      <c r="BA325" s="367" t="s">
        <v>236</v>
      </c>
      <c r="BB325" s="367" t="s">
        <v>236</v>
      </c>
    </row>
    <row r="326" spans="1:54" x14ac:dyDescent="0.25">
      <c r="A326" s="914" t="s">
        <v>663</v>
      </c>
      <c r="B326" s="839"/>
      <c r="C326" s="839"/>
      <c r="D326" s="839"/>
      <c r="E326" s="839"/>
      <c r="F326" s="839"/>
      <c r="G326" s="840"/>
      <c r="H326" s="838" t="s">
        <v>848</v>
      </c>
      <c r="I326" s="839"/>
      <c r="J326" s="839"/>
      <c r="K326" s="839"/>
      <c r="L326" s="839"/>
      <c r="M326" s="839"/>
      <c r="N326" s="839"/>
      <c r="O326" s="839"/>
      <c r="P326" s="839"/>
      <c r="Q326" s="839"/>
      <c r="R326" s="839"/>
      <c r="S326" s="839"/>
      <c r="T326" s="839"/>
      <c r="U326" s="839"/>
      <c r="V326" s="839"/>
      <c r="W326" s="839"/>
      <c r="X326" s="839"/>
      <c r="Y326" s="839"/>
      <c r="Z326" s="839"/>
      <c r="AA326" s="839"/>
      <c r="AB326" s="839"/>
      <c r="AC326" s="839"/>
      <c r="AD326" s="839"/>
      <c r="AE326" s="839"/>
      <c r="AF326" s="839"/>
      <c r="AG326" s="839"/>
      <c r="AH326" s="839"/>
      <c r="AI326" s="839"/>
      <c r="AJ326" s="839"/>
      <c r="AK326" s="839"/>
      <c r="AL326" s="839"/>
      <c r="AM326" s="839"/>
      <c r="AN326" s="839"/>
      <c r="AO326" s="840"/>
      <c r="AP326" s="367" t="s">
        <v>236</v>
      </c>
      <c r="AQ326" s="547" t="s">
        <v>236</v>
      </c>
      <c r="AR326" s="367" t="s">
        <v>236</v>
      </c>
      <c r="AS326" s="367" t="s">
        <v>236</v>
      </c>
      <c r="AT326" s="547" t="s">
        <v>236</v>
      </c>
      <c r="AU326" s="367" t="s">
        <v>236</v>
      </c>
      <c r="AV326" s="547" t="s">
        <v>236</v>
      </c>
      <c r="AW326" s="367" t="s">
        <v>236</v>
      </c>
      <c r="AX326" s="547" t="s">
        <v>236</v>
      </c>
      <c r="AY326" s="367" t="s">
        <v>236</v>
      </c>
      <c r="AZ326" s="367" t="s">
        <v>236</v>
      </c>
      <c r="BA326" s="367" t="s">
        <v>236</v>
      </c>
      <c r="BB326" s="367" t="s">
        <v>236</v>
      </c>
    </row>
    <row r="327" spans="1:54" ht="45" customHeight="1" x14ac:dyDescent="0.25">
      <c r="A327" s="858" t="s">
        <v>247</v>
      </c>
      <c r="B327" s="840"/>
      <c r="C327" s="915" t="s">
        <v>248</v>
      </c>
      <c r="D327" s="840"/>
      <c r="E327" s="858" t="s">
        <v>249</v>
      </c>
      <c r="F327" s="840"/>
      <c r="G327" s="858" t="s">
        <v>250</v>
      </c>
      <c r="H327" s="840"/>
      <c r="I327" s="858" t="s">
        <v>251</v>
      </c>
      <c r="J327" s="839"/>
      <c r="K327" s="840"/>
      <c r="L327" s="858" t="s">
        <v>252</v>
      </c>
      <c r="M327" s="839"/>
      <c r="N327" s="840"/>
      <c r="O327" s="858" t="s">
        <v>253</v>
      </c>
      <c r="P327" s="840"/>
      <c r="Q327" s="858" t="s">
        <v>254</v>
      </c>
      <c r="R327" s="840"/>
      <c r="S327" s="858" t="s">
        <v>255</v>
      </c>
      <c r="T327" s="839"/>
      <c r="U327" s="839"/>
      <c r="V327" s="839"/>
      <c r="W327" s="839"/>
      <c r="X327" s="839"/>
      <c r="Y327" s="839"/>
      <c r="Z327" s="840"/>
      <c r="AA327" s="858" t="s">
        <v>256</v>
      </c>
      <c r="AB327" s="839"/>
      <c r="AC327" s="839"/>
      <c r="AD327" s="839"/>
      <c r="AE327" s="840"/>
      <c r="AF327" s="858" t="s">
        <v>257</v>
      </c>
      <c r="AG327" s="839"/>
      <c r="AH327" s="840"/>
      <c r="AI327" s="493" t="s">
        <v>258</v>
      </c>
      <c r="AJ327" s="858" t="s">
        <v>259</v>
      </c>
      <c r="AK327" s="839"/>
      <c r="AL327" s="839"/>
      <c r="AM327" s="839"/>
      <c r="AN327" s="839"/>
      <c r="AO327" s="840"/>
      <c r="AP327" s="510" t="s">
        <v>260</v>
      </c>
      <c r="AQ327" s="552" t="s">
        <v>261</v>
      </c>
      <c r="AR327" s="510" t="s">
        <v>262</v>
      </c>
      <c r="AS327" s="510" t="s">
        <v>263</v>
      </c>
      <c r="AT327" s="552" t="s">
        <v>264</v>
      </c>
      <c r="AU327" s="510" t="s">
        <v>265</v>
      </c>
      <c r="AV327" s="552" t="s">
        <v>266</v>
      </c>
      <c r="AW327" s="510" t="s">
        <v>267</v>
      </c>
      <c r="AX327" s="552" t="s">
        <v>268</v>
      </c>
      <c r="AY327" s="510" t="s">
        <v>269</v>
      </c>
      <c r="AZ327" s="510" t="s">
        <v>270</v>
      </c>
      <c r="BA327" s="510" t="s">
        <v>271</v>
      </c>
      <c r="BB327" s="510" t="s">
        <v>272</v>
      </c>
    </row>
    <row r="328" spans="1:54" ht="15" customHeight="1" x14ac:dyDescent="0.25">
      <c r="A328" s="918" t="s">
        <v>99</v>
      </c>
      <c r="B328" s="829"/>
      <c r="C328" s="918"/>
      <c r="D328" s="829"/>
      <c r="E328" s="918"/>
      <c r="F328" s="829"/>
      <c r="G328" s="918"/>
      <c r="H328" s="829"/>
      <c r="I328" s="918"/>
      <c r="J328" s="829"/>
      <c r="K328" s="829"/>
      <c r="L328" s="918"/>
      <c r="M328" s="829"/>
      <c r="N328" s="829"/>
      <c r="O328" s="918"/>
      <c r="P328" s="829"/>
      <c r="Q328" s="918"/>
      <c r="R328" s="829"/>
      <c r="S328" s="917" t="s">
        <v>11</v>
      </c>
      <c r="T328" s="829"/>
      <c r="U328" s="829"/>
      <c r="V328" s="829"/>
      <c r="W328" s="829"/>
      <c r="X328" s="829"/>
      <c r="Y328" s="829"/>
      <c r="Z328" s="829"/>
      <c r="AA328" s="918" t="s">
        <v>273</v>
      </c>
      <c r="AB328" s="829"/>
      <c r="AC328" s="829"/>
      <c r="AD328" s="829"/>
      <c r="AE328" s="829"/>
      <c r="AF328" s="918" t="s">
        <v>274</v>
      </c>
      <c r="AG328" s="829"/>
      <c r="AH328" s="829"/>
      <c r="AI328" s="105" t="s">
        <v>65</v>
      </c>
      <c r="AJ328" s="919" t="s">
        <v>275</v>
      </c>
      <c r="AK328" s="829"/>
      <c r="AL328" s="829"/>
      <c r="AM328" s="829"/>
      <c r="AN328" s="829"/>
      <c r="AO328" s="829"/>
      <c r="AP328" s="361">
        <v>0</v>
      </c>
      <c r="AQ328" s="554">
        <v>0</v>
      </c>
      <c r="AR328" s="361">
        <v>0</v>
      </c>
      <c r="AS328" s="360">
        <v>-323920000</v>
      </c>
      <c r="AT328" s="554">
        <v>0</v>
      </c>
      <c r="AU328" s="361">
        <v>0</v>
      </c>
      <c r="AV328" s="554">
        <v>0</v>
      </c>
      <c r="AW328" s="361">
        <v>0</v>
      </c>
      <c r="AX328" s="554">
        <v>0</v>
      </c>
      <c r="AY328" s="361">
        <v>0</v>
      </c>
      <c r="AZ328" s="361">
        <v>0</v>
      </c>
      <c r="BA328" s="361">
        <v>0</v>
      </c>
      <c r="BB328" s="361">
        <v>0</v>
      </c>
    </row>
    <row r="329" spans="1:54" ht="15" customHeight="1" x14ac:dyDescent="0.25">
      <c r="A329" s="918" t="s">
        <v>99</v>
      </c>
      <c r="B329" s="829"/>
      <c r="C329" s="918" t="s">
        <v>322</v>
      </c>
      <c r="D329" s="829"/>
      <c r="E329" s="918"/>
      <c r="F329" s="829"/>
      <c r="G329" s="918"/>
      <c r="H329" s="829"/>
      <c r="I329" s="918"/>
      <c r="J329" s="829"/>
      <c r="K329" s="829"/>
      <c r="L329" s="918"/>
      <c r="M329" s="829"/>
      <c r="N329" s="829"/>
      <c r="O329" s="918"/>
      <c r="P329" s="829"/>
      <c r="Q329" s="918"/>
      <c r="R329" s="829"/>
      <c r="S329" s="917" t="s">
        <v>323</v>
      </c>
      <c r="T329" s="829"/>
      <c r="U329" s="829"/>
      <c r="V329" s="829"/>
      <c r="W329" s="829"/>
      <c r="X329" s="829"/>
      <c r="Y329" s="829"/>
      <c r="Z329" s="829"/>
      <c r="AA329" s="918" t="s">
        <v>273</v>
      </c>
      <c r="AB329" s="829"/>
      <c r="AC329" s="829"/>
      <c r="AD329" s="829"/>
      <c r="AE329" s="829"/>
      <c r="AF329" s="918" t="s">
        <v>274</v>
      </c>
      <c r="AG329" s="829"/>
      <c r="AH329" s="829"/>
      <c r="AI329" s="105" t="s">
        <v>65</v>
      </c>
      <c r="AJ329" s="919" t="s">
        <v>275</v>
      </c>
      <c r="AK329" s="829"/>
      <c r="AL329" s="829"/>
      <c r="AM329" s="829"/>
      <c r="AN329" s="829"/>
      <c r="AO329" s="829"/>
      <c r="AP329" s="361">
        <v>0</v>
      </c>
      <c r="AQ329" s="554">
        <v>0</v>
      </c>
      <c r="AR329" s="361">
        <v>0</v>
      </c>
      <c r="AS329" s="360">
        <v>-323920000</v>
      </c>
      <c r="AT329" s="554">
        <v>0</v>
      </c>
      <c r="AU329" s="361">
        <v>0</v>
      </c>
      <c r="AV329" s="554">
        <v>0</v>
      </c>
      <c r="AW329" s="361">
        <v>0</v>
      </c>
      <c r="AX329" s="554">
        <v>0</v>
      </c>
      <c r="AY329" s="361">
        <v>0</v>
      </c>
      <c r="AZ329" s="361">
        <v>0</v>
      </c>
      <c r="BA329" s="361">
        <v>0</v>
      </c>
      <c r="BB329" s="361">
        <v>0</v>
      </c>
    </row>
    <row r="330" spans="1:54" ht="15" customHeight="1" x14ac:dyDescent="0.25">
      <c r="A330" s="918" t="s">
        <v>99</v>
      </c>
      <c r="B330" s="829"/>
      <c r="C330" s="918" t="s">
        <v>322</v>
      </c>
      <c r="D330" s="829"/>
      <c r="E330" s="918" t="s">
        <v>324</v>
      </c>
      <c r="F330" s="829"/>
      <c r="G330" s="918"/>
      <c r="H330" s="829"/>
      <c r="I330" s="918"/>
      <c r="J330" s="829"/>
      <c r="K330" s="829"/>
      <c r="L330" s="918"/>
      <c r="M330" s="829"/>
      <c r="N330" s="829"/>
      <c r="O330" s="918"/>
      <c r="P330" s="829"/>
      <c r="Q330" s="918"/>
      <c r="R330" s="829"/>
      <c r="S330" s="917" t="s">
        <v>325</v>
      </c>
      <c r="T330" s="829"/>
      <c r="U330" s="829"/>
      <c r="V330" s="829"/>
      <c r="W330" s="829"/>
      <c r="X330" s="829"/>
      <c r="Y330" s="829"/>
      <c r="Z330" s="829"/>
      <c r="AA330" s="918" t="s">
        <v>273</v>
      </c>
      <c r="AB330" s="829"/>
      <c r="AC330" s="829"/>
      <c r="AD330" s="829"/>
      <c r="AE330" s="829"/>
      <c r="AF330" s="918" t="s">
        <v>274</v>
      </c>
      <c r="AG330" s="829"/>
      <c r="AH330" s="829"/>
      <c r="AI330" s="105" t="s">
        <v>65</v>
      </c>
      <c r="AJ330" s="919" t="s">
        <v>275</v>
      </c>
      <c r="AK330" s="829"/>
      <c r="AL330" s="829"/>
      <c r="AM330" s="829"/>
      <c r="AN330" s="829"/>
      <c r="AO330" s="829"/>
      <c r="AP330" s="361">
        <v>0</v>
      </c>
      <c r="AQ330" s="554">
        <v>0</v>
      </c>
      <c r="AR330" s="361">
        <v>0</v>
      </c>
      <c r="AS330" s="360">
        <v>-323920000</v>
      </c>
      <c r="AT330" s="554">
        <v>0</v>
      </c>
      <c r="AU330" s="361">
        <v>0</v>
      </c>
      <c r="AV330" s="554">
        <v>0</v>
      </c>
      <c r="AW330" s="361">
        <v>0</v>
      </c>
      <c r="AX330" s="554">
        <v>0</v>
      </c>
      <c r="AY330" s="361">
        <v>0</v>
      </c>
      <c r="AZ330" s="361">
        <v>0</v>
      </c>
      <c r="BA330" s="361">
        <v>0</v>
      </c>
      <c r="BB330" s="361">
        <v>0</v>
      </c>
    </row>
    <row r="331" spans="1:54" ht="15" customHeight="1" x14ac:dyDescent="0.25">
      <c r="A331" s="925" t="s">
        <v>99</v>
      </c>
      <c r="B331" s="829"/>
      <c r="C331" s="925" t="s">
        <v>322</v>
      </c>
      <c r="D331" s="829"/>
      <c r="E331" s="925" t="s">
        <v>324</v>
      </c>
      <c r="F331" s="829"/>
      <c r="G331" s="925" t="s">
        <v>282</v>
      </c>
      <c r="H331" s="829"/>
      <c r="I331" s="925"/>
      <c r="J331" s="829"/>
      <c r="K331" s="829"/>
      <c r="L331" s="925"/>
      <c r="M331" s="829"/>
      <c r="N331" s="829"/>
      <c r="O331" s="925"/>
      <c r="P331" s="829"/>
      <c r="Q331" s="925"/>
      <c r="R331" s="829"/>
      <c r="S331" s="924" t="s">
        <v>318</v>
      </c>
      <c r="T331" s="829"/>
      <c r="U331" s="829"/>
      <c r="V331" s="829"/>
      <c r="W331" s="829"/>
      <c r="X331" s="829"/>
      <c r="Y331" s="829"/>
      <c r="Z331" s="829"/>
      <c r="AA331" s="925" t="s">
        <v>273</v>
      </c>
      <c r="AB331" s="829"/>
      <c r="AC331" s="829"/>
      <c r="AD331" s="829"/>
      <c r="AE331" s="829"/>
      <c r="AF331" s="925" t="s">
        <v>274</v>
      </c>
      <c r="AG331" s="829"/>
      <c r="AH331" s="829"/>
      <c r="AI331" s="108" t="s">
        <v>65</v>
      </c>
      <c r="AJ331" s="926" t="s">
        <v>275</v>
      </c>
      <c r="AK331" s="829"/>
      <c r="AL331" s="829"/>
      <c r="AM331" s="829"/>
      <c r="AN331" s="829"/>
      <c r="AO331" s="829"/>
      <c r="AP331" s="366">
        <v>0</v>
      </c>
      <c r="AQ331" s="557">
        <v>0</v>
      </c>
      <c r="AR331" s="366">
        <v>0</v>
      </c>
      <c r="AS331" s="365">
        <v>-323920000</v>
      </c>
      <c r="AT331" s="557">
        <v>0</v>
      </c>
      <c r="AU331" s="366">
        <v>0</v>
      </c>
      <c r="AV331" s="557">
        <v>0</v>
      </c>
      <c r="AW331" s="366">
        <v>0</v>
      </c>
      <c r="AX331" s="557">
        <v>0</v>
      </c>
      <c r="AY331" s="366">
        <v>0</v>
      </c>
      <c r="AZ331" s="366">
        <v>0</v>
      </c>
      <c r="BA331" s="366">
        <v>0</v>
      </c>
      <c r="BB331" s="366">
        <v>0</v>
      </c>
    </row>
    <row r="332" spans="1:54" x14ac:dyDescent="0.25">
      <c r="A332" s="486" t="s">
        <v>236</v>
      </c>
      <c r="B332" s="486" t="s">
        <v>236</v>
      </c>
      <c r="C332" s="486" t="s">
        <v>236</v>
      </c>
      <c r="D332" s="486" t="s">
        <v>236</v>
      </c>
      <c r="E332" s="486" t="s">
        <v>236</v>
      </c>
      <c r="F332" s="486" t="s">
        <v>236</v>
      </c>
      <c r="G332" s="486" t="s">
        <v>236</v>
      </c>
      <c r="H332" s="486" t="s">
        <v>236</v>
      </c>
      <c r="I332" s="486" t="s">
        <v>236</v>
      </c>
      <c r="J332" s="852" t="s">
        <v>236</v>
      </c>
      <c r="K332" s="829"/>
      <c r="L332" s="852" t="s">
        <v>236</v>
      </c>
      <c r="M332" s="829"/>
      <c r="N332" s="486" t="s">
        <v>236</v>
      </c>
      <c r="O332" s="486" t="s">
        <v>236</v>
      </c>
      <c r="P332" s="486" t="s">
        <v>236</v>
      </c>
      <c r="Q332" s="486" t="s">
        <v>236</v>
      </c>
      <c r="R332" s="486" t="s">
        <v>236</v>
      </c>
      <c r="S332" s="486" t="s">
        <v>236</v>
      </c>
      <c r="T332" s="486" t="s">
        <v>236</v>
      </c>
      <c r="U332" s="486" t="s">
        <v>236</v>
      </c>
      <c r="V332" s="486" t="s">
        <v>236</v>
      </c>
      <c r="W332" s="486" t="s">
        <v>236</v>
      </c>
      <c r="X332" s="486" t="s">
        <v>236</v>
      </c>
      <c r="Y332" s="486" t="s">
        <v>236</v>
      </c>
      <c r="Z332" s="486" t="s">
        <v>236</v>
      </c>
      <c r="AA332" s="852" t="s">
        <v>236</v>
      </c>
      <c r="AB332" s="829"/>
      <c r="AC332" s="852" t="s">
        <v>236</v>
      </c>
      <c r="AD332" s="829"/>
      <c r="AE332" s="486" t="s">
        <v>236</v>
      </c>
      <c r="AF332" s="486" t="s">
        <v>236</v>
      </c>
      <c r="AG332" s="486" t="s">
        <v>236</v>
      </c>
      <c r="AH332" s="486" t="s">
        <v>236</v>
      </c>
      <c r="AI332" s="486" t="s">
        <v>236</v>
      </c>
      <c r="AJ332" s="486" t="s">
        <v>236</v>
      </c>
      <c r="AK332" s="486" t="s">
        <v>236</v>
      </c>
      <c r="AL332" s="486" t="s">
        <v>236</v>
      </c>
      <c r="AM332" s="852" t="s">
        <v>236</v>
      </c>
      <c r="AN332" s="829"/>
      <c r="AO332" s="829"/>
      <c r="AP332" s="367" t="s">
        <v>236</v>
      </c>
      <c r="AQ332" s="547" t="s">
        <v>236</v>
      </c>
      <c r="AR332" s="367" t="s">
        <v>236</v>
      </c>
      <c r="AS332" s="367" t="s">
        <v>236</v>
      </c>
      <c r="AT332" s="547" t="s">
        <v>236</v>
      </c>
      <c r="AU332" s="367" t="s">
        <v>236</v>
      </c>
      <c r="AV332" s="547" t="s">
        <v>236</v>
      </c>
      <c r="AW332" s="367" t="s">
        <v>236</v>
      </c>
      <c r="AX332" s="547" t="s">
        <v>236</v>
      </c>
      <c r="AY332" s="367" t="s">
        <v>236</v>
      </c>
      <c r="AZ332" s="367" t="s">
        <v>236</v>
      </c>
      <c r="BA332" s="367" t="s">
        <v>236</v>
      </c>
      <c r="BB332" s="367" t="s">
        <v>236</v>
      </c>
    </row>
    <row r="333" spans="1:54" ht="0" hidden="1" customHeight="1" x14ac:dyDescent="0.25"/>
  </sheetData>
  <mergeCells count="3710">
    <mergeCell ref="AF329:AH329"/>
    <mergeCell ref="AJ329:AO329"/>
    <mergeCell ref="A329:B329"/>
    <mergeCell ref="C329:D329"/>
    <mergeCell ref="E329:F329"/>
    <mergeCell ref="G329:H329"/>
    <mergeCell ref="I329:K329"/>
    <mergeCell ref="L329:N329"/>
    <mergeCell ref="J332:K332"/>
    <mergeCell ref="L332:M332"/>
    <mergeCell ref="AA332:AB332"/>
    <mergeCell ref="AC332:AD332"/>
    <mergeCell ref="AM332:AO332"/>
    <mergeCell ref="O331:P331"/>
    <mergeCell ref="Q331:R331"/>
    <mergeCell ref="S331:Z331"/>
    <mergeCell ref="AA331:AE331"/>
    <mergeCell ref="AF331:AH331"/>
    <mergeCell ref="AJ331:AO331"/>
    <mergeCell ref="A331:B331"/>
    <mergeCell ref="C331:D331"/>
    <mergeCell ref="E331:F331"/>
    <mergeCell ref="G331:H331"/>
    <mergeCell ref="I331:K331"/>
    <mergeCell ref="L331:N331"/>
    <mergeCell ref="A328:B328"/>
    <mergeCell ref="C328:D328"/>
    <mergeCell ref="E328:F328"/>
    <mergeCell ref="G328:H328"/>
    <mergeCell ref="I328:K328"/>
    <mergeCell ref="L328:N328"/>
    <mergeCell ref="A326:G326"/>
    <mergeCell ref="H326:AO326"/>
    <mergeCell ref="A327:B327"/>
    <mergeCell ref="C327:D327"/>
    <mergeCell ref="E327:F327"/>
    <mergeCell ref="G327:H327"/>
    <mergeCell ref="I327:K327"/>
    <mergeCell ref="L327:N327"/>
    <mergeCell ref="O327:P327"/>
    <mergeCell ref="Q327:R327"/>
    <mergeCell ref="O330:P330"/>
    <mergeCell ref="Q330:R330"/>
    <mergeCell ref="S330:Z330"/>
    <mergeCell ref="AA330:AE330"/>
    <mergeCell ref="AF330:AH330"/>
    <mergeCell ref="AJ330:AO330"/>
    <mergeCell ref="A330:B330"/>
    <mergeCell ref="C330:D330"/>
    <mergeCell ref="E330:F330"/>
    <mergeCell ref="G330:H330"/>
    <mergeCell ref="I330:K330"/>
    <mergeCell ref="L330:N330"/>
    <mergeCell ref="O329:P329"/>
    <mergeCell ref="Q329:R329"/>
    <mergeCell ref="S329:Z329"/>
    <mergeCell ref="AA329:AE329"/>
    <mergeCell ref="J325:K325"/>
    <mergeCell ref="L325:M325"/>
    <mergeCell ref="AA325:AB325"/>
    <mergeCell ref="AC325:AD325"/>
    <mergeCell ref="AM325:AO325"/>
    <mergeCell ref="L324:N324"/>
    <mergeCell ref="O324:P324"/>
    <mergeCell ref="Q324:R324"/>
    <mergeCell ref="S324:Z324"/>
    <mergeCell ref="AA324:AE324"/>
    <mergeCell ref="AF324:AH324"/>
    <mergeCell ref="Q323:R323"/>
    <mergeCell ref="S323:Z323"/>
    <mergeCell ref="AA323:AE323"/>
    <mergeCell ref="AF323:AH323"/>
    <mergeCell ref="AJ323:AO323"/>
    <mergeCell ref="O328:P328"/>
    <mergeCell ref="Q328:R328"/>
    <mergeCell ref="S328:Z328"/>
    <mergeCell ref="AA328:AE328"/>
    <mergeCell ref="AF328:AH328"/>
    <mergeCell ref="AJ328:AO328"/>
    <mergeCell ref="S327:Z327"/>
    <mergeCell ref="AA327:AE327"/>
    <mergeCell ref="AF327:AH327"/>
    <mergeCell ref="AJ327:AO327"/>
    <mergeCell ref="A324:B324"/>
    <mergeCell ref="C324:D324"/>
    <mergeCell ref="E324:F324"/>
    <mergeCell ref="G324:H324"/>
    <mergeCell ref="I324:K324"/>
    <mergeCell ref="AA322:AE322"/>
    <mergeCell ref="AF322:AH322"/>
    <mergeCell ref="AJ322:AO322"/>
    <mergeCell ref="A323:B323"/>
    <mergeCell ref="C323:D323"/>
    <mergeCell ref="E323:F323"/>
    <mergeCell ref="G323:H323"/>
    <mergeCell ref="I323:K323"/>
    <mergeCell ref="L323:N323"/>
    <mergeCell ref="O323:P323"/>
    <mergeCell ref="AJ321:AO321"/>
    <mergeCell ref="A322:B322"/>
    <mergeCell ref="C322:D322"/>
    <mergeCell ref="E322:F322"/>
    <mergeCell ref="G322:H322"/>
    <mergeCell ref="I322:K322"/>
    <mergeCell ref="L322:N322"/>
    <mergeCell ref="O322:P322"/>
    <mergeCell ref="Q322:R322"/>
    <mergeCell ref="S322:Z322"/>
    <mergeCell ref="L321:N321"/>
    <mergeCell ref="O321:P321"/>
    <mergeCell ref="Q321:R321"/>
    <mergeCell ref="S321:Z321"/>
    <mergeCell ref="AA321:AE321"/>
    <mergeCell ref="AF321:AH321"/>
    <mergeCell ref="AJ324:AO324"/>
    <mergeCell ref="Q320:R320"/>
    <mergeCell ref="S320:Z320"/>
    <mergeCell ref="AA320:AE320"/>
    <mergeCell ref="AF320:AH320"/>
    <mergeCell ref="AJ320:AO320"/>
    <mergeCell ref="A321:B321"/>
    <mergeCell ref="C321:D321"/>
    <mergeCell ref="E321:F321"/>
    <mergeCell ref="G321:H321"/>
    <mergeCell ref="I321:K321"/>
    <mergeCell ref="AA319:AE319"/>
    <mergeCell ref="AF319:AH319"/>
    <mergeCell ref="AJ319:AO319"/>
    <mergeCell ref="A320:B320"/>
    <mergeCell ref="C320:D320"/>
    <mergeCell ref="E320:F320"/>
    <mergeCell ref="G320:H320"/>
    <mergeCell ref="I320:K320"/>
    <mergeCell ref="L320:N320"/>
    <mergeCell ref="O320:P320"/>
    <mergeCell ref="AJ318:AO318"/>
    <mergeCell ref="A319:B319"/>
    <mergeCell ref="C319:D319"/>
    <mergeCell ref="E319:F319"/>
    <mergeCell ref="G319:H319"/>
    <mergeCell ref="I319:K319"/>
    <mergeCell ref="L319:N319"/>
    <mergeCell ref="O319:P319"/>
    <mergeCell ref="Q319:R319"/>
    <mergeCell ref="S319:Z319"/>
    <mergeCell ref="L318:N318"/>
    <mergeCell ref="O318:P318"/>
    <mergeCell ref="Q318:R318"/>
    <mergeCell ref="S318:Z318"/>
    <mergeCell ref="AA318:AE318"/>
    <mergeCell ref="AF318:AH318"/>
    <mergeCell ref="Q317:R317"/>
    <mergeCell ref="S317:Z317"/>
    <mergeCell ref="AA317:AE317"/>
    <mergeCell ref="AF317:AH317"/>
    <mergeCell ref="AJ317:AO317"/>
    <mergeCell ref="A318:B318"/>
    <mergeCell ref="C318:D318"/>
    <mergeCell ref="E318:F318"/>
    <mergeCell ref="G318:H318"/>
    <mergeCell ref="I318:K318"/>
    <mergeCell ref="AA316:AE316"/>
    <mergeCell ref="AF316:AH316"/>
    <mergeCell ref="AJ316:AO316"/>
    <mergeCell ref="A317:B317"/>
    <mergeCell ref="C317:D317"/>
    <mergeCell ref="E317:F317"/>
    <mergeCell ref="G317:H317"/>
    <mergeCell ref="I317:K317"/>
    <mergeCell ref="L317:N317"/>
    <mergeCell ref="O317:P317"/>
    <mergeCell ref="AJ315:AO315"/>
    <mergeCell ref="A316:B316"/>
    <mergeCell ref="C316:D316"/>
    <mergeCell ref="E316:F316"/>
    <mergeCell ref="G316:H316"/>
    <mergeCell ref="I316:K316"/>
    <mergeCell ref="L316:N316"/>
    <mergeCell ref="O316:P316"/>
    <mergeCell ref="Q316:R316"/>
    <mergeCell ref="S316:Z316"/>
    <mergeCell ref="L315:N315"/>
    <mergeCell ref="O315:P315"/>
    <mergeCell ref="Q315:R315"/>
    <mergeCell ref="S315:Z315"/>
    <mergeCell ref="AA315:AE315"/>
    <mergeCell ref="AF315:AH315"/>
    <mergeCell ref="Q314:R314"/>
    <mergeCell ref="S314:Z314"/>
    <mergeCell ref="AA314:AE314"/>
    <mergeCell ref="AF314:AH314"/>
    <mergeCell ref="AJ314:AO314"/>
    <mergeCell ref="A315:B315"/>
    <mergeCell ref="C315:D315"/>
    <mergeCell ref="E315:F315"/>
    <mergeCell ref="G315:H315"/>
    <mergeCell ref="I315:K315"/>
    <mergeCell ref="AA313:AE313"/>
    <mergeCell ref="AF313:AH313"/>
    <mergeCell ref="AJ313:AO313"/>
    <mergeCell ref="A314:B314"/>
    <mergeCell ref="C314:D314"/>
    <mergeCell ref="E314:F314"/>
    <mergeCell ref="G314:H314"/>
    <mergeCell ref="I314:K314"/>
    <mergeCell ref="L314:N314"/>
    <mergeCell ref="O314:P314"/>
    <mergeCell ref="AJ312:AO312"/>
    <mergeCell ref="A313:B313"/>
    <mergeCell ref="C313:D313"/>
    <mergeCell ref="E313:F313"/>
    <mergeCell ref="G313:H313"/>
    <mergeCell ref="I313:K313"/>
    <mergeCell ref="L313:N313"/>
    <mergeCell ref="O313:P313"/>
    <mergeCell ref="Q313:R313"/>
    <mergeCell ref="S313:Z313"/>
    <mergeCell ref="L312:N312"/>
    <mergeCell ref="O312:P312"/>
    <mergeCell ref="Q312:R312"/>
    <mergeCell ref="S312:Z312"/>
    <mergeCell ref="AA312:AE312"/>
    <mergeCell ref="AF312:AH312"/>
    <mergeCell ref="Q311:R311"/>
    <mergeCell ref="S311:Z311"/>
    <mergeCell ref="AA311:AE311"/>
    <mergeCell ref="AF311:AH311"/>
    <mergeCell ref="AJ311:AO311"/>
    <mergeCell ref="A312:B312"/>
    <mergeCell ref="C312:D312"/>
    <mergeCell ref="E312:F312"/>
    <mergeCell ref="G312:H312"/>
    <mergeCell ref="I312:K312"/>
    <mergeCell ref="AA310:AE310"/>
    <mergeCell ref="AF310:AH310"/>
    <mergeCell ref="AJ310:AO310"/>
    <mergeCell ref="A311:B311"/>
    <mergeCell ref="C311:D311"/>
    <mergeCell ref="E311:F311"/>
    <mergeCell ref="G311:H311"/>
    <mergeCell ref="I311:K311"/>
    <mergeCell ref="L311:N311"/>
    <mergeCell ref="O311:P311"/>
    <mergeCell ref="AJ309:AO309"/>
    <mergeCell ref="A310:B310"/>
    <mergeCell ref="C310:D310"/>
    <mergeCell ref="E310:F310"/>
    <mergeCell ref="G310:H310"/>
    <mergeCell ref="I310:K310"/>
    <mergeCell ref="L310:N310"/>
    <mergeCell ref="O310:P310"/>
    <mergeCell ref="Q310:R310"/>
    <mergeCell ref="S310:Z310"/>
    <mergeCell ref="L309:N309"/>
    <mergeCell ref="O309:P309"/>
    <mergeCell ref="Q309:R309"/>
    <mergeCell ref="S309:Z309"/>
    <mergeCell ref="AA309:AE309"/>
    <mergeCell ref="AF309:AH309"/>
    <mergeCell ref="Q308:R308"/>
    <mergeCell ref="S308:Z308"/>
    <mergeCell ref="AA308:AE308"/>
    <mergeCell ref="AF308:AH308"/>
    <mergeCell ref="AJ308:AO308"/>
    <mergeCell ref="A309:B309"/>
    <mergeCell ref="C309:D309"/>
    <mergeCell ref="E309:F309"/>
    <mergeCell ref="G309:H309"/>
    <mergeCell ref="I309:K309"/>
    <mergeCell ref="AA307:AE307"/>
    <mergeCell ref="AF307:AH307"/>
    <mergeCell ref="AJ307:AO307"/>
    <mergeCell ref="A308:B308"/>
    <mergeCell ref="C308:D308"/>
    <mergeCell ref="E308:F308"/>
    <mergeCell ref="G308:H308"/>
    <mergeCell ref="I308:K308"/>
    <mergeCell ref="L308:N308"/>
    <mergeCell ref="O308:P308"/>
    <mergeCell ref="AJ306:AO306"/>
    <mergeCell ref="A307:B307"/>
    <mergeCell ref="C307:D307"/>
    <mergeCell ref="E307:F307"/>
    <mergeCell ref="G307:H307"/>
    <mergeCell ref="I307:K307"/>
    <mergeCell ref="L307:N307"/>
    <mergeCell ref="O307:P307"/>
    <mergeCell ref="Q307:R307"/>
    <mergeCell ref="S307:Z307"/>
    <mergeCell ref="L306:N306"/>
    <mergeCell ref="O306:P306"/>
    <mergeCell ref="Q306:R306"/>
    <mergeCell ref="S306:Z306"/>
    <mergeCell ref="AA306:AE306"/>
    <mergeCell ref="AF306:AH306"/>
    <mergeCell ref="Q305:R305"/>
    <mergeCell ref="S305:Z305"/>
    <mergeCell ref="AA305:AE305"/>
    <mergeCell ref="AF305:AH305"/>
    <mergeCell ref="AJ305:AO305"/>
    <mergeCell ref="A306:B306"/>
    <mergeCell ref="C306:D306"/>
    <mergeCell ref="E306:F306"/>
    <mergeCell ref="G306:H306"/>
    <mergeCell ref="I306:K306"/>
    <mergeCell ref="AA304:AE304"/>
    <mergeCell ref="AF304:AH304"/>
    <mergeCell ref="AJ304:AO304"/>
    <mergeCell ref="A305:B305"/>
    <mergeCell ref="C305:D305"/>
    <mergeCell ref="E305:F305"/>
    <mergeCell ref="G305:H305"/>
    <mergeCell ref="I305:K305"/>
    <mergeCell ref="L305:N305"/>
    <mergeCell ref="O305:P305"/>
    <mergeCell ref="AJ303:AO303"/>
    <mergeCell ref="A304:B304"/>
    <mergeCell ref="C304:D304"/>
    <mergeCell ref="E304:F304"/>
    <mergeCell ref="G304:H304"/>
    <mergeCell ref="I304:K304"/>
    <mergeCell ref="L304:N304"/>
    <mergeCell ref="O304:P304"/>
    <mergeCell ref="Q304:R304"/>
    <mergeCell ref="S304:Z304"/>
    <mergeCell ref="L303:N303"/>
    <mergeCell ref="O303:P303"/>
    <mergeCell ref="Q303:R303"/>
    <mergeCell ref="S303:Z303"/>
    <mergeCell ref="AA303:AE303"/>
    <mergeCell ref="AF303:AH303"/>
    <mergeCell ref="Q302:R302"/>
    <mergeCell ref="S302:Z302"/>
    <mergeCell ref="AA302:AE302"/>
    <mergeCell ref="AF302:AH302"/>
    <mergeCell ref="AJ302:AO302"/>
    <mergeCell ref="A303:B303"/>
    <mergeCell ref="C303:D303"/>
    <mergeCell ref="E303:F303"/>
    <mergeCell ref="G303:H303"/>
    <mergeCell ref="I303:K303"/>
    <mergeCell ref="AA301:AE301"/>
    <mergeCell ref="AF301:AH301"/>
    <mergeCell ref="AJ301:AO301"/>
    <mergeCell ref="A302:B302"/>
    <mergeCell ref="C302:D302"/>
    <mergeCell ref="E302:F302"/>
    <mergeCell ref="G302:H302"/>
    <mergeCell ref="I302:K302"/>
    <mergeCell ref="L302:N302"/>
    <mergeCell ref="O302:P302"/>
    <mergeCell ref="AJ300:AO300"/>
    <mergeCell ref="A301:B301"/>
    <mergeCell ref="C301:D301"/>
    <mergeCell ref="E301:F301"/>
    <mergeCell ref="G301:H301"/>
    <mergeCell ref="I301:K301"/>
    <mergeCell ref="L301:N301"/>
    <mergeCell ref="O301:P301"/>
    <mergeCell ref="Q301:R301"/>
    <mergeCell ref="S301:Z301"/>
    <mergeCell ref="L300:N300"/>
    <mergeCell ref="O300:P300"/>
    <mergeCell ref="Q300:R300"/>
    <mergeCell ref="S300:Z300"/>
    <mergeCell ref="AA300:AE300"/>
    <mergeCell ref="AF300:AH300"/>
    <mergeCell ref="Q299:R299"/>
    <mergeCell ref="S299:Z299"/>
    <mergeCell ref="AA299:AE299"/>
    <mergeCell ref="AF299:AH299"/>
    <mergeCell ref="AJ299:AO299"/>
    <mergeCell ref="A300:B300"/>
    <mergeCell ref="C300:D300"/>
    <mergeCell ref="E300:F300"/>
    <mergeCell ref="G300:H300"/>
    <mergeCell ref="I300:K300"/>
    <mergeCell ref="AA298:AE298"/>
    <mergeCell ref="AF298:AH298"/>
    <mergeCell ref="AJ298:AO298"/>
    <mergeCell ref="A299:B299"/>
    <mergeCell ref="C299:D299"/>
    <mergeCell ref="E299:F299"/>
    <mergeCell ref="G299:H299"/>
    <mergeCell ref="I299:K299"/>
    <mergeCell ref="L299:N299"/>
    <mergeCell ref="O299:P299"/>
    <mergeCell ref="AJ297:AO297"/>
    <mergeCell ref="A298:B298"/>
    <mergeCell ref="C298:D298"/>
    <mergeCell ref="E298:F298"/>
    <mergeCell ref="G298:H298"/>
    <mergeCell ref="I298:K298"/>
    <mergeCell ref="L298:N298"/>
    <mergeCell ref="O298:P298"/>
    <mergeCell ref="Q298:R298"/>
    <mergeCell ref="S298:Z298"/>
    <mergeCell ref="L297:N297"/>
    <mergeCell ref="O297:P297"/>
    <mergeCell ref="Q297:R297"/>
    <mergeCell ref="S297:Z297"/>
    <mergeCell ref="AA297:AE297"/>
    <mergeCell ref="AF297:AH297"/>
    <mergeCell ref="Q296:R296"/>
    <mergeCell ref="S296:Z296"/>
    <mergeCell ref="AA296:AE296"/>
    <mergeCell ref="AF296:AH296"/>
    <mergeCell ref="AJ296:AO296"/>
    <mergeCell ref="A297:B297"/>
    <mergeCell ref="C297:D297"/>
    <mergeCell ref="E297:F297"/>
    <mergeCell ref="G297:H297"/>
    <mergeCell ref="I297:K297"/>
    <mergeCell ref="AA295:AE295"/>
    <mergeCell ref="AF295:AH295"/>
    <mergeCell ref="AJ295:AO295"/>
    <mergeCell ref="A296:B296"/>
    <mergeCell ref="C296:D296"/>
    <mergeCell ref="E296:F296"/>
    <mergeCell ref="G296:H296"/>
    <mergeCell ref="I296:K296"/>
    <mergeCell ref="L296:N296"/>
    <mergeCell ref="O296:P296"/>
    <mergeCell ref="AJ294:AO294"/>
    <mergeCell ref="A295:B295"/>
    <mergeCell ref="C295:D295"/>
    <mergeCell ref="E295:F295"/>
    <mergeCell ref="G295:H295"/>
    <mergeCell ref="I295:K295"/>
    <mergeCell ref="L295:N295"/>
    <mergeCell ref="O295:P295"/>
    <mergeCell ref="Q295:R295"/>
    <mergeCell ref="S295:Z295"/>
    <mergeCell ref="L294:N294"/>
    <mergeCell ref="O294:P294"/>
    <mergeCell ref="Q294:R294"/>
    <mergeCell ref="S294:Z294"/>
    <mergeCell ref="AA294:AE294"/>
    <mergeCell ref="AF294:AH294"/>
    <mergeCell ref="Q293:R293"/>
    <mergeCell ref="S293:Z293"/>
    <mergeCell ref="AA293:AE293"/>
    <mergeCell ref="AF293:AH293"/>
    <mergeCell ref="AJ293:AO293"/>
    <mergeCell ref="A294:B294"/>
    <mergeCell ref="C294:D294"/>
    <mergeCell ref="E294:F294"/>
    <mergeCell ref="G294:H294"/>
    <mergeCell ref="I294:K294"/>
    <mergeCell ref="AA292:AE292"/>
    <mergeCell ref="AF292:AH292"/>
    <mergeCell ref="AJ292:AO292"/>
    <mergeCell ref="A293:B293"/>
    <mergeCell ref="C293:D293"/>
    <mergeCell ref="E293:F293"/>
    <mergeCell ref="G293:H293"/>
    <mergeCell ref="I293:K293"/>
    <mergeCell ref="L293:N293"/>
    <mergeCell ref="O293:P293"/>
    <mergeCell ref="AJ291:AO291"/>
    <mergeCell ref="A292:B292"/>
    <mergeCell ref="C292:D292"/>
    <mergeCell ref="E292:F292"/>
    <mergeCell ref="G292:H292"/>
    <mergeCell ref="I292:K292"/>
    <mergeCell ref="L292:N292"/>
    <mergeCell ref="O292:P292"/>
    <mergeCell ref="Q292:R292"/>
    <mergeCell ref="S292:Z292"/>
    <mergeCell ref="L291:N291"/>
    <mergeCell ref="O291:P291"/>
    <mergeCell ref="Q291:R291"/>
    <mergeCell ref="S291:Z291"/>
    <mergeCell ref="AA291:AE291"/>
    <mergeCell ref="AF291:AH291"/>
    <mergeCell ref="Q290:R290"/>
    <mergeCell ref="S290:Z290"/>
    <mergeCell ref="AA290:AE290"/>
    <mergeCell ref="AF290:AH290"/>
    <mergeCell ref="AJ290:AO290"/>
    <mergeCell ref="A291:B291"/>
    <mergeCell ref="C291:D291"/>
    <mergeCell ref="E291:F291"/>
    <mergeCell ref="G291:H291"/>
    <mergeCell ref="I291:K291"/>
    <mergeCell ref="AA289:AE289"/>
    <mergeCell ref="AF289:AH289"/>
    <mergeCell ref="AJ289:AO289"/>
    <mergeCell ref="A290:B290"/>
    <mergeCell ref="C290:D290"/>
    <mergeCell ref="E290:F290"/>
    <mergeCell ref="G290:H290"/>
    <mergeCell ref="I290:K290"/>
    <mergeCell ref="L290:N290"/>
    <mergeCell ref="O290:P290"/>
    <mergeCell ref="AJ288:AO288"/>
    <mergeCell ref="A289:B289"/>
    <mergeCell ref="C289:D289"/>
    <mergeCell ref="E289:F289"/>
    <mergeCell ref="G289:H289"/>
    <mergeCell ref="I289:K289"/>
    <mergeCell ref="L289:N289"/>
    <mergeCell ref="O289:P289"/>
    <mergeCell ref="Q289:R289"/>
    <mergeCell ref="S289:Z289"/>
    <mergeCell ref="L288:N288"/>
    <mergeCell ref="O288:P288"/>
    <mergeCell ref="Q288:R288"/>
    <mergeCell ref="S288:Z288"/>
    <mergeCell ref="AA288:AE288"/>
    <mergeCell ref="AF288:AH288"/>
    <mergeCell ref="Q287:R287"/>
    <mergeCell ref="S287:Z287"/>
    <mergeCell ref="AA287:AE287"/>
    <mergeCell ref="AF287:AH287"/>
    <mergeCell ref="AJ287:AO287"/>
    <mergeCell ref="A288:B288"/>
    <mergeCell ref="C288:D288"/>
    <mergeCell ref="E288:F288"/>
    <mergeCell ref="G288:H288"/>
    <mergeCell ref="I288:K288"/>
    <mergeCell ref="AA286:AE286"/>
    <mergeCell ref="AF286:AH286"/>
    <mergeCell ref="AJ286:AO286"/>
    <mergeCell ref="A287:B287"/>
    <mergeCell ref="C287:D287"/>
    <mergeCell ref="E287:F287"/>
    <mergeCell ref="G287:H287"/>
    <mergeCell ref="I287:K287"/>
    <mergeCell ref="L287:N287"/>
    <mergeCell ref="O287:P287"/>
    <mergeCell ref="AJ285:AO285"/>
    <mergeCell ref="A286:B286"/>
    <mergeCell ref="C286:D286"/>
    <mergeCell ref="E286:F286"/>
    <mergeCell ref="G286:H286"/>
    <mergeCell ref="I286:K286"/>
    <mergeCell ref="L286:N286"/>
    <mergeCell ref="O286:P286"/>
    <mergeCell ref="Q286:R286"/>
    <mergeCell ref="S286:Z286"/>
    <mergeCell ref="L285:N285"/>
    <mergeCell ref="O285:P285"/>
    <mergeCell ref="Q285:R285"/>
    <mergeCell ref="S285:Z285"/>
    <mergeCell ref="AA285:AE285"/>
    <mergeCell ref="AF285:AH285"/>
    <mergeCell ref="Q284:R284"/>
    <mergeCell ref="S284:Z284"/>
    <mergeCell ref="AA284:AE284"/>
    <mergeCell ref="AF284:AH284"/>
    <mergeCell ref="AJ284:AO284"/>
    <mergeCell ref="A285:B285"/>
    <mergeCell ref="C285:D285"/>
    <mergeCell ref="E285:F285"/>
    <mergeCell ref="G285:H285"/>
    <mergeCell ref="I285:K285"/>
    <mergeCell ref="AA283:AE283"/>
    <mergeCell ref="AF283:AH283"/>
    <mergeCell ref="AJ283:AO283"/>
    <mergeCell ref="A284:B284"/>
    <mergeCell ref="C284:D284"/>
    <mergeCell ref="E284:F284"/>
    <mergeCell ref="G284:H284"/>
    <mergeCell ref="I284:K284"/>
    <mergeCell ref="L284:N284"/>
    <mergeCell ref="O284:P284"/>
    <mergeCell ref="AJ282:AO282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S283:Z283"/>
    <mergeCell ref="L282:N282"/>
    <mergeCell ref="O282:P282"/>
    <mergeCell ref="Q282:R282"/>
    <mergeCell ref="S282:Z282"/>
    <mergeCell ref="AA282:AE282"/>
    <mergeCell ref="AF282:AH282"/>
    <mergeCell ref="Q281:R281"/>
    <mergeCell ref="S281:Z281"/>
    <mergeCell ref="AA281:AE281"/>
    <mergeCell ref="AF281:AH281"/>
    <mergeCell ref="AJ281:AO281"/>
    <mergeCell ref="A282:B282"/>
    <mergeCell ref="C282:D282"/>
    <mergeCell ref="E282:F282"/>
    <mergeCell ref="G282:H282"/>
    <mergeCell ref="I282:K282"/>
    <mergeCell ref="AA280:AE280"/>
    <mergeCell ref="AF280:AH280"/>
    <mergeCell ref="AJ280:AO280"/>
    <mergeCell ref="A281:B281"/>
    <mergeCell ref="C281:D281"/>
    <mergeCell ref="E281:F281"/>
    <mergeCell ref="G281:H281"/>
    <mergeCell ref="I281:K281"/>
    <mergeCell ref="L281:N281"/>
    <mergeCell ref="O281:P281"/>
    <mergeCell ref="AJ279:AO279"/>
    <mergeCell ref="A280:B280"/>
    <mergeCell ref="C280:D280"/>
    <mergeCell ref="E280:F280"/>
    <mergeCell ref="G280:H280"/>
    <mergeCell ref="I280:K280"/>
    <mergeCell ref="L280:N280"/>
    <mergeCell ref="O280:P280"/>
    <mergeCell ref="Q280:R280"/>
    <mergeCell ref="S280:Z280"/>
    <mergeCell ref="L279:N279"/>
    <mergeCell ref="O279:P279"/>
    <mergeCell ref="Q279:R279"/>
    <mergeCell ref="S279:Z279"/>
    <mergeCell ref="AA279:AE279"/>
    <mergeCell ref="AF279:AH279"/>
    <mergeCell ref="Q278:R278"/>
    <mergeCell ref="S278:Z278"/>
    <mergeCell ref="AA278:AE278"/>
    <mergeCell ref="AF278:AH278"/>
    <mergeCell ref="AJ278:AO278"/>
    <mergeCell ref="A279:B279"/>
    <mergeCell ref="C279:D279"/>
    <mergeCell ref="E279:F279"/>
    <mergeCell ref="G279:H279"/>
    <mergeCell ref="I279:K279"/>
    <mergeCell ref="AA277:AE277"/>
    <mergeCell ref="AF277:AH277"/>
    <mergeCell ref="AJ277:AO277"/>
    <mergeCell ref="A278:B278"/>
    <mergeCell ref="C278:D278"/>
    <mergeCell ref="E278:F278"/>
    <mergeCell ref="G278:H278"/>
    <mergeCell ref="I278:K278"/>
    <mergeCell ref="L278:N278"/>
    <mergeCell ref="O278:P278"/>
    <mergeCell ref="AJ276:AO276"/>
    <mergeCell ref="A277:B277"/>
    <mergeCell ref="C277:D277"/>
    <mergeCell ref="E277:F277"/>
    <mergeCell ref="G277:H277"/>
    <mergeCell ref="I277:K277"/>
    <mergeCell ref="L277:N277"/>
    <mergeCell ref="O277:P277"/>
    <mergeCell ref="Q277:R277"/>
    <mergeCell ref="S277:Z277"/>
    <mergeCell ref="L276:N276"/>
    <mergeCell ref="O276:P276"/>
    <mergeCell ref="Q276:R276"/>
    <mergeCell ref="S276:Z276"/>
    <mergeCell ref="AA276:AE276"/>
    <mergeCell ref="AF276:AH276"/>
    <mergeCell ref="Q275:R275"/>
    <mergeCell ref="S275:Z275"/>
    <mergeCell ref="AA275:AE275"/>
    <mergeCell ref="AF275:AH275"/>
    <mergeCell ref="AJ275:AO275"/>
    <mergeCell ref="A276:B276"/>
    <mergeCell ref="C276:D276"/>
    <mergeCell ref="E276:F276"/>
    <mergeCell ref="G276:H276"/>
    <mergeCell ref="I276:K276"/>
    <mergeCell ref="AA274:AE274"/>
    <mergeCell ref="AF274:AH274"/>
    <mergeCell ref="AJ274:AO274"/>
    <mergeCell ref="A275:B275"/>
    <mergeCell ref="C275:D275"/>
    <mergeCell ref="E275:F275"/>
    <mergeCell ref="G275:H275"/>
    <mergeCell ref="I275:K275"/>
    <mergeCell ref="L275:N275"/>
    <mergeCell ref="O275:P275"/>
    <mergeCell ref="AJ273:AO273"/>
    <mergeCell ref="A274:B274"/>
    <mergeCell ref="C274:D274"/>
    <mergeCell ref="E274:F274"/>
    <mergeCell ref="G274:H274"/>
    <mergeCell ref="I274:K274"/>
    <mergeCell ref="L274:N274"/>
    <mergeCell ref="O274:P274"/>
    <mergeCell ref="Q274:R274"/>
    <mergeCell ref="S274:Z274"/>
    <mergeCell ref="L273:N273"/>
    <mergeCell ref="O273:P273"/>
    <mergeCell ref="Q273:R273"/>
    <mergeCell ref="S273:Z273"/>
    <mergeCell ref="AA273:AE273"/>
    <mergeCell ref="AF273:AH273"/>
    <mergeCell ref="Q272:R272"/>
    <mergeCell ref="S272:Z272"/>
    <mergeCell ref="AA272:AE272"/>
    <mergeCell ref="AF272:AH272"/>
    <mergeCell ref="AJ272:AO272"/>
    <mergeCell ref="A273:B273"/>
    <mergeCell ref="C273:D273"/>
    <mergeCell ref="E273:F273"/>
    <mergeCell ref="G273:H273"/>
    <mergeCell ref="I273:K273"/>
    <mergeCell ref="AA271:AE271"/>
    <mergeCell ref="AF271:AH271"/>
    <mergeCell ref="AJ271:AO271"/>
    <mergeCell ref="A272:B272"/>
    <mergeCell ref="C272:D272"/>
    <mergeCell ref="E272:F272"/>
    <mergeCell ref="G272:H272"/>
    <mergeCell ref="I272:K272"/>
    <mergeCell ref="L272:N272"/>
    <mergeCell ref="O272:P272"/>
    <mergeCell ref="AJ270:AO270"/>
    <mergeCell ref="A271:B271"/>
    <mergeCell ref="C271:D271"/>
    <mergeCell ref="E271:F271"/>
    <mergeCell ref="G271:H271"/>
    <mergeCell ref="I271:K271"/>
    <mergeCell ref="L271:N271"/>
    <mergeCell ref="O271:P271"/>
    <mergeCell ref="Q271:R271"/>
    <mergeCell ref="S271:Z271"/>
    <mergeCell ref="L270:N270"/>
    <mergeCell ref="O270:P270"/>
    <mergeCell ref="Q270:R270"/>
    <mergeCell ref="S270:Z270"/>
    <mergeCell ref="AA270:AE270"/>
    <mergeCell ref="AF270:AH270"/>
    <mergeCell ref="Q269:R269"/>
    <mergeCell ref="S269:Z269"/>
    <mergeCell ref="AA269:AE269"/>
    <mergeCell ref="AF269:AH269"/>
    <mergeCell ref="AJ269:AO269"/>
    <mergeCell ref="A270:B270"/>
    <mergeCell ref="C270:D270"/>
    <mergeCell ref="E270:F270"/>
    <mergeCell ref="G270:H270"/>
    <mergeCell ref="I270:K270"/>
    <mergeCell ref="AA268:AE268"/>
    <mergeCell ref="AF268:AH268"/>
    <mergeCell ref="AJ268:AO268"/>
    <mergeCell ref="A269:B269"/>
    <mergeCell ref="C269:D269"/>
    <mergeCell ref="E269:F269"/>
    <mergeCell ref="G269:H269"/>
    <mergeCell ref="I269:K269"/>
    <mergeCell ref="L269:N269"/>
    <mergeCell ref="O269:P269"/>
    <mergeCell ref="AJ267:AO267"/>
    <mergeCell ref="A268:B268"/>
    <mergeCell ref="C268:D268"/>
    <mergeCell ref="E268:F268"/>
    <mergeCell ref="G268:H268"/>
    <mergeCell ref="I268:K268"/>
    <mergeCell ref="L268:N268"/>
    <mergeCell ref="O268:P268"/>
    <mergeCell ref="Q268:R268"/>
    <mergeCell ref="S268:Z268"/>
    <mergeCell ref="L267:N267"/>
    <mergeCell ref="O267:P267"/>
    <mergeCell ref="Q267:R267"/>
    <mergeCell ref="S267:Z267"/>
    <mergeCell ref="AA267:AE267"/>
    <mergeCell ref="AF267:AH267"/>
    <mergeCell ref="Q266:R266"/>
    <mergeCell ref="S266:Z266"/>
    <mergeCell ref="AA266:AE266"/>
    <mergeCell ref="AF266:AH266"/>
    <mergeCell ref="AJ266:AO266"/>
    <mergeCell ref="A267:B267"/>
    <mergeCell ref="C267:D267"/>
    <mergeCell ref="E267:F267"/>
    <mergeCell ref="G267:H267"/>
    <mergeCell ref="I267:K267"/>
    <mergeCell ref="AA265:AE265"/>
    <mergeCell ref="AF265:AH265"/>
    <mergeCell ref="AJ265:AO265"/>
    <mergeCell ref="A266:B266"/>
    <mergeCell ref="C266:D266"/>
    <mergeCell ref="E266:F266"/>
    <mergeCell ref="G266:H266"/>
    <mergeCell ref="I266:K266"/>
    <mergeCell ref="L266:N266"/>
    <mergeCell ref="O266:P266"/>
    <mergeCell ref="AJ264:AO264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S265:Z265"/>
    <mergeCell ref="L264:N264"/>
    <mergeCell ref="O264:P264"/>
    <mergeCell ref="Q264:R264"/>
    <mergeCell ref="S264:Z264"/>
    <mergeCell ref="AA264:AE264"/>
    <mergeCell ref="AF264:AH264"/>
    <mergeCell ref="Q263:R263"/>
    <mergeCell ref="S263:Z263"/>
    <mergeCell ref="AA263:AE263"/>
    <mergeCell ref="AF263:AH263"/>
    <mergeCell ref="AJ263:AO263"/>
    <mergeCell ref="A264:B264"/>
    <mergeCell ref="C264:D264"/>
    <mergeCell ref="E264:F264"/>
    <mergeCell ref="G264:H264"/>
    <mergeCell ref="I264:K264"/>
    <mergeCell ref="AA262:AE262"/>
    <mergeCell ref="AF262:AH262"/>
    <mergeCell ref="AJ262:AO262"/>
    <mergeCell ref="A263:B263"/>
    <mergeCell ref="C263:D263"/>
    <mergeCell ref="E263:F263"/>
    <mergeCell ref="G263:H263"/>
    <mergeCell ref="I263:K263"/>
    <mergeCell ref="L263:N263"/>
    <mergeCell ref="O263:P263"/>
    <mergeCell ref="AJ261:AO261"/>
    <mergeCell ref="A262:B262"/>
    <mergeCell ref="C262:D262"/>
    <mergeCell ref="E262:F262"/>
    <mergeCell ref="G262:H262"/>
    <mergeCell ref="I262:K262"/>
    <mergeCell ref="L262:N262"/>
    <mergeCell ref="O262:P262"/>
    <mergeCell ref="Q262:R262"/>
    <mergeCell ref="S262:Z262"/>
    <mergeCell ref="L261:N261"/>
    <mergeCell ref="O261:P261"/>
    <mergeCell ref="Q261:R261"/>
    <mergeCell ref="S261:Z261"/>
    <mergeCell ref="AA261:AE261"/>
    <mergeCell ref="AF261:AH261"/>
    <mergeCell ref="Q260:R260"/>
    <mergeCell ref="S260:Z260"/>
    <mergeCell ref="AA260:AE260"/>
    <mergeCell ref="AF260:AH260"/>
    <mergeCell ref="AJ260:AO260"/>
    <mergeCell ref="A261:B261"/>
    <mergeCell ref="C261:D261"/>
    <mergeCell ref="E261:F261"/>
    <mergeCell ref="G261:H261"/>
    <mergeCell ref="I261:K261"/>
    <mergeCell ref="AA259:AE259"/>
    <mergeCell ref="AF259:AH259"/>
    <mergeCell ref="AJ259:AO259"/>
    <mergeCell ref="A260:B260"/>
    <mergeCell ref="C260:D260"/>
    <mergeCell ref="E260:F260"/>
    <mergeCell ref="G260:H260"/>
    <mergeCell ref="I260:K260"/>
    <mergeCell ref="L260:N260"/>
    <mergeCell ref="O260:P260"/>
    <mergeCell ref="AJ258:AO258"/>
    <mergeCell ref="A259:B259"/>
    <mergeCell ref="C259:D259"/>
    <mergeCell ref="E259:F259"/>
    <mergeCell ref="G259:H259"/>
    <mergeCell ref="I259:K259"/>
    <mergeCell ref="L259:N259"/>
    <mergeCell ref="O259:P259"/>
    <mergeCell ref="Q259:R259"/>
    <mergeCell ref="S259:Z259"/>
    <mergeCell ref="L258:N258"/>
    <mergeCell ref="O258:P258"/>
    <mergeCell ref="Q258:R258"/>
    <mergeCell ref="S258:Z258"/>
    <mergeCell ref="AA258:AE258"/>
    <mergeCell ref="AF258:AH258"/>
    <mergeCell ref="Q257:R257"/>
    <mergeCell ref="S257:Z257"/>
    <mergeCell ref="AA257:AE257"/>
    <mergeCell ref="AF257:AH257"/>
    <mergeCell ref="AJ257:AO257"/>
    <mergeCell ref="A258:B258"/>
    <mergeCell ref="C258:D258"/>
    <mergeCell ref="E258:F258"/>
    <mergeCell ref="G258:H258"/>
    <mergeCell ref="I258:K258"/>
    <mergeCell ref="AA256:AE256"/>
    <mergeCell ref="AF256:AH256"/>
    <mergeCell ref="AJ256:AO256"/>
    <mergeCell ref="A257:B257"/>
    <mergeCell ref="C257:D257"/>
    <mergeCell ref="E257:F257"/>
    <mergeCell ref="G257:H257"/>
    <mergeCell ref="I257:K257"/>
    <mergeCell ref="L257:N257"/>
    <mergeCell ref="O257:P257"/>
    <mergeCell ref="AJ255:AO255"/>
    <mergeCell ref="A256:B256"/>
    <mergeCell ref="C256:D256"/>
    <mergeCell ref="E256:F256"/>
    <mergeCell ref="G256:H256"/>
    <mergeCell ref="I256:K256"/>
    <mergeCell ref="L256:N256"/>
    <mergeCell ref="O256:P256"/>
    <mergeCell ref="Q256:R256"/>
    <mergeCell ref="S256:Z256"/>
    <mergeCell ref="L255:N255"/>
    <mergeCell ref="O255:P255"/>
    <mergeCell ref="Q255:R255"/>
    <mergeCell ref="S255:Z255"/>
    <mergeCell ref="AA255:AE255"/>
    <mergeCell ref="AF255:AH255"/>
    <mergeCell ref="Q254:R254"/>
    <mergeCell ref="S254:Z254"/>
    <mergeCell ref="AA254:AE254"/>
    <mergeCell ref="AF254:AH254"/>
    <mergeCell ref="AJ254:AO254"/>
    <mergeCell ref="A255:B255"/>
    <mergeCell ref="C255:D255"/>
    <mergeCell ref="E255:F255"/>
    <mergeCell ref="G255:H255"/>
    <mergeCell ref="I255:K255"/>
    <mergeCell ref="AA253:AE253"/>
    <mergeCell ref="AF253:AH253"/>
    <mergeCell ref="AJ253:AO253"/>
    <mergeCell ref="A254:B254"/>
    <mergeCell ref="C254:D254"/>
    <mergeCell ref="E254:F254"/>
    <mergeCell ref="G254:H254"/>
    <mergeCell ref="I254:K254"/>
    <mergeCell ref="L254:N254"/>
    <mergeCell ref="O254:P254"/>
    <mergeCell ref="AJ252:AO252"/>
    <mergeCell ref="A253:B253"/>
    <mergeCell ref="C253:D253"/>
    <mergeCell ref="E253:F253"/>
    <mergeCell ref="G253:H253"/>
    <mergeCell ref="I253:K253"/>
    <mergeCell ref="L253:N253"/>
    <mergeCell ref="O253:P253"/>
    <mergeCell ref="Q253:R253"/>
    <mergeCell ref="S253:Z253"/>
    <mergeCell ref="L252:N252"/>
    <mergeCell ref="O252:P252"/>
    <mergeCell ref="Q252:R252"/>
    <mergeCell ref="S252:Z252"/>
    <mergeCell ref="AA252:AE252"/>
    <mergeCell ref="AF252:AH252"/>
    <mergeCell ref="Q251:R251"/>
    <mergeCell ref="S251:Z251"/>
    <mergeCell ref="AA251:AE251"/>
    <mergeCell ref="AF251:AH251"/>
    <mergeCell ref="AJ251:AO251"/>
    <mergeCell ref="A252:B252"/>
    <mergeCell ref="C252:D252"/>
    <mergeCell ref="E252:F252"/>
    <mergeCell ref="G252:H252"/>
    <mergeCell ref="I252:K252"/>
    <mergeCell ref="AA250:AE250"/>
    <mergeCell ref="AF250:AH250"/>
    <mergeCell ref="AJ250:AO250"/>
    <mergeCell ref="A251:B251"/>
    <mergeCell ref="C251:D251"/>
    <mergeCell ref="E251:F251"/>
    <mergeCell ref="G251:H251"/>
    <mergeCell ref="I251:K251"/>
    <mergeCell ref="L251:N251"/>
    <mergeCell ref="O251:P251"/>
    <mergeCell ref="AJ249:AO249"/>
    <mergeCell ref="A250:B250"/>
    <mergeCell ref="C250:D250"/>
    <mergeCell ref="E250:F250"/>
    <mergeCell ref="G250:H250"/>
    <mergeCell ref="I250:K250"/>
    <mergeCell ref="L250:N250"/>
    <mergeCell ref="O250:P250"/>
    <mergeCell ref="Q250:R250"/>
    <mergeCell ref="S250:Z250"/>
    <mergeCell ref="L249:N249"/>
    <mergeCell ref="O249:P249"/>
    <mergeCell ref="Q249:R249"/>
    <mergeCell ref="S249:Z249"/>
    <mergeCell ref="AA249:AE249"/>
    <mergeCell ref="AF249:AH249"/>
    <mergeCell ref="Q248:R248"/>
    <mergeCell ref="S248:Z248"/>
    <mergeCell ref="AA248:AE248"/>
    <mergeCell ref="AF248:AH248"/>
    <mergeCell ref="AJ248:AO248"/>
    <mergeCell ref="A249:B249"/>
    <mergeCell ref="C249:D249"/>
    <mergeCell ref="E249:F249"/>
    <mergeCell ref="G249:H249"/>
    <mergeCell ref="I249:K249"/>
    <mergeCell ref="AA247:AE247"/>
    <mergeCell ref="AF247:AH247"/>
    <mergeCell ref="AJ247:AO247"/>
    <mergeCell ref="A248:B248"/>
    <mergeCell ref="C248:D248"/>
    <mergeCell ref="E248:F248"/>
    <mergeCell ref="G248:H248"/>
    <mergeCell ref="I248:K248"/>
    <mergeCell ref="L248:N248"/>
    <mergeCell ref="O248:P248"/>
    <mergeCell ref="AJ246:AO246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S247:Z247"/>
    <mergeCell ref="L246:N246"/>
    <mergeCell ref="O246:P246"/>
    <mergeCell ref="Q246:R246"/>
    <mergeCell ref="S246:Z246"/>
    <mergeCell ref="AA246:AE246"/>
    <mergeCell ref="AF246:AH246"/>
    <mergeCell ref="Q245:R245"/>
    <mergeCell ref="S245:Z245"/>
    <mergeCell ref="AA245:AE245"/>
    <mergeCell ref="AF245:AH245"/>
    <mergeCell ref="AJ245:AO245"/>
    <mergeCell ref="A246:B246"/>
    <mergeCell ref="C246:D246"/>
    <mergeCell ref="E246:F246"/>
    <mergeCell ref="G246:H246"/>
    <mergeCell ref="I246:K246"/>
    <mergeCell ref="AA244:AE244"/>
    <mergeCell ref="AF244:AH244"/>
    <mergeCell ref="AJ244:AO244"/>
    <mergeCell ref="A245:B245"/>
    <mergeCell ref="C245:D245"/>
    <mergeCell ref="E245:F245"/>
    <mergeCell ref="G245:H245"/>
    <mergeCell ref="I245:K245"/>
    <mergeCell ref="L245:N245"/>
    <mergeCell ref="O245:P245"/>
    <mergeCell ref="AJ243:AO243"/>
    <mergeCell ref="A244:B244"/>
    <mergeCell ref="C244:D244"/>
    <mergeCell ref="E244:F244"/>
    <mergeCell ref="G244:H244"/>
    <mergeCell ref="I244:K244"/>
    <mergeCell ref="L244:N244"/>
    <mergeCell ref="O244:P244"/>
    <mergeCell ref="Q244:R244"/>
    <mergeCell ref="S244:Z244"/>
    <mergeCell ref="L243:N243"/>
    <mergeCell ref="O243:P243"/>
    <mergeCell ref="Q243:R243"/>
    <mergeCell ref="S243:Z243"/>
    <mergeCell ref="AA243:AE243"/>
    <mergeCell ref="AF243:AH243"/>
    <mergeCell ref="Q242:R242"/>
    <mergeCell ref="S242:Z242"/>
    <mergeCell ref="AA242:AE242"/>
    <mergeCell ref="AF242:AH242"/>
    <mergeCell ref="AJ242:AO242"/>
    <mergeCell ref="A243:B243"/>
    <mergeCell ref="C243:D243"/>
    <mergeCell ref="E243:F243"/>
    <mergeCell ref="G243:H243"/>
    <mergeCell ref="I243:K243"/>
    <mergeCell ref="AA241:AE241"/>
    <mergeCell ref="AF241:AH241"/>
    <mergeCell ref="AJ241:AO241"/>
    <mergeCell ref="A242:B242"/>
    <mergeCell ref="C242:D242"/>
    <mergeCell ref="E242:F242"/>
    <mergeCell ref="G242:H242"/>
    <mergeCell ref="I242:K242"/>
    <mergeCell ref="L242:N242"/>
    <mergeCell ref="O242:P242"/>
    <mergeCell ref="AJ240:AO240"/>
    <mergeCell ref="A241:B241"/>
    <mergeCell ref="C241:D241"/>
    <mergeCell ref="E241:F241"/>
    <mergeCell ref="G241:H241"/>
    <mergeCell ref="I241:K241"/>
    <mergeCell ref="L241:N241"/>
    <mergeCell ref="O241:P241"/>
    <mergeCell ref="Q241:R241"/>
    <mergeCell ref="S241:Z241"/>
    <mergeCell ref="L240:N240"/>
    <mergeCell ref="O240:P240"/>
    <mergeCell ref="Q240:R240"/>
    <mergeCell ref="S240:Z240"/>
    <mergeCell ref="AA240:AE240"/>
    <mergeCell ref="AF240:AH240"/>
    <mergeCell ref="Q239:R239"/>
    <mergeCell ref="S239:Z239"/>
    <mergeCell ref="AA239:AE239"/>
    <mergeCell ref="AF239:AH239"/>
    <mergeCell ref="AJ239:AO239"/>
    <mergeCell ref="A240:B240"/>
    <mergeCell ref="C240:D240"/>
    <mergeCell ref="E240:F240"/>
    <mergeCell ref="G240:H240"/>
    <mergeCell ref="I240:K240"/>
    <mergeCell ref="AA238:AE238"/>
    <mergeCell ref="AF238:AH238"/>
    <mergeCell ref="AJ238:AO238"/>
    <mergeCell ref="A239:B239"/>
    <mergeCell ref="C239:D239"/>
    <mergeCell ref="E239:F239"/>
    <mergeCell ref="G239:H239"/>
    <mergeCell ref="I239:K239"/>
    <mergeCell ref="L239:N239"/>
    <mergeCell ref="O239:P239"/>
    <mergeCell ref="AJ237:AO237"/>
    <mergeCell ref="A238:B238"/>
    <mergeCell ref="C238:D238"/>
    <mergeCell ref="E238:F238"/>
    <mergeCell ref="G238:H238"/>
    <mergeCell ref="I238:K238"/>
    <mergeCell ref="L238:N238"/>
    <mergeCell ref="O238:P238"/>
    <mergeCell ref="Q238:R238"/>
    <mergeCell ref="S238:Z238"/>
    <mergeCell ref="L237:N237"/>
    <mergeCell ref="O237:P237"/>
    <mergeCell ref="Q237:R237"/>
    <mergeCell ref="S237:Z237"/>
    <mergeCell ref="AA237:AE237"/>
    <mergeCell ref="AF237:AH237"/>
    <mergeCell ref="Q236:R236"/>
    <mergeCell ref="S236:Z236"/>
    <mergeCell ref="AA236:AE236"/>
    <mergeCell ref="AF236:AH236"/>
    <mergeCell ref="AJ236:AO236"/>
    <mergeCell ref="A237:B237"/>
    <mergeCell ref="C237:D237"/>
    <mergeCell ref="E237:F237"/>
    <mergeCell ref="G237:H237"/>
    <mergeCell ref="I237:K237"/>
    <mergeCell ref="AA235:AE235"/>
    <mergeCell ref="AF235:AH235"/>
    <mergeCell ref="AJ235:AO235"/>
    <mergeCell ref="A236:B236"/>
    <mergeCell ref="C236:D236"/>
    <mergeCell ref="E236:F236"/>
    <mergeCell ref="G236:H236"/>
    <mergeCell ref="I236:K236"/>
    <mergeCell ref="L236:N236"/>
    <mergeCell ref="O236:P236"/>
    <mergeCell ref="AJ234:AO234"/>
    <mergeCell ref="A235:B235"/>
    <mergeCell ref="C235:D235"/>
    <mergeCell ref="E235:F235"/>
    <mergeCell ref="G235:H235"/>
    <mergeCell ref="I235:K235"/>
    <mergeCell ref="L235:N235"/>
    <mergeCell ref="O235:P235"/>
    <mergeCell ref="Q235:R235"/>
    <mergeCell ref="S235:Z235"/>
    <mergeCell ref="L234:N234"/>
    <mergeCell ref="O234:P234"/>
    <mergeCell ref="Q234:R234"/>
    <mergeCell ref="S234:Z234"/>
    <mergeCell ref="AA234:AE234"/>
    <mergeCell ref="AF234:AH234"/>
    <mergeCell ref="Q233:R233"/>
    <mergeCell ref="S233:Z233"/>
    <mergeCell ref="AA233:AE233"/>
    <mergeCell ref="AF233:AH233"/>
    <mergeCell ref="AJ233:AO233"/>
    <mergeCell ref="A234:B234"/>
    <mergeCell ref="C234:D234"/>
    <mergeCell ref="E234:F234"/>
    <mergeCell ref="G234:H234"/>
    <mergeCell ref="I234:K234"/>
    <mergeCell ref="AA232:AE232"/>
    <mergeCell ref="AF232:AH232"/>
    <mergeCell ref="AJ232:AO232"/>
    <mergeCell ref="A233:B233"/>
    <mergeCell ref="C233:D233"/>
    <mergeCell ref="E233:F233"/>
    <mergeCell ref="G233:H233"/>
    <mergeCell ref="I233:K233"/>
    <mergeCell ref="L233:N233"/>
    <mergeCell ref="O233:P233"/>
    <mergeCell ref="AJ231:AO231"/>
    <mergeCell ref="A232:B232"/>
    <mergeCell ref="C232:D232"/>
    <mergeCell ref="E232:F232"/>
    <mergeCell ref="G232:H232"/>
    <mergeCell ref="I232:K232"/>
    <mergeCell ref="L232:N232"/>
    <mergeCell ref="O232:P232"/>
    <mergeCell ref="Q232:R232"/>
    <mergeCell ref="S232:Z232"/>
    <mergeCell ref="L231:N231"/>
    <mergeCell ref="O231:P231"/>
    <mergeCell ref="Q231:R231"/>
    <mergeCell ref="S231:Z231"/>
    <mergeCell ref="AA231:AE231"/>
    <mergeCell ref="AF231:AH231"/>
    <mergeCell ref="Q230:R230"/>
    <mergeCell ref="S230:Z230"/>
    <mergeCell ref="AA230:AE230"/>
    <mergeCell ref="AF230:AH230"/>
    <mergeCell ref="AJ230:AO230"/>
    <mergeCell ref="A231:B231"/>
    <mergeCell ref="C231:D231"/>
    <mergeCell ref="E231:F231"/>
    <mergeCell ref="G231:H231"/>
    <mergeCell ref="I231:K231"/>
    <mergeCell ref="AA229:AE229"/>
    <mergeCell ref="AF229:AH229"/>
    <mergeCell ref="AJ229:AO229"/>
    <mergeCell ref="A230:B230"/>
    <mergeCell ref="C230:D230"/>
    <mergeCell ref="E230:F230"/>
    <mergeCell ref="G230:H230"/>
    <mergeCell ref="I230:K230"/>
    <mergeCell ref="L230:N230"/>
    <mergeCell ref="O230:P230"/>
    <mergeCell ref="AJ228:AO228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S229:Z229"/>
    <mergeCell ref="L228:N228"/>
    <mergeCell ref="O228:P228"/>
    <mergeCell ref="Q228:R228"/>
    <mergeCell ref="S228:Z228"/>
    <mergeCell ref="AA228:AE228"/>
    <mergeCell ref="AF228:AH228"/>
    <mergeCell ref="Q227:R227"/>
    <mergeCell ref="S227:Z227"/>
    <mergeCell ref="AA227:AE227"/>
    <mergeCell ref="AF227:AH227"/>
    <mergeCell ref="AJ227:AO227"/>
    <mergeCell ref="A228:B228"/>
    <mergeCell ref="C228:D228"/>
    <mergeCell ref="E228:F228"/>
    <mergeCell ref="G228:H228"/>
    <mergeCell ref="I228:K228"/>
    <mergeCell ref="AA226:AE226"/>
    <mergeCell ref="AF226:AH226"/>
    <mergeCell ref="AJ226:AO226"/>
    <mergeCell ref="A227:B227"/>
    <mergeCell ref="C227:D227"/>
    <mergeCell ref="E227:F227"/>
    <mergeCell ref="G227:H227"/>
    <mergeCell ref="I227:K227"/>
    <mergeCell ref="L227:N227"/>
    <mergeCell ref="O227:P227"/>
    <mergeCell ref="AJ225:AO225"/>
    <mergeCell ref="A226:B226"/>
    <mergeCell ref="C226:D226"/>
    <mergeCell ref="E226:F226"/>
    <mergeCell ref="G226:H226"/>
    <mergeCell ref="I226:K226"/>
    <mergeCell ref="L226:N226"/>
    <mergeCell ref="O226:P226"/>
    <mergeCell ref="Q226:R226"/>
    <mergeCell ref="S226:Z226"/>
    <mergeCell ref="L225:N225"/>
    <mergeCell ref="O225:P225"/>
    <mergeCell ref="Q225:R225"/>
    <mergeCell ref="S225:Z225"/>
    <mergeCell ref="AA225:AE225"/>
    <mergeCell ref="AF225:AH225"/>
    <mergeCell ref="Q224:R224"/>
    <mergeCell ref="S224:Z224"/>
    <mergeCell ref="AA224:AE224"/>
    <mergeCell ref="AF224:AH224"/>
    <mergeCell ref="AJ224:AO224"/>
    <mergeCell ref="A225:B225"/>
    <mergeCell ref="C225:D225"/>
    <mergeCell ref="E225:F225"/>
    <mergeCell ref="G225:H225"/>
    <mergeCell ref="I225:K225"/>
    <mergeCell ref="AA223:AE223"/>
    <mergeCell ref="AF223:AH223"/>
    <mergeCell ref="AJ223:AO223"/>
    <mergeCell ref="A224:B224"/>
    <mergeCell ref="C224:D224"/>
    <mergeCell ref="E224:F224"/>
    <mergeCell ref="G224:H224"/>
    <mergeCell ref="I224:K224"/>
    <mergeCell ref="L224:N224"/>
    <mergeCell ref="O224:P224"/>
    <mergeCell ref="AJ222:AO222"/>
    <mergeCell ref="A223:B223"/>
    <mergeCell ref="C223:D223"/>
    <mergeCell ref="E223:F223"/>
    <mergeCell ref="G223:H223"/>
    <mergeCell ref="I223:K223"/>
    <mergeCell ref="L223:N223"/>
    <mergeCell ref="O223:P223"/>
    <mergeCell ref="Q223:R223"/>
    <mergeCell ref="S223:Z223"/>
    <mergeCell ref="L222:N222"/>
    <mergeCell ref="O222:P222"/>
    <mergeCell ref="Q222:R222"/>
    <mergeCell ref="S222:Z222"/>
    <mergeCell ref="AA222:AE222"/>
    <mergeCell ref="AF222:AH222"/>
    <mergeCell ref="Q221:R221"/>
    <mergeCell ref="S221:Z221"/>
    <mergeCell ref="AA221:AE221"/>
    <mergeCell ref="AF221:AH221"/>
    <mergeCell ref="AJ221:AO221"/>
    <mergeCell ref="A222:B222"/>
    <mergeCell ref="C222:D222"/>
    <mergeCell ref="E222:F222"/>
    <mergeCell ref="G222:H222"/>
    <mergeCell ref="I222:K222"/>
    <mergeCell ref="AA220:AE220"/>
    <mergeCell ref="AF220:AH220"/>
    <mergeCell ref="AJ220:AO220"/>
    <mergeCell ref="A221:B221"/>
    <mergeCell ref="C221:D221"/>
    <mergeCell ref="E221:F221"/>
    <mergeCell ref="G221:H221"/>
    <mergeCell ref="I221:K221"/>
    <mergeCell ref="L221:N221"/>
    <mergeCell ref="O221:P221"/>
    <mergeCell ref="AJ219:AO219"/>
    <mergeCell ref="A220:B220"/>
    <mergeCell ref="C220:D220"/>
    <mergeCell ref="E220:F220"/>
    <mergeCell ref="G220:H220"/>
    <mergeCell ref="I220:K220"/>
    <mergeCell ref="L220:N220"/>
    <mergeCell ref="O220:P220"/>
    <mergeCell ref="Q220:R220"/>
    <mergeCell ref="S220:Z220"/>
    <mergeCell ref="L219:N219"/>
    <mergeCell ref="O219:P219"/>
    <mergeCell ref="Q219:R219"/>
    <mergeCell ref="S219:Z219"/>
    <mergeCell ref="AA219:AE219"/>
    <mergeCell ref="AF219:AH219"/>
    <mergeCell ref="Q218:R218"/>
    <mergeCell ref="S218:Z218"/>
    <mergeCell ref="AA218:AE218"/>
    <mergeCell ref="AF218:AH218"/>
    <mergeCell ref="AJ218:AO218"/>
    <mergeCell ref="A219:B219"/>
    <mergeCell ref="C219:D219"/>
    <mergeCell ref="E219:F219"/>
    <mergeCell ref="G219:H219"/>
    <mergeCell ref="I219:K219"/>
    <mergeCell ref="AA217:AE217"/>
    <mergeCell ref="AF217:AH217"/>
    <mergeCell ref="AJ217:AO217"/>
    <mergeCell ref="A218:B218"/>
    <mergeCell ref="C218:D218"/>
    <mergeCell ref="E218:F218"/>
    <mergeCell ref="G218:H218"/>
    <mergeCell ref="I218:K218"/>
    <mergeCell ref="L218:N218"/>
    <mergeCell ref="O218:P218"/>
    <mergeCell ref="AJ216:AO216"/>
    <mergeCell ref="A217:B217"/>
    <mergeCell ref="C217:D217"/>
    <mergeCell ref="E217:F217"/>
    <mergeCell ref="G217:H217"/>
    <mergeCell ref="I217:K217"/>
    <mergeCell ref="L217:N217"/>
    <mergeCell ref="O217:P217"/>
    <mergeCell ref="Q217:R217"/>
    <mergeCell ref="S217:Z217"/>
    <mergeCell ref="L216:N216"/>
    <mergeCell ref="O216:P216"/>
    <mergeCell ref="Q216:R216"/>
    <mergeCell ref="S216:Z216"/>
    <mergeCell ref="AA216:AE216"/>
    <mergeCell ref="AF216:AH216"/>
    <mergeCell ref="Q215:R215"/>
    <mergeCell ref="S215:Z215"/>
    <mergeCell ref="AA215:AE215"/>
    <mergeCell ref="AF215:AH215"/>
    <mergeCell ref="AJ215:AO215"/>
    <mergeCell ref="A216:B216"/>
    <mergeCell ref="C216:D216"/>
    <mergeCell ref="E216:F216"/>
    <mergeCell ref="G216:H216"/>
    <mergeCell ref="I216:K216"/>
    <mergeCell ref="AA214:AE214"/>
    <mergeCell ref="AF214:AH214"/>
    <mergeCell ref="AJ214:AO214"/>
    <mergeCell ref="A215:B215"/>
    <mergeCell ref="C215:D215"/>
    <mergeCell ref="E215:F215"/>
    <mergeCell ref="G215:H215"/>
    <mergeCell ref="I215:K215"/>
    <mergeCell ref="L215:N215"/>
    <mergeCell ref="O215:P215"/>
    <mergeCell ref="AJ213:AO213"/>
    <mergeCell ref="A214:B214"/>
    <mergeCell ref="C214:D214"/>
    <mergeCell ref="E214:F214"/>
    <mergeCell ref="G214:H214"/>
    <mergeCell ref="I214:K214"/>
    <mergeCell ref="L214:N214"/>
    <mergeCell ref="O214:P214"/>
    <mergeCell ref="Q214:R214"/>
    <mergeCell ref="S214:Z214"/>
    <mergeCell ref="L213:N213"/>
    <mergeCell ref="O213:P213"/>
    <mergeCell ref="Q213:R213"/>
    <mergeCell ref="S213:Z213"/>
    <mergeCell ref="AA213:AE213"/>
    <mergeCell ref="AF213:AH213"/>
    <mergeCell ref="Q212:R212"/>
    <mergeCell ref="S212:Z212"/>
    <mergeCell ref="AA212:AE212"/>
    <mergeCell ref="AF212:AH212"/>
    <mergeCell ref="AJ212:AO212"/>
    <mergeCell ref="A213:B213"/>
    <mergeCell ref="C213:D213"/>
    <mergeCell ref="E213:F213"/>
    <mergeCell ref="G213:H213"/>
    <mergeCell ref="I213:K213"/>
    <mergeCell ref="AA211:AE211"/>
    <mergeCell ref="AF211:AH211"/>
    <mergeCell ref="AJ211:AO211"/>
    <mergeCell ref="A212:B212"/>
    <mergeCell ref="C212:D212"/>
    <mergeCell ref="E212:F212"/>
    <mergeCell ref="G212:H212"/>
    <mergeCell ref="I212:K212"/>
    <mergeCell ref="L212:N212"/>
    <mergeCell ref="O212:P212"/>
    <mergeCell ref="AJ210:AO210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S211:Z211"/>
    <mergeCell ref="L210:N210"/>
    <mergeCell ref="O210:P210"/>
    <mergeCell ref="Q210:R210"/>
    <mergeCell ref="S210:Z210"/>
    <mergeCell ref="AA210:AE210"/>
    <mergeCell ref="AF210:AH210"/>
    <mergeCell ref="Q209:R209"/>
    <mergeCell ref="S209:Z209"/>
    <mergeCell ref="AA209:AE209"/>
    <mergeCell ref="AF209:AH209"/>
    <mergeCell ref="AJ209:AO209"/>
    <mergeCell ref="A210:B210"/>
    <mergeCell ref="C210:D210"/>
    <mergeCell ref="E210:F210"/>
    <mergeCell ref="G210:H210"/>
    <mergeCell ref="I210:K210"/>
    <mergeCell ref="AA208:AE208"/>
    <mergeCell ref="AF208:AH208"/>
    <mergeCell ref="AJ208:AO208"/>
    <mergeCell ref="A209:B209"/>
    <mergeCell ref="C209:D209"/>
    <mergeCell ref="E209:F209"/>
    <mergeCell ref="G209:H209"/>
    <mergeCell ref="I209:K209"/>
    <mergeCell ref="L209:N209"/>
    <mergeCell ref="O209:P209"/>
    <mergeCell ref="AJ207:AO207"/>
    <mergeCell ref="A208:B208"/>
    <mergeCell ref="C208:D208"/>
    <mergeCell ref="E208:F208"/>
    <mergeCell ref="G208:H208"/>
    <mergeCell ref="I208:K208"/>
    <mergeCell ref="L208:N208"/>
    <mergeCell ref="O208:P208"/>
    <mergeCell ref="Q208:R208"/>
    <mergeCell ref="S208:Z208"/>
    <mergeCell ref="L207:N207"/>
    <mergeCell ref="O207:P207"/>
    <mergeCell ref="Q207:R207"/>
    <mergeCell ref="S207:Z207"/>
    <mergeCell ref="AA207:AE207"/>
    <mergeCell ref="AF207:AH207"/>
    <mergeCell ref="Q206:R206"/>
    <mergeCell ref="S206:Z206"/>
    <mergeCell ref="AA206:AE206"/>
    <mergeCell ref="AF206:AH206"/>
    <mergeCell ref="AJ206:AO206"/>
    <mergeCell ref="A207:B207"/>
    <mergeCell ref="C207:D207"/>
    <mergeCell ref="E207:F207"/>
    <mergeCell ref="G207:H207"/>
    <mergeCell ref="I207:K207"/>
    <mergeCell ref="AA205:AE205"/>
    <mergeCell ref="AF205:AH205"/>
    <mergeCell ref="AJ205:AO205"/>
    <mergeCell ref="A206:B206"/>
    <mergeCell ref="C206:D206"/>
    <mergeCell ref="E206:F206"/>
    <mergeCell ref="G206:H206"/>
    <mergeCell ref="I206:K206"/>
    <mergeCell ref="L206:N206"/>
    <mergeCell ref="O206:P206"/>
    <mergeCell ref="AJ204:AO204"/>
    <mergeCell ref="A205:B205"/>
    <mergeCell ref="C205:D205"/>
    <mergeCell ref="E205:F205"/>
    <mergeCell ref="G205:H205"/>
    <mergeCell ref="I205:K205"/>
    <mergeCell ref="L205:N205"/>
    <mergeCell ref="O205:P205"/>
    <mergeCell ref="Q205:R205"/>
    <mergeCell ref="S205:Z205"/>
    <mergeCell ref="L204:N204"/>
    <mergeCell ref="O204:P204"/>
    <mergeCell ref="Q204:R204"/>
    <mergeCell ref="S204:Z204"/>
    <mergeCell ref="AA204:AE204"/>
    <mergeCell ref="AF204:AH204"/>
    <mergeCell ref="Q203:R203"/>
    <mergeCell ref="S203:Z203"/>
    <mergeCell ref="AA203:AE203"/>
    <mergeCell ref="AF203:AH203"/>
    <mergeCell ref="AJ203:AO203"/>
    <mergeCell ref="A204:B204"/>
    <mergeCell ref="C204:D204"/>
    <mergeCell ref="E204:F204"/>
    <mergeCell ref="G204:H204"/>
    <mergeCell ref="I204:K204"/>
    <mergeCell ref="AA202:AE202"/>
    <mergeCell ref="AF202:AH202"/>
    <mergeCell ref="AJ202:AO202"/>
    <mergeCell ref="A203:B203"/>
    <mergeCell ref="C203:D203"/>
    <mergeCell ref="E203:F203"/>
    <mergeCell ref="G203:H203"/>
    <mergeCell ref="I203:K203"/>
    <mergeCell ref="L203:N203"/>
    <mergeCell ref="O203:P203"/>
    <mergeCell ref="AJ201:AO201"/>
    <mergeCell ref="A202:B202"/>
    <mergeCell ref="C202:D202"/>
    <mergeCell ref="E202:F202"/>
    <mergeCell ref="G202:H202"/>
    <mergeCell ref="I202:K202"/>
    <mergeCell ref="L202:N202"/>
    <mergeCell ref="O202:P202"/>
    <mergeCell ref="Q202:R202"/>
    <mergeCell ref="S202:Z202"/>
    <mergeCell ref="L201:N201"/>
    <mergeCell ref="O201:P201"/>
    <mergeCell ref="Q201:R201"/>
    <mergeCell ref="S201:Z201"/>
    <mergeCell ref="AA201:AE201"/>
    <mergeCell ref="AF201:AH201"/>
    <mergeCell ref="Q200:R200"/>
    <mergeCell ref="S200:Z200"/>
    <mergeCell ref="AA200:AE200"/>
    <mergeCell ref="AF200:AH200"/>
    <mergeCell ref="AJ200:AO200"/>
    <mergeCell ref="A201:B201"/>
    <mergeCell ref="C201:D201"/>
    <mergeCell ref="E201:F201"/>
    <mergeCell ref="G201:H201"/>
    <mergeCell ref="I201:K201"/>
    <mergeCell ref="AA199:AE199"/>
    <mergeCell ref="AF199:AH199"/>
    <mergeCell ref="AJ199:AO199"/>
    <mergeCell ref="A200:B200"/>
    <mergeCell ref="C200:D200"/>
    <mergeCell ref="E200:F200"/>
    <mergeCell ref="G200:H200"/>
    <mergeCell ref="I200:K200"/>
    <mergeCell ref="L200:N200"/>
    <mergeCell ref="O200:P200"/>
    <mergeCell ref="AJ198:AO198"/>
    <mergeCell ref="A199:B199"/>
    <mergeCell ref="C199:D199"/>
    <mergeCell ref="E199:F199"/>
    <mergeCell ref="G199:H199"/>
    <mergeCell ref="I199:K199"/>
    <mergeCell ref="L199:N199"/>
    <mergeCell ref="O199:P199"/>
    <mergeCell ref="Q199:R199"/>
    <mergeCell ref="S199:Z199"/>
    <mergeCell ref="L198:N198"/>
    <mergeCell ref="O198:P198"/>
    <mergeCell ref="Q198:R198"/>
    <mergeCell ref="S198:Z198"/>
    <mergeCell ref="AA198:AE198"/>
    <mergeCell ref="AF198:AH198"/>
    <mergeCell ref="Q197:R197"/>
    <mergeCell ref="S197:Z197"/>
    <mergeCell ref="AA197:AE197"/>
    <mergeCell ref="AF197:AH197"/>
    <mergeCell ref="AJ197:AO197"/>
    <mergeCell ref="A198:B198"/>
    <mergeCell ref="C198:D198"/>
    <mergeCell ref="E198:F198"/>
    <mergeCell ref="G198:H198"/>
    <mergeCell ref="I198:K198"/>
    <mergeCell ref="AA196:AE196"/>
    <mergeCell ref="AF196:AH196"/>
    <mergeCell ref="AJ196:AO196"/>
    <mergeCell ref="A197:B197"/>
    <mergeCell ref="C197:D197"/>
    <mergeCell ref="E197:F197"/>
    <mergeCell ref="G197:H197"/>
    <mergeCell ref="I197:K197"/>
    <mergeCell ref="L197:N197"/>
    <mergeCell ref="O197:P197"/>
    <mergeCell ref="AJ195:AO195"/>
    <mergeCell ref="A196:B196"/>
    <mergeCell ref="C196:D196"/>
    <mergeCell ref="E196:F196"/>
    <mergeCell ref="G196:H196"/>
    <mergeCell ref="I196:K196"/>
    <mergeCell ref="L196:N196"/>
    <mergeCell ref="O196:P196"/>
    <mergeCell ref="Q196:R196"/>
    <mergeCell ref="S196:Z196"/>
    <mergeCell ref="L195:N195"/>
    <mergeCell ref="O195:P195"/>
    <mergeCell ref="Q195:R195"/>
    <mergeCell ref="S195:Z195"/>
    <mergeCell ref="AA195:AE195"/>
    <mergeCell ref="AF195:AH195"/>
    <mergeCell ref="Q194:R194"/>
    <mergeCell ref="S194:Z194"/>
    <mergeCell ref="AA194:AE194"/>
    <mergeCell ref="AF194:AH194"/>
    <mergeCell ref="AJ194:AO194"/>
    <mergeCell ref="A195:B195"/>
    <mergeCell ref="C195:D195"/>
    <mergeCell ref="E195:F195"/>
    <mergeCell ref="G195:H195"/>
    <mergeCell ref="I195:K195"/>
    <mergeCell ref="AA193:AE193"/>
    <mergeCell ref="AF193:AH193"/>
    <mergeCell ref="AJ193:AO193"/>
    <mergeCell ref="A194:B194"/>
    <mergeCell ref="C194:D194"/>
    <mergeCell ref="E194:F194"/>
    <mergeCell ref="G194:H194"/>
    <mergeCell ref="I194:K194"/>
    <mergeCell ref="L194:N194"/>
    <mergeCell ref="O194:P194"/>
    <mergeCell ref="AJ192:AO192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S193:Z193"/>
    <mergeCell ref="L192:N192"/>
    <mergeCell ref="O192:P192"/>
    <mergeCell ref="Q192:R192"/>
    <mergeCell ref="S192:Z192"/>
    <mergeCell ref="AA192:AE192"/>
    <mergeCell ref="AF192:AH192"/>
    <mergeCell ref="Q191:R191"/>
    <mergeCell ref="S191:Z191"/>
    <mergeCell ref="AA191:AE191"/>
    <mergeCell ref="AF191:AH191"/>
    <mergeCell ref="AJ191:AO191"/>
    <mergeCell ref="A192:B192"/>
    <mergeCell ref="C192:D192"/>
    <mergeCell ref="E192:F192"/>
    <mergeCell ref="G192:H192"/>
    <mergeCell ref="I192:K192"/>
    <mergeCell ref="AA190:AE190"/>
    <mergeCell ref="AF190:AH190"/>
    <mergeCell ref="AJ190:AO190"/>
    <mergeCell ref="A191:B191"/>
    <mergeCell ref="C191:D191"/>
    <mergeCell ref="E191:F191"/>
    <mergeCell ref="G191:H191"/>
    <mergeCell ref="I191:K191"/>
    <mergeCell ref="L191:N191"/>
    <mergeCell ref="O191:P191"/>
    <mergeCell ref="AJ189:AO189"/>
    <mergeCell ref="A190:B190"/>
    <mergeCell ref="C190:D190"/>
    <mergeCell ref="E190:F190"/>
    <mergeCell ref="G190:H190"/>
    <mergeCell ref="I190:K190"/>
    <mergeCell ref="L190:N190"/>
    <mergeCell ref="O190:P190"/>
    <mergeCell ref="Q190:R190"/>
    <mergeCell ref="S190:Z190"/>
    <mergeCell ref="L189:N189"/>
    <mergeCell ref="O189:P189"/>
    <mergeCell ref="Q189:R189"/>
    <mergeCell ref="S189:Z189"/>
    <mergeCell ref="AA189:AE189"/>
    <mergeCell ref="AF189:AH189"/>
    <mergeCell ref="Q188:R188"/>
    <mergeCell ref="S188:Z188"/>
    <mergeCell ref="AA188:AE188"/>
    <mergeCell ref="AF188:AH188"/>
    <mergeCell ref="AJ188:AO188"/>
    <mergeCell ref="A189:B189"/>
    <mergeCell ref="C189:D189"/>
    <mergeCell ref="E189:F189"/>
    <mergeCell ref="G189:H189"/>
    <mergeCell ref="I189:K189"/>
    <mergeCell ref="AA187:AE187"/>
    <mergeCell ref="AF187:AH187"/>
    <mergeCell ref="AJ187:AO187"/>
    <mergeCell ref="A188:B188"/>
    <mergeCell ref="C188:D188"/>
    <mergeCell ref="E188:F188"/>
    <mergeCell ref="G188:H188"/>
    <mergeCell ref="I188:K188"/>
    <mergeCell ref="L188:N188"/>
    <mergeCell ref="O188:P188"/>
    <mergeCell ref="AJ186:AO186"/>
    <mergeCell ref="A187:B187"/>
    <mergeCell ref="C187:D187"/>
    <mergeCell ref="E187:F187"/>
    <mergeCell ref="G187:H187"/>
    <mergeCell ref="I187:K187"/>
    <mergeCell ref="L187:N187"/>
    <mergeCell ref="O187:P187"/>
    <mergeCell ref="Q187:R187"/>
    <mergeCell ref="S187:Z187"/>
    <mergeCell ref="L186:N186"/>
    <mergeCell ref="O186:P186"/>
    <mergeCell ref="Q186:R186"/>
    <mergeCell ref="S186:Z186"/>
    <mergeCell ref="AA186:AE186"/>
    <mergeCell ref="AF186:AH186"/>
    <mergeCell ref="Q185:R185"/>
    <mergeCell ref="S185:Z185"/>
    <mergeCell ref="AA185:AE185"/>
    <mergeCell ref="AF185:AH185"/>
    <mergeCell ref="AJ185:AO185"/>
    <mergeCell ref="A186:B186"/>
    <mergeCell ref="C186:D186"/>
    <mergeCell ref="E186:F186"/>
    <mergeCell ref="G186:H186"/>
    <mergeCell ref="I186:K186"/>
    <mergeCell ref="AA184:AE184"/>
    <mergeCell ref="AF184:AH184"/>
    <mergeCell ref="AJ184:AO184"/>
    <mergeCell ref="A185:B185"/>
    <mergeCell ref="C185:D185"/>
    <mergeCell ref="E185:F185"/>
    <mergeCell ref="G185:H185"/>
    <mergeCell ref="I185:K185"/>
    <mergeCell ref="L185:N185"/>
    <mergeCell ref="O185:P185"/>
    <mergeCell ref="AJ183:AO183"/>
    <mergeCell ref="A184:B184"/>
    <mergeCell ref="C184:D184"/>
    <mergeCell ref="E184:F184"/>
    <mergeCell ref="G184:H184"/>
    <mergeCell ref="I184:K184"/>
    <mergeCell ref="L184:N184"/>
    <mergeCell ref="O184:P184"/>
    <mergeCell ref="Q184:R184"/>
    <mergeCell ref="S184:Z184"/>
    <mergeCell ref="L183:N183"/>
    <mergeCell ref="O183:P183"/>
    <mergeCell ref="Q183:R183"/>
    <mergeCell ref="S183:Z183"/>
    <mergeCell ref="AA183:AE183"/>
    <mergeCell ref="AF183:AH183"/>
    <mergeCell ref="Q182:R182"/>
    <mergeCell ref="S182:Z182"/>
    <mergeCell ref="AA182:AE182"/>
    <mergeCell ref="AF182:AH182"/>
    <mergeCell ref="AJ182:AO182"/>
    <mergeCell ref="A183:B183"/>
    <mergeCell ref="C183:D183"/>
    <mergeCell ref="E183:F183"/>
    <mergeCell ref="G183:H183"/>
    <mergeCell ref="I183:K183"/>
    <mergeCell ref="AA181:AE181"/>
    <mergeCell ref="AF181:AH181"/>
    <mergeCell ref="AJ181:AO181"/>
    <mergeCell ref="A182:B182"/>
    <mergeCell ref="C182:D182"/>
    <mergeCell ref="E182:F182"/>
    <mergeCell ref="G182:H182"/>
    <mergeCell ref="I182:K182"/>
    <mergeCell ref="L182:N182"/>
    <mergeCell ref="O182:P182"/>
    <mergeCell ref="AJ180:AO180"/>
    <mergeCell ref="A181:B181"/>
    <mergeCell ref="C181:D181"/>
    <mergeCell ref="E181:F181"/>
    <mergeCell ref="G181:H181"/>
    <mergeCell ref="I181:K181"/>
    <mergeCell ref="L181:N181"/>
    <mergeCell ref="O181:P181"/>
    <mergeCell ref="Q181:R181"/>
    <mergeCell ref="S181:Z181"/>
    <mergeCell ref="L180:N180"/>
    <mergeCell ref="O180:P180"/>
    <mergeCell ref="Q180:R180"/>
    <mergeCell ref="S180:Z180"/>
    <mergeCell ref="AA180:AE180"/>
    <mergeCell ref="AF180:AH180"/>
    <mergeCell ref="Q179:R179"/>
    <mergeCell ref="S179:Z179"/>
    <mergeCell ref="AA179:AE179"/>
    <mergeCell ref="AF179:AH179"/>
    <mergeCell ref="AJ179:AO179"/>
    <mergeCell ref="A180:B180"/>
    <mergeCell ref="C180:D180"/>
    <mergeCell ref="E180:F180"/>
    <mergeCell ref="G180:H180"/>
    <mergeCell ref="I180:K180"/>
    <mergeCell ref="AA178:AE178"/>
    <mergeCell ref="AF178:AH178"/>
    <mergeCell ref="AJ178:AO178"/>
    <mergeCell ref="A179:B179"/>
    <mergeCell ref="C179:D179"/>
    <mergeCell ref="E179:F179"/>
    <mergeCell ref="G179:H179"/>
    <mergeCell ref="I179:K179"/>
    <mergeCell ref="L179:N179"/>
    <mergeCell ref="O179:P179"/>
    <mergeCell ref="AJ177:AO177"/>
    <mergeCell ref="A178:B178"/>
    <mergeCell ref="C178:D178"/>
    <mergeCell ref="E178:F178"/>
    <mergeCell ref="G178:H178"/>
    <mergeCell ref="I178:K178"/>
    <mergeCell ref="L178:N178"/>
    <mergeCell ref="O178:P178"/>
    <mergeCell ref="Q178:R178"/>
    <mergeCell ref="S178:Z178"/>
    <mergeCell ref="L177:N177"/>
    <mergeCell ref="O177:P177"/>
    <mergeCell ref="Q177:R177"/>
    <mergeCell ref="S177:Z177"/>
    <mergeCell ref="AA177:AE177"/>
    <mergeCell ref="AF177:AH177"/>
    <mergeCell ref="Q176:R176"/>
    <mergeCell ref="S176:Z176"/>
    <mergeCell ref="AA176:AE176"/>
    <mergeCell ref="AF176:AH176"/>
    <mergeCell ref="AJ176:AO176"/>
    <mergeCell ref="A177:B177"/>
    <mergeCell ref="C177:D177"/>
    <mergeCell ref="E177:F177"/>
    <mergeCell ref="G177:H177"/>
    <mergeCell ref="I177:K177"/>
    <mergeCell ref="AA175:AE175"/>
    <mergeCell ref="AF175:AH175"/>
    <mergeCell ref="AJ175:AO175"/>
    <mergeCell ref="A176:B176"/>
    <mergeCell ref="C176:D176"/>
    <mergeCell ref="E176:F176"/>
    <mergeCell ref="G176:H176"/>
    <mergeCell ref="I176:K176"/>
    <mergeCell ref="L176:N176"/>
    <mergeCell ref="O176:P176"/>
    <mergeCell ref="AJ174:AO174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S175:Z175"/>
    <mergeCell ref="L174:N174"/>
    <mergeCell ref="O174:P174"/>
    <mergeCell ref="Q174:R174"/>
    <mergeCell ref="S174:Z174"/>
    <mergeCell ref="AA174:AE174"/>
    <mergeCell ref="AF174:AH174"/>
    <mergeCell ref="Q173:R173"/>
    <mergeCell ref="S173:Z173"/>
    <mergeCell ref="AA173:AE173"/>
    <mergeCell ref="AF173:AH173"/>
    <mergeCell ref="AJ173:AO173"/>
    <mergeCell ref="A174:B174"/>
    <mergeCell ref="C174:D174"/>
    <mergeCell ref="E174:F174"/>
    <mergeCell ref="G174:H174"/>
    <mergeCell ref="I174:K174"/>
    <mergeCell ref="AA172:AE172"/>
    <mergeCell ref="AF172:AH172"/>
    <mergeCell ref="AJ172:AO172"/>
    <mergeCell ref="A173:B173"/>
    <mergeCell ref="C173:D173"/>
    <mergeCell ref="E173:F173"/>
    <mergeCell ref="G173:H173"/>
    <mergeCell ref="I173:K173"/>
    <mergeCell ref="L173:N173"/>
    <mergeCell ref="O173:P173"/>
    <mergeCell ref="AJ171:AO171"/>
    <mergeCell ref="A172:B172"/>
    <mergeCell ref="C172:D172"/>
    <mergeCell ref="E172:F172"/>
    <mergeCell ref="G172:H172"/>
    <mergeCell ref="I172:K172"/>
    <mergeCell ref="L172:N172"/>
    <mergeCell ref="O172:P172"/>
    <mergeCell ref="Q172:R172"/>
    <mergeCell ref="S172:Z172"/>
    <mergeCell ref="L171:N171"/>
    <mergeCell ref="O171:P171"/>
    <mergeCell ref="Q171:R171"/>
    <mergeCell ref="S171:Z171"/>
    <mergeCell ref="AA171:AE171"/>
    <mergeCell ref="AF171:AH171"/>
    <mergeCell ref="Q170:R170"/>
    <mergeCell ref="S170:Z170"/>
    <mergeCell ref="AA170:AE170"/>
    <mergeCell ref="AF170:AH170"/>
    <mergeCell ref="AJ170:AO170"/>
    <mergeCell ref="A171:B171"/>
    <mergeCell ref="C171:D171"/>
    <mergeCell ref="E171:F171"/>
    <mergeCell ref="G171:H171"/>
    <mergeCell ref="I171:K171"/>
    <mergeCell ref="AA169:AE169"/>
    <mergeCell ref="AF169:AH169"/>
    <mergeCell ref="AJ169:AO169"/>
    <mergeCell ref="A170:B170"/>
    <mergeCell ref="C170:D170"/>
    <mergeCell ref="E170:F170"/>
    <mergeCell ref="G170:H170"/>
    <mergeCell ref="I170:K170"/>
    <mergeCell ref="L170:N170"/>
    <mergeCell ref="O170:P170"/>
    <mergeCell ref="AJ168:AO168"/>
    <mergeCell ref="A169:B169"/>
    <mergeCell ref="C169:D169"/>
    <mergeCell ref="E169:F169"/>
    <mergeCell ref="G169:H169"/>
    <mergeCell ref="I169:K169"/>
    <mergeCell ref="L169:N169"/>
    <mergeCell ref="O169:P169"/>
    <mergeCell ref="Q169:R169"/>
    <mergeCell ref="S169:Z169"/>
    <mergeCell ref="L168:N168"/>
    <mergeCell ref="O168:P168"/>
    <mergeCell ref="Q168:R168"/>
    <mergeCell ref="S168:Z168"/>
    <mergeCell ref="AA168:AE168"/>
    <mergeCell ref="AF168:AH168"/>
    <mergeCell ref="Q167:R167"/>
    <mergeCell ref="S167:Z167"/>
    <mergeCell ref="AA167:AE167"/>
    <mergeCell ref="AF167:AH167"/>
    <mergeCell ref="AJ167:AO167"/>
    <mergeCell ref="A168:B168"/>
    <mergeCell ref="C168:D168"/>
    <mergeCell ref="E168:F168"/>
    <mergeCell ref="G168:H168"/>
    <mergeCell ref="I168:K168"/>
    <mergeCell ref="AA166:AE166"/>
    <mergeCell ref="AF166:AH166"/>
    <mergeCell ref="AJ166:AO166"/>
    <mergeCell ref="A167:B167"/>
    <mergeCell ref="C167:D167"/>
    <mergeCell ref="E167:F167"/>
    <mergeCell ref="G167:H167"/>
    <mergeCell ref="I167:K167"/>
    <mergeCell ref="L167:N167"/>
    <mergeCell ref="O167:P167"/>
    <mergeCell ref="AJ165:AO165"/>
    <mergeCell ref="A166:B166"/>
    <mergeCell ref="C166:D166"/>
    <mergeCell ref="E166:F166"/>
    <mergeCell ref="G166:H166"/>
    <mergeCell ref="I166:K166"/>
    <mergeCell ref="L166:N166"/>
    <mergeCell ref="O166:P166"/>
    <mergeCell ref="Q166:R166"/>
    <mergeCell ref="S166:Z166"/>
    <mergeCell ref="L165:N165"/>
    <mergeCell ref="O165:P165"/>
    <mergeCell ref="Q165:R165"/>
    <mergeCell ref="S165:Z165"/>
    <mergeCell ref="AA165:AE165"/>
    <mergeCell ref="AF165:AH165"/>
    <mergeCell ref="Q164:R164"/>
    <mergeCell ref="S164:Z164"/>
    <mergeCell ref="AA164:AE164"/>
    <mergeCell ref="AF164:AH164"/>
    <mergeCell ref="AJ164:AO164"/>
    <mergeCell ref="A165:B165"/>
    <mergeCell ref="C165:D165"/>
    <mergeCell ref="E165:F165"/>
    <mergeCell ref="G165:H165"/>
    <mergeCell ref="I165:K165"/>
    <mergeCell ref="AA163:AE163"/>
    <mergeCell ref="AF163:AH163"/>
    <mergeCell ref="AJ163:AO163"/>
    <mergeCell ref="A164:B164"/>
    <mergeCell ref="C164:D164"/>
    <mergeCell ref="E164:F164"/>
    <mergeCell ref="G164:H164"/>
    <mergeCell ref="I164:K164"/>
    <mergeCell ref="L164:N164"/>
    <mergeCell ref="O164:P164"/>
    <mergeCell ref="AJ162:AO162"/>
    <mergeCell ref="A163:B163"/>
    <mergeCell ref="C163:D163"/>
    <mergeCell ref="E163:F163"/>
    <mergeCell ref="G163:H163"/>
    <mergeCell ref="I163:K163"/>
    <mergeCell ref="L163:N163"/>
    <mergeCell ref="O163:P163"/>
    <mergeCell ref="Q163:R163"/>
    <mergeCell ref="S163:Z163"/>
    <mergeCell ref="L162:N162"/>
    <mergeCell ref="O162:P162"/>
    <mergeCell ref="Q162:R162"/>
    <mergeCell ref="S162:Z162"/>
    <mergeCell ref="AA162:AE162"/>
    <mergeCell ref="AF162:AH162"/>
    <mergeCell ref="Q161:R161"/>
    <mergeCell ref="S161:Z161"/>
    <mergeCell ref="AA161:AE161"/>
    <mergeCell ref="AF161:AH161"/>
    <mergeCell ref="AJ161:AO161"/>
    <mergeCell ref="A162:B162"/>
    <mergeCell ref="C162:D162"/>
    <mergeCell ref="E162:F162"/>
    <mergeCell ref="G162:H162"/>
    <mergeCell ref="I162:K162"/>
    <mergeCell ref="AA160:AE160"/>
    <mergeCell ref="AF160:AH160"/>
    <mergeCell ref="AJ160:AO160"/>
    <mergeCell ref="A161:B161"/>
    <mergeCell ref="C161:D161"/>
    <mergeCell ref="E161:F161"/>
    <mergeCell ref="G161:H161"/>
    <mergeCell ref="I161:K161"/>
    <mergeCell ref="L161:N161"/>
    <mergeCell ref="O161:P161"/>
    <mergeCell ref="AJ159:AO159"/>
    <mergeCell ref="A160:B160"/>
    <mergeCell ref="C160:D160"/>
    <mergeCell ref="E160:F160"/>
    <mergeCell ref="G160:H160"/>
    <mergeCell ref="I160:K160"/>
    <mergeCell ref="L160:N160"/>
    <mergeCell ref="O160:P160"/>
    <mergeCell ref="Q160:R160"/>
    <mergeCell ref="S160:Z160"/>
    <mergeCell ref="L159:N159"/>
    <mergeCell ref="O159:P159"/>
    <mergeCell ref="Q159:R159"/>
    <mergeCell ref="S159:Z159"/>
    <mergeCell ref="AA159:AE159"/>
    <mergeCell ref="AF159:AH159"/>
    <mergeCell ref="Q158:R158"/>
    <mergeCell ref="S158:Z158"/>
    <mergeCell ref="AA158:AE158"/>
    <mergeCell ref="AF158:AH158"/>
    <mergeCell ref="AJ158:AO158"/>
    <mergeCell ref="A159:B159"/>
    <mergeCell ref="C159:D159"/>
    <mergeCell ref="E159:F159"/>
    <mergeCell ref="G159:H159"/>
    <mergeCell ref="I159:K159"/>
    <mergeCell ref="AA157:AE157"/>
    <mergeCell ref="AF157:AH157"/>
    <mergeCell ref="AJ157:AO157"/>
    <mergeCell ref="A158:B158"/>
    <mergeCell ref="C158:D158"/>
    <mergeCell ref="E158:F158"/>
    <mergeCell ref="G158:H158"/>
    <mergeCell ref="I158:K158"/>
    <mergeCell ref="L158:N158"/>
    <mergeCell ref="O158:P158"/>
    <mergeCell ref="AJ156:AO156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S157:Z157"/>
    <mergeCell ref="L156:N156"/>
    <mergeCell ref="O156:P156"/>
    <mergeCell ref="Q156:R156"/>
    <mergeCell ref="S156:Z156"/>
    <mergeCell ref="AA156:AE156"/>
    <mergeCell ref="AF156:AH156"/>
    <mergeCell ref="Q155:R155"/>
    <mergeCell ref="S155:Z155"/>
    <mergeCell ref="AA155:AE155"/>
    <mergeCell ref="AF155:AH155"/>
    <mergeCell ref="AJ155:AO155"/>
    <mergeCell ref="A156:B156"/>
    <mergeCell ref="C156:D156"/>
    <mergeCell ref="E156:F156"/>
    <mergeCell ref="G156:H156"/>
    <mergeCell ref="I156:K156"/>
    <mergeCell ref="AA154:AE154"/>
    <mergeCell ref="AF154:AH154"/>
    <mergeCell ref="AJ154:AO154"/>
    <mergeCell ref="A155:B155"/>
    <mergeCell ref="C155:D155"/>
    <mergeCell ref="E155:F155"/>
    <mergeCell ref="G155:H155"/>
    <mergeCell ref="I155:K155"/>
    <mergeCell ref="L155:N155"/>
    <mergeCell ref="O155:P155"/>
    <mergeCell ref="AJ153:AO153"/>
    <mergeCell ref="A154:B154"/>
    <mergeCell ref="C154:D154"/>
    <mergeCell ref="E154:F154"/>
    <mergeCell ref="G154:H154"/>
    <mergeCell ref="I154:K154"/>
    <mergeCell ref="L154:N154"/>
    <mergeCell ref="O154:P154"/>
    <mergeCell ref="Q154:R154"/>
    <mergeCell ref="S154:Z154"/>
    <mergeCell ref="L153:N153"/>
    <mergeCell ref="O153:P153"/>
    <mergeCell ref="Q153:R153"/>
    <mergeCell ref="S153:Z153"/>
    <mergeCell ref="AA153:AE153"/>
    <mergeCell ref="AF153:AH153"/>
    <mergeCell ref="Q152:R152"/>
    <mergeCell ref="S152:Z152"/>
    <mergeCell ref="AA152:AE152"/>
    <mergeCell ref="AF152:AH152"/>
    <mergeCell ref="AJ152:AO152"/>
    <mergeCell ref="A153:B153"/>
    <mergeCell ref="C153:D153"/>
    <mergeCell ref="E153:F153"/>
    <mergeCell ref="G153:H153"/>
    <mergeCell ref="I153:K153"/>
    <mergeCell ref="AA151:AE151"/>
    <mergeCell ref="AF151:AH151"/>
    <mergeCell ref="AJ151:AO151"/>
    <mergeCell ref="A152:B152"/>
    <mergeCell ref="C152:D152"/>
    <mergeCell ref="E152:F152"/>
    <mergeCell ref="G152:H152"/>
    <mergeCell ref="I152:K152"/>
    <mergeCell ref="L152:N152"/>
    <mergeCell ref="O152:P152"/>
    <mergeCell ref="AJ150:AO150"/>
    <mergeCell ref="A151:B151"/>
    <mergeCell ref="C151:D151"/>
    <mergeCell ref="E151:F151"/>
    <mergeCell ref="G151:H151"/>
    <mergeCell ref="I151:K151"/>
    <mergeCell ref="L151:N151"/>
    <mergeCell ref="O151:P151"/>
    <mergeCell ref="Q151:R151"/>
    <mergeCell ref="S151:Z151"/>
    <mergeCell ref="L150:N150"/>
    <mergeCell ref="O150:P150"/>
    <mergeCell ref="Q150:R150"/>
    <mergeCell ref="S150:Z150"/>
    <mergeCell ref="AA150:AE150"/>
    <mergeCell ref="AF150:AH150"/>
    <mergeCell ref="Q149:R149"/>
    <mergeCell ref="S149:Z149"/>
    <mergeCell ref="AA149:AE149"/>
    <mergeCell ref="AF149:AH149"/>
    <mergeCell ref="AJ149:AO149"/>
    <mergeCell ref="A150:B150"/>
    <mergeCell ref="C150:D150"/>
    <mergeCell ref="E150:F150"/>
    <mergeCell ref="G150:H150"/>
    <mergeCell ref="I150:K150"/>
    <mergeCell ref="AA148:AE148"/>
    <mergeCell ref="AF148:AH148"/>
    <mergeCell ref="AJ148:AO148"/>
    <mergeCell ref="A149:B149"/>
    <mergeCell ref="C149:D149"/>
    <mergeCell ref="E149:F149"/>
    <mergeCell ref="G149:H149"/>
    <mergeCell ref="I149:K149"/>
    <mergeCell ref="L149:N149"/>
    <mergeCell ref="O149:P149"/>
    <mergeCell ref="AJ147:AO147"/>
    <mergeCell ref="A148:B148"/>
    <mergeCell ref="C148:D148"/>
    <mergeCell ref="E148:F148"/>
    <mergeCell ref="G148:H148"/>
    <mergeCell ref="I148:K148"/>
    <mergeCell ref="L148:N148"/>
    <mergeCell ref="O148:P148"/>
    <mergeCell ref="Q148:R148"/>
    <mergeCell ref="S148:Z148"/>
    <mergeCell ref="L147:N147"/>
    <mergeCell ref="O147:P147"/>
    <mergeCell ref="Q147:R147"/>
    <mergeCell ref="S147:Z147"/>
    <mergeCell ref="AA147:AE147"/>
    <mergeCell ref="AF147:AH147"/>
    <mergeCell ref="Q146:R146"/>
    <mergeCell ref="S146:Z146"/>
    <mergeCell ref="AA146:AE146"/>
    <mergeCell ref="AF146:AH146"/>
    <mergeCell ref="AJ146:AO146"/>
    <mergeCell ref="A147:B147"/>
    <mergeCell ref="C147:D147"/>
    <mergeCell ref="E147:F147"/>
    <mergeCell ref="G147:H147"/>
    <mergeCell ref="I147:K147"/>
    <mergeCell ref="AA145:AE145"/>
    <mergeCell ref="AF145:AH145"/>
    <mergeCell ref="AJ145:AO145"/>
    <mergeCell ref="A146:B146"/>
    <mergeCell ref="C146:D146"/>
    <mergeCell ref="E146:F146"/>
    <mergeCell ref="G146:H146"/>
    <mergeCell ref="I146:K146"/>
    <mergeCell ref="L146:N146"/>
    <mergeCell ref="O146:P146"/>
    <mergeCell ref="AJ144:AO144"/>
    <mergeCell ref="A145:B145"/>
    <mergeCell ref="C145:D145"/>
    <mergeCell ref="E145:F145"/>
    <mergeCell ref="G145:H145"/>
    <mergeCell ref="I145:K145"/>
    <mergeCell ref="L145:N145"/>
    <mergeCell ref="O145:P145"/>
    <mergeCell ref="Q145:R145"/>
    <mergeCell ref="S145:Z145"/>
    <mergeCell ref="L144:N144"/>
    <mergeCell ref="O144:P144"/>
    <mergeCell ref="Q144:R144"/>
    <mergeCell ref="S144:Z144"/>
    <mergeCell ref="AA144:AE144"/>
    <mergeCell ref="AF144:AH144"/>
    <mergeCell ref="Q143:R143"/>
    <mergeCell ref="S143:Z143"/>
    <mergeCell ref="AA143:AE143"/>
    <mergeCell ref="AF143:AH143"/>
    <mergeCell ref="AJ143:AO143"/>
    <mergeCell ref="A144:B144"/>
    <mergeCell ref="C144:D144"/>
    <mergeCell ref="E144:F144"/>
    <mergeCell ref="G144:H144"/>
    <mergeCell ref="I144:K144"/>
    <mergeCell ref="AA142:AE142"/>
    <mergeCell ref="AF142:AH142"/>
    <mergeCell ref="AJ142:AO142"/>
    <mergeCell ref="A143:B143"/>
    <mergeCell ref="C143:D143"/>
    <mergeCell ref="E143:F143"/>
    <mergeCell ref="G143:H143"/>
    <mergeCell ref="I143:K143"/>
    <mergeCell ref="L143:N143"/>
    <mergeCell ref="O143:P143"/>
    <mergeCell ref="AJ141:AO141"/>
    <mergeCell ref="A142:B142"/>
    <mergeCell ref="C142:D142"/>
    <mergeCell ref="E142:F142"/>
    <mergeCell ref="G142:H142"/>
    <mergeCell ref="I142:K142"/>
    <mergeCell ref="L142:N142"/>
    <mergeCell ref="O142:P142"/>
    <mergeCell ref="Q142:R142"/>
    <mergeCell ref="S142:Z142"/>
    <mergeCell ref="L141:N141"/>
    <mergeCell ref="O141:P141"/>
    <mergeCell ref="Q141:R141"/>
    <mergeCell ref="S141:Z141"/>
    <mergeCell ref="AA141:AE141"/>
    <mergeCell ref="AF141:AH141"/>
    <mergeCell ref="Q140:R140"/>
    <mergeCell ref="S140:Z140"/>
    <mergeCell ref="AA140:AE140"/>
    <mergeCell ref="AF140:AH140"/>
    <mergeCell ref="AJ140:AO140"/>
    <mergeCell ref="A141:B141"/>
    <mergeCell ref="C141:D141"/>
    <mergeCell ref="E141:F141"/>
    <mergeCell ref="G141:H141"/>
    <mergeCell ref="I141:K141"/>
    <mergeCell ref="AA139:AE139"/>
    <mergeCell ref="AF139:AH139"/>
    <mergeCell ref="AJ139:AO139"/>
    <mergeCell ref="A140:B140"/>
    <mergeCell ref="C140:D140"/>
    <mergeCell ref="E140:F140"/>
    <mergeCell ref="G140:H140"/>
    <mergeCell ref="I140:K140"/>
    <mergeCell ref="L140:N140"/>
    <mergeCell ref="O140:P140"/>
    <mergeCell ref="AJ138:AO138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S139:Z139"/>
    <mergeCell ref="L138:N138"/>
    <mergeCell ref="O138:P138"/>
    <mergeCell ref="Q138:R138"/>
    <mergeCell ref="S138:Z138"/>
    <mergeCell ref="AA138:AE138"/>
    <mergeCell ref="AF138:AH138"/>
    <mergeCell ref="Q137:R137"/>
    <mergeCell ref="S137:Z137"/>
    <mergeCell ref="AA137:AE137"/>
    <mergeCell ref="AF137:AH137"/>
    <mergeCell ref="AJ137:AO137"/>
    <mergeCell ref="A138:B138"/>
    <mergeCell ref="C138:D138"/>
    <mergeCell ref="E138:F138"/>
    <mergeCell ref="G138:H138"/>
    <mergeCell ref="I138:K138"/>
    <mergeCell ref="AA136:AE136"/>
    <mergeCell ref="AF136:AH136"/>
    <mergeCell ref="AJ136:AO136"/>
    <mergeCell ref="A137:B137"/>
    <mergeCell ref="C137:D137"/>
    <mergeCell ref="E137:F137"/>
    <mergeCell ref="G137:H137"/>
    <mergeCell ref="I137:K137"/>
    <mergeCell ref="L137:N137"/>
    <mergeCell ref="O137:P137"/>
    <mergeCell ref="AJ135:AO135"/>
    <mergeCell ref="A136:B136"/>
    <mergeCell ref="C136:D136"/>
    <mergeCell ref="E136:F136"/>
    <mergeCell ref="G136:H136"/>
    <mergeCell ref="I136:K136"/>
    <mergeCell ref="L136:N136"/>
    <mergeCell ref="O136:P136"/>
    <mergeCell ref="Q136:R136"/>
    <mergeCell ref="S136:Z136"/>
    <mergeCell ref="L135:N135"/>
    <mergeCell ref="O135:P135"/>
    <mergeCell ref="Q135:R135"/>
    <mergeCell ref="S135:Z135"/>
    <mergeCell ref="AA135:AE135"/>
    <mergeCell ref="AF135:AH135"/>
    <mergeCell ref="Q134:R134"/>
    <mergeCell ref="S134:Z134"/>
    <mergeCell ref="AA134:AE134"/>
    <mergeCell ref="AF134:AH134"/>
    <mergeCell ref="AJ134:AO134"/>
    <mergeCell ref="A135:B135"/>
    <mergeCell ref="C135:D135"/>
    <mergeCell ref="E135:F135"/>
    <mergeCell ref="G135:H135"/>
    <mergeCell ref="I135:K135"/>
    <mergeCell ref="AA133:AE133"/>
    <mergeCell ref="AF133:AH133"/>
    <mergeCell ref="AJ133:AO133"/>
    <mergeCell ref="A134:B134"/>
    <mergeCell ref="C134:D134"/>
    <mergeCell ref="E134:F134"/>
    <mergeCell ref="G134:H134"/>
    <mergeCell ref="I134:K134"/>
    <mergeCell ref="L134:N134"/>
    <mergeCell ref="O134:P134"/>
    <mergeCell ref="AJ132:AO132"/>
    <mergeCell ref="A133:B133"/>
    <mergeCell ref="C133:D133"/>
    <mergeCell ref="E133:F133"/>
    <mergeCell ref="G133:H133"/>
    <mergeCell ref="I133:K133"/>
    <mergeCell ref="L133:N133"/>
    <mergeCell ref="O133:P133"/>
    <mergeCell ref="Q133:R133"/>
    <mergeCell ref="S133:Z133"/>
    <mergeCell ref="L132:N132"/>
    <mergeCell ref="O132:P132"/>
    <mergeCell ref="Q132:R132"/>
    <mergeCell ref="S132:Z132"/>
    <mergeCell ref="AA132:AE132"/>
    <mergeCell ref="AF132:AH132"/>
    <mergeCell ref="Q131:R131"/>
    <mergeCell ref="S131:Z131"/>
    <mergeCell ref="AA131:AE131"/>
    <mergeCell ref="AF131:AH131"/>
    <mergeCell ref="AJ131:AO131"/>
    <mergeCell ref="A132:B132"/>
    <mergeCell ref="C132:D132"/>
    <mergeCell ref="E132:F132"/>
    <mergeCell ref="G132:H132"/>
    <mergeCell ref="I132:K132"/>
    <mergeCell ref="AA130:AE130"/>
    <mergeCell ref="AF130:AH130"/>
    <mergeCell ref="AJ130:AO130"/>
    <mergeCell ref="A131:B131"/>
    <mergeCell ref="C131:D131"/>
    <mergeCell ref="E131:F131"/>
    <mergeCell ref="G131:H131"/>
    <mergeCell ref="I131:K131"/>
    <mergeCell ref="L131:N131"/>
    <mergeCell ref="O131:P131"/>
    <mergeCell ref="AJ129:AO129"/>
    <mergeCell ref="A130:B130"/>
    <mergeCell ref="C130:D130"/>
    <mergeCell ref="E130:F130"/>
    <mergeCell ref="G130:H130"/>
    <mergeCell ref="I130:K130"/>
    <mergeCell ref="L130:N130"/>
    <mergeCell ref="O130:P130"/>
    <mergeCell ref="Q130:R130"/>
    <mergeCell ref="S130:Z130"/>
    <mergeCell ref="L129:N129"/>
    <mergeCell ref="O129:P129"/>
    <mergeCell ref="Q129:R129"/>
    <mergeCell ref="S129:Z129"/>
    <mergeCell ref="AA129:AE129"/>
    <mergeCell ref="AF129:AH129"/>
    <mergeCell ref="Q128:R128"/>
    <mergeCell ref="S128:Z128"/>
    <mergeCell ref="AA128:AE128"/>
    <mergeCell ref="AF128:AH128"/>
    <mergeCell ref="AJ128:AO128"/>
    <mergeCell ref="A129:B129"/>
    <mergeCell ref="C129:D129"/>
    <mergeCell ref="E129:F129"/>
    <mergeCell ref="G129:H129"/>
    <mergeCell ref="I129:K129"/>
    <mergeCell ref="AA127:AE127"/>
    <mergeCell ref="AF127:AH127"/>
    <mergeCell ref="AJ127:AO127"/>
    <mergeCell ref="A128:B128"/>
    <mergeCell ref="C128:D128"/>
    <mergeCell ref="E128:F128"/>
    <mergeCell ref="G128:H128"/>
    <mergeCell ref="I128:K128"/>
    <mergeCell ref="L128:N128"/>
    <mergeCell ref="O128:P128"/>
    <mergeCell ref="AJ126:AO126"/>
    <mergeCell ref="A127:B127"/>
    <mergeCell ref="C127:D127"/>
    <mergeCell ref="E127:F127"/>
    <mergeCell ref="G127:H127"/>
    <mergeCell ref="I127:K127"/>
    <mergeCell ref="L127:N127"/>
    <mergeCell ref="O127:P127"/>
    <mergeCell ref="Q127:R127"/>
    <mergeCell ref="S127:Z127"/>
    <mergeCell ref="L126:N126"/>
    <mergeCell ref="O126:P126"/>
    <mergeCell ref="Q126:R126"/>
    <mergeCell ref="S126:Z126"/>
    <mergeCell ref="AA126:AE126"/>
    <mergeCell ref="AF126:AH126"/>
    <mergeCell ref="Q125:R125"/>
    <mergeCell ref="S125:Z125"/>
    <mergeCell ref="AA125:AE125"/>
    <mergeCell ref="AF125:AH125"/>
    <mergeCell ref="AJ125:AO125"/>
    <mergeCell ref="A126:B126"/>
    <mergeCell ref="C126:D126"/>
    <mergeCell ref="E126:F126"/>
    <mergeCell ref="G126:H126"/>
    <mergeCell ref="I126:K126"/>
    <mergeCell ref="AA124:AE124"/>
    <mergeCell ref="AF124:AH124"/>
    <mergeCell ref="AJ124:AO124"/>
    <mergeCell ref="A125:B125"/>
    <mergeCell ref="C125:D125"/>
    <mergeCell ref="E125:F125"/>
    <mergeCell ref="G125:H125"/>
    <mergeCell ref="I125:K125"/>
    <mergeCell ref="L125:N125"/>
    <mergeCell ref="O125:P125"/>
    <mergeCell ref="AJ123:AO123"/>
    <mergeCell ref="A124:B124"/>
    <mergeCell ref="C124:D124"/>
    <mergeCell ref="E124:F124"/>
    <mergeCell ref="G124:H124"/>
    <mergeCell ref="I124:K124"/>
    <mergeCell ref="L124:N124"/>
    <mergeCell ref="O124:P124"/>
    <mergeCell ref="Q124:R124"/>
    <mergeCell ref="S124:Z124"/>
    <mergeCell ref="L123:N123"/>
    <mergeCell ref="O123:P123"/>
    <mergeCell ref="Q123:R123"/>
    <mergeCell ref="S123:Z123"/>
    <mergeCell ref="AA123:AE123"/>
    <mergeCell ref="AF123:AH123"/>
    <mergeCell ref="Q122:R122"/>
    <mergeCell ref="S122:Z122"/>
    <mergeCell ref="AA122:AE122"/>
    <mergeCell ref="AF122:AH122"/>
    <mergeCell ref="AJ122:AO122"/>
    <mergeCell ref="A123:B123"/>
    <mergeCell ref="C123:D123"/>
    <mergeCell ref="E123:F123"/>
    <mergeCell ref="G123:H123"/>
    <mergeCell ref="I123:K123"/>
    <mergeCell ref="AA121:AE121"/>
    <mergeCell ref="AF121:AH121"/>
    <mergeCell ref="AJ121:AO121"/>
    <mergeCell ref="A122:B122"/>
    <mergeCell ref="C122:D122"/>
    <mergeCell ref="E122:F122"/>
    <mergeCell ref="G122:H122"/>
    <mergeCell ref="I122:K122"/>
    <mergeCell ref="L122:N122"/>
    <mergeCell ref="O122:P122"/>
    <mergeCell ref="AJ120:AO120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S121:Z121"/>
    <mergeCell ref="L120:N120"/>
    <mergeCell ref="O120:P120"/>
    <mergeCell ref="Q120:R120"/>
    <mergeCell ref="S120:Z120"/>
    <mergeCell ref="AA120:AE120"/>
    <mergeCell ref="AF120:AH120"/>
    <mergeCell ref="Q119:R119"/>
    <mergeCell ref="S119:Z119"/>
    <mergeCell ref="AA119:AE119"/>
    <mergeCell ref="AF119:AH119"/>
    <mergeCell ref="AJ119:AO119"/>
    <mergeCell ref="A120:B120"/>
    <mergeCell ref="C120:D120"/>
    <mergeCell ref="E120:F120"/>
    <mergeCell ref="G120:H120"/>
    <mergeCell ref="I120:K120"/>
    <mergeCell ref="AA118:AE118"/>
    <mergeCell ref="AF118:AH118"/>
    <mergeCell ref="AJ118:AO118"/>
    <mergeCell ref="A119:B119"/>
    <mergeCell ref="C119:D119"/>
    <mergeCell ref="E119:F119"/>
    <mergeCell ref="G119:H119"/>
    <mergeCell ref="I119:K119"/>
    <mergeCell ref="L119:N119"/>
    <mergeCell ref="O119:P119"/>
    <mergeCell ref="AJ117:AO117"/>
    <mergeCell ref="A118:B118"/>
    <mergeCell ref="C118:D118"/>
    <mergeCell ref="E118:F118"/>
    <mergeCell ref="G118:H118"/>
    <mergeCell ref="I118:K118"/>
    <mergeCell ref="L118:N118"/>
    <mergeCell ref="O118:P118"/>
    <mergeCell ref="Q118:R118"/>
    <mergeCell ref="S118:Z118"/>
    <mergeCell ref="L117:N117"/>
    <mergeCell ref="O117:P117"/>
    <mergeCell ref="Q117:R117"/>
    <mergeCell ref="S117:Z117"/>
    <mergeCell ref="AA117:AE117"/>
    <mergeCell ref="AF117:AH117"/>
    <mergeCell ref="Q116:R116"/>
    <mergeCell ref="S116:Z116"/>
    <mergeCell ref="AA116:AE116"/>
    <mergeCell ref="AF116:AH116"/>
    <mergeCell ref="AJ116:AO116"/>
    <mergeCell ref="A117:B117"/>
    <mergeCell ref="C117:D117"/>
    <mergeCell ref="E117:F117"/>
    <mergeCell ref="G117:H117"/>
    <mergeCell ref="I117:K117"/>
    <mergeCell ref="AA115:AE115"/>
    <mergeCell ref="AF115:AH115"/>
    <mergeCell ref="AJ115:AO115"/>
    <mergeCell ref="A116:B116"/>
    <mergeCell ref="C116:D116"/>
    <mergeCell ref="E116:F116"/>
    <mergeCell ref="G116:H116"/>
    <mergeCell ref="I116:K116"/>
    <mergeCell ref="L116:N116"/>
    <mergeCell ref="O116:P116"/>
    <mergeCell ref="AJ114:AO114"/>
    <mergeCell ref="A115:B115"/>
    <mergeCell ref="C115:D115"/>
    <mergeCell ref="E115:F115"/>
    <mergeCell ref="G115:H115"/>
    <mergeCell ref="I115:K115"/>
    <mergeCell ref="L115:N115"/>
    <mergeCell ref="O115:P115"/>
    <mergeCell ref="Q115:R115"/>
    <mergeCell ref="S115:Z115"/>
    <mergeCell ref="L114:N114"/>
    <mergeCell ref="O114:P114"/>
    <mergeCell ref="Q114:R114"/>
    <mergeCell ref="S114:Z114"/>
    <mergeCell ref="AA114:AE114"/>
    <mergeCell ref="AF114:AH114"/>
    <mergeCell ref="Q113:R113"/>
    <mergeCell ref="S113:Z113"/>
    <mergeCell ref="AA113:AE113"/>
    <mergeCell ref="AF113:AH113"/>
    <mergeCell ref="AJ113:AO113"/>
    <mergeCell ref="A114:B114"/>
    <mergeCell ref="C114:D114"/>
    <mergeCell ref="E114:F114"/>
    <mergeCell ref="G114:H114"/>
    <mergeCell ref="I114:K114"/>
    <mergeCell ref="AA112:AE112"/>
    <mergeCell ref="AF112:AH112"/>
    <mergeCell ref="AJ112:AO112"/>
    <mergeCell ref="A113:B113"/>
    <mergeCell ref="C113:D113"/>
    <mergeCell ref="E113:F113"/>
    <mergeCell ref="G113:H113"/>
    <mergeCell ref="I113:K113"/>
    <mergeCell ref="L113:N113"/>
    <mergeCell ref="O113:P113"/>
    <mergeCell ref="AJ111:AO111"/>
    <mergeCell ref="A112:B112"/>
    <mergeCell ref="C112:D112"/>
    <mergeCell ref="E112:F112"/>
    <mergeCell ref="G112:H112"/>
    <mergeCell ref="I112:K112"/>
    <mergeCell ref="L112:N112"/>
    <mergeCell ref="O112:P112"/>
    <mergeCell ref="Q112:R112"/>
    <mergeCell ref="S112:Z112"/>
    <mergeCell ref="L111:N111"/>
    <mergeCell ref="O111:P111"/>
    <mergeCell ref="Q111:R111"/>
    <mergeCell ref="S111:Z111"/>
    <mergeCell ref="AA111:AE111"/>
    <mergeCell ref="AF111:AH111"/>
    <mergeCell ref="Q110:R110"/>
    <mergeCell ref="S110:Z110"/>
    <mergeCell ref="AA110:AE110"/>
    <mergeCell ref="AF110:AH110"/>
    <mergeCell ref="AJ110:AO110"/>
    <mergeCell ref="A111:B111"/>
    <mergeCell ref="C111:D111"/>
    <mergeCell ref="E111:F111"/>
    <mergeCell ref="G111:H111"/>
    <mergeCell ref="I111:K111"/>
    <mergeCell ref="AA109:AE109"/>
    <mergeCell ref="AF109:AH109"/>
    <mergeCell ref="AJ109:AO109"/>
    <mergeCell ref="A110:B110"/>
    <mergeCell ref="C110:D110"/>
    <mergeCell ref="E110:F110"/>
    <mergeCell ref="G110:H110"/>
    <mergeCell ref="I110:K110"/>
    <mergeCell ref="L110:N110"/>
    <mergeCell ref="O110:P110"/>
    <mergeCell ref="AJ108:AO108"/>
    <mergeCell ref="A109:B109"/>
    <mergeCell ref="C109:D109"/>
    <mergeCell ref="E109:F109"/>
    <mergeCell ref="G109:H109"/>
    <mergeCell ref="I109:K109"/>
    <mergeCell ref="L109:N109"/>
    <mergeCell ref="O109:P109"/>
    <mergeCell ref="Q109:R109"/>
    <mergeCell ref="S109:Z109"/>
    <mergeCell ref="L108:N108"/>
    <mergeCell ref="O108:P108"/>
    <mergeCell ref="Q108:R108"/>
    <mergeCell ref="S108:Z108"/>
    <mergeCell ref="AA108:AE108"/>
    <mergeCell ref="AF108:AH108"/>
    <mergeCell ref="Q107:R107"/>
    <mergeCell ref="S107:Z107"/>
    <mergeCell ref="AA107:AE107"/>
    <mergeCell ref="AF107:AH107"/>
    <mergeCell ref="AJ107:AO107"/>
    <mergeCell ref="A108:B108"/>
    <mergeCell ref="C108:D108"/>
    <mergeCell ref="E108:F108"/>
    <mergeCell ref="G108:H108"/>
    <mergeCell ref="I108:K108"/>
    <mergeCell ref="AA106:AE106"/>
    <mergeCell ref="AF106:AH106"/>
    <mergeCell ref="AJ106:AO106"/>
    <mergeCell ref="A107:B107"/>
    <mergeCell ref="C107:D107"/>
    <mergeCell ref="E107:F107"/>
    <mergeCell ref="G107:H107"/>
    <mergeCell ref="I107:K107"/>
    <mergeCell ref="L107:N107"/>
    <mergeCell ref="O107:P107"/>
    <mergeCell ref="AJ105:AO105"/>
    <mergeCell ref="A106:B106"/>
    <mergeCell ref="C106:D106"/>
    <mergeCell ref="E106:F106"/>
    <mergeCell ref="G106:H106"/>
    <mergeCell ref="I106:K106"/>
    <mergeCell ref="L106:N106"/>
    <mergeCell ref="O106:P106"/>
    <mergeCell ref="Q106:R106"/>
    <mergeCell ref="S106:Z106"/>
    <mergeCell ref="L105:N105"/>
    <mergeCell ref="O105:P105"/>
    <mergeCell ref="Q105:R105"/>
    <mergeCell ref="S105:Z105"/>
    <mergeCell ref="AA105:AE105"/>
    <mergeCell ref="AF105:AH105"/>
    <mergeCell ref="Q104:R104"/>
    <mergeCell ref="S104:Z104"/>
    <mergeCell ref="AA104:AE104"/>
    <mergeCell ref="AF104:AH104"/>
    <mergeCell ref="AJ104:AO104"/>
    <mergeCell ref="A105:B105"/>
    <mergeCell ref="C105:D105"/>
    <mergeCell ref="E105:F105"/>
    <mergeCell ref="G105:H105"/>
    <mergeCell ref="I105:K105"/>
    <mergeCell ref="AA103:AE103"/>
    <mergeCell ref="AF103:AH103"/>
    <mergeCell ref="AJ103:AO103"/>
    <mergeCell ref="A104:B104"/>
    <mergeCell ref="C104:D104"/>
    <mergeCell ref="E104:F104"/>
    <mergeCell ref="G104:H104"/>
    <mergeCell ref="I104:K104"/>
    <mergeCell ref="L104:N104"/>
    <mergeCell ref="O104:P104"/>
    <mergeCell ref="AJ102:AO102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S103:Z103"/>
    <mergeCell ref="L102:N102"/>
    <mergeCell ref="O102:P102"/>
    <mergeCell ref="Q102:R102"/>
    <mergeCell ref="S102:Z102"/>
    <mergeCell ref="AA102:AE102"/>
    <mergeCell ref="AF102:AH102"/>
    <mergeCell ref="Q101:R101"/>
    <mergeCell ref="S101:Z101"/>
    <mergeCell ref="AA101:AE101"/>
    <mergeCell ref="AF101:AH101"/>
    <mergeCell ref="AJ101:AO101"/>
    <mergeCell ref="A102:B102"/>
    <mergeCell ref="C102:D102"/>
    <mergeCell ref="E102:F102"/>
    <mergeCell ref="G102:H102"/>
    <mergeCell ref="I102:K102"/>
    <mergeCell ref="AA100:AE100"/>
    <mergeCell ref="AF100:AH100"/>
    <mergeCell ref="AJ100:AO100"/>
    <mergeCell ref="A101:B101"/>
    <mergeCell ref="C101:D101"/>
    <mergeCell ref="E101:F101"/>
    <mergeCell ref="G101:H101"/>
    <mergeCell ref="I101:K101"/>
    <mergeCell ref="L101:N101"/>
    <mergeCell ref="O101:P101"/>
    <mergeCell ref="AJ99:AO99"/>
    <mergeCell ref="A100:B100"/>
    <mergeCell ref="C100:D100"/>
    <mergeCell ref="E100:F100"/>
    <mergeCell ref="G100:H100"/>
    <mergeCell ref="I100:K100"/>
    <mergeCell ref="L100:N100"/>
    <mergeCell ref="O100:P100"/>
    <mergeCell ref="Q100:R100"/>
    <mergeCell ref="S100:Z100"/>
    <mergeCell ref="L99:N99"/>
    <mergeCell ref="O99:P99"/>
    <mergeCell ref="Q99:R99"/>
    <mergeCell ref="S99:Z99"/>
    <mergeCell ref="AA99:AE99"/>
    <mergeCell ref="AF99:AH99"/>
    <mergeCell ref="Q98:R98"/>
    <mergeCell ref="S98:Z98"/>
    <mergeCell ref="AA98:AE98"/>
    <mergeCell ref="AF98:AH98"/>
    <mergeCell ref="AJ98:AO98"/>
    <mergeCell ref="A99:B99"/>
    <mergeCell ref="C99:D99"/>
    <mergeCell ref="E99:F99"/>
    <mergeCell ref="G99:H99"/>
    <mergeCell ref="I99:K99"/>
    <mergeCell ref="AA97:AE97"/>
    <mergeCell ref="AF97:AH97"/>
    <mergeCell ref="AJ97:AO97"/>
    <mergeCell ref="A98:B98"/>
    <mergeCell ref="C98:D98"/>
    <mergeCell ref="E98:F98"/>
    <mergeCell ref="G98:H98"/>
    <mergeCell ref="I98:K98"/>
    <mergeCell ref="L98:N98"/>
    <mergeCell ref="O98:P98"/>
    <mergeCell ref="AJ96:AO96"/>
    <mergeCell ref="A97:B97"/>
    <mergeCell ref="C97:D97"/>
    <mergeCell ref="E97:F97"/>
    <mergeCell ref="G97:H97"/>
    <mergeCell ref="I97:K97"/>
    <mergeCell ref="L97:N97"/>
    <mergeCell ref="O97:P97"/>
    <mergeCell ref="Q97:R97"/>
    <mergeCell ref="S97:Z97"/>
    <mergeCell ref="L96:N96"/>
    <mergeCell ref="O96:P96"/>
    <mergeCell ref="Q96:R96"/>
    <mergeCell ref="S96:Z96"/>
    <mergeCell ref="AA96:AE96"/>
    <mergeCell ref="AF96:AH96"/>
    <mergeCell ref="Q95:R95"/>
    <mergeCell ref="S95:Z95"/>
    <mergeCell ref="AA95:AE95"/>
    <mergeCell ref="AF95:AH95"/>
    <mergeCell ref="AJ95:AO95"/>
    <mergeCell ref="A96:B96"/>
    <mergeCell ref="C96:D96"/>
    <mergeCell ref="E96:F96"/>
    <mergeCell ref="G96:H96"/>
    <mergeCell ref="I96:K96"/>
    <mergeCell ref="AA94:AE94"/>
    <mergeCell ref="AF94:AH94"/>
    <mergeCell ref="AJ94:AO94"/>
    <mergeCell ref="A95:B95"/>
    <mergeCell ref="C95:D95"/>
    <mergeCell ref="E95:F95"/>
    <mergeCell ref="G95:H95"/>
    <mergeCell ref="I95:K95"/>
    <mergeCell ref="L95:N95"/>
    <mergeCell ref="O95:P95"/>
    <mergeCell ref="AJ93:AO93"/>
    <mergeCell ref="A94:B94"/>
    <mergeCell ref="C94:D94"/>
    <mergeCell ref="E94:F94"/>
    <mergeCell ref="G94:H94"/>
    <mergeCell ref="I94:K94"/>
    <mergeCell ref="L94:N94"/>
    <mergeCell ref="O94:P94"/>
    <mergeCell ref="Q94:R94"/>
    <mergeCell ref="S94:Z94"/>
    <mergeCell ref="L93:N93"/>
    <mergeCell ref="O93:P93"/>
    <mergeCell ref="Q93:R93"/>
    <mergeCell ref="S93:Z93"/>
    <mergeCell ref="AA93:AE93"/>
    <mergeCell ref="AF93:AH93"/>
    <mergeCell ref="Q92:R92"/>
    <mergeCell ref="S92:Z92"/>
    <mergeCell ref="AA92:AE92"/>
    <mergeCell ref="AF92:AH92"/>
    <mergeCell ref="AJ92:AO92"/>
    <mergeCell ref="A93:B93"/>
    <mergeCell ref="C93:D93"/>
    <mergeCell ref="E93:F93"/>
    <mergeCell ref="G93:H93"/>
    <mergeCell ref="I93:K93"/>
    <mergeCell ref="AA91:AE91"/>
    <mergeCell ref="AF91:AH91"/>
    <mergeCell ref="AJ91:AO91"/>
    <mergeCell ref="A92:B92"/>
    <mergeCell ref="C92:D92"/>
    <mergeCell ref="E92:F92"/>
    <mergeCell ref="G92:H92"/>
    <mergeCell ref="I92:K92"/>
    <mergeCell ref="L92:N92"/>
    <mergeCell ref="O92:P92"/>
    <mergeCell ref="AJ90:AO90"/>
    <mergeCell ref="A91:B91"/>
    <mergeCell ref="C91:D91"/>
    <mergeCell ref="E91:F91"/>
    <mergeCell ref="G91:H91"/>
    <mergeCell ref="I91:K91"/>
    <mergeCell ref="L91:N91"/>
    <mergeCell ref="O91:P91"/>
    <mergeCell ref="Q91:R91"/>
    <mergeCell ref="S91:Z91"/>
    <mergeCell ref="L90:N90"/>
    <mergeCell ref="O90:P90"/>
    <mergeCell ref="Q90:R90"/>
    <mergeCell ref="S90:Z90"/>
    <mergeCell ref="AA90:AE90"/>
    <mergeCell ref="AF90:AH90"/>
    <mergeCell ref="Q89:R89"/>
    <mergeCell ref="S89:Z89"/>
    <mergeCell ref="AA89:AE89"/>
    <mergeCell ref="AF89:AH89"/>
    <mergeCell ref="AJ89:AO89"/>
    <mergeCell ref="A90:B90"/>
    <mergeCell ref="C90:D90"/>
    <mergeCell ref="E90:F90"/>
    <mergeCell ref="G90:H90"/>
    <mergeCell ref="I90:K90"/>
    <mergeCell ref="AA88:AE88"/>
    <mergeCell ref="AF88:AH88"/>
    <mergeCell ref="AJ88:AO88"/>
    <mergeCell ref="A89:B89"/>
    <mergeCell ref="C89:D89"/>
    <mergeCell ref="E89:F89"/>
    <mergeCell ref="G89:H89"/>
    <mergeCell ref="I89:K89"/>
    <mergeCell ref="L89:N89"/>
    <mergeCell ref="O89:P89"/>
    <mergeCell ref="AJ87:AO87"/>
    <mergeCell ref="A88:B88"/>
    <mergeCell ref="C88:D88"/>
    <mergeCell ref="E88:F88"/>
    <mergeCell ref="G88:H88"/>
    <mergeCell ref="I88:K88"/>
    <mergeCell ref="L88:N88"/>
    <mergeCell ref="O88:P88"/>
    <mergeCell ref="Q88:R88"/>
    <mergeCell ref="S88:Z88"/>
    <mergeCell ref="L87:N87"/>
    <mergeCell ref="O87:P87"/>
    <mergeCell ref="Q87:R87"/>
    <mergeCell ref="S87:Z87"/>
    <mergeCell ref="AA87:AE87"/>
    <mergeCell ref="AF87:AH87"/>
    <mergeCell ref="Q86:R86"/>
    <mergeCell ref="S86:Z86"/>
    <mergeCell ref="AA86:AE86"/>
    <mergeCell ref="AF86:AH86"/>
    <mergeCell ref="AJ86:AO86"/>
    <mergeCell ref="A87:B87"/>
    <mergeCell ref="C87:D87"/>
    <mergeCell ref="E87:F87"/>
    <mergeCell ref="G87:H87"/>
    <mergeCell ref="I87:K87"/>
    <mergeCell ref="AA85:AE85"/>
    <mergeCell ref="AF85:AH85"/>
    <mergeCell ref="AJ85:AO85"/>
    <mergeCell ref="A86:B86"/>
    <mergeCell ref="C86:D86"/>
    <mergeCell ref="E86:F86"/>
    <mergeCell ref="G86:H86"/>
    <mergeCell ref="I86:K86"/>
    <mergeCell ref="L86:N86"/>
    <mergeCell ref="O86:P86"/>
    <mergeCell ref="AJ84:AO84"/>
    <mergeCell ref="A85:B85"/>
    <mergeCell ref="C85:D85"/>
    <mergeCell ref="E85:F85"/>
    <mergeCell ref="G85:H85"/>
    <mergeCell ref="I85:K85"/>
    <mergeCell ref="L85:N85"/>
    <mergeCell ref="O85:P85"/>
    <mergeCell ref="Q85:R85"/>
    <mergeCell ref="S85:Z85"/>
    <mergeCell ref="L84:N84"/>
    <mergeCell ref="O84:P84"/>
    <mergeCell ref="Q84:R84"/>
    <mergeCell ref="S84:Z84"/>
    <mergeCell ref="AA84:AE84"/>
    <mergeCell ref="AF84:AH84"/>
    <mergeCell ref="Q83:R83"/>
    <mergeCell ref="S83:Z83"/>
    <mergeCell ref="AA83:AE83"/>
    <mergeCell ref="AF83:AH83"/>
    <mergeCell ref="AJ83:AO83"/>
    <mergeCell ref="A84:B84"/>
    <mergeCell ref="C84:D84"/>
    <mergeCell ref="E84:F84"/>
    <mergeCell ref="G84:H84"/>
    <mergeCell ref="I84:K84"/>
    <mergeCell ref="AA82:AE82"/>
    <mergeCell ref="AF82:AH82"/>
    <mergeCell ref="AJ82:AO82"/>
    <mergeCell ref="A83:B83"/>
    <mergeCell ref="C83:D83"/>
    <mergeCell ref="E83:F83"/>
    <mergeCell ref="G83:H83"/>
    <mergeCell ref="I83:K83"/>
    <mergeCell ref="L83:N83"/>
    <mergeCell ref="O83:P83"/>
    <mergeCell ref="AJ81:AO81"/>
    <mergeCell ref="A82:B82"/>
    <mergeCell ref="C82:D82"/>
    <mergeCell ref="E82:F82"/>
    <mergeCell ref="G82:H82"/>
    <mergeCell ref="I82:K82"/>
    <mergeCell ref="L82:N82"/>
    <mergeCell ref="O82:P82"/>
    <mergeCell ref="Q82:R82"/>
    <mergeCell ref="S82:Z82"/>
    <mergeCell ref="L81:N81"/>
    <mergeCell ref="O81:P81"/>
    <mergeCell ref="Q81:R81"/>
    <mergeCell ref="S81:Z81"/>
    <mergeCell ref="AA81:AE81"/>
    <mergeCell ref="AF81:AH81"/>
    <mergeCell ref="Q80:R80"/>
    <mergeCell ref="S80:Z80"/>
    <mergeCell ref="AA80:AE80"/>
    <mergeCell ref="AF80:AH80"/>
    <mergeCell ref="AJ80:AO80"/>
    <mergeCell ref="A81:B81"/>
    <mergeCell ref="C81:D81"/>
    <mergeCell ref="E81:F81"/>
    <mergeCell ref="G81:H81"/>
    <mergeCell ref="I81:K81"/>
    <mergeCell ref="AA79:AE79"/>
    <mergeCell ref="AF79:AH79"/>
    <mergeCell ref="AJ79:AO79"/>
    <mergeCell ref="A80:B80"/>
    <mergeCell ref="C80:D80"/>
    <mergeCell ref="E80:F80"/>
    <mergeCell ref="G80:H80"/>
    <mergeCell ref="I80:K80"/>
    <mergeCell ref="L80:N80"/>
    <mergeCell ref="O80:P80"/>
    <mergeCell ref="AJ78:AO78"/>
    <mergeCell ref="A79:B79"/>
    <mergeCell ref="C79:D79"/>
    <mergeCell ref="E79:F79"/>
    <mergeCell ref="G79:H79"/>
    <mergeCell ref="I79:K79"/>
    <mergeCell ref="L79:N79"/>
    <mergeCell ref="O79:P79"/>
    <mergeCell ref="Q79:R79"/>
    <mergeCell ref="S79:Z79"/>
    <mergeCell ref="L78:N78"/>
    <mergeCell ref="O78:P78"/>
    <mergeCell ref="Q78:R78"/>
    <mergeCell ref="S78:Z78"/>
    <mergeCell ref="AA78:AE78"/>
    <mergeCell ref="AF78:AH78"/>
    <mergeCell ref="Q77:R77"/>
    <mergeCell ref="S77:Z77"/>
    <mergeCell ref="AA77:AE77"/>
    <mergeCell ref="AF77:AH77"/>
    <mergeCell ref="AJ77:AO77"/>
    <mergeCell ref="A78:B78"/>
    <mergeCell ref="C78:D78"/>
    <mergeCell ref="E78:F78"/>
    <mergeCell ref="G78:H78"/>
    <mergeCell ref="I78:K78"/>
    <mergeCell ref="AA76:AE76"/>
    <mergeCell ref="AF76:AH76"/>
    <mergeCell ref="AJ76:AO76"/>
    <mergeCell ref="A77:B77"/>
    <mergeCell ref="C77:D77"/>
    <mergeCell ref="E77:F77"/>
    <mergeCell ref="G77:H77"/>
    <mergeCell ref="I77:K77"/>
    <mergeCell ref="L77:N77"/>
    <mergeCell ref="O77:P77"/>
    <mergeCell ref="AJ75:AO75"/>
    <mergeCell ref="A76:B76"/>
    <mergeCell ref="C76:D76"/>
    <mergeCell ref="E76:F76"/>
    <mergeCell ref="G76:H76"/>
    <mergeCell ref="I76:K76"/>
    <mergeCell ref="L76:N76"/>
    <mergeCell ref="O76:P76"/>
    <mergeCell ref="Q76:R76"/>
    <mergeCell ref="S76:Z76"/>
    <mergeCell ref="L75:N75"/>
    <mergeCell ref="O75:P75"/>
    <mergeCell ref="Q75:R75"/>
    <mergeCell ref="S75:Z75"/>
    <mergeCell ref="AA75:AE75"/>
    <mergeCell ref="AF75:AH75"/>
    <mergeCell ref="Q74:R74"/>
    <mergeCell ref="S74:Z74"/>
    <mergeCell ref="AA74:AE74"/>
    <mergeCell ref="AF74:AH74"/>
    <mergeCell ref="AJ74:AO74"/>
    <mergeCell ref="A75:B75"/>
    <mergeCell ref="C75:D75"/>
    <mergeCell ref="E75:F75"/>
    <mergeCell ref="G75:H75"/>
    <mergeCell ref="I75:K75"/>
    <mergeCell ref="AA73:AE73"/>
    <mergeCell ref="AF73:AH73"/>
    <mergeCell ref="AJ73:AO73"/>
    <mergeCell ref="A74:B74"/>
    <mergeCell ref="C74:D74"/>
    <mergeCell ref="E74:F74"/>
    <mergeCell ref="G74:H74"/>
    <mergeCell ref="I74:K74"/>
    <mergeCell ref="L74:N74"/>
    <mergeCell ref="O74:P74"/>
    <mergeCell ref="AJ72:AO72"/>
    <mergeCell ref="A73:B73"/>
    <mergeCell ref="C73:D73"/>
    <mergeCell ref="E73:F73"/>
    <mergeCell ref="G73:H73"/>
    <mergeCell ref="I73:K73"/>
    <mergeCell ref="L73:N73"/>
    <mergeCell ref="O73:P73"/>
    <mergeCell ref="Q73:R73"/>
    <mergeCell ref="S73:Z73"/>
    <mergeCell ref="L72:N72"/>
    <mergeCell ref="O72:P72"/>
    <mergeCell ref="Q72:R72"/>
    <mergeCell ref="S72:Z72"/>
    <mergeCell ref="AA72:AE72"/>
    <mergeCell ref="AF72:AH72"/>
    <mergeCell ref="Q71:R71"/>
    <mergeCell ref="S71:Z71"/>
    <mergeCell ref="AA71:AE71"/>
    <mergeCell ref="AF71:AH71"/>
    <mergeCell ref="AJ71:AO71"/>
    <mergeCell ref="A72:B72"/>
    <mergeCell ref="C72:D72"/>
    <mergeCell ref="E72:F72"/>
    <mergeCell ref="G72:H72"/>
    <mergeCell ref="I72:K72"/>
    <mergeCell ref="AA70:AE70"/>
    <mergeCell ref="AF70:AH70"/>
    <mergeCell ref="AJ70:AO70"/>
    <mergeCell ref="A71:B71"/>
    <mergeCell ref="C71:D71"/>
    <mergeCell ref="E71:F71"/>
    <mergeCell ref="G71:H71"/>
    <mergeCell ref="I71:K71"/>
    <mergeCell ref="L71:N71"/>
    <mergeCell ref="O71:P71"/>
    <mergeCell ref="AJ69:AO69"/>
    <mergeCell ref="A70:B70"/>
    <mergeCell ref="C70:D70"/>
    <mergeCell ref="E70:F70"/>
    <mergeCell ref="G70:H70"/>
    <mergeCell ref="I70:K70"/>
    <mergeCell ref="L70:N70"/>
    <mergeCell ref="O70:P70"/>
    <mergeCell ref="Q70:R70"/>
    <mergeCell ref="S70:Z70"/>
    <mergeCell ref="L69:N69"/>
    <mergeCell ref="O69:P69"/>
    <mergeCell ref="Q69:R69"/>
    <mergeCell ref="S69:Z69"/>
    <mergeCell ref="AA69:AE69"/>
    <mergeCell ref="AF69:AH69"/>
    <mergeCell ref="Q68:R68"/>
    <mergeCell ref="S68:Z68"/>
    <mergeCell ref="AA68:AE68"/>
    <mergeCell ref="AF68:AH68"/>
    <mergeCell ref="AJ68:AO68"/>
    <mergeCell ref="A69:B69"/>
    <mergeCell ref="C69:D69"/>
    <mergeCell ref="E69:F69"/>
    <mergeCell ref="G69:H69"/>
    <mergeCell ref="I69:K69"/>
    <mergeCell ref="AA67:AE67"/>
    <mergeCell ref="AF67:AH67"/>
    <mergeCell ref="AJ67:AO67"/>
    <mergeCell ref="A68:B68"/>
    <mergeCell ref="C68:D68"/>
    <mergeCell ref="E68:F68"/>
    <mergeCell ref="G68:H68"/>
    <mergeCell ref="I68:K68"/>
    <mergeCell ref="L68:N68"/>
    <mergeCell ref="O68:P68"/>
    <mergeCell ref="AJ66:AO66"/>
    <mergeCell ref="A67:B67"/>
    <mergeCell ref="C67:D67"/>
    <mergeCell ref="E67:F67"/>
    <mergeCell ref="G67:H67"/>
    <mergeCell ref="I67:K67"/>
    <mergeCell ref="L67:N67"/>
    <mergeCell ref="O67:P67"/>
    <mergeCell ref="Q67:R67"/>
    <mergeCell ref="S67:Z67"/>
    <mergeCell ref="L66:N66"/>
    <mergeCell ref="O66:P66"/>
    <mergeCell ref="Q66:R66"/>
    <mergeCell ref="S66:Z66"/>
    <mergeCell ref="AA66:AE66"/>
    <mergeCell ref="AF66:AH66"/>
    <mergeCell ref="Q65:R65"/>
    <mergeCell ref="S65:Z65"/>
    <mergeCell ref="AA65:AE65"/>
    <mergeCell ref="AF65:AH65"/>
    <mergeCell ref="AJ65:AO65"/>
    <mergeCell ref="A66:B66"/>
    <mergeCell ref="C66:D66"/>
    <mergeCell ref="E66:F66"/>
    <mergeCell ref="G66:H66"/>
    <mergeCell ref="I66:K66"/>
    <mergeCell ref="AA64:AE64"/>
    <mergeCell ref="AF64:AH64"/>
    <mergeCell ref="AJ64:AO64"/>
    <mergeCell ref="A65:B65"/>
    <mergeCell ref="C65:D65"/>
    <mergeCell ref="E65:F65"/>
    <mergeCell ref="G65:H65"/>
    <mergeCell ref="I65:K65"/>
    <mergeCell ref="L65:N65"/>
    <mergeCell ref="O65:P65"/>
    <mergeCell ref="AJ63:AO63"/>
    <mergeCell ref="A64:B64"/>
    <mergeCell ref="C64:D64"/>
    <mergeCell ref="E64:F64"/>
    <mergeCell ref="G64:H64"/>
    <mergeCell ref="I64:K64"/>
    <mergeCell ref="L64:N64"/>
    <mergeCell ref="O64:P64"/>
    <mergeCell ref="Q64:R64"/>
    <mergeCell ref="S64:Z64"/>
    <mergeCell ref="L63:N63"/>
    <mergeCell ref="O63:P63"/>
    <mergeCell ref="Q63:R63"/>
    <mergeCell ref="S63:Z63"/>
    <mergeCell ref="AA63:AE63"/>
    <mergeCell ref="AF63:AH63"/>
    <mergeCell ref="Q62:R62"/>
    <mergeCell ref="S62:Z62"/>
    <mergeCell ref="AA62:AE62"/>
    <mergeCell ref="AF62:AH62"/>
    <mergeCell ref="AJ62:AO62"/>
    <mergeCell ref="A63:B63"/>
    <mergeCell ref="C63:D63"/>
    <mergeCell ref="E63:F63"/>
    <mergeCell ref="G63:H63"/>
    <mergeCell ref="I63:K63"/>
    <mergeCell ref="AA61:AE61"/>
    <mergeCell ref="AF61:AH61"/>
    <mergeCell ref="AJ61:AO61"/>
    <mergeCell ref="A62:B62"/>
    <mergeCell ref="C62:D62"/>
    <mergeCell ref="E62:F62"/>
    <mergeCell ref="G62:H62"/>
    <mergeCell ref="I62:K62"/>
    <mergeCell ref="L62:N62"/>
    <mergeCell ref="O62:P62"/>
    <mergeCell ref="AJ60:AO60"/>
    <mergeCell ref="A61:B61"/>
    <mergeCell ref="C61:D61"/>
    <mergeCell ref="E61:F61"/>
    <mergeCell ref="G61:H61"/>
    <mergeCell ref="I61:K61"/>
    <mergeCell ref="L61:N61"/>
    <mergeCell ref="O61:P61"/>
    <mergeCell ref="Q61:R61"/>
    <mergeCell ref="S61:Z61"/>
    <mergeCell ref="L60:N60"/>
    <mergeCell ref="O60:P60"/>
    <mergeCell ref="Q60:R60"/>
    <mergeCell ref="S60:Z60"/>
    <mergeCell ref="AA60:AE60"/>
    <mergeCell ref="AF60:AH60"/>
    <mergeCell ref="Q59:R59"/>
    <mergeCell ref="S59:Z59"/>
    <mergeCell ref="AA59:AE59"/>
    <mergeCell ref="AF59:AH59"/>
    <mergeCell ref="AJ59:AO59"/>
    <mergeCell ref="A60:B60"/>
    <mergeCell ref="C60:D60"/>
    <mergeCell ref="E60:F60"/>
    <mergeCell ref="G60:H60"/>
    <mergeCell ref="I60:K60"/>
    <mergeCell ref="AA58:AE58"/>
    <mergeCell ref="AF58:AH58"/>
    <mergeCell ref="AJ58:AO58"/>
    <mergeCell ref="A59:B59"/>
    <mergeCell ref="C59:D59"/>
    <mergeCell ref="E59:F59"/>
    <mergeCell ref="G59:H59"/>
    <mergeCell ref="I59:K59"/>
    <mergeCell ref="L59:N59"/>
    <mergeCell ref="O59:P59"/>
    <mergeCell ref="AJ57:AO57"/>
    <mergeCell ref="A58:B58"/>
    <mergeCell ref="C58:D58"/>
    <mergeCell ref="E58:F58"/>
    <mergeCell ref="G58:H58"/>
    <mergeCell ref="I58:K58"/>
    <mergeCell ref="L58:N58"/>
    <mergeCell ref="O58:P58"/>
    <mergeCell ref="Q58:R58"/>
    <mergeCell ref="S58:Z58"/>
    <mergeCell ref="L57:N57"/>
    <mergeCell ref="O57:P57"/>
    <mergeCell ref="Q57:R57"/>
    <mergeCell ref="S57:Z57"/>
    <mergeCell ref="AA57:AE57"/>
    <mergeCell ref="AF57:AH57"/>
    <mergeCell ref="Q56:R56"/>
    <mergeCell ref="S56:Z56"/>
    <mergeCell ref="AA56:AE56"/>
    <mergeCell ref="AF56:AH56"/>
    <mergeCell ref="AJ56:AO56"/>
    <mergeCell ref="A57:B57"/>
    <mergeCell ref="C57:D57"/>
    <mergeCell ref="E57:F57"/>
    <mergeCell ref="G57:H57"/>
    <mergeCell ref="I57:K57"/>
    <mergeCell ref="AA55:AE55"/>
    <mergeCell ref="AF55:AH55"/>
    <mergeCell ref="AJ55:AO55"/>
    <mergeCell ref="A56:B56"/>
    <mergeCell ref="C56:D56"/>
    <mergeCell ref="E56:F56"/>
    <mergeCell ref="G56:H56"/>
    <mergeCell ref="I56:K56"/>
    <mergeCell ref="L56:N56"/>
    <mergeCell ref="O56:P56"/>
    <mergeCell ref="AJ54:AO54"/>
    <mergeCell ref="A55:B55"/>
    <mergeCell ref="C55:D55"/>
    <mergeCell ref="E55:F55"/>
    <mergeCell ref="G55:H55"/>
    <mergeCell ref="I55:K55"/>
    <mergeCell ref="L55:N55"/>
    <mergeCell ref="O55:P55"/>
    <mergeCell ref="Q55:R55"/>
    <mergeCell ref="S55:Z55"/>
    <mergeCell ref="L54:N54"/>
    <mergeCell ref="O54:P54"/>
    <mergeCell ref="Q54:R54"/>
    <mergeCell ref="S54:Z54"/>
    <mergeCell ref="AA54:AE54"/>
    <mergeCell ref="AF54:AH54"/>
    <mergeCell ref="Q53:R53"/>
    <mergeCell ref="S53:Z53"/>
    <mergeCell ref="AA53:AE53"/>
    <mergeCell ref="AF53:AH53"/>
    <mergeCell ref="AJ53:AO53"/>
    <mergeCell ref="A54:B54"/>
    <mergeCell ref="C54:D54"/>
    <mergeCell ref="E54:F54"/>
    <mergeCell ref="G54:H54"/>
    <mergeCell ref="I54:K54"/>
    <mergeCell ref="AA52:AE52"/>
    <mergeCell ref="AF52:AH52"/>
    <mergeCell ref="AJ52:AO52"/>
    <mergeCell ref="A53:B53"/>
    <mergeCell ref="C53:D53"/>
    <mergeCell ref="E53:F53"/>
    <mergeCell ref="G53:H53"/>
    <mergeCell ref="I53:K53"/>
    <mergeCell ref="L53:N53"/>
    <mergeCell ref="O53:P53"/>
    <mergeCell ref="AJ51:AO51"/>
    <mergeCell ref="A52:B52"/>
    <mergeCell ref="C52:D52"/>
    <mergeCell ref="E52:F52"/>
    <mergeCell ref="G52:H52"/>
    <mergeCell ref="I52:K52"/>
    <mergeCell ref="L52:N52"/>
    <mergeCell ref="O52:P52"/>
    <mergeCell ref="Q52:R52"/>
    <mergeCell ref="S52:Z52"/>
    <mergeCell ref="L51:N51"/>
    <mergeCell ref="O51:P51"/>
    <mergeCell ref="Q51:R51"/>
    <mergeCell ref="S51:Z51"/>
    <mergeCell ref="AA51:AE51"/>
    <mergeCell ref="AF51:AH51"/>
    <mergeCell ref="Q50:R50"/>
    <mergeCell ref="S50:Z50"/>
    <mergeCell ref="AA50:AE50"/>
    <mergeCell ref="AF50:AH50"/>
    <mergeCell ref="AJ50:AO50"/>
    <mergeCell ref="A51:B51"/>
    <mergeCell ref="C51:D51"/>
    <mergeCell ref="E51:F51"/>
    <mergeCell ref="G51:H51"/>
    <mergeCell ref="I51:K51"/>
    <mergeCell ref="AA49:AE49"/>
    <mergeCell ref="AF49:AH49"/>
    <mergeCell ref="AJ49:AO49"/>
    <mergeCell ref="A50:B50"/>
    <mergeCell ref="C50:D50"/>
    <mergeCell ref="E50:F50"/>
    <mergeCell ref="G50:H50"/>
    <mergeCell ref="I50:K50"/>
    <mergeCell ref="L50:N50"/>
    <mergeCell ref="O50:P50"/>
    <mergeCell ref="AJ48:AO48"/>
    <mergeCell ref="A49:B49"/>
    <mergeCell ref="C49:D49"/>
    <mergeCell ref="E49:F49"/>
    <mergeCell ref="G49:H49"/>
    <mergeCell ref="I49:K49"/>
    <mergeCell ref="L49:N49"/>
    <mergeCell ref="O49:P49"/>
    <mergeCell ref="Q49:R49"/>
    <mergeCell ref="S49:Z49"/>
    <mergeCell ref="L48:N48"/>
    <mergeCell ref="O48:P48"/>
    <mergeCell ref="Q48:R48"/>
    <mergeCell ref="S48:Z48"/>
    <mergeCell ref="AA48:AE48"/>
    <mergeCell ref="AF48:AH48"/>
    <mergeCell ref="Q47:R47"/>
    <mergeCell ref="S47:Z47"/>
    <mergeCell ref="AA47:AE47"/>
    <mergeCell ref="AF47:AH47"/>
    <mergeCell ref="AJ47:AO47"/>
    <mergeCell ref="A48:B48"/>
    <mergeCell ref="C48:D48"/>
    <mergeCell ref="E48:F48"/>
    <mergeCell ref="G48:H48"/>
    <mergeCell ref="I48:K48"/>
    <mergeCell ref="AA46:AE46"/>
    <mergeCell ref="AF46:AH46"/>
    <mergeCell ref="AJ46:AO46"/>
    <mergeCell ref="A47:B47"/>
    <mergeCell ref="C47:D47"/>
    <mergeCell ref="E47:F47"/>
    <mergeCell ref="G47:H47"/>
    <mergeCell ref="I47:K47"/>
    <mergeCell ref="L47:N47"/>
    <mergeCell ref="O47:P47"/>
    <mergeCell ref="AJ45:AO45"/>
    <mergeCell ref="A46:B46"/>
    <mergeCell ref="C46:D46"/>
    <mergeCell ref="E46:F46"/>
    <mergeCell ref="G46:H46"/>
    <mergeCell ref="I46:K46"/>
    <mergeCell ref="L46:N46"/>
    <mergeCell ref="O46:P46"/>
    <mergeCell ref="Q46:R46"/>
    <mergeCell ref="S46:Z46"/>
    <mergeCell ref="L45:N45"/>
    <mergeCell ref="O45:P45"/>
    <mergeCell ref="Q45:R45"/>
    <mergeCell ref="S45:Z45"/>
    <mergeCell ref="AA45:AE45"/>
    <mergeCell ref="AF45:AH45"/>
    <mergeCell ref="Q44:R44"/>
    <mergeCell ref="S44:Z44"/>
    <mergeCell ref="AA44:AE44"/>
    <mergeCell ref="AF44:AH44"/>
    <mergeCell ref="AJ44:AO44"/>
    <mergeCell ref="A45:B45"/>
    <mergeCell ref="C45:D45"/>
    <mergeCell ref="E45:F45"/>
    <mergeCell ref="G45:H45"/>
    <mergeCell ref="I45:K45"/>
    <mergeCell ref="AA43:AE43"/>
    <mergeCell ref="AF43:AH43"/>
    <mergeCell ref="AJ43:AO43"/>
    <mergeCell ref="A44:B44"/>
    <mergeCell ref="C44:D44"/>
    <mergeCell ref="E44:F44"/>
    <mergeCell ref="G44:H44"/>
    <mergeCell ref="I44:K44"/>
    <mergeCell ref="L44:N44"/>
    <mergeCell ref="O44:P44"/>
    <mergeCell ref="AJ42:AO42"/>
    <mergeCell ref="A43:B43"/>
    <mergeCell ref="C43:D43"/>
    <mergeCell ref="E43:F43"/>
    <mergeCell ref="G43:H43"/>
    <mergeCell ref="I43:K43"/>
    <mergeCell ref="L43:N43"/>
    <mergeCell ref="O43:P43"/>
    <mergeCell ref="Q43:R43"/>
    <mergeCell ref="S43:Z43"/>
    <mergeCell ref="L42:N42"/>
    <mergeCell ref="O42:P42"/>
    <mergeCell ref="Q42:R42"/>
    <mergeCell ref="S42:Z42"/>
    <mergeCell ref="AA42:AE42"/>
    <mergeCell ref="AF42:AH42"/>
    <mergeCell ref="Q41:R41"/>
    <mergeCell ref="S41:Z41"/>
    <mergeCell ref="AA41:AE41"/>
    <mergeCell ref="AF41:AH41"/>
    <mergeCell ref="AJ41:AO41"/>
    <mergeCell ref="A42:B42"/>
    <mergeCell ref="C42:D42"/>
    <mergeCell ref="E42:F42"/>
    <mergeCell ref="G42:H42"/>
    <mergeCell ref="I42:K42"/>
    <mergeCell ref="AA40:AE40"/>
    <mergeCell ref="AF40:AH40"/>
    <mergeCell ref="AJ40:AO40"/>
    <mergeCell ref="A41:B41"/>
    <mergeCell ref="C41:D41"/>
    <mergeCell ref="E41:F41"/>
    <mergeCell ref="G41:H41"/>
    <mergeCell ref="I41:K41"/>
    <mergeCell ref="L41:N41"/>
    <mergeCell ref="O41:P41"/>
    <mergeCell ref="AJ39:AO39"/>
    <mergeCell ref="A40:B40"/>
    <mergeCell ref="C40:D40"/>
    <mergeCell ref="E40:F40"/>
    <mergeCell ref="G40:H40"/>
    <mergeCell ref="I40:K40"/>
    <mergeCell ref="L40:N40"/>
    <mergeCell ref="O40:P40"/>
    <mergeCell ref="Q40:R40"/>
    <mergeCell ref="S40:Z40"/>
    <mergeCell ref="L39:N39"/>
    <mergeCell ref="O39:P39"/>
    <mergeCell ref="Q39:R39"/>
    <mergeCell ref="S39:Z39"/>
    <mergeCell ref="AA39:AE39"/>
    <mergeCell ref="AF39:AH39"/>
    <mergeCell ref="Q38:R38"/>
    <mergeCell ref="S38:Z38"/>
    <mergeCell ref="AA38:AE38"/>
    <mergeCell ref="AF38:AH38"/>
    <mergeCell ref="AJ38:AO38"/>
    <mergeCell ref="A39:B39"/>
    <mergeCell ref="C39:D39"/>
    <mergeCell ref="E39:F39"/>
    <mergeCell ref="G39:H39"/>
    <mergeCell ref="I39:K39"/>
    <mergeCell ref="AA37:AE37"/>
    <mergeCell ref="AF37:AH37"/>
    <mergeCell ref="AJ37:AO37"/>
    <mergeCell ref="A38:B38"/>
    <mergeCell ref="C38:D38"/>
    <mergeCell ref="E38:F38"/>
    <mergeCell ref="G38:H38"/>
    <mergeCell ref="I38:K38"/>
    <mergeCell ref="L38:N38"/>
    <mergeCell ref="O38:P38"/>
    <mergeCell ref="AJ36:AO36"/>
    <mergeCell ref="A37:B37"/>
    <mergeCell ref="C37:D37"/>
    <mergeCell ref="E37:F37"/>
    <mergeCell ref="G37:H37"/>
    <mergeCell ref="I37:K37"/>
    <mergeCell ref="L37:N37"/>
    <mergeCell ref="O37:P37"/>
    <mergeCell ref="Q37:R37"/>
    <mergeCell ref="S37:Z37"/>
    <mergeCell ref="L36:N36"/>
    <mergeCell ref="O36:P36"/>
    <mergeCell ref="Q36:R36"/>
    <mergeCell ref="S36:Z36"/>
    <mergeCell ref="AA36:AE36"/>
    <mergeCell ref="AF36:AH36"/>
    <mergeCell ref="Q35:R35"/>
    <mergeCell ref="S35:Z35"/>
    <mergeCell ref="AA35:AE35"/>
    <mergeCell ref="AF35:AH35"/>
    <mergeCell ref="AJ35:AO35"/>
    <mergeCell ref="A36:B36"/>
    <mergeCell ref="C36:D36"/>
    <mergeCell ref="E36:F36"/>
    <mergeCell ref="G36:H36"/>
    <mergeCell ref="I36:K36"/>
    <mergeCell ref="AA34:AE34"/>
    <mergeCell ref="AF34:AH34"/>
    <mergeCell ref="AJ34:AO34"/>
    <mergeCell ref="A35:B35"/>
    <mergeCell ref="C35:D35"/>
    <mergeCell ref="E35:F35"/>
    <mergeCell ref="G35:H35"/>
    <mergeCell ref="I35:K35"/>
    <mergeCell ref="L35:N35"/>
    <mergeCell ref="O35:P35"/>
    <mergeCell ref="AJ33:AO33"/>
    <mergeCell ref="A34:B34"/>
    <mergeCell ref="C34:D34"/>
    <mergeCell ref="E34:F34"/>
    <mergeCell ref="G34:H34"/>
    <mergeCell ref="I34:K34"/>
    <mergeCell ref="L34:N34"/>
    <mergeCell ref="O34:P34"/>
    <mergeCell ref="Q34:R34"/>
    <mergeCell ref="S34:Z34"/>
    <mergeCell ref="L33:N33"/>
    <mergeCell ref="O33:P33"/>
    <mergeCell ref="Q33:R33"/>
    <mergeCell ref="S33:Z33"/>
    <mergeCell ref="AA33:AE33"/>
    <mergeCell ref="AF33:AH33"/>
    <mergeCell ref="Q32:R32"/>
    <mergeCell ref="S32:Z32"/>
    <mergeCell ref="AA32:AE32"/>
    <mergeCell ref="AF32:AH32"/>
    <mergeCell ref="AJ32:AO32"/>
    <mergeCell ref="A33:B33"/>
    <mergeCell ref="C33:D33"/>
    <mergeCell ref="E33:F33"/>
    <mergeCell ref="G33:H33"/>
    <mergeCell ref="I33:K33"/>
    <mergeCell ref="AA31:AE31"/>
    <mergeCell ref="AF31:AH31"/>
    <mergeCell ref="AJ31:AO31"/>
    <mergeCell ref="A32:B32"/>
    <mergeCell ref="C32:D32"/>
    <mergeCell ref="E32:F32"/>
    <mergeCell ref="G32:H32"/>
    <mergeCell ref="I32:K32"/>
    <mergeCell ref="L32:N32"/>
    <mergeCell ref="O32:P32"/>
    <mergeCell ref="AJ30:AO30"/>
    <mergeCell ref="A31:B31"/>
    <mergeCell ref="C31:D31"/>
    <mergeCell ref="E31:F31"/>
    <mergeCell ref="G31:H31"/>
    <mergeCell ref="I31:K31"/>
    <mergeCell ref="L31:N31"/>
    <mergeCell ref="O31:P31"/>
    <mergeCell ref="Q31:R31"/>
    <mergeCell ref="S31:Z31"/>
    <mergeCell ref="L30:N30"/>
    <mergeCell ref="O30:P30"/>
    <mergeCell ref="Q30:R30"/>
    <mergeCell ref="S30:Z30"/>
    <mergeCell ref="AA30:AE30"/>
    <mergeCell ref="AF30:AH30"/>
    <mergeCell ref="Q29:R29"/>
    <mergeCell ref="S29:Z29"/>
    <mergeCell ref="AA29:AE29"/>
    <mergeCell ref="AF29:AH29"/>
    <mergeCell ref="AJ29:AO29"/>
    <mergeCell ref="A30:B30"/>
    <mergeCell ref="C30:D30"/>
    <mergeCell ref="E30:F30"/>
    <mergeCell ref="G30:H30"/>
    <mergeCell ref="I30:K30"/>
    <mergeCell ref="AA28:AE28"/>
    <mergeCell ref="AF28:AH28"/>
    <mergeCell ref="AJ28:AO28"/>
    <mergeCell ref="A29:B29"/>
    <mergeCell ref="C29:D29"/>
    <mergeCell ref="E29:F29"/>
    <mergeCell ref="G29:H29"/>
    <mergeCell ref="I29:K29"/>
    <mergeCell ref="L29:N29"/>
    <mergeCell ref="O29:P29"/>
    <mergeCell ref="AJ27:AO27"/>
    <mergeCell ref="A28:B28"/>
    <mergeCell ref="C28:D28"/>
    <mergeCell ref="E28:F28"/>
    <mergeCell ref="G28:H28"/>
    <mergeCell ref="I28:K28"/>
    <mergeCell ref="L28:N28"/>
    <mergeCell ref="O28:P28"/>
    <mergeCell ref="Q28:R28"/>
    <mergeCell ref="S28:Z28"/>
    <mergeCell ref="L27:N27"/>
    <mergeCell ref="O27:P27"/>
    <mergeCell ref="Q27:R27"/>
    <mergeCell ref="S27:Z27"/>
    <mergeCell ref="AA27:AE27"/>
    <mergeCell ref="AF27:AH27"/>
    <mergeCell ref="Q26:R26"/>
    <mergeCell ref="S26:Z26"/>
    <mergeCell ref="AA26:AE26"/>
    <mergeCell ref="AF26:AH26"/>
    <mergeCell ref="AJ26:AO26"/>
    <mergeCell ref="A27:B27"/>
    <mergeCell ref="C27:D27"/>
    <mergeCell ref="E27:F27"/>
    <mergeCell ref="G27:H27"/>
    <mergeCell ref="I27:K27"/>
    <mergeCell ref="AA25:AE25"/>
    <mergeCell ref="AF25:AH25"/>
    <mergeCell ref="AJ25:AO25"/>
    <mergeCell ref="A26:B26"/>
    <mergeCell ref="C26:D26"/>
    <mergeCell ref="E26:F26"/>
    <mergeCell ref="G26:H26"/>
    <mergeCell ref="I26:K26"/>
    <mergeCell ref="L26:N26"/>
    <mergeCell ref="O26:P26"/>
    <mergeCell ref="AJ24:AO24"/>
    <mergeCell ref="A25:B25"/>
    <mergeCell ref="C25:D25"/>
    <mergeCell ref="E25:F25"/>
    <mergeCell ref="G25:H25"/>
    <mergeCell ref="I25:K25"/>
    <mergeCell ref="L25:N25"/>
    <mergeCell ref="O25:P25"/>
    <mergeCell ref="Q25:R25"/>
    <mergeCell ref="S25:Z25"/>
    <mergeCell ref="L24:N24"/>
    <mergeCell ref="O24:P24"/>
    <mergeCell ref="Q24:R24"/>
    <mergeCell ref="S24:Z24"/>
    <mergeCell ref="AA24:AE24"/>
    <mergeCell ref="AF24:AH24"/>
    <mergeCell ref="AE18:AO18"/>
    <mergeCell ref="AE19:AO19"/>
    <mergeCell ref="AE20:AO20"/>
    <mergeCell ref="AE21:AO21"/>
    <mergeCell ref="AE22:AO22"/>
    <mergeCell ref="A24:B24"/>
    <mergeCell ref="C24:D24"/>
    <mergeCell ref="E24:F24"/>
    <mergeCell ref="G24:H24"/>
    <mergeCell ref="I24:K24"/>
    <mergeCell ref="A15:F15"/>
    <mergeCell ref="G15:AG15"/>
    <mergeCell ref="AM15:AO15"/>
    <mergeCell ref="A16:G16"/>
    <mergeCell ref="H16:AO16"/>
    <mergeCell ref="AE17:AO17"/>
    <mergeCell ref="AD9:AM9"/>
    <mergeCell ref="AO9:AS9"/>
    <mergeCell ref="A14:E14"/>
    <mergeCell ref="F14:H14"/>
    <mergeCell ref="I14:P14"/>
    <mergeCell ref="Q14:W14"/>
    <mergeCell ref="X14:AD14"/>
    <mergeCell ref="AE14:AJ14"/>
    <mergeCell ref="AM14:AO14"/>
    <mergeCell ref="A2:J6"/>
    <mergeCell ref="M3:AA5"/>
    <mergeCell ref="AD3:AM3"/>
    <mergeCell ref="AO3:AS3"/>
    <mergeCell ref="AD5:AM7"/>
    <mergeCell ref="AO5:AS7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312"/>
  <sheetViews>
    <sheetView showGridLines="0" topLeftCell="A15" zoomScaleNormal="100" workbookViewId="0">
      <pane xSplit="27" ySplit="14" topLeftCell="AN29" activePane="bottomRight" state="frozen"/>
      <selection activeCell="D253" sqref="D253:E253"/>
      <selection pane="topRight" activeCell="D253" sqref="D253:E253"/>
      <selection pane="bottomLeft" activeCell="D253" sqref="D253:E253"/>
      <selection pane="bottomRight" activeCell="D253" sqref="D253:E253"/>
    </sheetView>
  </sheetViews>
  <sheetFormatPr baseColWidth="10" defaultRowHeight="15.75" x14ac:dyDescent="0.25"/>
  <cols>
    <col min="1" max="1" width="18" style="331" customWidth="1"/>
    <col min="2" max="2" width="2.85546875" style="331" customWidth="1"/>
    <col min="3" max="4" width="2.7109375" style="331" customWidth="1"/>
    <col min="5" max="5" width="5.85546875" style="331" customWidth="1"/>
    <col min="6" max="6" width="2.7109375" style="331" customWidth="1"/>
    <col min="7" max="7" width="6.140625" style="331" customWidth="1"/>
    <col min="8" max="10" width="2.7109375" style="331" customWidth="1"/>
    <col min="11" max="11" width="2.42578125" style="331" customWidth="1"/>
    <col min="12" max="12" width="0.28515625" style="331" customWidth="1"/>
    <col min="13" max="13" width="1" style="331" customWidth="1"/>
    <col min="14" max="14" width="1.5703125" style="331" customWidth="1"/>
    <col min="15" max="27" width="2.7109375" style="331" customWidth="1"/>
    <col min="28" max="28" width="2.42578125" style="331" customWidth="1"/>
    <col min="29" max="29" width="0.28515625" style="331" customWidth="1"/>
    <col min="30" max="30" width="1.85546875" style="331" customWidth="1"/>
    <col min="31" max="31" width="0.85546875" style="331" customWidth="1"/>
    <col min="32" max="35" width="2.7109375" style="331" customWidth="1"/>
    <col min="36" max="36" width="3.28515625" style="331" customWidth="1"/>
    <col min="37" max="37" width="2.7109375" style="331" customWidth="1"/>
    <col min="38" max="39" width="0.85546875" style="331" customWidth="1"/>
    <col min="40" max="40" width="1" style="331" customWidth="1"/>
    <col min="41" max="41" width="21.28515625" style="345" customWidth="1"/>
    <col min="42" max="42" width="19.42578125" style="345" customWidth="1"/>
    <col min="43" max="43" width="22.7109375" style="345" customWidth="1"/>
    <col min="44" max="44" width="31.28515625" style="431" bestFit="1" customWidth="1"/>
    <col min="45" max="45" width="19.42578125" style="345" customWidth="1"/>
    <col min="46" max="46" width="30.28515625" style="345" bestFit="1" customWidth="1"/>
    <col min="47" max="47" width="31.85546875" style="345" bestFit="1" customWidth="1"/>
    <col min="48" max="53" width="19.42578125" style="345" customWidth="1"/>
    <col min="54" max="54" width="0.5703125" style="346" customWidth="1"/>
    <col min="55" max="55" width="11.28515625" style="347" customWidth="1"/>
    <col min="56" max="56" width="11.42578125" style="346"/>
    <col min="57" max="16384" width="11.42578125" style="331"/>
  </cols>
  <sheetData>
    <row r="1" spans="2:56" ht="4.3499999999999996" customHeight="1" x14ac:dyDescent="0.25"/>
    <row r="2" spans="2:56" ht="4.3499999999999996" customHeight="1" x14ac:dyDescent="0.25">
      <c r="B2" s="1032"/>
      <c r="C2" s="1032"/>
      <c r="D2" s="1032"/>
      <c r="E2" s="1032"/>
      <c r="F2" s="1032"/>
      <c r="G2" s="1032"/>
      <c r="H2" s="1032"/>
      <c r="I2" s="1032"/>
      <c r="J2" s="1032"/>
      <c r="K2" s="1032"/>
    </row>
    <row r="3" spans="2:56" ht="14.1" customHeight="1" x14ac:dyDescent="0.25"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N3" s="828" t="s">
        <v>414</v>
      </c>
      <c r="O3" s="1032"/>
      <c r="P3" s="1032"/>
      <c r="Q3" s="1032"/>
      <c r="R3" s="1032"/>
      <c r="S3" s="1032"/>
      <c r="T3" s="1032"/>
      <c r="U3" s="1032"/>
      <c r="V3" s="1032"/>
      <c r="W3" s="1032"/>
      <c r="X3" s="1032"/>
      <c r="Y3" s="1032"/>
      <c r="Z3" s="1032"/>
      <c r="AA3" s="1032"/>
      <c r="AB3" s="1032"/>
      <c r="AE3" s="1033" t="s">
        <v>238</v>
      </c>
      <c r="AF3" s="1032"/>
      <c r="AG3" s="1032"/>
      <c r="AH3" s="1032"/>
      <c r="AI3" s="1032"/>
      <c r="AJ3" s="1032"/>
      <c r="AK3" s="1032"/>
      <c r="AL3" s="1032"/>
      <c r="AN3" s="1034" t="s">
        <v>857</v>
      </c>
      <c r="AO3" s="1035"/>
      <c r="AP3" s="1035"/>
      <c r="AQ3" s="1035"/>
      <c r="AR3" s="1036"/>
    </row>
    <row r="4" spans="2:56" ht="7.15" customHeight="1" x14ac:dyDescent="0.25"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</row>
    <row r="5" spans="2:56" ht="28.35" customHeight="1" x14ac:dyDescent="0.25"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E5" s="1037" t="s">
        <v>239</v>
      </c>
      <c r="AF5" s="1032"/>
      <c r="AG5" s="1032"/>
      <c r="AH5" s="1032"/>
      <c r="AI5" s="1032"/>
      <c r="AJ5" s="1032"/>
      <c r="AK5" s="1032"/>
      <c r="AL5" s="1032"/>
      <c r="AN5" s="1038" t="s">
        <v>240</v>
      </c>
      <c r="AO5" s="1035"/>
      <c r="AP5" s="1035"/>
      <c r="AQ5" s="1035"/>
      <c r="AR5" s="1036"/>
    </row>
    <row r="6" spans="2:56" ht="2.85" customHeight="1" x14ac:dyDescent="0.25"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AE6" s="1032"/>
      <c r="AF6" s="1032"/>
      <c r="AG6" s="1032"/>
      <c r="AH6" s="1032"/>
      <c r="AI6" s="1032"/>
      <c r="AJ6" s="1032"/>
      <c r="AK6" s="1032"/>
      <c r="AL6" s="1032"/>
      <c r="AN6" s="1032"/>
      <c r="AO6" s="1035"/>
      <c r="AP6" s="1035"/>
      <c r="AQ6" s="1035"/>
      <c r="AR6" s="1036"/>
    </row>
    <row r="7" spans="2:56" x14ac:dyDescent="0.25">
      <c r="AE7" s="1032"/>
      <c r="AF7" s="1032"/>
      <c r="AG7" s="1032"/>
      <c r="AH7" s="1032"/>
      <c r="AI7" s="1032"/>
      <c r="AJ7" s="1032"/>
      <c r="AK7" s="1032"/>
      <c r="AL7" s="1032"/>
      <c r="AN7" s="1032"/>
      <c r="AO7" s="1035"/>
      <c r="AP7" s="1035"/>
      <c r="AQ7" s="1035"/>
      <c r="AR7" s="1036"/>
    </row>
    <row r="8" spans="2:56" ht="7.15" customHeight="1" x14ac:dyDescent="0.25"/>
    <row r="9" spans="2:56" ht="14.1" customHeight="1" x14ac:dyDescent="0.25">
      <c r="AE9" s="1037" t="s">
        <v>241</v>
      </c>
      <c r="AF9" s="1032"/>
      <c r="AG9" s="1032"/>
      <c r="AH9" s="1032"/>
      <c r="AI9" s="1032"/>
      <c r="AJ9" s="1032"/>
      <c r="AK9" s="1032"/>
      <c r="AL9" s="1032"/>
      <c r="AN9" s="1038" t="s">
        <v>858</v>
      </c>
      <c r="AO9" s="1035"/>
      <c r="AP9" s="1035"/>
      <c r="AQ9" s="1035"/>
      <c r="AR9" s="1036"/>
    </row>
    <row r="10" spans="2:56" ht="0" hidden="1" customHeight="1" x14ac:dyDescent="0.25">
      <c r="AO10" s="331"/>
      <c r="AP10" s="331"/>
      <c r="AQ10" s="331"/>
      <c r="AR10" s="385"/>
      <c r="AS10" s="331"/>
      <c r="AT10" s="331"/>
      <c r="AU10" s="331"/>
      <c r="AV10" s="331"/>
      <c r="AW10" s="331"/>
      <c r="AX10" s="331"/>
      <c r="AY10" s="331"/>
      <c r="AZ10" s="331"/>
      <c r="BA10" s="331"/>
      <c r="BB10" s="331"/>
      <c r="BC10" s="348"/>
      <c r="BD10" s="331"/>
    </row>
    <row r="11" spans="2:56" ht="19.899999999999999" customHeight="1" x14ac:dyDescent="0.25"/>
    <row r="12" spans="2:56" ht="0" hidden="1" customHeight="1" x14ac:dyDescent="0.25">
      <c r="AO12" s="331"/>
      <c r="AP12" s="331"/>
      <c r="AQ12" s="331"/>
      <c r="AR12" s="385"/>
      <c r="AS12" s="331"/>
      <c r="AT12" s="331"/>
      <c r="AU12" s="331"/>
      <c r="AV12" s="331"/>
      <c r="AW12" s="331"/>
      <c r="AX12" s="331"/>
      <c r="AY12" s="331"/>
      <c r="AZ12" s="331"/>
      <c r="BA12" s="331"/>
      <c r="BB12" s="331"/>
      <c r="BC12" s="348"/>
      <c r="BD12" s="331"/>
    </row>
    <row r="13" spans="2:56" ht="8.4499999999999993" customHeight="1" x14ac:dyDescent="0.25"/>
    <row r="14" spans="2:56" x14ac:dyDescent="0.25">
      <c r="B14" s="1046" t="s">
        <v>242</v>
      </c>
      <c r="C14" s="1040"/>
      <c r="D14" s="1040"/>
      <c r="E14" s="1040"/>
      <c r="F14" s="1041"/>
      <c r="G14" s="1047" t="s">
        <v>415</v>
      </c>
      <c r="H14" s="1040"/>
      <c r="I14" s="1041"/>
      <c r="J14" s="1046" t="s">
        <v>243</v>
      </c>
      <c r="K14" s="1040"/>
      <c r="L14" s="1040"/>
      <c r="M14" s="1040"/>
      <c r="N14" s="1040"/>
      <c r="O14" s="1040"/>
      <c r="P14" s="1040"/>
      <c r="Q14" s="1041"/>
      <c r="R14" s="1048" t="s">
        <v>244</v>
      </c>
      <c r="S14" s="1040"/>
      <c r="T14" s="1040"/>
      <c r="U14" s="1040"/>
      <c r="V14" s="1040"/>
      <c r="W14" s="1040"/>
      <c r="X14" s="1041"/>
      <c r="Y14" s="1046" t="s">
        <v>245</v>
      </c>
      <c r="Z14" s="1040"/>
      <c r="AA14" s="1040"/>
      <c r="AB14" s="1040"/>
      <c r="AC14" s="1040"/>
      <c r="AD14" s="1040"/>
      <c r="AE14" s="1041"/>
      <c r="AF14" s="1048" t="s">
        <v>425</v>
      </c>
      <c r="AG14" s="1040"/>
      <c r="AH14" s="1040"/>
      <c r="AI14" s="1040"/>
      <c r="AJ14" s="1040"/>
      <c r="AK14" s="333" t="s">
        <v>236</v>
      </c>
      <c r="AL14" s="1049" t="s">
        <v>236</v>
      </c>
      <c r="AM14" s="1049"/>
      <c r="AN14" s="1049"/>
      <c r="AO14" s="349" t="s">
        <v>236</v>
      </c>
      <c r="AP14" s="349" t="s">
        <v>236</v>
      </c>
      <c r="AQ14" s="349" t="s">
        <v>236</v>
      </c>
      <c r="AR14" s="432" t="s">
        <v>236</v>
      </c>
      <c r="AS14" s="349" t="s">
        <v>236</v>
      </c>
      <c r="AT14" s="349" t="s">
        <v>236</v>
      </c>
      <c r="AU14" s="349" t="s">
        <v>236</v>
      </c>
      <c r="AV14" s="349" t="s">
        <v>236</v>
      </c>
      <c r="AW14" s="349" t="s">
        <v>236</v>
      </c>
      <c r="AX14" s="349" t="s">
        <v>236</v>
      </c>
      <c r="AY14" s="349" t="s">
        <v>236</v>
      </c>
      <c r="AZ14" s="349" t="s">
        <v>236</v>
      </c>
      <c r="BA14" s="349" t="s">
        <v>236</v>
      </c>
      <c r="BC14" s="350" t="s">
        <v>236</v>
      </c>
    </row>
    <row r="15" spans="2:56" x14ac:dyDescent="0.25">
      <c r="B15" s="1039" t="s">
        <v>246</v>
      </c>
      <c r="C15" s="1040"/>
      <c r="D15" s="1040"/>
      <c r="E15" s="1040"/>
      <c r="F15" s="1040"/>
      <c r="G15" s="1041"/>
      <c r="H15" s="1042" t="s">
        <v>240</v>
      </c>
      <c r="I15" s="1040"/>
      <c r="J15" s="1040"/>
      <c r="K15" s="1040"/>
      <c r="L15" s="1040"/>
      <c r="M15" s="1040"/>
      <c r="N15" s="1040"/>
      <c r="O15" s="1040"/>
      <c r="P15" s="1040"/>
      <c r="Q15" s="1040"/>
      <c r="R15" s="1040"/>
      <c r="S15" s="1040"/>
      <c r="T15" s="1040"/>
      <c r="U15" s="1040"/>
      <c r="V15" s="1040"/>
      <c r="W15" s="1040"/>
      <c r="X15" s="1040"/>
      <c r="Y15" s="1040"/>
      <c r="Z15" s="1040"/>
      <c r="AA15" s="1040"/>
      <c r="AB15" s="1040"/>
      <c r="AC15" s="1040"/>
      <c r="AD15" s="1040"/>
      <c r="AE15" s="1040"/>
      <c r="AF15" s="1040"/>
      <c r="AG15" s="1040"/>
      <c r="AH15" s="1041"/>
      <c r="AI15" s="334" t="s">
        <v>236</v>
      </c>
      <c r="AJ15" s="334" t="s">
        <v>236</v>
      </c>
      <c r="AK15" s="334" t="s">
        <v>236</v>
      </c>
      <c r="AL15" s="1043" t="s">
        <v>236</v>
      </c>
      <c r="AM15" s="1043"/>
      <c r="AN15" s="1043"/>
      <c r="AO15" s="349" t="s">
        <v>236</v>
      </c>
      <c r="AP15" s="349" t="s">
        <v>236</v>
      </c>
      <c r="AQ15" s="349" t="s">
        <v>236</v>
      </c>
      <c r="AR15" s="432" t="s">
        <v>236</v>
      </c>
      <c r="AS15" s="349" t="s">
        <v>236</v>
      </c>
      <c r="AT15" s="349">
        <f>+AT16-AT19</f>
        <v>250450016.93999958</v>
      </c>
      <c r="AU15" s="349"/>
      <c r="AV15" s="349" t="s">
        <v>236</v>
      </c>
      <c r="AW15" s="349" t="s">
        <v>236</v>
      </c>
      <c r="AX15" s="349" t="s">
        <v>236</v>
      </c>
      <c r="AY15" s="349" t="s">
        <v>236</v>
      </c>
      <c r="AZ15" s="349" t="s">
        <v>236</v>
      </c>
      <c r="BA15" s="349" t="s">
        <v>236</v>
      </c>
      <c r="BC15" s="350" t="s">
        <v>236</v>
      </c>
    </row>
    <row r="16" spans="2:56" x14ac:dyDescent="0.25">
      <c r="B16" s="1039" t="s">
        <v>663</v>
      </c>
      <c r="C16" s="1040"/>
      <c r="D16" s="1040"/>
      <c r="E16" s="1040"/>
      <c r="F16" s="1040"/>
      <c r="G16" s="1040"/>
      <c r="H16" s="1041"/>
      <c r="I16" s="1042" t="s">
        <v>664</v>
      </c>
      <c r="J16" s="1040"/>
      <c r="K16" s="1040"/>
      <c r="L16" s="1040"/>
      <c r="M16" s="1040"/>
      <c r="N16" s="1040"/>
      <c r="O16" s="1040"/>
      <c r="P16" s="1040"/>
      <c r="Q16" s="1040"/>
      <c r="R16" s="1040"/>
      <c r="S16" s="1040"/>
      <c r="T16" s="1040"/>
      <c r="U16" s="1040"/>
      <c r="V16" s="1040"/>
      <c r="W16" s="1040"/>
      <c r="X16" s="1040"/>
      <c r="Y16" s="1040"/>
      <c r="Z16" s="1040"/>
      <c r="AA16" s="1040"/>
      <c r="AB16" s="1040"/>
      <c r="AC16" s="1040"/>
      <c r="AD16" s="1040"/>
      <c r="AE16" s="1040"/>
      <c r="AF16" s="1040"/>
      <c r="AG16" s="1040"/>
      <c r="AH16" s="1040"/>
      <c r="AI16" s="1040"/>
      <c r="AJ16" s="1040"/>
      <c r="AK16" s="1040"/>
      <c r="AL16" s="1040"/>
      <c r="AM16" s="1040"/>
      <c r="AN16" s="1041"/>
      <c r="AO16" s="349" t="s">
        <v>236</v>
      </c>
      <c r="AP16" s="349" t="s">
        <v>236</v>
      </c>
      <c r="AQ16" s="349" t="s">
        <v>236</v>
      </c>
      <c r="AR16" s="432" t="s">
        <v>236</v>
      </c>
      <c r="AS16" s="349" t="s">
        <v>236</v>
      </c>
      <c r="AT16" s="349">
        <v>4565271956.8199997</v>
      </c>
      <c r="AV16" s="349" t="s">
        <v>236</v>
      </c>
      <c r="AW16" s="349" t="s">
        <v>236</v>
      </c>
      <c r="AX16" s="349" t="s">
        <v>236</v>
      </c>
      <c r="AY16" s="349" t="s">
        <v>236</v>
      </c>
      <c r="AZ16" s="349" t="s">
        <v>236</v>
      </c>
      <c r="BA16" s="349" t="s">
        <v>236</v>
      </c>
      <c r="BC16" s="350" t="s">
        <v>236</v>
      </c>
    </row>
    <row r="17" spans="2:56" ht="36" customHeight="1" x14ac:dyDescent="0.25">
      <c r="B17" s="1044" t="s">
        <v>247</v>
      </c>
      <c r="C17" s="1041"/>
      <c r="D17" s="1045" t="s">
        <v>248</v>
      </c>
      <c r="E17" s="1041"/>
      <c r="F17" s="1044" t="s">
        <v>249</v>
      </c>
      <c r="G17" s="1041"/>
      <c r="H17" s="1044" t="s">
        <v>250</v>
      </c>
      <c r="I17" s="1041"/>
      <c r="J17" s="1044" t="s">
        <v>251</v>
      </c>
      <c r="K17" s="1040"/>
      <c r="L17" s="1041"/>
      <c r="M17" s="1044" t="s">
        <v>252</v>
      </c>
      <c r="N17" s="1040"/>
      <c r="O17" s="1041"/>
      <c r="P17" s="1044" t="s">
        <v>253</v>
      </c>
      <c r="Q17" s="1041"/>
      <c r="R17" s="1044" t="s">
        <v>254</v>
      </c>
      <c r="S17" s="1041"/>
      <c r="T17" s="1044" t="s">
        <v>255</v>
      </c>
      <c r="U17" s="1040"/>
      <c r="V17" s="1040"/>
      <c r="W17" s="1040"/>
      <c r="X17" s="1040"/>
      <c r="Y17" s="1040"/>
      <c r="Z17" s="1040"/>
      <c r="AA17" s="1041"/>
      <c r="AB17" s="1044" t="s">
        <v>256</v>
      </c>
      <c r="AC17" s="1040"/>
      <c r="AD17" s="1040"/>
      <c r="AE17" s="1040"/>
      <c r="AF17" s="1041"/>
      <c r="AG17" s="1044" t="s">
        <v>257</v>
      </c>
      <c r="AH17" s="1040"/>
      <c r="AI17" s="1041"/>
      <c r="AJ17" s="1051" t="s">
        <v>258</v>
      </c>
      <c r="AK17" s="1052"/>
      <c r="AL17" s="1052"/>
      <c r="AM17" s="1052"/>
      <c r="AN17" s="1045"/>
      <c r="AO17" s="351" t="s">
        <v>260</v>
      </c>
      <c r="AP17" s="351" t="s">
        <v>261</v>
      </c>
      <c r="AQ17" s="351" t="s">
        <v>262</v>
      </c>
      <c r="AR17" s="433" t="s">
        <v>263</v>
      </c>
      <c r="AS17" s="351" t="s">
        <v>264</v>
      </c>
      <c r="AT17" s="351" t="s">
        <v>265</v>
      </c>
      <c r="AU17" s="351" t="s">
        <v>266</v>
      </c>
      <c r="AV17" s="351" t="s">
        <v>267</v>
      </c>
      <c r="AW17" s="351" t="s">
        <v>268</v>
      </c>
      <c r="AX17" s="351" t="s">
        <v>269</v>
      </c>
      <c r="AY17" s="351" t="s">
        <v>270</v>
      </c>
      <c r="AZ17" s="351" t="s">
        <v>271</v>
      </c>
      <c r="BA17" s="351" t="s">
        <v>272</v>
      </c>
      <c r="BC17" s="352" t="s">
        <v>859</v>
      </c>
      <c r="BD17" s="352" t="s">
        <v>860</v>
      </c>
    </row>
    <row r="18" spans="2:56" s="329" customFormat="1" x14ac:dyDescent="0.25">
      <c r="B18" s="922" t="s">
        <v>14</v>
      </c>
      <c r="C18" s="921"/>
      <c r="D18" s="922" t="s">
        <v>279</v>
      </c>
      <c r="E18" s="921"/>
      <c r="F18" s="922"/>
      <c r="G18" s="921"/>
      <c r="H18" s="922"/>
      <c r="I18" s="921"/>
      <c r="J18" s="922"/>
      <c r="K18" s="921"/>
      <c r="L18" s="921"/>
      <c r="M18" s="922"/>
      <c r="N18" s="921"/>
      <c r="O18" s="921"/>
      <c r="P18" s="922"/>
      <c r="Q18" s="921"/>
      <c r="R18" s="922"/>
      <c r="S18" s="921"/>
      <c r="T18" s="920" t="s">
        <v>7</v>
      </c>
      <c r="U18" s="921"/>
      <c r="V18" s="921"/>
      <c r="W18" s="921"/>
      <c r="X18" s="921"/>
      <c r="Y18" s="921"/>
      <c r="Z18" s="921"/>
      <c r="AA18" s="921"/>
      <c r="AB18" s="922" t="s">
        <v>273</v>
      </c>
      <c r="AC18" s="921"/>
      <c r="AD18" s="921"/>
      <c r="AE18" s="921"/>
      <c r="AF18" s="921"/>
      <c r="AG18" s="922" t="s">
        <v>274</v>
      </c>
      <c r="AH18" s="921"/>
      <c r="AI18" s="921"/>
      <c r="AJ18" s="1050" t="s">
        <v>65</v>
      </c>
      <c r="AK18" s="1050"/>
      <c r="AL18" s="1050"/>
      <c r="AM18" s="1050"/>
      <c r="AN18" s="1050"/>
      <c r="AO18" s="353">
        <v>162387016667</v>
      </c>
      <c r="AP18" s="353">
        <v>151000019096</v>
      </c>
      <c r="AQ18" s="353">
        <v>2004997571</v>
      </c>
      <c r="AR18" s="434">
        <v>9382000000</v>
      </c>
      <c r="AS18" s="353">
        <v>109124950950</v>
      </c>
      <c r="AT18" s="353">
        <v>41875068146</v>
      </c>
      <c r="AU18" s="353">
        <v>107834601700</v>
      </c>
      <c r="AV18" s="353">
        <v>1290349250</v>
      </c>
      <c r="AW18" s="353">
        <v>107834601700</v>
      </c>
      <c r="AX18" s="353">
        <v>0</v>
      </c>
      <c r="AY18" s="353">
        <v>107033297530</v>
      </c>
      <c r="AZ18" s="353">
        <v>801304170</v>
      </c>
      <c r="BA18" s="353">
        <v>245233711</v>
      </c>
      <c r="BB18" s="354"/>
      <c r="BC18" s="355">
        <v>0.67200539297903228</v>
      </c>
      <c r="BD18" s="355">
        <v>0.98817548838495028</v>
      </c>
    </row>
    <row r="19" spans="2:56" s="329" customFormat="1" x14ac:dyDescent="0.25">
      <c r="B19" s="922" t="s">
        <v>14</v>
      </c>
      <c r="C19" s="921"/>
      <c r="D19" s="922" t="s">
        <v>282</v>
      </c>
      <c r="E19" s="921"/>
      <c r="F19" s="922"/>
      <c r="G19" s="921"/>
      <c r="H19" s="922"/>
      <c r="I19" s="921"/>
      <c r="J19" s="922"/>
      <c r="K19" s="921"/>
      <c r="L19" s="921"/>
      <c r="M19" s="922"/>
      <c r="N19" s="921"/>
      <c r="O19" s="921"/>
      <c r="P19" s="922"/>
      <c r="Q19" s="921"/>
      <c r="R19" s="922"/>
      <c r="S19" s="921"/>
      <c r="T19" s="920" t="s">
        <v>9</v>
      </c>
      <c r="U19" s="921"/>
      <c r="V19" s="921"/>
      <c r="W19" s="921"/>
      <c r="X19" s="921"/>
      <c r="Y19" s="921"/>
      <c r="Z19" s="921"/>
      <c r="AA19" s="921"/>
      <c r="AB19" s="922" t="s">
        <v>273</v>
      </c>
      <c r="AC19" s="921"/>
      <c r="AD19" s="921"/>
      <c r="AE19" s="921"/>
      <c r="AF19" s="921"/>
      <c r="AG19" s="922" t="s">
        <v>274</v>
      </c>
      <c r="AH19" s="921"/>
      <c r="AI19" s="921"/>
      <c r="AJ19" s="1053" t="s">
        <v>653</v>
      </c>
      <c r="AK19" s="1053"/>
      <c r="AL19" s="1053"/>
      <c r="AM19" s="1053"/>
      <c r="AN19" s="1053"/>
      <c r="AO19" s="353">
        <f>+AO71+AO72</f>
        <v>18461500000</v>
      </c>
      <c r="AP19" s="353">
        <f t="shared" ref="AP19:BA19" si="0">+AP71+AP72</f>
        <v>13896228043.18</v>
      </c>
      <c r="AQ19" s="353">
        <f t="shared" si="0"/>
        <v>4565271956.8199997</v>
      </c>
      <c r="AR19" s="434">
        <f t="shared" si="0"/>
        <v>0</v>
      </c>
      <c r="AS19" s="353">
        <f t="shared" si="0"/>
        <v>9581406103.2999992</v>
      </c>
      <c r="AT19" s="353">
        <f t="shared" si="0"/>
        <v>4314821939.8800001</v>
      </c>
      <c r="AU19" s="353">
        <f t="shared" si="0"/>
        <v>5704260729.8400002</v>
      </c>
      <c r="AV19" s="353">
        <f t="shared" si="0"/>
        <v>3877145373.46</v>
      </c>
      <c r="AW19" s="353">
        <f t="shared" si="0"/>
        <v>5700192671.8400002</v>
      </c>
      <c r="AX19" s="353">
        <f t="shared" si="0"/>
        <v>4068058</v>
      </c>
      <c r="AY19" s="353">
        <f t="shared" si="0"/>
        <v>5700192671.8400002</v>
      </c>
      <c r="AZ19" s="353">
        <f t="shared" si="0"/>
        <v>0</v>
      </c>
      <c r="BA19" s="353">
        <f t="shared" si="0"/>
        <v>2918088</v>
      </c>
      <c r="BB19" s="354"/>
      <c r="BC19" s="355">
        <v>0.6410347600529166</v>
      </c>
      <c r="BD19" s="355">
        <v>0.61578386607195468</v>
      </c>
    </row>
    <row r="20" spans="2:56" s="329" customFormat="1" x14ac:dyDescent="0.25">
      <c r="B20" s="922" t="s">
        <v>14</v>
      </c>
      <c r="C20" s="921"/>
      <c r="D20" s="922" t="s">
        <v>289</v>
      </c>
      <c r="E20" s="921"/>
      <c r="F20" s="922"/>
      <c r="G20" s="921"/>
      <c r="H20" s="922"/>
      <c r="I20" s="921"/>
      <c r="J20" s="922"/>
      <c r="K20" s="921"/>
      <c r="L20" s="921"/>
      <c r="M20" s="922"/>
      <c r="N20" s="921"/>
      <c r="O20" s="921"/>
      <c r="P20" s="922"/>
      <c r="Q20" s="921"/>
      <c r="R20" s="922"/>
      <c r="S20" s="921"/>
      <c r="T20" s="920" t="s">
        <v>10</v>
      </c>
      <c r="U20" s="921"/>
      <c r="V20" s="921"/>
      <c r="W20" s="921"/>
      <c r="X20" s="921"/>
      <c r="Y20" s="921"/>
      <c r="Z20" s="921"/>
      <c r="AA20" s="921"/>
      <c r="AB20" s="922" t="s">
        <v>273</v>
      </c>
      <c r="AC20" s="921"/>
      <c r="AD20" s="921"/>
      <c r="AE20" s="921"/>
      <c r="AF20" s="921"/>
      <c r="AG20" s="922" t="s">
        <v>274</v>
      </c>
      <c r="AH20" s="921"/>
      <c r="AI20" s="921"/>
      <c r="AJ20" s="1053" t="s">
        <v>861</v>
      </c>
      <c r="AK20" s="1053"/>
      <c r="AL20" s="1053"/>
      <c r="AM20" s="1053"/>
      <c r="AN20" s="1053"/>
      <c r="AO20" s="353">
        <f>+AO170+AO171+AO172</f>
        <v>278937100000</v>
      </c>
      <c r="AP20" s="353">
        <f t="shared" ref="AP20:BA20" si="1">+AP170+AP171+AP172</f>
        <v>220395504466</v>
      </c>
      <c r="AQ20" s="353">
        <f t="shared" si="1"/>
        <v>52541595534</v>
      </c>
      <c r="AR20" s="434">
        <f t="shared" si="1"/>
        <v>6000000000</v>
      </c>
      <c r="AS20" s="353">
        <f t="shared" si="1"/>
        <v>208158266868</v>
      </c>
      <c r="AT20" s="353">
        <f t="shared" si="1"/>
        <v>12237237598</v>
      </c>
      <c r="AU20" s="353">
        <f t="shared" si="1"/>
        <v>117237294369</v>
      </c>
      <c r="AV20" s="353">
        <f t="shared" si="1"/>
        <v>90920972499</v>
      </c>
      <c r="AW20" s="353">
        <f t="shared" si="1"/>
        <v>116924666979</v>
      </c>
      <c r="AX20" s="353">
        <f t="shared" si="1"/>
        <v>312627390</v>
      </c>
      <c r="AY20" s="353">
        <f t="shared" si="1"/>
        <v>116924666979</v>
      </c>
      <c r="AZ20" s="353">
        <f t="shared" si="1"/>
        <v>0</v>
      </c>
      <c r="BA20" s="353">
        <f t="shared" si="1"/>
        <v>2742263</v>
      </c>
      <c r="BB20" s="354"/>
      <c r="BC20" s="355">
        <v>0.91113324568366272</v>
      </c>
      <c r="BD20" s="355">
        <v>0.55255872397725059</v>
      </c>
    </row>
    <row r="21" spans="2:56" x14ac:dyDescent="0.25">
      <c r="B21" s="1044"/>
      <c r="C21" s="1041"/>
      <c r="D21" s="1045"/>
      <c r="E21" s="1041"/>
      <c r="F21" s="1044"/>
      <c r="G21" s="1041"/>
      <c r="H21" s="1044"/>
      <c r="I21" s="1041"/>
      <c r="J21" s="1044"/>
      <c r="K21" s="1040"/>
      <c r="L21" s="1041"/>
      <c r="M21" s="1044"/>
      <c r="N21" s="1040"/>
      <c r="O21" s="1041"/>
      <c r="P21" s="1044"/>
      <c r="Q21" s="1041"/>
      <c r="R21" s="1044"/>
      <c r="S21" s="1041"/>
      <c r="T21" s="1044"/>
      <c r="U21" s="1040"/>
      <c r="V21" s="1040"/>
      <c r="W21" s="1040"/>
      <c r="X21" s="1040"/>
      <c r="Y21" s="1040"/>
      <c r="Z21" s="1040"/>
      <c r="AA21" s="1041"/>
      <c r="AB21" s="1044"/>
      <c r="AC21" s="1040"/>
      <c r="AD21" s="1040"/>
      <c r="AE21" s="1040"/>
      <c r="AF21" s="1041"/>
      <c r="AG21" s="1044"/>
      <c r="AH21" s="1040"/>
      <c r="AI21" s="1041"/>
      <c r="AJ21" s="1051"/>
      <c r="AK21" s="1052"/>
      <c r="AL21" s="1052"/>
      <c r="AM21" s="1052"/>
      <c r="AN21" s="1045"/>
      <c r="AO21" s="351">
        <f>+SUM(AO18:AO20)</f>
        <v>459785616667</v>
      </c>
      <c r="AP21" s="351">
        <f>+SUM(AP18:AP20)</f>
        <v>385291751605.17999</v>
      </c>
      <c r="AQ21" s="351">
        <f t="shared" ref="AQ21:BA21" si="2">+SUM(AQ18:AQ20)</f>
        <v>59111865061.82</v>
      </c>
      <c r="AR21" s="433">
        <f t="shared" si="2"/>
        <v>15382000000</v>
      </c>
      <c r="AS21" s="351">
        <f t="shared" si="2"/>
        <v>326864623921.29999</v>
      </c>
      <c r="AT21" s="351">
        <f t="shared" si="2"/>
        <v>58427127683.879997</v>
      </c>
      <c r="AU21" s="351">
        <f t="shared" si="2"/>
        <v>230776156798.84</v>
      </c>
      <c r="AV21" s="351">
        <f t="shared" si="2"/>
        <v>96088467122.460007</v>
      </c>
      <c r="AW21" s="351">
        <f t="shared" si="2"/>
        <v>230459461350.84</v>
      </c>
      <c r="AX21" s="351">
        <f t="shared" si="2"/>
        <v>316695448</v>
      </c>
      <c r="AY21" s="351">
        <f t="shared" si="2"/>
        <v>229658157180.84</v>
      </c>
      <c r="AZ21" s="351">
        <f t="shared" si="2"/>
        <v>801304170</v>
      </c>
      <c r="BA21" s="351">
        <f t="shared" si="2"/>
        <v>250894062</v>
      </c>
      <c r="BC21" s="352">
        <v>0.91113324568366272</v>
      </c>
      <c r="BD21" s="352">
        <v>0.55255872397725059</v>
      </c>
    </row>
    <row r="22" spans="2:56" s="329" customFormat="1" x14ac:dyDescent="0.25">
      <c r="B22" s="922" t="s">
        <v>99</v>
      </c>
      <c r="C22" s="921"/>
      <c r="D22" s="922"/>
      <c r="E22" s="921"/>
      <c r="F22" s="922"/>
      <c r="G22" s="921"/>
      <c r="H22" s="922"/>
      <c r="I22" s="921"/>
      <c r="J22" s="922"/>
      <c r="K22" s="921"/>
      <c r="L22" s="921"/>
      <c r="M22" s="922"/>
      <c r="N22" s="921"/>
      <c r="O22" s="921"/>
      <c r="P22" s="922"/>
      <c r="Q22" s="921"/>
      <c r="R22" s="922"/>
      <c r="S22" s="921"/>
      <c r="T22" s="920" t="s">
        <v>11</v>
      </c>
      <c r="U22" s="921"/>
      <c r="V22" s="921"/>
      <c r="W22" s="921"/>
      <c r="X22" s="921"/>
      <c r="Y22" s="921"/>
      <c r="Z22" s="921"/>
      <c r="AA22" s="921"/>
      <c r="AB22" s="922" t="s">
        <v>273</v>
      </c>
      <c r="AC22" s="921"/>
      <c r="AD22" s="921"/>
      <c r="AE22" s="921"/>
      <c r="AF22" s="921"/>
      <c r="AG22" s="922" t="s">
        <v>274</v>
      </c>
      <c r="AH22" s="921"/>
      <c r="AI22" s="921"/>
      <c r="AJ22" s="1053" t="s">
        <v>862</v>
      </c>
      <c r="AK22" s="1053"/>
      <c r="AL22" s="1053"/>
      <c r="AM22" s="1053"/>
      <c r="AN22" s="1053"/>
      <c r="AO22" s="353">
        <f>+AO192+AO193+AO194</f>
        <v>33485745822</v>
      </c>
      <c r="AP22" s="353">
        <f t="shared" ref="AP22:BA22" si="3">+AP192+AP193+AP194</f>
        <v>18509939694</v>
      </c>
      <c r="AQ22" s="353">
        <f t="shared" si="3"/>
        <v>4779306128</v>
      </c>
      <c r="AR22" s="434">
        <f t="shared" si="3"/>
        <v>10846500000</v>
      </c>
      <c r="AS22" s="353">
        <f t="shared" si="3"/>
        <v>15205035692</v>
      </c>
      <c r="AT22" s="353">
        <f t="shared" si="3"/>
        <v>3304904002</v>
      </c>
      <c r="AU22" s="353">
        <f t="shared" si="3"/>
        <v>4086040211.0500002</v>
      </c>
      <c r="AV22" s="353">
        <f t="shared" si="3"/>
        <v>11118995480.950001</v>
      </c>
      <c r="AW22" s="353">
        <f t="shared" si="3"/>
        <v>4062603698.0500002</v>
      </c>
      <c r="AX22" s="353">
        <f t="shared" si="3"/>
        <v>23436513</v>
      </c>
      <c r="AY22" s="353">
        <f t="shared" si="3"/>
        <v>4062603698.0500002</v>
      </c>
      <c r="AZ22" s="353">
        <f t="shared" si="3"/>
        <v>0</v>
      </c>
      <c r="BA22" s="353">
        <f t="shared" si="3"/>
        <v>1718802</v>
      </c>
      <c r="BB22" s="354"/>
      <c r="BC22" s="355">
        <v>0.38190788043203033</v>
      </c>
      <c r="BD22" s="355">
        <v>0.38974510686961511</v>
      </c>
    </row>
    <row r="23" spans="2:56" x14ac:dyDescent="0.25">
      <c r="B23" s="1044"/>
      <c r="C23" s="1041"/>
      <c r="D23" s="1045"/>
      <c r="E23" s="1041"/>
      <c r="F23" s="1044"/>
      <c r="G23" s="1041"/>
      <c r="H23" s="1044"/>
      <c r="I23" s="1041"/>
      <c r="J23" s="1044"/>
      <c r="K23" s="1040"/>
      <c r="L23" s="1041"/>
      <c r="M23" s="1044"/>
      <c r="N23" s="1040"/>
      <c r="O23" s="1041"/>
      <c r="P23" s="1044"/>
      <c r="Q23" s="1041"/>
      <c r="R23" s="1044"/>
      <c r="S23" s="1041"/>
      <c r="T23" s="1044"/>
      <c r="U23" s="1040"/>
      <c r="V23" s="1040"/>
      <c r="W23" s="1040"/>
      <c r="X23" s="1040"/>
      <c r="Y23" s="1040"/>
      <c r="Z23" s="1040"/>
      <c r="AA23" s="1041"/>
      <c r="AB23" s="1044"/>
      <c r="AC23" s="1040"/>
      <c r="AD23" s="1040"/>
      <c r="AE23" s="1040"/>
      <c r="AF23" s="1041"/>
      <c r="AG23" s="1044"/>
      <c r="AH23" s="1040"/>
      <c r="AI23" s="1041"/>
      <c r="AJ23" s="1051"/>
      <c r="AK23" s="1052"/>
      <c r="AL23" s="1052"/>
      <c r="AM23" s="1052"/>
      <c r="AN23" s="1045"/>
      <c r="AO23" s="351">
        <f>+AO21+AO22</f>
        <v>493271362489</v>
      </c>
      <c r="AP23" s="351">
        <f>+AP21+AP22</f>
        <v>403801691299.17999</v>
      </c>
      <c r="AQ23" s="351">
        <f t="shared" ref="AQ23:BB23" si="4">+AQ21+AQ22</f>
        <v>63891171189.82</v>
      </c>
      <c r="AR23" s="433">
        <f t="shared" si="4"/>
        <v>26228500000</v>
      </c>
      <c r="AS23" s="351">
        <f t="shared" si="4"/>
        <v>342069659613.29999</v>
      </c>
      <c r="AT23" s="351">
        <f t="shared" si="4"/>
        <v>61732031685.879997</v>
      </c>
      <c r="AU23" s="351">
        <f t="shared" si="4"/>
        <v>234862197009.88998</v>
      </c>
      <c r="AV23" s="351">
        <f t="shared" si="4"/>
        <v>107207462603.41</v>
      </c>
      <c r="AW23" s="351">
        <f t="shared" si="4"/>
        <v>234522065048.88998</v>
      </c>
      <c r="AX23" s="351">
        <f t="shared" si="4"/>
        <v>340131961</v>
      </c>
      <c r="AY23" s="351">
        <f t="shared" si="4"/>
        <v>233720760878.88998</v>
      </c>
      <c r="AZ23" s="351">
        <f t="shared" si="4"/>
        <v>801304170</v>
      </c>
      <c r="BA23" s="351">
        <f t="shared" si="4"/>
        <v>252612864</v>
      </c>
      <c r="BB23" s="351">
        <f t="shared" si="4"/>
        <v>0</v>
      </c>
      <c r="BC23" s="352">
        <v>0.91113324568366272</v>
      </c>
      <c r="BD23" s="352">
        <v>0.55255872397725059</v>
      </c>
    </row>
    <row r="24" spans="2:56" s="329" customFormat="1" x14ac:dyDescent="0.25">
      <c r="B24" s="922"/>
      <c r="C24" s="921"/>
      <c r="D24" s="922"/>
      <c r="E24" s="921"/>
      <c r="F24" s="922"/>
      <c r="G24" s="921"/>
      <c r="H24" s="922"/>
      <c r="I24" s="921"/>
      <c r="J24" s="922"/>
      <c r="K24" s="921"/>
      <c r="L24" s="921"/>
      <c r="M24" s="922"/>
      <c r="N24" s="921"/>
      <c r="O24" s="921"/>
      <c r="P24" s="922"/>
      <c r="Q24" s="921"/>
      <c r="R24" s="922"/>
      <c r="S24" s="921"/>
      <c r="T24" s="920"/>
      <c r="U24" s="921"/>
      <c r="V24" s="921"/>
      <c r="W24" s="921"/>
      <c r="X24" s="921"/>
      <c r="Y24" s="921"/>
      <c r="Z24" s="921"/>
      <c r="AA24" s="921"/>
      <c r="AB24" s="922"/>
      <c r="AC24" s="921"/>
      <c r="AD24" s="921"/>
      <c r="AE24" s="921"/>
      <c r="AF24" s="921"/>
      <c r="AG24" s="922"/>
      <c r="AH24" s="921"/>
      <c r="AI24" s="921"/>
      <c r="AJ24" s="1053"/>
      <c r="AK24" s="1053"/>
      <c r="AL24" s="1053"/>
      <c r="AM24" s="1053"/>
      <c r="AN24" s="1053"/>
      <c r="AO24" s="353"/>
      <c r="AP24" s="353">
        <v>403801691299.18005</v>
      </c>
      <c r="AQ24" s="353"/>
      <c r="AR24" s="434"/>
      <c r="AS24" s="353">
        <v>342069659613.29999</v>
      </c>
      <c r="AT24" s="353"/>
      <c r="AU24" s="353">
        <v>234862197009.89001</v>
      </c>
      <c r="AV24" s="353"/>
      <c r="AW24" s="353">
        <v>234522065048.88998</v>
      </c>
      <c r="AX24" s="353"/>
      <c r="AY24" s="353"/>
      <c r="AZ24" s="353"/>
      <c r="BA24" s="353"/>
      <c r="BB24" s="354"/>
      <c r="BC24" s="355"/>
      <c r="BD24" s="355"/>
    </row>
    <row r="25" spans="2:56" s="329" customFormat="1" x14ac:dyDescent="0.25">
      <c r="B25" s="922"/>
      <c r="C25" s="921"/>
      <c r="D25" s="922"/>
      <c r="E25" s="921"/>
      <c r="F25" s="922"/>
      <c r="G25" s="921"/>
      <c r="H25" s="922"/>
      <c r="I25" s="921"/>
      <c r="J25" s="922"/>
      <c r="K25" s="921"/>
      <c r="L25" s="921"/>
      <c r="M25" s="922"/>
      <c r="N25" s="921"/>
      <c r="O25" s="921"/>
      <c r="P25" s="922"/>
      <c r="Q25" s="921"/>
      <c r="R25" s="922"/>
      <c r="S25" s="921"/>
      <c r="T25" s="920"/>
      <c r="U25" s="921"/>
      <c r="V25" s="921"/>
      <c r="W25" s="921"/>
      <c r="X25" s="921"/>
      <c r="Y25" s="921"/>
      <c r="Z25" s="921"/>
      <c r="AA25" s="921"/>
      <c r="AB25" s="922"/>
      <c r="AC25" s="921"/>
      <c r="AD25" s="921"/>
      <c r="AE25" s="921"/>
      <c r="AF25" s="921"/>
      <c r="AG25" s="922"/>
      <c r="AH25" s="921"/>
      <c r="AI25" s="921"/>
      <c r="AJ25" s="1053"/>
      <c r="AK25" s="1053"/>
      <c r="AL25" s="1053"/>
      <c r="AM25" s="1053"/>
      <c r="AN25" s="1053"/>
      <c r="AO25" s="353"/>
      <c r="AP25" s="353">
        <f>+AP23-AP24</f>
        <v>0</v>
      </c>
      <c r="AQ25" s="353"/>
      <c r="AR25" s="434"/>
      <c r="AS25" s="353">
        <f>+AS23-AS24</f>
        <v>0</v>
      </c>
      <c r="AT25" s="353"/>
      <c r="AU25" s="353">
        <f>+AU23-AU24</f>
        <v>0</v>
      </c>
      <c r="AV25" s="353"/>
      <c r="AW25" s="353">
        <f>+AW23-AW24</f>
        <v>0</v>
      </c>
      <c r="AX25" s="353"/>
      <c r="AY25" s="353"/>
      <c r="AZ25" s="353"/>
      <c r="BA25" s="353"/>
      <c r="BB25" s="354"/>
      <c r="BC25" s="355"/>
      <c r="BD25" s="355"/>
    </row>
    <row r="26" spans="2:56" x14ac:dyDescent="0.25">
      <c r="B26" s="330"/>
      <c r="D26" s="330"/>
      <c r="F26" s="330"/>
      <c r="H26" s="330"/>
      <c r="J26" s="330"/>
      <c r="M26" s="330"/>
      <c r="P26" s="330"/>
      <c r="R26" s="330"/>
      <c r="T26" s="332"/>
      <c r="AB26" s="330"/>
      <c r="AG26" s="330"/>
      <c r="AJ26" s="105"/>
      <c r="AK26" s="356"/>
      <c r="AL26" s="356"/>
      <c r="AM26" s="356"/>
      <c r="AN26" s="356"/>
      <c r="AO26" s="357"/>
      <c r="AP26" s="357"/>
      <c r="AQ26" s="357"/>
      <c r="AR26" s="435"/>
      <c r="AS26" s="357"/>
      <c r="AT26" s="357"/>
      <c r="AU26" s="374"/>
      <c r="AV26" s="357"/>
      <c r="AW26" s="357"/>
      <c r="AX26" s="357"/>
      <c r="AY26" s="357"/>
      <c r="AZ26" s="357"/>
      <c r="BA26" s="357"/>
      <c r="BC26" s="358"/>
      <c r="BD26" s="358"/>
    </row>
    <row r="27" spans="2:56" x14ac:dyDescent="0.25">
      <c r="B27" s="330"/>
      <c r="D27" s="330"/>
      <c r="F27" s="330"/>
      <c r="H27" s="330"/>
      <c r="J27" s="330"/>
      <c r="M27" s="330"/>
      <c r="P27" s="330"/>
      <c r="R27" s="330"/>
      <c r="T27" s="332"/>
      <c r="AB27" s="330"/>
      <c r="AG27" s="330"/>
      <c r="AJ27" s="105"/>
      <c r="AK27" s="356"/>
      <c r="AL27" s="356"/>
      <c r="AM27" s="356"/>
      <c r="AN27" s="356"/>
      <c r="AO27" s="357">
        <f>+AO268-AO269</f>
        <v>1200000000</v>
      </c>
      <c r="AP27" s="357">
        <f>+AO27-AR268</f>
        <v>200000000</v>
      </c>
      <c r="AQ27" s="357"/>
      <c r="AR27" s="435"/>
      <c r="AS27" s="357"/>
      <c r="AT27" s="357"/>
      <c r="AU27" s="357"/>
      <c r="AV27" s="357"/>
      <c r="AW27" s="357"/>
      <c r="AX27" s="357"/>
      <c r="AY27" s="357"/>
      <c r="AZ27" s="357"/>
      <c r="BA27" s="357"/>
      <c r="BC27" s="358"/>
      <c r="BD27" s="358"/>
    </row>
    <row r="28" spans="2:56" s="418" customFormat="1" ht="36" customHeight="1" x14ac:dyDescent="0.25">
      <c r="B28" s="1044" t="s">
        <v>247</v>
      </c>
      <c r="C28" s="1041"/>
      <c r="D28" s="1045" t="s">
        <v>248</v>
      </c>
      <c r="E28" s="1041"/>
      <c r="F28" s="1044" t="s">
        <v>249</v>
      </c>
      <c r="G28" s="1041"/>
      <c r="H28" s="1044" t="s">
        <v>250</v>
      </c>
      <c r="I28" s="1041"/>
      <c r="J28" s="1044" t="s">
        <v>251</v>
      </c>
      <c r="K28" s="1040"/>
      <c r="L28" s="1041"/>
      <c r="M28" s="1044" t="s">
        <v>252</v>
      </c>
      <c r="N28" s="1040"/>
      <c r="O28" s="1041"/>
      <c r="P28" s="1044" t="s">
        <v>253</v>
      </c>
      <c r="Q28" s="1041"/>
      <c r="R28" s="1044" t="s">
        <v>254</v>
      </c>
      <c r="S28" s="1041"/>
      <c r="T28" s="1044" t="s">
        <v>255</v>
      </c>
      <c r="U28" s="1040"/>
      <c r="V28" s="1040"/>
      <c r="W28" s="1040"/>
      <c r="X28" s="1040"/>
      <c r="Y28" s="1040"/>
      <c r="Z28" s="1040"/>
      <c r="AA28" s="1041"/>
      <c r="AB28" s="1044" t="s">
        <v>256</v>
      </c>
      <c r="AC28" s="1040"/>
      <c r="AD28" s="1040"/>
      <c r="AE28" s="1040"/>
      <c r="AF28" s="1041"/>
      <c r="AG28" s="1044" t="s">
        <v>257</v>
      </c>
      <c r="AH28" s="1040"/>
      <c r="AI28" s="1041"/>
      <c r="AJ28" s="420" t="s">
        <v>258</v>
      </c>
      <c r="AK28" s="1052"/>
      <c r="AL28" s="1052"/>
      <c r="AM28" s="1052"/>
      <c r="AN28" s="1045"/>
      <c r="AO28" s="351" t="s">
        <v>260</v>
      </c>
      <c r="AP28" s="351" t="s">
        <v>261</v>
      </c>
      <c r="AQ28" s="351" t="s">
        <v>262</v>
      </c>
      <c r="AR28" s="433" t="s">
        <v>263</v>
      </c>
      <c r="AS28" s="351" t="s">
        <v>264</v>
      </c>
      <c r="AT28" s="351" t="s">
        <v>265</v>
      </c>
      <c r="AU28" s="351" t="s">
        <v>266</v>
      </c>
      <c r="AV28" s="351" t="s">
        <v>267</v>
      </c>
      <c r="AW28" s="351" t="s">
        <v>268</v>
      </c>
      <c r="AX28" s="351" t="s">
        <v>269</v>
      </c>
      <c r="AY28" s="351" t="s">
        <v>270</v>
      </c>
      <c r="AZ28" s="351" t="s">
        <v>271</v>
      </c>
      <c r="BA28" s="351" t="s">
        <v>272</v>
      </c>
      <c r="BB28" s="346"/>
      <c r="BC28" s="352" t="s">
        <v>859</v>
      </c>
      <c r="BD28" s="352" t="s">
        <v>860</v>
      </c>
    </row>
    <row r="29" spans="2:56" ht="15" hidden="1" customHeight="1" x14ac:dyDescent="0.25">
      <c r="B29" s="918" t="s">
        <v>14</v>
      </c>
      <c r="C29" s="1032"/>
      <c r="D29" s="918"/>
      <c r="E29" s="1032"/>
      <c r="F29" s="918"/>
      <c r="G29" s="1032"/>
      <c r="H29" s="918"/>
      <c r="I29" s="1032"/>
      <c r="J29" s="918"/>
      <c r="K29" s="1032"/>
      <c r="L29" s="1032"/>
      <c r="M29" s="918"/>
      <c r="N29" s="1032"/>
      <c r="O29" s="1032"/>
      <c r="P29" s="918"/>
      <c r="Q29" s="1032"/>
      <c r="R29" s="918"/>
      <c r="S29" s="1032"/>
      <c r="T29" s="917" t="s">
        <v>8</v>
      </c>
      <c r="U29" s="1032"/>
      <c r="V29" s="1032"/>
      <c r="W29" s="1032"/>
      <c r="X29" s="1032"/>
      <c r="Y29" s="1032"/>
      <c r="Z29" s="1032"/>
      <c r="AA29" s="1032"/>
      <c r="AB29" s="918" t="s">
        <v>273</v>
      </c>
      <c r="AC29" s="1032"/>
      <c r="AD29" s="1032"/>
      <c r="AE29" s="1032"/>
      <c r="AF29" s="1032"/>
      <c r="AG29" s="918" t="s">
        <v>274</v>
      </c>
      <c r="AH29" s="1032"/>
      <c r="AI29" s="1032"/>
      <c r="AJ29" s="105" t="s">
        <v>65</v>
      </c>
      <c r="AK29" s="1054"/>
      <c r="AL29" s="1054"/>
      <c r="AM29" s="1054"/>
      <c r="AN29" s="1054"/>
      <c r="AO29" s="205">
        <v>388731630846</v>
      </c>
      <c r="AP29" s="205">
        <v>365290960447.17999</v>
      </c>
      <c r="AQ29" s="205">
        <v>8058670398.8199997</v>
      </c>
      <c r="AR29" s="387">
        <v>15382000000</v>
      </c>
      <c r="AS29" s="205">
        <v>311454719908.29999</v>
      </c>
      <c r="AT29" s="205">
        <v>53836240538.879997</v>
      </c>
      <c r="AU29" s="205">
        <v>220243626170.84</v>
      </c>
      <c r="AV29" s="205">
        <v>91211093737.460007</v>
      </c>
      <c r="AW29" s="205">
        <v>220218943623.84</v>
      </c>
      <c r="AX29" s="205">
        <v>24682547</v>
      </c>
      <c r="AY29" s="205">
        <v>219417639453.84</v>
      </c>
      <c r="AZ29" s="205">
        <v>801304170</v>
      </c>
      <c r="BA29" s="205">
        <v>250894062</v>
      </c>
      <c r="BB29" s="331"/>
      <c r="BC29" s="359">
        <f>+AS29/AO29</f>
        <v>0.8012075560470302</v>
      </c>
      <c r="BD29" s="359">
        <f>+AW29/AS29</f>
        <v>0.70706568097178923</v>
      </c>
    </row>
    <row r="30" spans="2:56" ht="15" hidden="1" customHeight="1" x14ac:dyDescent="0.25">
      <c r="B30" s="918" t="s">
        <v>14</v>
      </c>
      <c r="C30" s="1032"/>
      <c r="D30" s="918"/>
      <c r="E30" s="1032"/>
      <c r="F30" s="918"/>
      <c r="G30" s="1032"/>
      <c r="H30" s="918"/>
      <c r="I30" s="1032"/>
      <c r="J30" s="918"/>
      <c r="K30" s="1032"/>
      <c r="L30" s="1032"/>
      <c r="M30" s="918"/>
      <c r="N30" s="1032"/>
      <c r="O30" s="1032"/>
      <c r="P30" s="918"/>
      <c r="Q30" s="1032"/>
      <c r="R30" s="918"/>
      <c r="S30" s="1032"/>
      <c r="T30" s="917" t="s">
        <v>8</v>
      </c>
      <c r="U30" s="1032"/>
      <c r="V30" s="1032"/>
      <c r="W30" s="1032"/>
      <c r="X30" s="1032"/>
      <c r="Y30" s="1032"/>
      <c r="Z30" s="1032"/>
      <c r="AA30" s="1032"/>
      <c r="AB30" s="918" t="s">
        <v>273</v>
      </c>
      <c r="AC30" s="1032"/>
      <c r="AD30" s="1032"/>
      <c r="AE30" s="1032"/>
      <c r="AF30" s="1032"/>
      <c r="AG30" s="918" t="s">
        <v>274</v>
      </c>
      <c r="AH30" s="1032"/>
      <c r="AI30" s="1032"/>
      <c r="AJ30" s="105" t="s">
        <v>303</v>
      </c>
      <c r="AK30" s="919"/>
      <c r="AL30" s="919"/>
      <c r="AM30" s="919"/>
      <c r="AN30" s="919"/>
      <c r="AO30" s="205">
        <v>4021085821</v>
      </c>
      <c r="AP30" s="205">
        <v>2249050843</v>
      </c>
      <c r="AQ30" s="205">
        <v>1772034978</v>
      </c>
      <c r="AR30" s="388">
        <v>0</v>
      </c>
      <c r="AS30" s="205">
        <v>324598665</v>
      </c>
      <c r="AT30" s="205">
        <v>1924452178</v>
      </c>
      <c r="AU30" s="205">
        <v>2555366</v>
      </c>
      <c r="AV30" s="205">
        <v>322043299</v>
      </c>
      <c r="AW30" s="206">
        <v>0</v>
      </c>
      <c r="AX30" s="205">
        <v>2555366</v>
      </c>
      <c r="AY30" s="206">
        <v>0</v>
      </c>
      <c r="AZ30" s="206">
        <v>0</v>
      </c>
      <c r="BA30" s="206">
        <v>0</v>
      </c>
      <c r="BB30" s="331"/>
      <c r="BC30" s="359">
        <f t="shared" ref="BC30:BC93" si="5">+AS30/AO30</f>
        <v>8.0724132597417647E-2</v>
      </c>
      <c r="BD30" s="359">
        <f t="shared" ref="BD30:BD93" si="6">+AW30/AS30</f>
        <v>0</v>
      </c>
    </row>
    <row r="31" spans="2:56" ht="15" hidden="1" customHeight="1" x14ac:dyDescent="0.25">
      <c r="B31" s="918" t="s">
        <v>14</v>
      </c>
      <c r="C31" s="1032"/>
      <c r="D31" s="918"/>
      <c r="E31" s="1032"/>
      <c r="F31" s="918"/>
      <c r="G31" s="1032"/>
      <c r="H31" s="918"/>
      <c r="I31" s="1032"/>
      <c r="J31" s="918"/>
      <c r="K31" s="1032"/>
      <c r="L31" s="1032"/>
      <c r="M31" s="918"/>
      <c r="N31" s="1032"/>
      <c r="O31" s="1032"/>
      <c r="P31" s="918"/>
      <c r="Q31" s="1032"/>
      <c r="R31" s="918"/>
      <c r="S31" s="1032"/>
      <c r="T31" s="917" t="s">
        <v>8</v>
      </c>
      <c r="U31" s="1032"/>
      <c r="V31" s="1032"/>
      <c r="W31" s="1032"/>
      <c r="X31" s="1032"/>
      <c r="Y31" s="1032"/>
      <c r="Z31" s="1032"/>
      <c r="AA31" s="1032"/>
      <c r="AB31" s="918" t="s">
        <v>273</v>
      </c>
      <c r="AC31" s="1032"/>
      <c r="AD31" s="1032"/>
      <c r="AE31" s="1032"/>
      <c r="AF31" s="1032"/>
      <c r="AG31" s="918" t="s">
        <v>276</v>
      </c>
      <c r="AH31" s="1032"/>
      <c r="AI31" s="1032"/>
      <c r="AJ31" s="105" t="s">
        <v>80</v>
      </c>
      <c r="AK31" s="919"/>
      <c r="AL31" s="919"/>
      <c r="AM31" s="919"/>
      <c r="AN31" s="919"/>
      <c r="AO31" s="205">
        <v>519000000</v>
      </c>
      <c r="AP31" s="206">
        <v>0</v>
      </c>
      <c r="AQ31" s="205">
        <v>519000000</v>
      </c>
      <c r="AR31" s="388">
        <v>0</v>
      </c>
      <c r="AS31" s="206">
        <v>0</v>
      </c>
      <c r="AT31" s="206">
        <v>0</v>
      </c>
      <c r="AU31" s="206">
        <v>0</v>
      </c>
      <c r="AV31" s="206">
        <v>0</v>
      </c>
      <c r="AW31" s="206">
        <v>0</v>
      </c>
      <c r="AX31" s="206">
        <v>0</v>
      </c>
      <c r="AY31" s="206">
        <v>0</v>
      </c>
      <c r="AZ31" s="206">
        <v>0</v>
      </c>
      <c r="BA31" s="206">
        <v>0</v>
      </c>
      <c r="BB31" s="331"/>
      <c r="BC31" s="359">
        <f t="shared" si="5"/>
        <v>0</v>
      </c>
      <c r="BD31" s="359" t="e">
        <f t="shared" si="6"/>
        <v>#DIV/0!</v>
      </c>
    </row>
    <row r="32" spans="2:56" ht="15" hidden="1" customHeight="1" x14ac:dyDescent="0.25">
      <c r="B32" s="918" t="s">
        <v>14</v>
      </c>
      <c r="C32" s="1032"/>
      <c r="D32" s="918"/>
      <c r="E32" s="1032"/>
      <c r="F32" s="918"/>
      <c r="G32" s="1032"/>
      <c r="H32" s="918"/>
      <c r="I32" s="1032"/>
      <c r="J32" s="918"/>
      <c r="K32" s="1032"/>
      <c r="L32" s="1032"/>
      <c r="M32" s="918"/>
      <c r="N32" s="1032"/>
      <c r="O32" s="1032"/>
      <c r="P32" s="918"/>
      <c r="Q32" s="1032"/>
      <c r="R32" s="918"/>
      <c r="S32" s="1032"/>
      <c r="T32" s="917" t="s">
        <v>8</v>
      </c>
      <c r="U32" s="1032"/>
      <c r="V32" s="1032"/>
      <c r="W32" s="1032"/>
      <c r="X32" s="1032"/>
      <c r="Y32" s="1032"/>
      <c r="Z32" s="1032"/>
      <c r="AA32" s="1032"/>
      <c r="AB32" s="918" t="s">
        <v>273</v>
      </c>
      <c r="AC32" s="1032"/>
      <c r="AD32" s="1032"/>
      <c r="AE32" s="1032"/>
      <c r="AF32" s="1032"/>
      <c r="AG32" s="918" t="s">
        <v>276</v>
      </c>
      <c r="AH32" s="1032"/>
      <c r="AI32" s="1032"/>
      <c r="AJ32" s="105" t="s">
        <v>23</v>
      </c>
      <c r="AK32" s="919"/>
      <c r="AL32" s="919"/>
      <c r="AM32" s="919"/>
      <c r="AN32" s="919"/>
      <c r="AO32" s="205">
        <v>66513900000</v>
      </c>
      <c r="AP32" s="205">
        <v>17751740315</v>
      </c>
      <c r="AQ32" s="205">
        <v>48762159685</v>
      </c>
      <c r="AR32" s="388">
        <v>0</v>
      </c>
      <c r="AS32" s="205">
        <v>15085305348</v>
      </c>
      <c r="AT32" s="205">
        <v>2666434967</v>
      </c>
      <c r="AU32" s="205">
        <v>10529975262</v>
      </c>
      <c r="AV32" s="205">
        <v>4555330086</v>
      </c>
      <c r="AW32" s="205">
        <v>10240517727</v>
      </c>
      <c r="AX32" s="205">
        <v>289457535</v>
      </c>
      <c r="AY32" s="205">
        <v>10240517727</v>
      </c>
      <c r="AZ32" s="206">
        <v>0</v>
      </c>
      <c r="BA32" s="206">
        <v>0</v>
      </c>
      <c r="BB32" s="331"/>
      <c r="BC32" s="359">
        <f t="shared" si="5"/>
        <v>0.22679929079485642</v>
      </c>
      <c r="BD32" s="359">
        <f t="shared" si="6"/>
        <v>0.67884059956119358</v>
      </c>
    </row>
    <row r="33" spans="1:56" s="329" customFormat="1" ht="15" hidden="1" customHeight="1" x14ac:dyDescent="0.25">
      <c r="A33" s="329" t="str">
        <f>+B33&amp;D33&amp;F33&amp;H33&amp;J33&amp;M33&amp;P33&amp;R33&amp;AJ33</f>
        <v>A110</v>
      </c>
      <c r="B33" s="922" t="s">
        <v>14</v>
      </c>
      <c r="C33" s="921"/>
      <c r="D33" s="922" t="s">
        <v>279</v>
      </c>
      <c r="E33" s="921"/>
      <c r="F33" s="922"/>
      <c r="G33" s="921"/>
      <c r="H33" s="922"/>
      <c r="I33" s="921"/>
      <c r="J33" s="922"/>
      <c r="K33" s="921"/>
      <c r="L33" s="921"/>
      <c r="M33" s="922"/>
      <c r="N33" s="921"/>
      <c r="O33" s="921"/>
      <c r="P33" s="922"/>
      <c r="Q33" s="921"/>
      <c r="R33" s="922"/>
      <c r="S33" s="921"/>
      <c r="T33" s="920" t="s">
        <v>7</v>
      </c>
      <c r="U33" s="921"/>
      <c r="V33" s="921"/>
      <c r="W33" s="921"/>
      <c r="X33" s="921"/>
      <c r="Y33" s="921"/>
      <c r="Z33" s="921"/>
      <c r="AA33" s="921"/>
      <c r="AB33" s="922" t="s">
        <v>273</v>
      </c>
      <c r="AC33" s="921"/>
      <c r="AD33" s="921"/>
      <c r="AE33" s="921"/>
      <c r="AF33" s="921"/>
      <c r="AG33" s="922" t="s">
        <v>274</v>
      </c>
      <c r="AH33" s="921"/>
      <c r="AI33" s="921"/>
      <c r="AJ33" s="231" t="s">
        <v>65</v>
      </c>
      <c r="AK33" s="923"/>
      <c r="AL33" s="923"/>
      <c r="AM33" s="923"/>
      <c r="AN33" s="923"/>
      <c r="AO33" s="353">
        <v>162387016667</v>
      </c>
      <c r="AP33" s="353">
        <v>151000019096</v>
      </c>
      <c r="AQ33" s="353">
        <v>2004997571</v>
      </c>
      <c r="AR33" s="386">
        <v>9382000000</v>
      </c>
      <c r="AS33" s="353">
        <v>109124950950</v>
      </c>
      <c r="AT33" s="353">
        <v>41875068146</v>
      </c>
      <c r="AU33" s="353">
        <v>107834601700</v>
      </c>
      <c r="AV33" s="353">
        <v>1290349250</v>
      </c>
      <c r="AW33" s="353">
        <v>107834601700</v>
      </c>
      <c r="AX33" s="353">
        <v>0</v>
      </c>
      <c r="AY33" s="353">
        <v>107033297530</v>
      </c>
      <c r="AZ33" s="353">
        <v>801304170</v>
      </c>
      <c r="BA33" s="353">
        <v>245233711</v>
      </c>
      <c r="BB33" s="354"/>
      <c r="BC33" s="355">
        <f t="shared" si="5"/>
        <v>0.67200539297903228</v>
      </c>
      <c r="BD33" s="355">
        <f t="shared" si="6"/>
        <v>0.98817548838495028</v>
      </c>
    </row>
    <row r="34" spans="1:56" ht="15" hidden="1" customHeight="1" x14ac:dyDescent="0.25">
      <c r="A34" s="329" t="str">
        <f t="shared" ref="A34:A97" si="7">+B34&amp;D34&amp;F34&amp;H34&amp;J34&amp;M34&amp;P34&amp;R34&amp;AJ34</f>
        <v>A1010</v>
      </c>
      <c r="B34" s="918" t="s">
        <v>14</v>
      </c>
      <c r="C34" s="1032"/>
      <c r="D34" s="918" t="s">
        <v>279</v>
      </c>
      <c r="E34" s="1032"/>
      <c r="F34" s="918" t="s">
        <v>280</v>
      </c>
      <c r="G34" s="1032"/>
      <c r="H34" s="918"/>
      <c r="I34" s="1032"/>
      <c r="J34" s="918"/>
      <c r="K34" s="1032"/>
      <c r="L34" s="1032"/>
      <c r="M34" s="918"/>
      <c r="N34" s="1032"/>
      <c r="O34" s="1032"/>
      <c r="P34" s="918"/>
      <c r="Q34" s="1032"/>
      <c r="R34" s="918"/>
      <c r="S34" s="1032"/>
      <c r="T34" s="917" t="s">
        <v>7</v>
      </c>
      <c r="U34" s="1032"/>
      <c r="V34" s="1032"/>
      <c r="W34" s="1032"/>
      <c r="X34" s="1032"/>
      <c r="Y34" s="1032"/>
      <c r="Z34" s="1032"/>
      <c r="AA34" s="1032"/>
      <c r="AB34" s="918" t="s">
        <v>273</v>
      </c>
      <c r="AC34" s="1032"/>
      <c r="AD34" s="1032"/>
      <c r="AE34" s="1032"/>
      <c r="AF34" s="1032"/>
      <c r="AG34" s="918" t="s">
        <v>274</v>
      </c>
      <c r="AH34" s="1032"/>
      <c r="AI34" s="1032"/>
      <c r="AJ34" s="105" t="s">
        <v>65</v>
      </c>
      <c r="AK34" s="919"/>
      <c r="AL34" s="919"/>
      <c r="AM34" s="919"/>
      <c r="AN34" s="919"/>
      <c r="AO34" s="205">
        <v>162387016667</v>
      </c>
      <c r="AP34" s="205">
        <v>151000019096</v>
      </c>
      <c r="AQ34" s="205">
        <v>2004997571</v>
      </c>
      <c r="AR34" s="387">
        <v>9382000000</v>
      </c>
      <c r="AS34" s="205">
        <v>109124950950</v>
      </c>
      <c r="AT34" s="205">
        <v>41875068146</v>
      </c>
      <c r="AU34" s="205">
        <v>107834601700</v>
      </c>
      <c r="AV34" s="205">
        <v>1290349250</v>
      </c>
      <c r="AW34" s="205">
        <v>107834601700</v>
      </c>
      <c r="AX34" s="206">
        <v>0</v>
      </c>
      <c r="AY34" s="205">
        <v>107033297530</v>
      </c>
      <c r="AZ34" s="205">
        <v>801304170</v>
      </c>
      <c r="BA34" s="205">
        <v>245233711</v>
      </c>
      <c r="BB34" s="327"/>
      <c r="BC34" s="362">
        <f t="shared" si="5"/>
        <v>0.67200539297903228</v>
      </c>
      <c r="BD34" s="362">
        <f t="shared" si="6"/>
        <v>0.98817548838495028</v>
      </c>
    </row>
    <row r="35" spans="1:56" ht="15" hidden="1" customHeight="1" x14ac:dyDescent="0.25">
      <c r="A35" s="329" t="str">
        <f t="shared" si="7"/>
        <v>A10110</v>
      </c>
      <c r="B35" s="918" t="s">
        <v>14</v>
      </c>
      <c r="C35" s="1032"/>
      <c r="D35" s="918" t="s">
        <v>279</v>
      </c>
      <c r="E35" s="1032"/>
      <c r="F35" s="918" t="s">
        <v>280</v>
      </c>
      <c r="G35" s="1032"/>
      <c r="H35" s="918" t="s">
        <v>279</v>
      </c>
      <c r="I35" s="1032"/>
      <c r="J35" s="918"/>
      <c r="K35" s="1032"/>
      <c r="L35" s="1032"/>
      <c r="M35" s="918"/>
      <c r="N35" s="1032"/>
      <c r="O35" s="1032"/>
      <c r="P35" s="918"/>
      <c r="Q35" s="1032"/>
      <c r="R35" s="918"/>
      <c r="S35" s="1032"/>
      <c r="T35" s="917" t="s">
        <v>281</v>
      </c>
      <c r="U35" s="1032"/>
      <c r="V35" s="1032"/>
      <c r="W35" s="1032"/>
      <c r="X35" s="1032"/>
      <c r="Y35" s="1032"/>
      <c r="Z35" s="1032"/>
      <c r="AA35" s="1032"/>
      <c r="AB35" s="918" t="s">
        <v>273</v>
      </c>
      <c r="AC35" s="1032"/>
      <c r="AD35" s="1032"/>
      <c r="AE35" s="1032"/>
      <c r="AF35" s="1032"/>
      <c r="AG35" s="918" t="s">
        <v>274</v>
      </c>
      <c r="AH35" s="1032"/>
      <c r="AI35" s="1032"/>
      <c r="AJ35" s="105" t="s">
        <v>65</v>
      </c>
      <c r="AK35" s="919"/>
      <c r="AL35" s="919"/>
      <c r="AM35" s="919"/>
      <c r="AN35" s="919"/>
      <c r="AO35" s="205">
        <v>124709000000</v>
      </c>
      <c r="AP35" s="205">
        <v>113327000000</v>
      </c>
      <c r="AQ35" s="205">
        <v>2000000000</v>
      </c>
      <c r="AR35" s="387">
        <v>9382000000</v>
      </c>
      <c r="AS35" s="205">
        <v>80161471133</v>
      </c>
      <c r="AT35" s="205">
        <v>33165528867</v>
      </c>
      <c r="AU35" s="205">
        <v>80158678979</v>
      </c>
      <c r="AV35" s="205">
        <v>2792154</v>
      </c>
      <c r="AW35" s="205">
        <v>80158678979</v>
      </c>
      <c r="AX35" s="206">
        <v>0</v>
      </c>
      <c r="AY35" s="205">
        <v>80158678979</v>
      </c>
      <c r="AZ35" s="206">
        <v>0</v>
      </c>
      <c r="BA35" s="205">
        <v>187376984</v>
      </c>
      <c r="BB35" s="327"/>
      <c r="BC35" s="362">
        <f t="shared" si="5"/>
        <v>0.64278817994691639</v>
      </c>
      <c r="BD35" s="362">
        <f t="shared" si="6"/>
        <v>0.99996516837876681</v>
      </c>
    </row>
    <row r="36" spans="1:56" ht="15" hidden="1" customHeight="1" x14ac:dyDescent="0.25">
      <c r="A36" s="329" t="str">
        <f t="shared" si="7"/>
        <v>A101110</v>
      </c>
      <c r="B36" s="918" t="s">
        <v>14</v>
      </c>
      <c r="C36" s="1032"/>
      <c r="D36" s="918" t="s">
        <v>279</v>
      </c>
      <c r="E36" s="1032"/>
      <c r="F36" s="918" t="s">
        <v>280</v>
      </c>
      <c r="G36" s="1032"/>
      <c r="H36" s="918" t="s">
        <v>279</v>
      </c>
      <c r="I36" s="1032"/>
      <c r="J36" s="918" t="s">
        <v>279</v>
      </c>
      <c r="K36" s="1032"/>
      <c r="L36" s="1032"/>
      <c r="M36" s="918"/>
      <c r="N36" s="1032"/>
      <c r="O36" s="1032"/>
      <c r="P36" s="918"/>
      <c r="Q36" s="1032"/>
      <c r="R36" s="918"/>
      <c r="S36" s="1032"/>
      <c r="T36" s="917" t="s">
        <v>186</v>
      </c>
      <c r="U36" s="1032"/>
      <c r="V36" s="1032"/>
      <c r="W36" s="1032"/>
      <c r="X36" s="1032"/>
      <c r="Y36" s="1032"/>
      <c r="Z36" s="1032"/>
      <c r="AA36" s="1032"/>
      <c r="AB36" s="918" t="s">
        <v>273</v>
      </c>
      <c r="AC36" s="1032"/>
      <c r="AD36" s="1032"/>
      <c r="AE36" s="1032"/>
      <c r="AF36" s="1032"/>
      <c r="AG36" s="918" t="s">
        <v>274</v>
      </c>
      <c r="AH36" s="1032"/>
      <c r="AI36" s="1032"/>
      <c r="AJ36" s="105" t="s">
        <v>65</v>
      </c>
      <c r="AK36" s="919"/>
      <c r="AL36" s="919"/>
      <c r="AM36" s="919"/>
      <c r="AN36" s="919"/>
      <c r="AO36" s="205">
        <v>89215000000</v>
      </c>
      <c r="AP36" s="205">
        <v>87215000000</v>
      </c>
      <c r="AQ36" s="205">
        <v>2000000000</v>
      </c>
      <c r="AR36" s="388">
        <v>0</v>
      </c>
      <c r="AS36" s="205">
        <v>66000626331</v>
      </c>
      <c r="AT36" s="205">
        <v>21214373669</v>
      </c>
      <c r="AU36" s="205">
        <v>65997845982</v>
      </c>
      <c r="AV36" s="205">
        <v>2780349</v>
      </c>
      <c r="AW36" s="205">
        <v>65997845982</v>
      </c>
      <c r="AX36" s="206">
        <v>0</v>
      </c>
      <c r="AY36" s="205">
        <v>65997845982</v>
      </c>
      <c r="AZ36" s="206">
        <v>0</v>
      </c>
      <c r="BA36" s="205">
        <v>185374635</v>
      </c>
      <c r="BB36" s="327"/>
      <c r="BC36" s="362">
        <f t="shared" si="5"/>
        <v>0.73979293090847953</v>
      </c>
      <c r="BD36" s="362">
        <f t="shared" si="6"/>
        <v>0.99995787389977098</v>
      </c>
    </row>
    <row r="37" spans="1:56" s="371" customFormat="1" ht="15" hidden="1" customHeight="1" x14ac:dyDescent="0.25">
      <c r="A37" s="368" t="str">
        <f t="shared" si="7"/>
        <v>A1011110</v>
      </c>
      <c r="B37" s="1055" t="s">
        <v>14</v>
      </c>
      <c r="C37" s="1056"/>
      <c r="D37" s="1055" t="s">
        <v>279</v>
      </c>
      <c r="E37" s="1056"/>
      <c r="F37" s="1055" t="s">
        <v>280</v>
      </c>
      <c r="G37" s="1056"/>
      <c r="H37" s="1055" t="s">
        <v>279</v>
      </c>
      <c r="I37" s="1056"/>
      <c r="J37" s="1055" t="s">
        <v>279</v>
      </c>
      <c r="K37" s="1056"/>
      <c r="L37" s="1056"/>
      <c r="M37" s="1055" t="s">
        <v>279</v>
      </c>
      <c r="N37" s="1056"/>
      <c r="O37" s="1056"/>
      <c r="P37" s="1055"/>
      <c r="Q37" s="1056"/>
      <c r="R37" s="1055"/>
      <c r="S37" s="1056"/>
      <c r="T37" s="1058" t="s">
        <v>15</v>
      </c>
      <c r="U37" s="1056"/>
      <c r="V37" s="1056"/>
      <c r="W37" s="1056"/>
      <c r="X37" s="1056"/>
      <c r="Y37" s="1056"/>
      <c r="Z37" s="1056"/>
      <c r="AA37" s="1056"/>
      <c r="AB37" s="1055" t="s">
        <v>273</v>
      </c>
      <c r="AC37" s="1056"/>
      <c r="AD37" s="1056"/>
      <c r="AE37" s="1056"/>
      <c r="AF37" s="1056"/>
      <c r="AG37" s="1055" t="s">
        <v>274</v>
      </c>
      <c r="AH37" s="1056"/>
      <c r="AI37" s="1056"/>
      <c r="AJ37" s="369" t="s">
        <v>65</v>
      </c>
      <c r="AK37" s="1057"/>
      <c r="AL37" s="1057"/>
      <c r="AM37" s="1057"/>
      <c r="AN37" s="1057"/>
      <c r="AO37" s="266">
        <v>83015000000</v>
      </c>
      <c r="AP37" s="266">
        <v>81215000000</v>
      </c>
      <c r="AQ37" s="266">
        <v>1800000000</v>
      </c>
      <c r="AR37" s="389">
        <v>0</v>
      </c>
      <c r="AS37" s="266">
        <v>61674591997</v>
      </c>
      <c r="AT37" s="266">
        <v>19540408003</v>
      </c>
      <c r="AU37" s="266">
        <v>61674579306</v>
      </c>
      <c r="AV37" s="266">
        <v>12691</v>
      </c>
      <c r="AW37" s="266">
        <v>61674579306</v>
      </c>
      <c r="AX37" s="267">
        <v>0</v>
      </c>
      <c r="AY37" s="266">
        <v>61674579306</v>
      </c>
      <c r="AZ37" s="267">
        <v>0</v>
      </c>
      <c r="BA37" s="266">
        <v>116708</v>
      </c>
      <c r="BB37" s="328"/>
      <c r="BC37" s="370">
        <f t="shared" si="5"/>
        <v>0.74293310843823401</v>
      </c>
      <c r="BD37" s="370">
        <f t="shared" si="6"/>
        <v>0.9999997942264458</v>
      </c>
    </row>
    <row r="38" spans="1:56" ht="15" hidden="1" customHeight="1" x14ac:dyDescent="0.25">
      <c r="A38" s="329" t="str">
        <f t="shared" si="7"/>
        <v>A1011210</v>
      </c>
      <c r="B38" s="925" t="s">
        <v>14</v>
      </c>
      <c r="C38" s="1032"/>
      <c r="D38" s="925" t="s">
        <v>279</v>
      </c>
      <c r="E38" s="1032"/>
      <c r="F38" s="925" t="s">
        <v>280</v>
      </c>
      <c r="G38" s="1032"/>
      <c r="H38" s="925" t="s">
        <v>279</v>
      </c>
      <c r="I38" s="1032"/>
      <c r="J38" s="925" t="s">
        <v>279</v>
      </c>
      <c r="K38" s="1032"/>
      <c r="L38" s="1032"/>
      <c r="M38" s="925" t="s">
        <v>282</v>
      </c>
      <c r="N38" s="1032"/>
      <c r="O38" s="1032"/>
      <c r="P38" s="925"/>
      <c r="Q38" s="1032"/>
      <c r="R38" s="925"/>
      <c r="S38" s="1032"/>
      <c r="T38" s="924" t="s">
        <v>16</v>
      </c>
      <c r="U38" s="1032"/>
      <c r="V38" s="1032"/>
      <c r="W38" s="1032"/>
      <c r="X38" s="1032"/>
      <c r="Y38" s="1032"/>
      <c r="Z38" s="1032"/>
      <c r="AA38" s="1032"/>
      <c r="AB38" s="925" t="s">
        <v>273</v>
      </c>
      <c r="AC38" s="1032"/>
      <c r="AD38" s="1032"/>
      <c r="AE38" s="1032"/>
      <c r="AF38" s="1032"/>
      <c r="AG38" s="925" t="s">
        <v>274</v>
      </c>
      <c r="AH38" s="1032"/>
      <c r="AI38" s="1032"/>
      <c r="AJ38" s="108" t="s">
        <v>65</v>
      </c>
      <c r="AK38" s="926"/>
      <c r="AL38" s="926"/>
      <c r="AM38" s="926"/>
      <c r="AN38" s="926"/>
      <c r="AO38" s="209">
        <v>5180000000</v>
      </c>
      <c r="AP38" s="209">
        <v>5000000000</v>
      </c>
      <c r="AQ38" s="209">
        <v>180000000</v>
      </c>
      <c r="AR38" s="389">
        <v>0</v>
      </c>
      <c r="AS38" s="209">
        <v>3755579600</v>
      </c>
      <c r="AT38" s="209">
        <v>1244420400</v>
      </c>
      <c r="AU38" s="209">
        <v>3755579600</v>
      </c>
      <c r="AV38" s="210">
        <v>0</v>
      </c>
      <c r="AW38" s="209">
        <v>3755579600</v>
      </c>
      <c r="AX38" s="210">
        <v>0</v>
      </c>
      <c r="AY38" s="209">
        <v>3755579600</v>
      </c>
      <c r="AZ38" s="210">
        <v>0</v>
      </c>
      <c r="BA38" s="209">
        <v>2549184</v>
      </c>
      <c r="BB38" s="327"/>
      <c r="BC38" s="362">
        <f t="shared" si="5"/>
        <v>0.72501536679536682</v>
      </c>
      <c r="BD38" s="362">
        <f t="shared" si="6"/>
        <v>1</v>
      </c>
    </row>
    <row r="39" spans="1:56" ht="15" hidden="1" customHeight="1" x14ac:dyDescent="0.25">
      <c r="A39" s="329" t="str">
        <f t="shared" si="7"/>
        <v>A1011410</v>
      </c>
      <c r="B39" s="925" t="s">
        <v>14</v>
      </c>
      <c r="C39" s="1032"/>
      <c r="D39" s="925" t="s">
        <v>279</v>
      </c>
      <c r="E39" s="1032"/>
      <c r="F39" s="925" t="s">
        <v>280</v>
      </c>
      <c r="G39" s="1032"/>
      <c r="H39" s="925" t="s">
        <v>279</v>
      </c>
      <c r="I39" s="1032"/>
      <c r="J39" s="925" t="s">
        <v>279</v>
      </c>
      <c r="K39" s="1032"/>
      <c r="L39" s="1032"/>
      <c r="M39" s="925" t="s">
        <v>283</v>
      </c>
      <c r="N39" s="1032"/>
      <c r="O39" s="1032"/>
      <c r="P39" s="925"/>
      <c r="Q39" s="1032"/>
      <c r="R39" s="925"/>
      <c r="S39" s="1032"/>
      <c r="T39" s="924" t="s">
        <v>17</v>
      </c>
      <c r="U39" s="1032"/>
      <c r="V39" s="1032"/>
      <c r="W39" s="1032"/>
      <c r="X39" s="1032"/>
      <c r="Y39" s="1032"/>
      <c r="Z39" s="1032"/>
      <c r="AA39" s="1032"/>
      <c r="AB39" s="925" t="s">
        <v>273</v>
      </c>
      <c r="AC39" s="1032"/>
      <c r="AD39" s="1032"/>
      <c r="AE39" s="1032"/>
      <c r="AF39" s="1032"/>
      <c r="AG39" s="925" t="s">
        <v>274</v>
      </c>
      <c r="AH39" s="1032"/>
      <c r="AI39" s="1032"/>
      <c r="AJ39" s="108" t="s">
        <v>65</v>
      </c>
      <c r="AK39" s="926"/>
      <c r="AL39" s="926"/>
      <c r="AM39" s="926"/>
      <c r="AN39" s="926"/>
      <c r="AO39" s="209">
        <v>1020000000</v>
      </c>
      <c r="AP39" s="209">
        <v>1000000000</v>
      </c>
      <c r="AQ39" s="209">
        <v>20000000</v>
      </c>
      <c r="AR39" s="389">
        <v>0</v>
      </c>
      <c r="AS39" s="209">
        <v>570454734</v>
      </c>
      <c r="AT39" s="209">
        <v>429545266</v>
      </c>
      <c r="AU39" s="209">
        <v>567687076</v>
      </c>
      <c r="AV39" s="209">
        <v>2767658</v>
      </c>
      <c r="AW39" s="209">
        <v>567687076</v>
      </c>
      <c r="AX39" s="210">
        <v>0</v>
      </c>
      <c r="AY39" s="209">
        <v>567687076</v>
      </c>
      <c r="AZ39" s="210">
        <v>0</v>
      </c>
      <c r="BA39" s="209">
        <v>182708743</v>
      </c>
      <c r="BB39" s="327"/>
      <c r="BC39" s="362">
        <f t="shared" si="5"/>
        <v>0.55926934705882358</v>
      </c>
      <c r="BD39" s="362">
        <f t="shared" si="6"/>
        <v>0.99514833020914151</v>
      </c>
    </row>
    <row r="40" spans="1:56" ht="15" hidden="1" customHeight="1" x14ac:dyDescent="0.25">
      <c r="A40" s="329" t="str">
        <f t="shared" si="7"/>
        <v>A101410</v>
      </c>
      <c r="B40" s="918" t="s">
        <v>14</v>
      </c>
      <c r="C40" s="1032"/>
      <c r="D40" s="918" t="s">
        <v>279</v>
      </c>
      <c r="E40" s="1032"/>
      <c r="F40" s="918" t="s">
        <v>280</v>
      </c>
      <c r="G40" s="1032"/>
      <c r="H40" s="918" t="s">
        <v>279</v>
      </c>
      <c r="I40" s="1032"/>
      <c r="J40" s="918" t="s">
        <v>283</v>
      </c>
      <c r="K40" s="1032"/>
      <c r="L40" s="1032"/>
      <c r="M40" s="918"/>
      <c r="N40" s="1032"/>
      <c r="O40" s="1032"/>
      <c r="P40" s="918"/>
      <c r="Q40" s="1032"/>
      <c r="R40" s="918"/>
      <c r="S40" s="1032"/>
      <c r="T40" s="917" t="s">
        <v>187</v>
      </c>
      <c r="U40" s="1032"/>
      <c r="V40" s="1032"/>
      <c r="W40" s="1032"/>
      <c r="X40" s="1032"/>
      <c r="Y40" s="1032"/>
      <c r="Z40" s="1032"/>
      <c r="AA40" s="1032"/>
      <c r="AB40" s="918" t="s">
        <v>273</v>
      </c>
      <c r="AC40" s="1032"/>
      <c r="AD40" s="1032"/>
      <c r="AE40" s="1032"/>
      <c r="AF40" s="1032"/>
      <c r="AG40" s="918" t="s">
        <v>274</v>
      </c>
      <c r="AH40" s="1032"/>
      <c r="AI40" s="1032"/>
      <c r="AJ40" s="105" t="s">
        <v>65</v>
      </c>
      <c r="AK40" s="919"/>
      <c r="AL40" s="919"/>
      <c r="AM40" s="919"/>
      <c r="AN40" s="919"/>
      <c r="AO40" s="205">
        <v>1525000000</v>
      </c>
      <c r="AP40" s="205">
        <v>1525000000</v>
      </c>
      <c r="AQ40" s="206">
        <v>0</v>
      </c>
      <c r="AR40" s="388">
        <v>0</v>
      </c>
      <c r="AS40" s="205">
        <v>1143652734</v>
      </c>
      <c r="AT40" s="205">
        <v>381347266</v>
      </c>
      <c r="AU40" s="205">
        <v>1143652734</v>
      </c>
      <c r="AV40" s="206">
        <v>0</v>
      </c>
      <c r="AW40" s="205">
        <v>1143652734</v>
      </c>
      <c r="AX40" s="206">
        <v>0</v>
      </c>
      <c r="AY40" s="205">
        <v>1143652734</v>
      </c>
      <c r="AZ40" s="206">
        <v>0</v>
      </c>
      <c r="BA40" s="206">
        <v>0</v>
      </c>
      <c r="BB40" s="327"/>
      <c r="BC40" s="362">
        <f t="shared" si="5"/>
        <v>0.7499362190163934</v>
      </c>
      <c r="BD40" s="362">
        <f t="shared" si="6"/>
        <v>1</v>
      </c>
    </row>
    <row r="41" spans="1:56" ht="15" hidden="1" customHeight="1" x14ac:dyDescent="0.25">
      <c r="A41" s="329" t="str">
        <f t="shared" si="7"/>
        <v>A1014210</v>
      </c>
      <c r="B41" s="925" t="s">
        <v>14</v>
      </c>
      <c r="C41" s="1032"/>
      <c r="D41" s="925" t="s">
        <v>279</v>
      </c>
      <c r="E41" s="1032"/>
      <c r="F41" s="925" t="s">
        <v>280</v>
      </c>
      <c r="G41" s="1032"/>
      <c r="H41" s="925" t="s">
        <v>279</v>
      </c>
      <c r="I41" s="1032"/>
      <c r="J41" s="925" t="s">
        <v>283</v>
      </c>
      <c r="K41" s="1032"/>
      <c r="L41" s="1032"/>
      <c r="M41" s="925" t="s">
        <v>282</v>
      </c>
      <c r="N41" s="1032"/>
      <c r="O41" s="1032"/>
      <c r="P41" s="925"/>
      <c r="Q41" s="1032"/>
      <c r="R41" s="925"/>
      <c r="S41" s="1032"/>
      <c r="T41" s="924" t="s">
        <v>18</v>
      </c>
      <c r="U41" s="1032"/>
      <c r="V41" s="1032"/>
      <c r="W41" s="1032"/>
      <c r="X41" s="1032"/>
      <c r="Y41" s="1032"/>
      <c r="Z41" s="1032"/>
      <c r="AA41" s="1032"/>
      <c r="AB41" s="925" t="s">
        <v>273</v>
      </c>
      <c r="AC41" s="1032"/>
      <c r="AD41" s="1032"/>
      <c r="AE41" s="1032"/>
      <c r="AF41" s="1032"/>
      <c r="AG41" s="925" t="s">
        <v>274</v>
      </c>
      <c r="AH41" s="1032"/>
      <c r="AI41" s="1032"/>
      <c r="AJ41" s="108" t="s">
        <v>65</v>
      </c>
      <c r="AK41" s="926"/>
      <c r="AL41" s="926"/>
      <c r="AM41" s="926"/>
      <c r="AN41" s="926"/>
      <c r="AO41" s="209">
        <v>1525000000</v>
      </c>
      <c r="AP41" s="209">
        <v>1525000000</v>
      </c>
      <c r="AQ41" s="210">
        <v>0</v>
      </c>
      <c r="AR41" s="389">
        <v>0</v>
      </c>
      <c r="AS41" s="209">
        <v>1143652734</v>
      </c>
      <c r="AT41" s="209">
        <v>381347266</v>
      </c>
      <c r="AU41" s="209">
        <v>1143652734</v>
      </c>
      <c r="AV41" s="210">
        <v>0</v>
      </c>
      <c r="AW41" s="209">
        <v>1143652734</v>
      </c>
      <c r="AX41" s="210">
        <v>0</v>
      </c>
      <c r="AY41" s="209">
        <v>1143652734</v>
      </c>
      <c r="AZ41" s="210">
        <v>0</v>
      </c>
      <c r="BA41" s="210">
        <v>0</v>
      </c>
      <c r="BB41" s="327"/>
      <c r="BC41" s="362">
        <f t="shared" si="5"/>
        <v>0.7499362190163934</v>
      </c>
      <c r="BD41" s="362">
        <f t="shared" si="6"/>
        <v>1</v>
      </c>
    </row>
    <row r="42" spans="1:56" ht="15" hidden="1" customHeight="1" x14ac:dyDescent="0.25">
      <c r="A42" s="329" t="str">
        <f t="shared" si="7"/>
        <v>A101510</v>
      </c>
      <c r="B42" s="918" t="s">
        <v>14</v>
      </c>
      <c r="C42" s="1032"/>
      <c r="D42" s="918" t="s">
        <v>279</v>
      </c>
      <c r="E42" s="1032"/>
      <c r="F42" s="918" t="s">
        <v>280</v>
      </c>
      <c r="G42" s="1032"/>
      <c r="H42" s="918" t="s">
        <v>279</v>
      </c>
      <c r="I42" s="1032"/>
      <c r="J42" s="918" t="s">
        <v>284</v>
      </c>
      <c r="K42" s="1032"/>
      <c r="L42" s="1032"/>
      <c r="M42" s="918"/>
      <c r="N42" s="1032"/>
      <c r="O42" s="1032"/>
      <c r="P42" s="918"/>
      <c r="Q42" s="1032"/>
      <c r="R42" s="918"/>
      <c r="S42" s="1032"/>
      <c r="T42" s="917" t="s">
        <v>189</v>
      </c>
      <c r="U42" s="1032"/>
      <c r="V42" s="1032"/>
      <c r="W42" s="1032"/>
      <c r="X42" s="1032"/>
      <c r="Y42" s="1032"/>
      <c r="Z42" s="1032"/>
      <c r="AA42" s="1032"/>
      <c r="AB42" s="918" t="s">
        <v>273</v>
      </c>
      <c r="AC42" s="1032"/>
      <c r="AD42" s="1032"/>
      <c r="AE42" s="1032"/>
      <c r="AF42" s="1032"/>
      <c r="AG42" s="918" t="s">
        <v>274</v>
      </c>
      <c r="AH42" s="1032"/>
      <c r="AI42" s="1032"/>
      <c r="AJ42" s="105" t="s">
        <v>65</v>
      </c>
      <c r="AK42" s="919"/>
      <c r="AL42" s="919"/>
      <c r="AM42" s="919"/>
      <c r="AN42" s="919"/>
      <c r="AO42" s="205">
        <v>24015000000</v>
      </c>
      <c r="AP42" s="205">
        <v>24015000000</v>
      </c>
      <c r="AQ42" s="206">
        <v>0</v>
      </c>
      <c r="AR42" s="388">
        <v>0</v>
      </c>
      <c r="AS42" s="205">
        <v>12627483631</v>
      </c>
      <c r="AT42" s="205">
        <v>11387516369</v>
      </c>
      <c r="AU42" s="205">
        <v>12627478806</v>
      </c>
      <c r="AV42" s="205">
        <v>4825</v>
      </c>
      <c r="AW42" s="205">
        <v>12627478806</v>
      </c>
      <c r="AX42" s="206">
        <v>0</v>
      </c>
      <c r="AY42" s="205">
        <v>12627478806</v>
      </c>
      <c r="AZ42" s="206">
        <v>0</v>
      </c>
      <c r="BA42" s="205">
        <v>2002349</v>
      </c>
      <c r="BB42" s="327"/>
      <c r="BC42" s="362">
        <f t="shared" si="5"/>
        <v>0.52581651596918588</v>
      </c>
      <c r="BD42" s="362">
        <f t="shared" si="6"/>
        <v>0.99999961789695069</v>
      </c>
    </row>
    <row r="43" spans="1:56" ht="15" hidden="1" customHeight="1" x14ac:dyDescent="0.25">
      <c r="A43" s="329" t="str">
        <f t="shared" si="7"/>
        <v>A1015110</v>
      </c>
      <c r="B43" s="925" t="s">
        <v>14</v>
      </c>
      <c r="C43" s="1032"/>
      <c r="D43" s="925" t="s">
        <v>279</v>
      </c>
      <c r="E43" s="1032"/>
      <c r="F43" s="925" t="s">
        <v>280</v>
      </c>
      <c r="G43" s="1032"/>
      <c r="H43" s="925" t="s">
        <v>279</v>
      </c>
      <c r="I43" s="1032"/>
      <c r="J43" s="925" t="s">
        <v>284</v>
      </c>
      <c r="K43" s="1032"/>
      <c r="L43" s="1032"/>
      <c r="M43" s="925" t="s">
        <v>279</v>
      </c>
      <c r="N43" s="1032"/>
      <c r="O43" s="1032"/>
      <c r="P43" s="925"/>
      <c r="Q43" s="1032"/>
      <c r="R43" s="925"/>
      <c r="S43" s="1032"/>
      <c r="T43" s="924" t="s">
        <v>19</v>
      </c>
      <c r="U43" s="1032"/>
      <c r="V43" s="1032"/>
      <c r="W43" s="1032"/>
      <c r="X43" s="1032"/>
      <c r="Y43" s="1032"/>
      <c r="Z43" s="1032"/>
      <c r="AA43" s="1032"/>
      <c r="AB43" s="925" t="s">
        <v>273</v>
      </c>
      <c r="AC43" s="1032"/>
      <c r="AD43" s="1032"/>
      <c r="AE43" s="1032"/>
      <c r="AF43" s="1032"/>
      <c r="AG43" s="925" t="s">
        <v>274</v>
      </c>
      <c r="AH43" s="1032"/>
      <c r="AI43" s="1032"/>
      <c r="AJ43" s="108" t="s">
        <v>65</v>
      </c>
      <c r="AK43" s="926"/>
      <c r="AL43" s="926"/>
      <c r="AM43" s="926"/>
      <c r="AN43" s="926"/>
      <c r="AO43" s="209">
        <v>3150962889</v>
      </c>
      <c r="AP43" s="209">
        <v>3150962889</v>
      </c>
      <c r="AQ43" s="210">
        <v>0</v>
      </c>
      <c r="AR43" s="389">
        <v>0</v>
      </c>
      <c r="AS43" s="209">
        <v>2296192118</v>
      </c>
      <c r="AT43" s="209">
        <v>854770771</v>
      </c>
      <c r="AU43" s="209">
        <v>2296192118</v>
      </c>
      <c r="AV43" s="210">
        <v>0</v>
      </c>
      <c r="AW43" s="209">
        <v>2296192118</v>
      </c>
      <c r="AX43" s="210">
        <v>0</v>
      </c>
      <c r="AY43" s="209">
        <v>2296192118</v>
      </c>
      <c r="AZ43" s="210">
        <v>0</v>
      </c>
      <c r="BA43" s="210">
        <v>0</v>
      </c>
      <c r="BB43" s="327"/>
      <c r="BC43" s="362">
        <f t="shared" si="5"/>
        <v>0.72872712211749568</v>
      </c>
      <c r="BD43" s="362">
        <f t="shared" si="6"/>
        <v>1</v>
      </c>
    </row>
    <row r="44" spans="1:56" ht="15" hidden="1" customHeight="1" x14ac:dyDescent="0.25">
      <c r="A44" s="329" t="str">
        <f t="shared" si="7"/>
        <v>A1015210</v>
      </c>
      <c r="B44" s="925" t="s">
        <v>14</v>
      </c>
      <c r="C44" s="1032"/>
      <c r="D44" s="925" t="s">
        <v>279</v>
      </c>
      <c r="E44" s="1032"/>
      <c r="F44" s="925" t="s">
        <v>280</v>
      </c>
      <c r="G44" s="1032"/>
      <c r="H44" s="925" t="s">
        <v>279</v>
      </c>
      <c r="I44" s="1032"/>
      <c r="J44" s="925" t="s">
        <v>284</v>
      </c>
      <c r="K44" s="1032"/>
      <c r="L44" s="1032"/>
      <c r="M44" s="925" t="s">
        <v>282</v>
      </c>
      <c r="N44" s="1032"/>
      <c r="O44" s="1032"/>
      <c r="P44" s="925"/>
      <c r="Q44" s="1032"/>
      <c r="R44" s="925"/>
      <c r="S44" s="1032"/>
      <c r="T44" s="924" t="s">
        <v>20</v>
      </c>
      <c r="U44" s="1032"/>
      <c r="V44" s="1032"/>
      <c r="W44" s="1032"/>
      <c r="X44" s="1032"/>
      <c r="Y44" s="1032"/>
      <c r="Z44" s="1032"/>
      <c r="AA44" s="1032"/>
      <c r="AB44" s="925" t="s">
        <v>273</v>
      </c>
      <c r="AC44" s="1032"/>
      <c r="AD44" s="1032"/>
      <c r="AE44" s="1032"/>
      <c r="AF44" s="1032"/>
      <c r="AG44" s="925" t="s">
        <v>274</v>
      </c>
      <c r="AH44" s="1032"/>
      <c r="AI44" s="1032"/>
      <c r="AJ44" s="108" t="s">
        <v>65</v>
      </c>
      <c r="AK44" s="926"/>
      <c r="AL44" s="926"/>
      <c r="AM44" s="926"/>
      <c r="AN44" s="926"/>
      <c r="AO44" s="209">
        <v>2597340556</v>
      </c>
      <c r="AP44" s="209">
        <v>2597340556</v>
      </c>
      <c r="AQ44" s="210">
        <v>0</v>
      </c>
      <c r="AR44" s="389">
        <v>0</v>
      </c>
      <c r="AS44" s="209">
        <v>1954997809</v>
      </c>
      <c r="AT44" s="209">
        <v>642342747</v>
      </c>
      <c r="AU44" s="209">
        <v>1954997809</v>
      </c>
      <c r="AV44" s="210">
        <v>0</v>
      </c>
      <c r="AW44" s="209">
        <v>1954997809</v>
      </c>
      <c r="AX44" s="210">
        <v>0</v>
      </c>
      <c r="AY44" s="209">
        <v>1954997809</v>
      </c>
      <c r="AZ44" s="210">
        <v>0</v>
      </c>
      <c r="BA44" s="210">
        <v>0</v>
      </c>
      <c r="BB44" s="327"/>
      <c r="BC44" s="362">
        <f t="shared" si="5"/>
        <v>0.75269213522418044</v>
      </c>
      <c r="BD44" s="362">
        <f t="shared" si="6"/>
        <v>1</v>
      </c>
    </row>
    <row r="45" spans="1:56" ht="15" hidden="1" customHeight="1" x14ac:dyDescent="0.25">
      <c r="A45" s="329" t="str">
        <f t="shared" si="7"/>
        <v>A10151410</v>
      </c>
      <c r="B45" s="925" t="s">
        <v>14</v>
      </c>
      <c r="C45" s="1032"/>
      <c r="D45" s="925" t="s">
        <v>279</v>
      </c>
      <c r="E45" s="1032"/>
      <c r="F45" s="925" t="s">
        <v>280</v>
      </c>
      <c r="G45" s="1032"/>
      <c r="H45" s="925" t="s">
        <v>279</v>
      </c>
      <c r="I45" s="1032"/>
      <c r="J45" s="925" t="s">
        <v>284</v>
      </c>
      <c r="K45" s="1032"/>
      <c r="L45" s="1032"/>
      <c r="M45" s="925" t="s">
        <v>285</v>
      </c>
      <c r="N45" s="1032"/>
      <c r="O45" s="1032"/>
      <c r="P45" s="925"/>
      <c r="Q45" s="1032"/>
      <c r="R45" s="925"/>
      <c r="S45" s="1032"/>
      <c r="T45" s="924" t="s">
        <v>21</v>
      </c>
      <c r="U45" s="1032"/>
      <c r="V45" s="1032"/>
      <c r="W45" s="1032"/>
      <c r="X45" s="1032"/>
      <c r="Y45" s="1032"/>
      <c r="Z45" s="1032"/>
      <c r="AA45" s="1032"/>
      <c r="AB45" s="925" t="s">
        <v>273</v>
      </c>
      <c r="AC45" s="1032"/>
      <c r="AD45" s="1032"/>
      <c r="AE45" s="1032"/>
      <c r="AF45" s="1032"/>
      <c r="AG45" s="925" t="s">
        <v>274</v>
      </c>
      <c r="AH45" s="1032"/>
      <c r="AI45" s="1032"/>
      <c r="AJ45" s="108" t="s">
        <v>65</v>
      </c>
      <c r="AK45" s="926"/>
      <c r="AL45" s="926"/>
      <c r="AM45" s="926"/>
      <c r="AN45" s="926"/>
      <c r="AO45" s="209">
        <v>4253886505</v>
      </c>
      <c r="AP45" s="209">
        <v>4253886505</v>
      </c>
      <c r="AQ45" s="210">
        <v>0</v>
      </c>
      <c r="AR45" s="389">
        <v>0</v>
      </c>
      <c r="AS45" s="209">
        <v>4152078585</v>
      </c>
      <c r="AT45" s="209">
        <v>101807920</v>
      </c>
      <c r="AU45" s="209">
        <v>4152078585</v>
      </c>
      <c r="AV45" s="210">
        <v>0</v>
      </c>
      <c r="AW45" s="209">
        <v>4152078585</v>
      </c>
      <c r="AX45" s="210">
        <v>0</v>
      </c>
      <c r="AY45" s="209">
        <v>4152078585</v>
      </c>
      <c r="AZ45" s="210">
        <v>0</v>
      </c>
      <c r="BA45" s="210">
        <v>0</v>
      </c>
      <c r="BB45" s="327"/>
      <c r="BC45" s="362">
        <f t="shared" si="5"/>
        <v>0.97606708127254094</v>
      </c>
      <c r="BD45" s="362">
        <f t="shared" si="6"/>
        <v>1</v>
      </c>
    </row>
    <row r="46" spans="1:56" ht="15" hidden="1" customHeight="1" x14ac:dyDescent="0.25">
      <c r="A46" s="329" t="str">
        <f t="shared" si="7"/>
        <v>A10151510</v>
      </c>
      <c r="B46" s="925" t="s">
        <v>14</v>
      </c>
      <c r="C46" s="1032"/>
      <c r="D46" s="925" t="s">
        <v>279</v>
      </c>
      <c r="E46" s="1032"/>
      <c r="F46" s="925" t="s">
        <v>280</v>
      </c>
      <c r="G46" s="1032"/>
      <c r="H46" s="925" t="s">
        <v>279</v>
      </c>
      <c r="I46" s="1032"/>
      <c r="J46" s="925" t="s">
        <v>284</v>
      </c>
      <c r="K46" s="1032"/>
      <c r="L46" s="1032"/>
      <c r="M46" s="925" t="s">
        <v>286</v>
      </c>
      <c r="N46" s="1032"/>
      <c r="O46" s="1032"/>
      <c r="P46" s="925"/>
      <c r="Q46" s="1032"/>
      <c r="R46" s="925"/>
      <c r="S46" s="1032"/>
      <c r="T46" s="924" t="s">
        <v>22</v>
      </c>
      <c r="U46" s="1032"/>
      <c r="V46" s="1032"/>
      <c r="W46" s="1032"/>
      <c r="X46" s="1032"/>
      <c r="Y46" s="1032"/>
      <c r="Z46" s="1032"/>
      <c r="AA46" s="1032"/>
      <c r="AB46" s="925" t="s">
        <v>273</v>
      </c>
      <c r="AC46" s="1032"/>
      <c r="AD46" s="1032"/>
      <c r="AE46" s="1032"/>
      <c r="AF46" s="1032"/>
      <c r="AG46" s="925" t="s">
        <v>274</v>
      </c>
      <c r="AH46" s="1032"/>
      <c r="AI46" s="1032"/>
      <c r="AJ46" s="108" t="s">
        <v>65</v>
      </c>
      <c r="AK46" s="926"/>
      <c r="AL46" s="926"/>
      <c r="AM46" s="926"/>
      <c r="AN46" s="926"/>
      <c r="AO46" s="209">
        <v>4008125026</v>
      </c>
      <c r="AP46" s="209">
        <v>4008125026</v>
      </c>
      <c r="AQ46" s="210">
        <v>0</v>
      </c>
      <c r="AR46" s="389">
        <v>0</v>
      </c>
      <c r="AS46" s="209">
        <v>2692440252</v>
      </c>
      <c r="AT46" s="209">
        <v>1315684774</v>
      </c>
      <c r="AU46" s="209">
        <v>2692435493</v>
      </c>
      <c r="AV46" s="209">
        <v>4759</v>
      </c>
      <c r="AW46" s="209">
        <v>2692435493</v>
      </c>
      <c r="AX46" s="210">
        <v>0</v>
      </c>
      <c r="AY46" s="209">
        <v>2692435493</v>
      </c>
      <c r="AZ46" s="210">
        <v>0</v>
      </c>
      <c r="BA46" s="209">
        <v>2002349</v>
      </c>
      <c r="BB46" s="327"/>
      <c r="BC46" s="362">
        <f t="shared" si="5"/>
        <v>0.6717455754335544</v>
      </c>
      <c r="BD46" s="362">
        <f t="shared" si="6"/>
        <v>0.99999823245845609</v>
      </c>
    </row>
    <row r="47" spans="1:56" ht="15" hidden="1" customHeight="1" x14ac:dyDescent="0.25">
      <c r="A47" s="329" t="str">
        <f t="shared" si="7"/>
        <v>A10151610</v>
      </c>
      <c r="B47" s="925" t="s">
        <v>14</v>
      </c>
      <c r="C47" s="1032"/>
      <c r="D47" s="925" t="s">
        <v>279</v>
      </c>
      <c r="E47" s="1032"/>
      <c r="F47" s="925" t="s">
        <v>280</v>
      </c>
      <c r="G47" s="1032"/>
      <c r="H47" s="925" t="s">
        <v>279</v>
      </c>
      <c r="I47" s="1032"/>
      <c r="J47" s="925" t="s">
        <v>284</v>
      </c>
      <c r="K47" s="1032"/>
      <c r="L47" s="1032"/>
      <c r="M47" s="925" t="s">
        <v>23</v>
      </c>
      <c r="N47" s="1032"/>
      <c r="O47" s="1032"/>
      <c r="P47" s="925"/>
      <c r="Q47" s="1032"/>
      <c r="R47" s="925"/>
      <c r="S47" s="1032"/>
      <c r="T47" s="924" t="s">
        <v>24</v>
      </c>
      <c r="U47" s="1032"/>
      <c r="V47" s="1032"/>
      <c r="W47" s="1032"/>
      <c r="X47" s="1032"/>
      <c r="Y47" s="1032"/>
      <c r="Z47" s="1032"/>
      <c r="AA47" s="1032"/>
      <c r="AB47" s="925" t="s">
        <v>273</v>
      </c>
      <c r="AC47" s="1032"/>
      <c r="AD47" s="1032"/>
      <c r="AE47" s="1032"/>
      <c r="AF47" s="1032"/>
      <c r="AG47" s="925" t="s">
        <v>274</v>
      </c>
      <c r="AH47" s="1032"/>
      <c r="AI47" s="1032"/>
      <c r="AJ47" s="108" t="s">
        <v>65</v>
      </c>
      <c r="AK47" s="926"/>
      <c r="AL47" s="926"/>
      <c r="AM47" s="926"/>
      <c r="AN47" s="926"/>
      <c r="AO47" s="209">
        <v>7990939236</v>
      </c>
      <c r="AP47" s="209">
        <v>7990939236</v>
      </c>
      <c r="AQ47" s="210">
        <v>0</v>
      </c>
      <c r="AR47" s="389">
        <v>0</v>
      </c>
      <c r="AS47" s="209">
        <v>69216976</v>
      </c>
      <c r="AT47" s="209">
        <v>7921722260</v>
      </c>
      <c r="AU47" s="209">
        <v>69216910</v>
      </c>
      <c r="AV47" s="210">
        <v>66</v>
      </c>
      <c r="AW47" s="209">
        <v>69216910</v>
      </c>
      <c r="AX47" s="210">
        <v>0</v>
      </c>
      <c r="AY47" s="209">
        <v>69216910</v>
      </c>
      <c r="AZ47" s="210">
        <v>0</v>
      </c>
      <c r="BA47" s="210">
        <v>0</v>
      </c>
      <c r="BB47" s="327"/>
      <c r="BC47" s="362">
        <f t="shared" si="5"/>
        <v>8.6619324657319918E-3</v>
      </c>
      <c r="BD47" s="362">
        <f t="shared" si="6"/>
        <v>0.99999904647669091</v>
      </c>
    </row>
    <row r="48" spans="1:56" ht="15" hidden="1" customHeight="1" x14ac:dyDescent="0.25">
      <c r="A48" s="329" t="str">
        <f t="shared" si="7"/>
        <v>A10152210</v>
      </c>
      <c r="B48" s="925" t="s">
        <v>14</v>
      </c>
      <c r="C48" s="1032"/>
      <c r="D48" s="925" t="s">
        <v>279</v>
      </c>
      <c r="E48" s="1032"/>
      <c r="F48" s="925" t="s">
        <v>280</v>
      </c>
      <c r="G48" s="1032"/>
      <c r="H48" s="925" t="s">
        <v>279</v>
      </c>
      <c r="I48" s="1032"/>
      <c r="J48" s="925" t="s">
        <v>284</v>
      </c>
      <c r="K48" s="1032"/>
      <c r="L48" s="1032"/>
      <c r="M48" s="925" t="s">
        <v>287</v>
      </c>
      <c r="N48" s="1032"/>
      <c r="O48" s="1032"/>
      <c r="P48" s="925"/>
      <c r="Q48" s="1032"/>
      <c r="R48" s="925"/>
      <c r="S48" s="1032"/>
      <c r="T48" s="924" t="s">
        <v>25</v>
      </c>
      <c r="U48" s="1032"/>
      <c r="V48" s="1032"/>
      <c r="W48" s="1032"/>
      <c r="X48" s="1032"/>
      <c r="Y48" s="1032"/>
      <c r="Z48" s="1032"/>
      <c r="AA48" s="1032"/>
      <c r="AB48" s="925" t="s">
        <v>273</v>
      </c>
      <c r="AC48" s="1032"/>
      <c r="AD48" s="1032"/>
      <c r="AE48" s="1032"/>
      <c r="AF48" s="1032"/>
      <c r="AG48" s="925" t="s">
        <v>274</v>
      </c>
      <c r="AH48" s="1032"/>
      <c r="AI48" s="1032"/>
      <c r="AJ48" s="108" t="s">
        <v>65</v>
      </c>
      <c r="AK48" s="926"/>
      <c r="AL48" s="926"/>
      <c r="AM48" s="926"/>
      <c r="AN48" s="926"/>
      <c r="AO48" s="209">
        <v>2013745788</v>
      </c>
      <c r="AP48" s="209">
        <v>2013745788</v>
      </c>
      <c r="AQ48" s="210">
        <v>0</v>
      </c>
      <c r="AR48" s="389">
        <v>0</v>
      </c>
      <c r="AS48" s="209">
        <v>1462557891</v>
      </c>
      <c r="AT48" s="209">
        <v>551187897</v>
      </c>
      <c r="AU48" s="209">
        <v>1462557891</v>
      </c>
      <c r="AV48" s="210">
        <v>0</v>
      </c>
      <c r="AW48" s="209">
        <v>1462557891</v>
      </c>
      <c r="AX48" s="210">
        <v>0</v>
      </c>
      <c r="AY48" s="209">
        <v>1462557891</v>
      </c>
      <c r="AZ48" s="210">
        <v>0</v>
      </c>
      <c r="BA48" s="210">
        <v>0</v>
      </c>
      <c r="BB48" s="327"/>
      <c r="BC48" s="362">
        <f t="shared" si="5"/>
        <v>0.72628725021571594</v>
      </c>
      <c r="BD48" s="362">
        <f t="shared" si="6"/>
        <v>1</v>
      </c>
    </row>
    <row r="49" spans="1:56" ht="15" hidden="1" customHeight="1" x14ac:dyDescent="0.25">
      <c r="A49" s="329" t="str">
        <f t="shared" si="7"/>
        <v>A101910</v>
      </c>
      <c r="B49" s="918" t="s">
        <v>14</v>
      </c>
      <c r="C49" s="1032"/>
      <c r="D49" s="918" t="s">
        <v>279</v>
      </c>
      <c r="E49" s="1032"/>
      <c r="F49" s="918" t="s">
        <v>280</v>
      </c>
      <c r="G49" s="1032"/>
      <c r="H49" s="918" t="s">
        <v>279</v>
      </c>
      <c r="I49" s="1032"/>
      <c r="J49" s="918" t="s">
        <v>288</v>
      </c>
      <c r="K49" s="1032"/>
      <c r="L49" s="1032"/>
      <c r="M49" s="918"/>
      <c r="N49" s="1032"/>
      <c r="O49" s="1032"/>
      <c r="P49" s="918"/>
      <c r="Q49" s="1032"/>
      <c r="R49" s="918"/>
      <c r="S49" s="1032"/>
      <c r="T49" s="917" t="s">
        <v>190</v>
      </c>
      <c r="U49" s="1032"/>
      <c r="V49" s="1032"/>
      <c r="W49" s="1032"/>
      <c r="X49" s="1032"/>
      <c r="Y49" s="1032"/>
      <c r="Z49" s="1032"/>
      <c r="AA49" s="1032"/>
      <c r="AB49" s="918" t="s">
        <v>273</v>
      </c>
      <c r="AC49" s="1032"/>
      <c r="AD49" s="1032"/>
      <c r="AE49" s="1032"/>
      <c r="AF49" s="1032"/>
      <c r="AG49" s="918" t="s">
        <v>274</v>
      </c>
      <c r="AH49" s="1032"/>
      <c r="AI49" s="1032"/>
      <c r="AJ49" s="105" t="s">
        <v>65</v>
      </c>
      <c r="AK49" s="919"/>
      <c r="AL49" s="919"/>
      <c r="AM49" s="919"/>
      <c r="AN49" s="919"/>
      <c r="AO49" s="205">
        <v>572000000</v>
      </c>
      <c r="AP49" s="205">
        <v>572000000</v>
      </c>
      <c r="AQ49" s="206">
        <v>0</v>
      </c>
      <c r="AR49" s="388">
        <v>0</v>
      </c>
      <c r="AS49" s="205">
        <v>389708437</v>
      </c>
      <c r="AT49" s="205">
        <v>182291563</v>
      </c>
      <c r="AU49" s="205">
        <v>389701457</v>
      </c>
      <c r="AV49" s="205">
        <v>6980</v>
      </c>
      <c r="AW49" s="205">
        <v>389701457</v>
      </c>
      <c r="AX49" s="206">
        <v>0</v>
      </c>
      <c r="AY49" s="205">
        <v>389701457</v>
      </c>
      <c r="AZ49" s="206">
        <v>0</v>
      </c>
      <c r="BA49" s="206">
        <v>0</v>
      </c>
      <c r="BB49" s="327"/>
      <c r="BC49" s="362">
        <f t="shared" si="5"/>
        <v>0.68130845629370629</v>
      </c>
      <c r="BD49" s="362">
        <f t="shared" si="6"/>
        <v>0.99998208917401499</v>
      </c>
    </row>
    <row r="50" spans="1:56" ht="15" hidden="1" customHeight="1" x14ac:dyDescent="0.25">
      <c r="A50" s="329" t="str">
        <f t="shared" si="7"/>
        <v>A1019110</v>
      </c>
      <c r="B50" s="925" t="s">
        <v>14</v>
      </c>
      <c r="C50" s="1032"/>
      <c r="D50" s="925" t="s">
        <v>279</v>
      </c>
      <c r="E50" s="1032"/>
      <c r="F50" s="925" t="s">
        <v>280</v>
      </c>
      <c r="G50" s="1032"/>
      <c r="H50" s="925" t="s">
        <v>279</v>
      </c>
      <c r="I50" s="1032"/>
      <c r="J50" s="925" t="s">
        <v>288</v>
      </c>
      <c r="K50" s="1032"/>
      <c r="L50" s="1032"/>
      <c r="M50" s="925" t="s">
        <v>279</v>
      </c>
      <c r="N50" s="1032"/>
      <c r="O50" s="1032"/>
      <c r="P50" s="925"/>
      <c r="Q50" s="1032"/>
      <c r="R50" s="925"/>
      <c r="S50" s="1032"/>
      <c r="T50" s="924" t="s">
        <v>26</v>
      </c>
      <c r="U50" s="1032"/>
      <c r="V50" s="1032"/>
      <c r="W50" s="1032"/>
      <c r="X50" s="1032"/>
      <c r="Y50" s="1032"/>
      <c r="Z50" s="1032"/>
      <c r="AA50" s="1032"/>
      <c r="AB50" s="925" t="s">
        <v>273</v>
      </c>
      <c r="AC50" s="1032"/>
      <c r="AD50" s="1032"/>
      <c r="AE50" s="1032"/>
      <c r="AF50" s="1032"/>
      <c r="AG50" s="925" t="s">
        <v>274</v>
      </c>
      <c r="AH50" s="1032"/>
      <c r="AI50" s="1032"/>
      <c r="AJ50" s="108" t="s">
        <v>65</v>
      </c>
      <c r="AK50" s="926"/>
      <c r="AL50" s="926"/>
      <c r="AM50" s="926"/>
      <c r="AN50" s="926"/>
      <c r="AO50" s="209">
        <v>300000000</v>
      </c>
      <c r="AP50" s="209">
        <v>300000000</v>
      </c>
      <c r="AQ50" s="210">
        <v>0</v>
      </c>
      <c r="AR50" s="389">
        <v>0</v>
      </c>
      <c r="AS50" s="209">
        <v>198919314</v>
      </c>
      <c r="AT50" s="209">
        <v>101080686</v>
      </c>
      <c r="AU50" s="209">
        <v>198919314</v>
      </c>
      <c r="AV50" s="210">
        <v>0</v>
      </c>
      <c r="AW50" s="209">
        <v>198919314</v>
      </c>
      <c r="AX50" s="210">
        <v>0</v>
      </c>
      <c r="AY50" s="209">
        <v>198919314</v>
      </c>
      <c r="AZ50" s="210">
        <v>0</v>
      </c>
      <c r="BA50" s="210">
        <v>0</v>
      </c>
      <c r="BB50" s="327"/>
      <c r="BC50" s="362">
        <f t="shared" si="5"/>
        <v>0.66306438000000001</v>
      </c>
      <c r="BD50" s="362">
        <f t="shared" si="6"/>
        <v>1</v>
      </c>
    </row>
    <row r="51" spans="1:56" ht="15" hidden="1" customHeight="1" x14ac:dyDescent="0.25">
      <c r="A51" s="329" t="str">
        <f t="shared" si="7"/>
        <v>A1019310</v>
      </c>
      <c r="B51" s="925" t="s">
        <v>14</v>
      </c>
      <c r="C51" s="1032"/>
      <c r="D51" s="925" t="s">
        <v>279</v>
      </c>
      <c r="E51" s="1032"/>
      <c r="F51" s="925" t="s">
        <v>280</v>
      </c>
      <c r="G51" s="1032"/>
      <c r="H51" s="925" t="s">
        <v>279</v>
      </c>
      <c r="I51" s="1032"/>
      <c r="J51" s="925" t="s">
        <v>288</v>
      </c>
      <c r="K51" s="1032"/>
      <c r="L51" s="1032"/>
      <c r="M51" s="925" t="s">
        <v>289</v>
      </c>
      <c r="N51" s="1032"/>
      <c r="O51" s="1032"/>
      <c r="P51" s="925"/>
      <c r="Q51" s="1032"/>
      <c r="R51" s="925"/>
      <c r="S51" s="1032"/>
      <c r="T51" s="924" t="s">
        <v>27</v>
      </c>
      <c r="U51" s="1032"/>
      <c r="V51" s="1032"/>
      <c r="W51" s="1032"/>
      <c r="X51" s="1032"/>
      <c r="Y51" s="1032"/>
      <c r="Z51" s="1032"/>
      <c r="AA51" s="1032"/>
      <c r="AB51" s="925" t="s">
        <v>273</v>
      </c>
      <c r="AC51" s="1032"/>
      <c r="AD51" s="1032"/>
      <c r="AE51" s="1032"/>
      <c r="AF51" s="1032"/>
      <c r="AG51" s="925" t="s">
        <v>274</v>
      </c>
      <c r="AH51" s="1032"/>
      <c r="AI51" s="1032"/>
      <c r="AJ51" s="108" t="s">
        <v>65</v>
      </c>
      <c r="AK51" s="926"/>
      <c r="AL51" s="926"/>
      <c r="AM51" s="926"/>
      <c r="AN51" s="926"/>
      <c r="AO51" s="209">
        <v>272000000</v>
      </c>
      <c r="AP51" s="209">
        <v>272000000</v>
      </c>
      <c r="AQ51" s="210">
        <v>0</v>
      </c>
      <c r="AR51" s="389">
        <v>0</v>
      </c>
      <c r="AS51" s="209">
        <v>190789123</v>
      </c>
      <c r="AT51" s="209">
        <v>81210877</v>
      </c>
      <c r="AU51" s="209">
        <v>190782143</v>
      </c>
      <c r="AV51" s="209">
        <v>6980</v>
      </c>
      <c r="AW51" s="209">
        <v>190782143</v>
      </c>
      <c r="AX51" s="210">
        <v>0</v>
      </c>
      <c r="AY51" s="209">
        <v>190782143</v>
      </c>
      <c r="AZ51" s="210">
        <v>0</v>
      </c>
      <c r="BA51" s="210">
        <v>0</v>
      </c>
      <c r="BB51" s="327"/>
      <c r="BC51" s="362">
        <f t="shared" si="5"/>
        <v>0.70143059926470586</v>
      </c>
      <c r="BD51" s="362">
        <f t="shared" si="6"/>
        <v>0.99996341510516829</v>
      </c>
    </row>
    <row r="52" spans="1:56" ht="15" hidden="1" customHeight="1" x14ac:dyDescent="0.25">
      <c r="A52" s="329" t="str">
        <f t="shared" si="7"/>
        <v>A1011010</v>
      </c>
      <c r="B52" s="925" t="s">
        <v>14</v>
      </c>
      <c r="C52" s="1032"/>
      <c r="D52" s="925" t="s">
        <v>279</v>
      </c>
      <c r="E52" s="1032"/>
      <c r="F52" s="925" t="s">
        <v>280</v>
      </c>
      <c r="G52" s="1032"/>
      <c r="H52" s="925" t="s">
        <v>279</v>
      </c>
      <c r="I52" s="1032"/>
      <c r="J52" s="925" t="s">
        <v>65</v>
      </c>
      <c r="K52" s="1032"/>
      <c r="L52" s="1032"/>
      <c r="M52" s="925"/>
      <c r="N52" s="1032"/>
      <c r="O52" s="1032"/>
      <c r="P52" s="925"/>
      <c r="Q52" s="1032"/>
      <c r="R52" s="925"/>
      <c r="S52" s="1032"/>
      <c r="T52" s="924" t="s">
        <v>665</v>
      </c>
      <c r="U52" s="1032"/>
      <c r="V52" s="1032"/>
      <c r="W52" s="1032"/>
      <c r="X52" s="1032"/>
      <c r="Y52" s="1032"/>
      <c r="Z52" s="1032"/>
      <c r="AA52" s="1032"/>
      <c r="AB52" s="925" t="s">
        <v>273</v>
      </c>
      <c r="AC52" s="1032"/>
      <c r="AD52" s="1032"/>
      <c r="AE52" s="1032"/>
      <c r="AF52" s="1032"/>
      <c r="AG52" s="925" t="s">
        <v>274</v>
      </c>
      <c r="AH52" s="1032"/>
      <c r="AI52" s="1032"/>
      <c r="AJ52" s="108" t="s">
        <v>65</v>
      </c>
      <c r="AK52" s="926"/>
      <c r="AL52" s="926"/>
      <c r="AM52" s="926"/>
      <c r="AN52" s="926"/>
      <c r="AO52" s="209">
        <v>9382000000</v>
      </c>
      <c r="AP52" s="210">
        <v>0</v>
      </c>
      <c r="AQ52" s="210">
        <v>0</v>
      </c>
      <c r="AR52" s="390">
        <v>9382000000</v>
      </c>
      <c r="AS52" s="210">
        <v>0</v>
      </c>
      <c r="AT52" s="210">
        <v>0</v>
      </c>
      <c r="AU52" s="210">
        <v>0</v>
      </c>
      <c r="AV52" s="210">
        <v>0</v>
      </c>
      <c r="AW52" s="210">
        <v>0</v>
      </c>
      <c r="AX52" s="210">
        <v>0</v>
      </c>
      <c r="AY52" s="210">
        <v>0</v>
      </c>
      <c r="AZ52" s="210">
        <v>0</v>
      </c>
      <c r="BA52" s="210">
        <v>0</v>
      </c>
      <c r="BB52" s="327"/>
      <c r="BC52" s="362">
        <f t="shared" si="5"/>
        <v>0</v>
      </c>
      <c r="BD52" s="362" t="e">
        <f t="shared" si="6"/>
        <v>#DIV/0!</v>
      </c>
    </row>
    <row r="53" spans="1:56" ht="15" hidden="1" customHeight="1" x14ac:dyDescent="0.25">
      <c r="A53" s="329" t="str">
        <f t="shared" si="7"/>
        <v>A10210</v>
      </c>
      <c r="B53" s="918" t="s">
        <v>14</v>
      </c>
      <c r="C53" s="1032"/>
      <c r="D53" s="918" t="s">
        <v>279</v>
      </c>
      <c r="E53" s="1032"/>
      <c r="F53" s="918" t="s">
        <v>280</v>
      </c>
      <c r="G53" s="1032"/>
      <c r="H53" s="918" t="s">
        <v>282</v>
      </c>
      <c r="I53" s="1032"/>
      <c r="J53" s="918"/>
      <c r="K53" s="1032"/>
      <c r="L53" s="1032"/>
      <c r="M53" s="918"/>
      <c r="N53" s="1032"/>
      <c r="O53" s="1032"/>
      <c r="P53" s="918"/>
      <c r="Q53" s="1032"/>
      <c r="R53" s="918"/>
      <c r="S53" s="1032"/>
      <c r="T53" s="917" t="s">
        <v>193</v>
      </c>
      <c r="U53" s="1032"/>
      <c r="V53" s="1032"/>
      <c r="W53" s="1032"/>
      <c r="X53" s="1032"/>
      <c r="Y53" s="1032"/>
      <c r="Z53" s="1032"/>
      <c r="AA53" s="1032"/>
      <c r="AB53" s="918" t="s">
        <v>273</v>
      </c>
      <c r="AC53" s="1032"/>
      <c r="AD53" s="1032"/>
      <c r="AE53" s="1032"/>
      <c r="AF53" s="1032"/>
      <c r="AG53" s="918" t="s">
        <v>274</v>
      </c>
      <c r="AH53" s="1032"/>
      <c r="AI53" s="1032"/>
      <c r="AJ53" s="105" t="s">
        <v>65</v>
      </c>
      <c r="AK53" s="919"/>
      <c r="AL53" s="919"/>
      <c r="AM53" s="919"/>
      <c r="AN53" s="919"/>
      <c r="AO53" s="205">
        <v>2620100000</v>
      </c>
      <c r="AP53" s="205">
        <v>2615102429</v>
      </c>
      <c r="AQ53" s="205">
        <v>4997571</v>
      </c>
      <c r="AR53" s="388">
        <v>0</v>
      </c>
      <c r="AS53" s="205">
        <v>2367541916</v>
      </c>
      <c r="AT53" s="205">
        <v>247560513</v>
      </c>
      <c r="AU53" s="205">
        <v>1081305617</v>
      </c>
      <c r="AV53" s="205">
        <v>1286236299</v>
      </c>
      <c r="AW53" s="205">
        <v>1081305617</v>
      </c>
      <c r="AX53" s="206">
        <v>0</v>
      </c>
      <c r="AY53" s="205">
        <v>1081305617</v>
      </c>
      <c r="AZ53" s="206">
        <v>0</v>
      </c>
      <c r="BA53" s="206">
        <v>0</v>
      </c>
      <c r="BB53" s="327"/>
      <c r="BC53" s="362">
        <f t="shared" si="5"/>
        <v>0.9036074638372581</v>
      </c>
      <c r="BD53" s="362">
        <f t="shared" si="6"/>
        <v>0.4567207911684551</v>
      </c>
    </row>
    <row r="54" spans="1:56" ht="15" hidden="1" customHeight="1" x14ac:dyDescent="0.25">
      <c r="A54" s="329" t="str">
        <f t="shared" si="7"/>
        <v>A1021210</v>
      </c>
      <c r="B54" s="925" t="s">
        <v>14</v>
      </c>
      <c r="C54" s="1032"/>
      <c r="D54" s="925" t="s">
        <v>279</v>
      </c>
      <c r="E54" s="1032"/>
      <c r="F54" s="925" t="s">
        <v>280</v>
      </c>
      <c r="G54" s="1032"/>
      <c r="H54" s="925" t="s">
        <v>282</v>
      </c>
      <c r="I54" s="1032"/>
      <c r="J54" s="925" t="s">
        <v>290</v>
      </c>
      <c r="K54" s="1032"/>
      <c r="L54" s="1032"/>
      <c r="M54" s="925"/>
      <c r="N54" s="1032"/>
      <c r="O54" s="1032"/>
      <c r="P54" s="925"/>
      <c r="Q54" s="1032"/>
      <c r="R54" s="925"/>
      <c r="S54" s="1032"/>
      <c r="T54" s="924" t="s">
        <v>28</v>
      </c>
      <c r="U54" s="1032"/>
      <c r="V54" s="1032"/>
      <c r="W54" s="1032"/>
      <c r="X54" s="1032"/>
      <c r="Y54" s="1032"/>
      <c r="Z54" s="1032"/>
      <c r="AA54" s="1032"/>
      <c r="AB54" s="925" t="s">
        <v>273</v>
      </c>
      <c r="AC54" s="1032"/>
      <c r="AD54" s="1032"/>
      <c r="AE54" s="1032"/>
      <c r="AF54" s="1032"/>
      <c r="AG54" s="925" t="s">
        <v>274</v>
      </c>
      <c r="AH54" s="1032"/>
      <c r="AI54" s="1032"/>
      <c r="AJ54" s="108" t="s">
        <v>65</v>
      </c>
      <c r="AK54" s="926"/>
      <c r="AL54" s="926"/>
      <c r="AM54" s="926"/>
      <c r="AN54" s="926"/>
      <c r="AO54" s="209">
        <v>2620100000</v>
      </c>
      <c r="AP54" s="209">
        <v>2615102429</v>
      </c>
      <c r="AQ54" s="209">
        <v>4997571</v>
      </c>
      <c r="AR54" s="389">
        <v>0</v>
      </c>
      <c r="AS54" s="209">
        <v>2367541916</v>
      </c>
      <c r="AT54" s="209">
        <v>247560513</v>
      </c>
      <c r="AU54" s="209">
        <v>1081305617</v>
      </c>
      <c r="AV54" s="209">
        <v>1286236299</v>
      </c>
      <c r="AW54" s="209">
        <v>1081305617</v>
      </c>
      <c r="AX54" s="210">
        <v>0</v>
      </c>
      <c r="AY54" s="209">
        <v>1081305617</v>
      </c>
      <c r="AZ54" s="210">
        <v>0</v>
      </c>
      <c r="BA54" s="210">
        <v>0</v>
      </c>
      <c r="BB54" s="327"/>
      <c r="BC54" s="362">
        <f t="shared" si="5"/>
        <v>0.9036074638372581</v>
      </c>
      <c r="BD54" s="362">
        <f t="shared" si="6"/>
        <v>0.4567207911684551</v>
      </c>
    </row>
    <row r="55" spans="1:56" ht="15" hidden="1" customHeight="1" x14ac:dyDescent="0.25">
      <c r="A55" s="329" t="str">
        <f t="shared" si="7"/>
        <v>A10510</v>
      </c>
      <c r="B55" s="918" t="s">
        <v>14</v>
      </c>
      <c r="C55" s="1032"/>
      <c r="D55" s="918" t="s">
        <v>279</v>
      </c>
      <c r="E55" s="1032"/>
      <c r="F55" s="918" t="s">
        <v>280</v>
      </c>
      <c r="G55" s="1032"/>
      <c r="H55" s="918" t="s">
        <v>284</v>
      </c>
      <c r="I55" s="1032"/>
      <c r="J55" s="918"/>
      <c r="K55" s="1032"/>
      <c r="L55" s="1032"/>
      <c r="M55" s="918"/>
      <c r="N55" s="1032"/>
      <c r="O55" s="1032"/>
      <c r="P55" s="918"/>
      <c r="Q55" s="1032"/>
      <c r="R55" s="918"/>
      <c r="S55" s="1032"/>
      <c r="T55" s="917" t="s">
        <v>195</v>
      </c>
      <c r="U55" s="1032"/>
      <c r="V55" s="1032"/>
      <c r="W55" s="1032"/>
      <c r="X55" s="1032"/>
      <c r="Y55" s="1032"/>
      <c r="Z55" s="1032"/>
      <c r="AA55" s="1032"/>
      <c r="AB55" s="918" t="s">
        <v>273</v>
      </c>
      <c r="AC55" s="1032"/>
      <c r="AD55" s="1032"/>
      <c r="AE55" s="1032"/>
      <c r="AF55" s="1032"/>
      <c r="AG55" s="918" t="s">
        <v>274</v>
      </c>
      <c r="AH55" s="1032"/>
      <c r="AI55" s="1032"/>
      <c r="AJ55" s="105" t="s">
        <v>65</v>
      </c>
      <c r="AK55" s="919"/>
      <c r="AL55" s="919"/>
      <c r="AM55" s="919"/>
      <c r="AN55" s="919"/>
      <c r="AO55" s="205">
        <v>35057916667</v>
      </c>
      <c r="AP55" s="205">
        <v>35057916667</v>
      </c>
      <c r="AQ55" s="206">
        <v>0</v>
      </c>
      <c r="AR55" s="388">
        <v>0</v>
      </c>
      <c r="AS55" s="205">
        <v>26595937901</v>
      </c>
      <c r="AT55" s="205">
        <v>8461978766</v>
      </c>
      <c r="AU55" s="205">
        <v>26594617104</v>
      </c>
      <c r="AV55" s="205">
        <v>1320797</v>
      </c>
      <c r="AW55" s="205">
        <v>26594617104</v>
      </c>
      <c r="AX55" s="206">
        <v>0</v>
      </c>
      <c r="AY55" s="205">
        <v>25793312934</v>
      </c>
      <c r="AZ55" s="205">
        <v>801304170</v>
      </c>
      <c r="BA55" s="205">
        <v>57856727</v>
      </c>
      <c r="BB55" s="327"/>
      <c r="BC55" s="362">
        <f t="shared" si="5"/>
        <v>0.7586285903302048</v>
      </c>
      <c r="BD55" s="362">
        <f t="shared" si="6"/>
        <v>0.99995033839359537</v>
      </c>
    </row>
    <row r="56" spans="1:56" ht="15" hidden="1" customHeight="1" x14ac:dyDescent="0.25">
      <c r="A56" s="329" t="str">
        <f t="shared" si="7"/>
        <v>A105110</v>
      </c>
      <c r="B56" s="918" t="s">
        <v>14</v>
      </c>
      <c r="C56" s="1032"/>
      <c r="D56" s="918" t="s">
        <v>279</v>
      </c>
      <c r="E56" s="1032"/>
      <c r="F56" s="918" t="s">
        <v>280</v>
      </c>
      <c r="G56" s="1032"/>
      <c r="H56" s="918" t="s">
        <v>284</v>
      </c>
      <c r="I56" s="1032"/>
      <c r="J56" s="918" t="s">
        <v>279</v>
      </c>
      <c r="K56" s="1032"/>
      <c r="L56" s="1032"/>
      <c r="M56" s="918"/>
      <c r="N56" s="1032"/>
      <c r="O56" s="1032"/>
      <c r="P56" s="918"/>
      <c r="Q56" s="1032"/>
      <c r="R56" s="918"/>
      <c r="S56" s="1032"/>
      <c r="T56" s="917" t="s">
        <v>197</v>
      </c>
      <c r="U56" s="1032"/>
      <c r="V56" s="1032"/>
      <c r="W56" s="1032"/>
      <c r="X56" s="1032"/>
      <c r="Y56" s="1032"/>
      <c r="Z56" s="1032"/>
      <c r="AA56" s="1032"/>
      <c r="AB56" s="918" t="s">
        <v>273</v>
      </c>
      <c r="AC56" s="1032"/>
      <c r="AD56" s="1032"/>
      <c r="AE56" s="1032"/>
      <c r="AF56" s="1032"/>
      <c r="AG56" s="918" t="s">
        <v>274</v>
      </c>
      <c r="AH56" s="1032"/>
      <c r="AI56" s="1032"/>
      <c r="AJ56" s="105" t="s">
        <v>65</v>
      </c>
      <c r="AK56" s="919"/>
      <c r="AL56" s="919"/>
      <c r="AM56" s="919"/>
      <c r="AN56" s="919"/>
      <c r="AO56" s="205">
        <v>17935538469</v>
      </c>
      <c r="AP56" s="205">
        <v>17935538469</v>
      </c>
      <c r="AQ56" s="206">
        <v>0</v>
      </c>
      <c r="AR56" s="388">
        <v>0</v>
      </c>
      <c r="AS56" s="205">
        <v>13404737629</v>
      </c>
      <c r="AT56" s="205">
        <v>4530800840</v>
      </c>
      <c r="AU56" s="205">
        <v>13403416832</v>
      </c>
      <c r="AV56" s="205">
        <v>1320797</v>
      </c>
      <c r="AW56" s="205">
        <v>13403416832</v>
      </c>
      <c r="AX56" s="206">
        <v>0</v>
      </c>
      <c r="AY56" s="205">
        <v>13403416832</v>
      </c>
      <c r="AZ56" s="206">
        <v>0</v>
      </c>
      <c r="BA56" s="205">
        <v>55468994</v>
      </c>
      <c r="BB56" s="327"/>
      <c r="BC56" s="362">
        <f t="shared" si="5"/>
        <v>0.74738417539952362</v>
      </c>
      <c r="BD56" s="362">
        <f t="shared" si="6"/>
        <v>0.99990146789616063</v>
      </c>
    </row>
    <row r="57" spans="1:56" ht="15" hidden="1" customHeight="1" x14ac:dyDescent="0.25">
      <c r="A57" s="329" t="str">
        <f t="shared" si="7"/>
        <v>A1051110</v>
      </c>
      <c r="B57" s="925" t="s">
        <v>14</v>
      </c>
      <c r="C57" s="1032"/>
      <c r="D57" s="925" t="s">
        <v>279</v>
      </c>
      <c r="E57" s="1032"/>
      <c r="F57" s="925" t="s">
        <v>280</v>
      </c>
      <c r="G57" s="1032"/>
      <c r="H57" s="925" t="s">
        <v>284</v>
      </c>
      <c r="I57" s="1032"/>
      <c r="J57" s="925" t="s">
        <v>279</v>
      </c>
      <c r="K57" s="1032"/>
      <c r="L57" s="1032"/>
      <c r="M57" s="925" t="s">
        <v>279</v>
      </c>
      <c r="N57" s="1032"/>
      <c r="O57" s="1032"/>
      <c r="P57" s="925"/>
      <c r="Q57" s="1032"/>
      <c r="R57" s="925"/>
      <c r="S57" s="1032"/>
      <c r="T57" s="924" t="s">
        <v>29</v>
      </c>
      <c r="U57" s="1032"/>
      <c r="V57" s="1032"/>
      <c r="W57" s="1032"/>
      <c r="X57" s="1032"/>
      <c r="Y57" s="1032"/>
      <c r="Z57" s="1032"/>
      <c r="AA57" s="1032"/>
      <c r="AB57" s="925" t="s">
        <v>273</v>
      </c>
      <c r="AC57" s="1032"/>
      <c r="AD57" s="1032"/>
      <c r="AE57" s="1032"/>
      <c r="AF57" s="1032"/>
      <c r="AG57" s="925" t="s">
        <v>274</v>
      </c>
      <c r="AH57" s="1032"/>
      <c r="AI57" s="1032"/>
      <c r="AJ57" s="108" t="s">
        <v>65</v>
      </c>
      <c r="AK57" s="926"/>
      <c r="AL57" s="926"/>
      <c r="AM57" s="926"/>
      <c r="AN57" s="926"/>
      <c r="AO57" s="209">
        <v>3486406531</v>
      </c>
      <c r="AP57" s="209">
        <v>3486406531</v>
      </c>
      <c r="AQ57" s="210">
        <v>0</v>
      </c>
      <c r="AR57" s="389">
        <v>0</v>
      </c>
      <c r="AS57" s="209">
        <v>3008724045</v>
      </c>
      <c r="AT57" s="209">
        <v>477682486</v>
      </c>
      <c r="AU57" s="209">
        <v>3008724045</v>
      </c>
      <c r="AV57" s="210">
        <v>0</v>
      </c>
      <c r="AW57" s="209">
        <v>3008724045</v>
      </c>
      <c r="AX57" s="210">
        <v>0</v>
      </c>
      <c r="AY57" s="209">
        <v>3008724045</v>
      </c>
      <c r="AZ57" s="210">
        <v>0</v>
      </c>
      <c r="BA57" s="209">
        <v>833255</v>
      </c>
      <c r="BB57" s="327"/>
      <c r="BC57" s="362">
        <f t="shared" si="5"/>
        <v>0.86298715260179737</v>
      </c>
      <c r="BD57" s="362">
        <f t="shared" si="6"/>
        <v>1</v>
      </c>
    </row>
    <row r="58" spans="1:56" ht="15" hidden="1" customHeight="1" x14ac:dyDescent="0.25">
      <c r="A58" s="329" t="str">
        <f t="shared" si="7"/>
        <v>A1051210</v>
      </c>
      <c r="B58" s="925" t="s">
        <v>14</v>
      </c>
      <c r="C58" s="1032"/>
      <c r="D58" s="925" t="s">
        <v>279</v>
      </c>
      <c r="E58" s="1032"/>
      <c r="F58" s="925" t="s">
        <v>280</v>
      </c>
      <c r="G58" s="1032"/>
      <c r="H58" s="925" t="s">
        <v>284</v>
      </c>
      <c r="I58" s="1032"/>
      <c r="J58" s="925" t="s">
        <v>279</v>
      </c>
      <c r="K58" s="1032"/>
      <c r="L58" s="1032"/>
      <c r="M58" s="925" t="s">
        <v>282</v>
      </c>
      <c r="N58" s="1032"/>
      <c r="O58" s="1032"/>
      <c r="P58" s="925"/>
      <c r="Q58" s="1032"/>
      <c r="R58" s="925"/>
      <c r="S58" s="1032"/>
      <c r="T58" s="924" t="s">
        <v>30</v>
      </c>
      <c r="U58" s="1032"/>
      <c r="V58" s="1032"/>
      <c r="W58" s="1032"/>
      <c r="X58" s="1032"/>
      <c r="Y58" s="1032"/>
      <c r="Z58" s="1032"/>
      <c r="AA58" s="1032"/>
      <c r="AB58" s="925" t="s">
        <v>273</v>
      </c>
      <c r="AC58" s="1032"/>
      <c r="AD58" s="1032"/>
      <c r="AE58" s="1032"/>
      <c r="AF58" s="1032"/>
      <c r="AG58" s="925" t="s">
        <v>274</v>
      </c>
      <c r="AH58" s="1032"/>
      <c r="AI58" s="1032"/>
      <c r="AJ58" s="108" t="s">
        <v>65</v>
      </c>
      <c r="AK58" s="926"/>
      <c r="AL58" s="926"/>
      <c r="AM58" s="926"/>
      <c r="AN58" s="926"/>
      <c r="AO58" s="209">
        <v>1530182979</v>
      </c>
      <c r="AP58" s="209">
        <v>1530182979</v>
      </c>
      <c r="AQ58" s="210">
        <v>0</v>
      </c>
      <c r="AR58" s="389">
        <v>0</v>
      </c>
      <c r="AS58" s="209">
        <v>56595075</v>
      </c>
      <c r="AT58" s="209">
        <v>1473587904</v>
      </c>
      <c r="AU58" s="209">
        <v>56595075</v>
      </c>
      <c r="AV58" s="210">
        <v>0</v>
      </c>
      <c r="AW58" s="209">
        <v>56595075</v>
      </c>
      <c r="AX58" s="210">
        <v>0</v>
      </c>
      <c r="AY58" s="209">
        <v>56595075</v>
      </c>
      <c r="AZ58" s="210">
        <v>0</v>
      </c>
      <c r="BA58" s="210">
        <v>0</v>
      </c>
      <c r="BB58" s="327"/>
      <c r="BC58" s="362">
        <f t="shared" si="5"/>
        <v>3.698582181131424E-2</v>
      </c>
      <c r="BD58" s="362">
        <f t="shared" si="6"/>
        <v>1</v>
      </c>
    </row>
    <row r="59" spans="1:56" ht="15" hidden="1" customHeight="1" x14ac:dyDescent="0.25">
      <c r="A59" s="329" t="str">
        <f t="shared" si="7"/>
        <v>A1051310</v>
      </c>
      <c r="B59" s="925" t="s">
        <v>14</v>
      </c>
      <c r="C59" s="1032"/>
      <c r="D59" s="925" t="s">
        <v>279</v>
      </c>
      <c r="E59" s="1032"/>
      <c r="F59" s="925" t="s">
        <v>280</v>
      </c>
      <c r="G59" s="1032"/>
      <c r="H59" s="925" t="s">
        <v>284</v>
      </c>
      <c r="I59" s="1032"/>
      <c r="J59" s="925" t="s">
        <v>279</v>
      </c>
      <c r="K59" s="1032"/>
      <c r="L59" s="1032"/>
      <c r="M59" s="925" t="s">
        <v>289</v>
      </c>
      <c r="N59" s="1032"/>
      <c r="O59" s="1032"/>
      <c r="P59" s="925"/>
      <c r="Q59" s="1032"/>
      <c r="R59" s="925"/>
      <c r="S59" s="1032"/>
      <c r="T59" s="924" t="s">
        <v>31</v>
      </c>
      <c r="U59" s="1032"/>
      <c r="V59" s="1032"/>
      <c r="W59" s="1032"/>
      <c r="X59" s="1032"/>
      <c r="Y59" s="1032"/>
      <c r="Z59" s="1032"/>
      <c r="AA59" s="1032"/>
      <c r="AB59" s="925" t="s">
        <v>273</v>
      </c>
      <c r="AC59" s="1032"/>
      <c r="AD59" s="1032"/>
      <c r="AE59" s="1032"/>
      <c r="AF59" s="1032"/>
      <c r="AG59" s="925" t="s">
        <v>274</v>
      </c>
      <c r="AH59" s="1032"/>
      <c r="AI59" s="1032"/>
      <c r="AJ59" s="108" t="s">
        <v>65</v>
      </c>
      <c r="AK59" s="926"/>
      <c r="AL59" s="926"/>
      <c r="AM59" s="926"/>
      <c r="AN59" s="926"/>
      <c r="AO59" s="209">
        <v>4451871042</v>
      </c>
      <c r="AP59" s="209">
        <v>4451871042</v>
      </c>
      <c r="AQ59" s="210">
        <v>0</v>
      </c>
      <c r="AR59" s="389">
        <v>0</v>
      </c>
      <c r="AS59" s="209">
        <v>3582683152</v>
      </c>
      <c r="AT59" s="209">
        <v>869187890</v>
      </c>
      <c r="AU59" s="209">
        <v>3582683152</v>
      </c>
      <c r="AV59" s="210">
        <v>0</v>
      </c>
      <c r="AW59" s="209">
        <v>3582683152</v>
      </c>
      <c r="AX59" s="210">
        <v>0</v>
      </c>
      <c r="AY59" s="209">
        <v>3582683152</v>
      </c>
      <c r="AZ59" s="210">
        <v>0</v>
      </c>
      <c r="BA59" s="209">
        <v>362224</v>
      </c>
      <c r="BB59" s="327"/>
      <c r="BC59" s="362">
        <f t="shared" si="5"/>
        <v>0.80475896947600756</v>
      </c>
      <c r="BD59" s="362">
        <f t="shared" si="6"/>
        <v>1</v>
      </c>
    </row>
    <row r="60" spans="1:56" ht="15" hidden="1" customHeight="1" x14ac:dyDescent="0.25">
      <c r="A60" s="329" t="str">
        <f t="shared" si="7"/>
        <v>A1051410</v>
      </c>
      <c r="B60" s="925" t="s">
        <v>14</v>
      </c>
      <c r="C60" s="1032"/>
      <c r="D60" s="925" t="s">
        <v>279</v>
      </c>
      <c r="E60" s="1032"/>
      <c r="F60" s="925" t="s">
        <v>280</v>
      </c>
      <c r="G60" s="1032"/>
      <c r="H60" s="925" t="s">
        <v>284</v>
      </c>
      <c r="I60" s="1032"/>
      <c r="J60" s="925" t="s">
        <v>279</v>
      </c>
      <c r="K60" s="1032"/>
      <c r="L60" s="1032"/>
      <c r="M60" s="925" t="s">
        <v>283</v>
      </c>
      <c r="N60" s="1032"/>
      <c r="O60" s="1032"/>
      <c r="P60" s="925"/>
      <c r="Q60" s="1032"/>
      <c r="R60" s="925"/>
      <c r="S60" s="1032"/>
      <c r="T60" s="924" t="s">
        <v>32</v>
      </c>
      <c r="U60" s="1032"/>
      <c r="V60" s="1032"/>
      <c r="W60" s="1032"/>
      <c r="X60" s="1032"/>
      <c r="Y60" s="1032"/>
      <c r="Z60" s="1032"/>
      <c r="AA60" s="1032"/>
      <c r="AB60" s="925" t="s">
        <v>273</v>
      </c>
      <c r="AC60" s="1032"/>
      <c r="AD60" s="1032"/>
      <c r="AE60" s="1032"/>
      <c r="AF60" s="1032"/>
      <c r="AG60" s="925" t="s">
        <v>274</v>
      </c>
      <c r="AH60" s="1032"/>
      <c r="AI60" s="1032"/>
      <c r="AJ60" s="108" t="s">
        <v>65</v>
      </c>
      <c r="AK60" s="926"/>
      <c r="AL60" s="926"/>
      <c r="AM60" s="926"/>
      <c r="AN60" s="926"/>
      <c r="AO60" s="209">
        <v>7532131228</v>
      </c>
      <c r="AP60" s="209">
        <v>7532131228</v>
      </c>
      <c r="AQ60" s="210">
        <v>0</v>
      </c>
      <c r="AR60" s="389">
        <v>0</v>
      </c>
      <c r="AS60" s="209">
        <v>5983708182</v>
      </c>
      <c r="AT60" s="209">
        <v>1548423046</v>
      </c>
      <c r="AU60" s="209">
        <v>5982387385</v>
      </c>
      <c r="AV60" s="209">
        <v>1320797</v>
      </c>
      <c r="AW60" s="209">
        <v>5982387385</v>
      </c>
      <c r="AX60" s="210">
        <v>0</v>
      </c>
      <c r="AY60" s="209">
        <v>5982387385</v>
      </c>
      <c r="AZ60" s="210">
        <v>0</v>
      </c>
      <c r="BA60" s="209">
        <v>54273515</v>
      </c>
      <c r="BB60" s="327"/>
      <c r="BC60" s="362">
        <f t="shared" si="5"/>
        <v>0.79442431376608513</v>
      </c>
      <c r="BD60" s="362">
        <f t="shared" si="6"/>
        <v>0.99977926781189408</v>
      </c>
    </row>
    <row r="61" spans="1:56" ht="15" hidden="1" customHeight="1" x14ac:dyDescent="0.25">
      <c r="A61" s="329" t="str">
        <f t="shared" si="7"/>
        <v>A1051510</v>
      </c>
      <c r="B61" s="925" t="s">
        <v>14</v>
      </c>
      <c r="C61" s="1032"/>
      <c r="D61" s="925" t="s">
        <v>279</v>
      </c>
      <c r="E61" s="1032"/>
      <c r="F61" s="925" t="s">
        <v>280</v>
      </c>
      <c r="G61" s="1032"/>
      <c r="H61" s="925" t="s">
        <v>284</v>
      </c>
      <c r="I61" s="1032"/>
      <c r="J61" s="925" t="s">
        <v>279</v>
      </c>
      <c r="K61" s="1032"/>
      <c r="L61" s="1032"/>
      <c r="M61" s="925" t="s">
        <v>284</v>
      </c>
      <c r="N61" s="1032"/>
      <c r="O61" s="1032"/>
      <c r="P61" s="925"/>
      <c r="Q61" s="1032"/>
      <c r="R61" s="925"/>
      <c r="S61" s="1032"/>
      <c r="T61" s="924" t="s">
        <v>33</v>
      </c>
      <c r="U61" s="1032"/>
      <c r="V61" s="1032"/>
      <c r="W61" s="1032"/>
      <c r="X61" s="1032"/>
      <c r="Y61" s="1032"/>
      <c r="Z61" s="1032"/>
      <c r="AA61" s="1032"/>
      <c r="AB61" s="925" t="s">
        <v>273</v>
      </c>
      <c r="AC61" s="1032"/>
      <c r="AD61" s="1032"/>
      <c r="AE61" s="1032"/>
      <c r="AF61" s="1032"/>
      <c r="AG61" s="925" t="s">
        <v>274</v>
      </c>
      <c r="AH61" s="1032"/>
      <c r="AI61" s="1032"/>
      <c r="AJ61" s="108" t="s">
        <v>65</v>
      </c>
      <c r="AK61" s="926"/>
      <c r="AL61" s="926"/>
      <c r="AM61" s="926"/>
      <c r="AN61" s="926"/>
      <c r="AO61" s="209">
        <v>934946689</v>
      </c>
      <c r="AP61" s="209">
        <v>934946689</v>
      </c>
      <c r="AQ61" s="210">
        <v>0</v>
      </c>
      <c r="AR61" s="389">
        <v>0</v>
      </c>
      <c r="AS61" s="209">
        <v>773027175</v>
      </c>
      <c r="AT61" s="209">
        <v>161919514</v>
      </c>
      <c r="AU61" s="209">
        <v>773027175</v>
      </c>
      <c r="AV61" s="210">
        <v>0</v>
      </c>
      <c r="AW61" s="209">
        <v>773027175</v>
      </c>
      <c r="AX61" s="210">
        <v>0</v>
      </c>
      <c r="AY61" s="209">
        <v>773027175</v>
      </c>
      <c r="AZ61" s="210">
        <v>0</v>
      </c>
      <c r="BA61" s="210">
        <v>0</v>
      </c>
      <c r="BB61" s="327"/>
      <c r="BC61" s="362">
        <f t="shared" si="5"/>
        <v>0.82681417464220786</v>
      </c>
      <c r="BD61" s="362">
        <f t="shared" si="6"/>
        <v>1</v>
      </c>
    </row>
    <row r="62" spans="1:56" ht="15" hidden="1" customHeight="1" x14ac:dyDescent="0.25">
      <c r="A62" s="329" t="str">
        <f t="shared" si="7"/>
        <v>A105210</v>
      </c>
      <c r="B62" s="918" t="s">
        <v>14</v>
      </c>
      <c r="C62" s="1032"/>
      <c r="D62" s="918" t="s">
        <v>279</v>
      </c>
      <c r="E62" s="1032"/>
      <c r="F62" s="918" t="s">
        <v>280</v>
      </c>
      <c r="G62" s="1032"/>
      <c r="H62" s="918" t="s">
        <v>284</v>
      </c>
      <c r="I62" s="1032"/>
      <c r="J62" s="918" t="s">
        <v>282</v>
      </c>
      <c r="K62" s="1032"/>
      <c r="L62" s="1032"/>
      <c r="M62" s="918"/>
      <c r="N62" s="1032"/>
      <c r="O62" s="1032"/>
      <c r="P62" s="918"/>
      <c r="Q62" s="1032"/>
      <c r="R62" s="918"/>
      <c r="S62" s="1032"/>
      <c r="T62" s="917" t="s">
        <v>291</v>
      </c>
      <c r="U62" s="1032"/>
      <c r="V62" s="1032"/>
      <c r="W62" s="1032"/>
      <c r="X62" s="1032"/>
      <c r="Y62" s="1032"/>
      <c r="Z62" s="1032"/>
      <c r="AA62" s="1032"/>
      <c r="AB62" s="918" t="s">
        <v>273</v>
      </c>
      <c r="AC62" s="1032"/>
      <c r="AD62" s="1032"/>
      <c r="AE62" s="1032"/>
      <c r="AF62" s="1032"/>
      <c r="AG62" s="918" t="s">
        <v>274</v>
      </c>
      <c r="AH62" s="1032"/>
      <c r="AI62" s="1032"/>
      <c r="AJ62" s="105" t="s">
        <v>65</v>
      </c>
      <c r="AK62" s="919"/>
      <c r="AL62" s="919"/>
      <c r="AM62" s="919"/>
      <c r="AN62" s="919"/>
      <c r="AO62" s="205">
        <v>12419953098</v>
      </c>
      <c r="AP62" s="205">
        <v>12419953098</v>
      </c>
      <c r="AQ62" s="206">
        <v>0</v>
      </c>
      <c r="AR62" s="388">
        <v>0</v>
      </c>
      <c r="AS62" s="205">
        <v>9314365772</v>
      </c>
      <c r="AT62" s="205">
        <v>3105587326</v>
      </c>
      <c r="AU62" s="205">
        <v>9314365772</v>
      </c>
      <c r="AV62" s="206">
        <v>0</v>
      </c>
      <c r="AW62" s="205">
        <v>9314365772</v>
      </c>
      <c r="AX62" s="206">
        <v>0</v>
      </c>
      <c r="AY62" s="205">
        <v>8792072302</v>
      </c>
      <c r="AZ62" s="205">
        <v>522293470</v>
      </c>
      <c r="BA62" s="205">
        <v>2387733</v>
      </c>
      <c r="BB62" s="327"/>
      <c r="BC62" s="362">
        <f t="shared" si="5"/>
        <v>0.74995176700787247</v>
      </c>
      <c r="BD62" s="362">
        <f t="shared" si="6"/>
        <v>1</v>
      </c>
    </row>
    <row r="63" spans="1:56" ht="15" hidden="1" customHeight="1" x14ac:dyDescent="0.25">
      <c r="A63" s="329" t="str">
        <f t="shared" si="7"/>
        <v>A1052110</v>
      </c>
      <c r="B63" s="925" t="s">
        <v>14</v>
      </c>
      <c r="C63" s="1032"/>
      <c r="D63" s="925" t="s">
        <v>279</v>
      </c>
      <c r="E63" s="1032"/>
      <c r="F63" s="925" t="s">
        <v>280</v>
      </c>
      <c r="G63" s="1032"/>
      <c r="H63" s="925" t="s">
        <v>284</v>
      </c>
      <c r="I63" s="1032"/>
      <c r="J63" s="925" t="s">
        <v>282</v>
      </c>
      <c r="K63" s="1032"/>
      <c r="L63" s="1032"/>
      <c r="M63" s="925" t="s">
        <v>279</v>
      </c>
      <c r="N63" s="1032"/>
      <c r="O63" s="1032"/>
      <c r="P63" s="925"/>
      <c r="Q63" s="1032"/>
      <c r="R63" s="925"/>
      <c r="S63" s="1032"/>
      <c r="T63" s="924" t="s">
        <v>34</v>
      </c>
      <c r="U63" s="1032"/>
      <c r="V63" s="1032"/>
      <c r="W63" s="1032"/>
      <c r="X63" s="1032"/>
      <c r="Y63" s="1032"/>
      <c r="Z63" s="1032"/>
      <c r="AA63" s="1032"/>
      <c r="AB63" s="925" t="s">
        <v>273</v>
      </c>
      <c r="AC63" s="1032"/>
      <c r="AD63" s="1032"/>
      <c r="AE63" s="1032"/>
      <c r="AF63" s="1032"/>
      <c r="AG63" s="925" t="s">
        <v>274</v>
      </c>
      <c r="AH63" s="1032"/>
      <c r="AI63" s="1032"/>
      <c r="AJ63" s="108" t="s">
        <v>65</v>
      </c>
      <c r="AK63" s="926"/>
      <c r="AL63" s="926"/>
      <c r="AM63" s="926"/>
      <c r="AN63" s="926"/>
      <c r="AO63" s="209">
        <v>119144700</v>
      </c>
      <c r="AP63" s="209">
        <v>119144700</v>
      </c>
      <c r="AQ63" s="210">
        <v>0</v>
      </c>
      <c r="AR63" s="389">
        <v>0</v>
      </c>
      <c r="AS63" s="209">
        <v>91696500</v>
      </c>
      <c r="AT63" s="209">
        <v>27448200</v>
      </c>
      <c r="AU63" s="209">
        <v>91696500</v>
      </c>
      <c r="AV63" s="210">
        <v>0</v>
      </c>
      <c r="AW63" s="209">
        <v>91696500</v>
      </c>
      <c r="AX63" s="210">
        <v>0</v>
      </c>
      <c r="AY63" s="209">
        <v>91696500</v>
      </c>
      <c r="AZ63" s="210">
        <v>0</v>
      </c>
      <c r="BA63" s="210">
        <v>0</v>
      </c>
      <c r="BB63" s="327"/>
      <c r="BC63" s="362">
        <f t="shared" si="5"/>
        <v>0.76962298784587146</v>
      </c>
      <c r="BD63" s="362">
        <f t="shared" si="6"/>
        <v>1</v>
      </c>
    </row>
    <row r="64" spans="1:56" ht="15" hidden="1" customHeight="1" x14ac:dyDescent="0.25">
      <c r="A64" s="329" t="str">
        <f t="shared" si="7"/>
        <v>A1052210</v>
      </c>
      <c r="B64" s="925" t="s">
        <v>14</v>
      </c>
      <c r="C64" s="1032"/>
      <c r="D64" s="925" t="s">
        <v>279</v>
      </c>
      <c r="E64" s="1032"/>
      <c r="F64" s="925" t="s">
        <v>280</v>
      </c>
      <c r="G64" s="1032"/>
      <c r="H64" s="925" t="s">
        <v>284</v>
      </c>
      <c r="I64" s="1032"/>
      <c r="J64" s="925" t="s">
        <v>282</v>
      </c>
      <c r="K64" s="1032"/>
      <c r="L64" s="1032"/>
      <c r="M64" s="925" t="s">
        <v>282</v>
      </c>
      <c r="N64" s="1032"/>
      <c r="O64" s="1032"/>
      <c r="P64" s="925"/>
      <c r="Q64" s="1032"/>
      <c r="R64" s="925"/>
      <c r="S64" s="1032"/>
      <c r="T64" s="924" t="s">
        <v>35</v>
      </c>
      <c r="U64" s="1032"/>
      <c r="V64" s="1032"/>
      <c r="W64" s="1032"/>
      <c r="X64" s="1032"/>
      <c r="Y64" s="1032"/>
      <c r="Z64" s="1032"/>
      <c r="AA64" s="1032"/>
      <c r="AB64" s="925" t="s">
        <v>273</v>
      </c>
      <c r="AC64" s="1032"/>
      <c r="AD64" s="1032"/>
      <c r="AE64" s="1032"/>
      <c r="AF64" s="1032"/>
      <c r="AG64" s="925" t="s">
        <v>274</v>
      </c>
      <c r="AH64" s="1032"/>
      <c r="AI64" s="1032"/>
      <c r="AJ64" s="108" t="s">
        <v>65</v>
      </c>
      <c r="AK64" s="926"/>
      <c r="AL64" s="926"/>
      <c r="AM64" s="926"/>
      <c r="AN64" s="926"/>
      <c r="AO64" s="209">
        <v>5697403045</v>
      </c>
      <c r="AP64" s="209">
        <v>5697403045</v>
      </c>
      <c r="AQ64" s="210">
        <v>0</v>
      </c>
      <c r="AR64" s="389">
        <v>0</v>
      </c>
      <c r="AS64" s="209">
        <v>4150449168</v>
      </c>
      <c r="AT64" s="209">
        <v>1546953877</v>
      </c>
      <c r="AU64" s="209">
        <v>4150449168</v>
      </c>
      <c r="AV64" s="210">
        <v>0</v>
      </c>
      <c r="AW64" s="209">
        <v>4150449168</v>
      </c>
      <c r="AX64" s="210">
        <v>0</v>
      </c>
      <c r="AY64" s="209">
        <v>3628155698</v>
      </c>
      <c r="AZ64" s="209">
        <v>522293470</v>
      </c>
      <c r="BA64" s="210">
        <v>0</v>
      </c>
      <c r="BB64" s="327"/>
      <c r="BC64" s="362">
        <f t="shared" si="5"/>
        <v>0.72848087720288712</v>
      </c>
      <c r="BD64" s="362">
        <f t="shared" si="6"/>
        <v>1</v>
      </c>
    </row>
    <row r="65" spans="1:56" ht="15" hidden="1" customHeight="1" x14ac:dyDescent="0.25">
      <c r="A65" s="329" t="str">
        <f t="shared" si="7"/>
        <v>A1052310</v>
      </c>
      <c r="B65" s="925" t="s">
        <v>14</v>
      </c>
      <c r="C65" s="1032"/>
      <c r="D65" s="925" t="s">
        <v>279</v>
      </c>
      <c r="E65" s="1032"/>
      <c r="F65" s="925" t="s">
        <v>280</v>
      </c>
      <c r="G65" s="1032"/>
      <c r="H65" s="925" t="s">
        <v>284</v>
      </c>
      <c r="I65" s="1032"/>
      <c r="J65" s="925" t="s">
        <v>282</v>
      </c>
      <c r="K65" s="1032"/>
      <c r="L65" s="1032"/>
      <c r="M65" s="925" t="s">
        <v>289</v>
      </c>
      <c r="N65" s="1032"/>
      <c r="O65" s="1032"/>
      <c r="P65" s="925"/>
      <c r="Q65" s="1032"/>
      <c r="R65" s="925"/>
      <c r="S65" s="1032"/>
      <c r="T65" s="924" t="s">
        <v>36</v>
      </c>
      <c r="U65" s="1032"/>
      <c r="V65" s="1032"/>
      <c r="W65" s="1032"/>
      <c r="X65" s="1032"/>
      <c r="Y65" s="1032"/>
      <c r="Z65" s="1032"/>
      <c r="AA65" s="1032"/>
      <c r="AB65" s="925" t="s">
        <v>273</v>
      </c>
      <c r="AC65" s="1032"/>
      <c r="AD65" s="1032"/>
      <c r="AE65" s="1032"/>
      <c r="AF65" s="1032"/>
      <c r="AG65" s="925" t="s">
        <v>274</v>
      </c>
      <c r="AH65" s="1032"/>
      <c r="AI65" s="1032"/>
      <c r="AJ65" s="108" t="s">
        <v>65</v>
      </c>
      <c r="AK65" s="926"/>
      <c r="AL65" s="926"/>
      <c r="AM65" s="926"/>
      <c r="AN65" s="926"/>
      <c r="AO65" s="209">
        <v>6528258063</v>
      </c>
      <c r="AP65" s="209">
        <v>6528258063</v>
      </c>
      <c r="AQ65" s="210">
        <v>0</v>
      </c>
      <c r="AR65" s="389">
        <v>0</v>
      </c>
      <c r="AS65" s="209">
        <v>5023138990</v>
      </c>
      <c r="AT65" s="209">
        <v>1505119073</v>
      </c>
      <c r="AU65" s="209">
        <v>5023138990</v>
      </c>
      <c r="AV65" s="210">
        <v>0</v>
      </c>
      <c r="AW65" s="209">
        <v>5023138990</v>
      </c>
      <c r="AX65" s="210">
        <v>0</v>
      </c>
      <c r="AY65" s="209">
        <v>5023138990</v>
      </c>
      <c r="AZ65" s="210">
        <v>0</v>
      </c>
      <c r="BA65" s="209">
        <v>2387733</v>
      </c>
      <c r="BB65" s="327"/>
      <c r="BC65" s="362">
        <f t="shared" si="5"/>
        <v>0.76944553072579724</v>
      </c>
      <c r="BD65" s="362">
        <f t="shared" si="6"/>
        <v>1</v>
      </c>
    </row>
    <row r="66" spans="1:56" ht="15" hidden="1" customHeight="1" x14ac:dyDescent="0.25">
      <c r="A66" s="329" t="str">
        <f t="shared" si="7"/>
        <v>A1052610</v>
      </c>
      <c r="B66" s="925" t="s">
        <v>14</v>
      </c>
      <c r="C66" s="1032"/>
      <c r="D66" s="925" t="s">
        <v>279</v>
      </c>
      <c r="E66" s="1032"/>
      <c r="F66" s="925" t="s">
        <v>280</v>
      </c>
      <c r="G66" s="1032"/>
      <c r="H66" s="925" t="s">
        <v>284</v>
      </c>
      <c r="I66" s="1032"/>
      <c r="J66" s="925" t="s">
        <v>282</v>
      </c>
      <c r="K66" s="1032"/>
      <c r="L66" s="1032"/>
      <c r="M66" s="925" t="s">
        <v>292</v>
      </c>
      <c r="N66" s="1032"/>
      <c r="O66" s="1032"/>
      <c r="P66" s="925"/>
      <c r="Q66" s="1032"/>
      <c r="R66" s="925"/>
      <c r="S66" s="1032"/>
      <c r="T66" s="924" t="s">
        <v>37</v>
      </c>
      <c r="U66" s="1032"/>
      <c r="V66" s="1032"/>
      <c r="W66" s="1032"/>
      <c r="X66" s="1032"/>
      <c r="Y66" s="1032"/>
      <c r="Z66" s="1032"/>
      <c r="AA66" s="1032"/>
      <c r="AB66" s="925" t="s">
        <v>273</v>
      </c>
      <c r="AC66" s="1032"/>
      <c r="AD66" s="1032"/>
      <c r="AE66" s="1032"/>
      <c r="AF66" s="1032"/>
      <c r="AG66" s="925" t="s">
        <v>274</v>
      </c>
      <c r="AH66" s="1032"/>
      <c r="AI66" s="1032"/>
      <c r="AJ66" s="108" t="s">
        <v>65</v>
      </c>
      <c r="AK66" s="926"/>
      <c r="AL66" s="926"/>
      <c r="AM66" s="926"/>
      <c r="AN66" s="926"/>
      <c r="AO66" s="209">
        <v>75147290</v>
      </c>
      <c r="AP66" s="209">
        <v>75147290</v>
      </c>
      <c r="AQ66" s="210">
        <v>0</v>
      </c>
      <c r="AR66" s="389">
        <v>0</v>
      </c>
      <c r="AS66" s="209">
        <v>49081114</v>
      </c>
      <c r="AT66" s="209">
        <v>26066176</v>
      </c>
      <c r="AU66" s="209">
        <v>49081114</v>
      </c>
      <c r="AV66" s="210">
        <v>0</v>
      </c>
      <c r="AW66" s="209">
        <v>49081114</v>
      </c>
      <c r="AX66" s="210">
        <v>0</v>
      </c>
      <c r="AY66" s="209">
        <v>49081114</v>
      </c>
      <c r="AZ66" s="210">
        <v>0</v>
      </c>
      <c r="BA66" s="210">
        <v>0</v>
      </c>
      <c r="BB66" s="327"/>
      <c r="BC66" s="362">
        <f t="shared" si="5"/>
        <v>0.65313218879882429</v>
      </c>
      <c r="BD66" s="362">
        <f t="shared" si="6"/>
        <v>1</v>
      </c>
    </row>
    <row r="67" spans="1:56" ht="15" hidden="1" customHeight="1" x14ac:dyDescent="0.25">
      <c r="A67" s="329" t="str">
        <f t="shared" si="7"/>
        <v>A105610</v>
      </c>
      <c r="B67" s="925" t="s">
        <v>14</v>
      </c>
      <c r="C67" s="1032"/>
      <c r="D67" s="925" t="s">
        <v>279</v>
      </c>
      <c r="E67" s="1032"/>
      <c r="F67" s="925" t="s">
        <v>280</v>
      </c>
      <c r="G67" s="1032"/>
      <c r="H67" s="925" t="s">
        <v>284</v>
      </c>
      <c r="I67" s="1032"/>
      <c r="J67" s="925" t="s">
        <v>292</v>
      </c>
      <c r="K67" s="1032"/>
      <c r="L67" s="1032"/>
      <c r="M67" s="925"/>
      <c r="N67" s="1032"/>
      <c r="O67" s="1032"/>
      <c r="P67" s="925"/>
      <c r="Q67" s="1032"/>
      <c r="R67" s="925"/>
      <c r="S67" s="1032"/>
      <c r="T67" s="924" t="s">
        <v>38</v>
      </c>
      <c r="U67" s="1032"/>
      <c r="V67" s="1032"/>
      <c r="W67" s="1032"/>
      <c r="X67" s="1032"/>
      <c r="Y67" s="1032"/>
      <c r="Z67" s="1032"/>
      <c r="AA67" s="1032"/>
      <c r="AB67" s="925" t="s">
        <v>273</v>
      </c>
      <c r="AC67" s="1032"/>
      <c r="AD67" s="1032"/>
      <c r="AE67" s="1032"/>
      <c r="AF67" s="1032"/>
      <c r="AG67" s="925" t="s">
        <v>274</v>
      </c>
      <c r="AH67" s="1032"/>
      <c r="AI67" s="1032"/>
      <c r="AJ67" s="108" t="s">
        <v>65</v>
      </c>
      <c r="AK67" s="926"/>
      <c r="AL67" s="926"/>
      <c r="AM67" s="926"/>
      <c r="AN67" s="926"/>
      <c r="AO67" s="209">
        <v>2721591300</v>
      </c>
      <c r="AP67" s="209">
        <v>2721591300</v>
      </c>
      <c r="AQ67" s="210">
        <v>0</v>
      </c>
      <c r="AR67" s="389">
        <v>0</v>
      </c>
      <c r="AS67" s="209">
        <v>2325221100</v>
      </c>
      <c r="AT67" s="209">
        <v>396370200</v>
      </c>
      <c r="AU67" s="209">
        <v>2325221100</v>
      </c>
      <c r="AV67" s="210">
        <v>0</v>
      </c>
      <c r="AW67" s="209">
        <v>2325221100</v>
      </c>
      <c r="AX67" s="210">
        <v>0</v>
      </c>
      <c r="AY67" s="209">
        <v>2046210400</v>
      </c>
      <c r="AZ67" s="209">
        <v>279010700</v>
      </c>
      <c r="BA67" s="210">
        <v>0</v>
      </c>
      <c r="BB67" s="327"/>
      <c r="BC67" s="362">
        <f t="shared" si="5"/>
        <v>0.85436086601246852</v>
      </c>
      <c r="BD67" s="362">
        <f t="shared" si="6"/>
        <v>1</v>
      </c>
    </row>
    <row r="68" spans="1:56" ht="15" hidden="1" customHeight="1" x14ac:dyDescent="0.25">
      <c r="A68" s="329" t="str">
        <f t="shared" si="7"/>
        <v>A105710</v>
      </c>
      <c r="B68" s="925" t="s">
        <v>14</v>
      </c>
      <c r="C68" s="1032"/>
      <c r="D68" s="925" t="s">
        <v>279</v>
      </c>
      <c r="E68" s="1032"/>
      <c r="F68" s="925" t="s">
        <v>280</v>
      </c>
      <c r="G68" s="1032"/>
      <c r="H68" s="925" t="s">
        <v>284</v>
      </c>
      <c r="I68" s="1032"/>
      <c r="J68" s="925" t="s">
        <v>293</v>
      </c>
      <c r="K68" s="1032"/>
      <c r="L68" s="1032"/>
      <c r="M68" s="925"/>
      <c r="N68" s="1032"/>
      <c r="O68" s="1032"/>
      <c r="P68" s="925"/>
      <c r="Q68" s="1032"/>
      <c r="R68" s="925"/>
      <c r="S68" s="1032"/>
      <c r="T68" s="924" t="s">
        <v>39</v>
      </c>
      <c r="U68" s="1032"/>
      <c r="V68" s="1032"/>
      <c r="W68" s="1032"/>
      <c r="X68" s="1032"/>
      <c r="Y68" s="1032"/>
      <c r="Z68" s="1032"/>
      <c r="AA68" s="1032"/>
      <c r="AB68" s="925" t="s">
        <v>273</v>
      </c>
      <c r="AC68" s="1032"/>
      <c r="AD68" s="1032"/>
      <c r="AE68" s="1032"/>
      <c r="AF68" s="1032"/>
      <c r="AG68" s="925" t="s">
        <v>274</v>
      </c>
      <c r="AH68" s="1032"/>
      <c r="AI68" s="1032"/>
      <c r="AJ68" s="108" t="s">
        <v>65</v>
      </c>
      <c r="AK68" s="926"/>
      <c r="AL68" s="926"/>
      <c r="AM68" s="926"/>
      <c r="AN68" s="926"/>
      <c r="AO68" s="209">
        <v>520219400</v>
      </c>
      <c r="AP68" s="209">
        <v>520219400</v>
      </c>
      <c r="AQ68" s="210">
        <v>0</v>
      </c>
      <c r="AR68" s="389">
        <v>0</v>
      </c>
      <c r="AS68" s="209">
        <v>388057300</v>
      </c>
      <c r="AT68" s="209">
        <v>132162100</v>
      </c>
      <c r="AU68" s="209">
        <v>388057300</v>
      </c>
      <c r="AV68" s="210">
        <v>0</v>
      </c>
      <c r="AW68" s="209">
        <v>388057300</v>
      </c>
      <c r="AX68" s="210">
        <v>0</v>
      </c>
      <c r="AY68" s="209">
        <v>388057300</v>
      </c>
      <c r="AZ68" s="210">
        <v>0</v>
      </c>
      <c r="BA68" s="210">
        <v>0</v>
      </c>
      <c r="BB68" s="327"/>
      <c r="BC68" s="362">
        <f t="shared" si="5"/>
        <v>0.74594930523544489</v>
      </c>
      <c r="BD68" s="362">
        <f t="shared" si="6"/>
        <v>1</v>
      </c>
    </row>
    <row r="69" spans="1:56" ht="15" hidden="1" customHeight="1" x14ac:dyDescent="0.25">
      <c r="A69" s="329" t="str">
        <f t="shared" si="7"/>
        <v>A105810</v>
      </c>
      <c r="B69" s="925" t="s">
        <v>14</v>
      </c>
      <c r="C69" s="1032"/>
      <c r="D69" s="925" t="s">
        <v>279</v>
      </c>
      <c r="E69" s="1032"/>
      <c r="F69" s="925" t="s">
        <v>280</v>
      </c>
      <c r="G69" s="1032"/>
      <c r="H69" s="925" t="s">
        <v>284</v>
      </c>
      <c r="I69" s="1032"/>
      <c r="J69" s="925" t="s">
        <v>294</v>
      </c>
      <c r="K69" s="1032"/>
      <c r="L69" s="1032"/>
      <c r="M69" s="925"/>
      <c r="N69" s="1032"/>
      <c r="O69" s="1032"/>
      <c r="P69" s="925"/>
      <c r="Q69" s="1032"/>
      <c r="R69" s="925"/>
      <c r="S69" s="1032"/>
      <c r="T69" s="924" t="s">
        <v>40</v>
      </c>
      <c r="U69" s="1032"/>
      <c r="V69" s="1032"/>
      <c r="W69" s="1032"/>
      <c r="X69" s="1032"/>
      <c r="Y69" s="1032"/>
      <c r="Z69" s="1032"/>
      <c r="AA69" s="1032"/>
      <c r="AB69" s="925" t="s">
        <v>273</v>
      </c>
      <c r="AC69" s="1032"/>
      <c r="AD69" s="1032"/>
      <c r="AE69" s="1032"/>
      <c r="AF69" s="1032"/>
      <c r="AG69" s="925" t="s">
        <v>274</v>
      </c>
      <c r="AH69" s="1032"/>
      <c r="AI69" s="1032"/>
      <c r="AJ69" s="108" t="s">
        <v>65</v>
      </c>
      <c r="AK69" s="926"/>
      <c r="AL69" s="926"/>
      <c r="AM69" s="926"/>
      <c r="AN69" s="926"/>
      <c r="AO69" s="209">
        <v>520219400</v>
      </c>
      <c r="AP69" s="209">
        <v>520219400</v>
      </c>
      <c r="AQ69" s="210">
        <v>0</v>
      </c>
      <c r="AR69" s="389">
        <v>0</v>
      </c>
      <c r="AS69" s="209">
        <v>388057300</v>
      </c>
      <c r="AT69" s="209">
        <v>132162100</v>
      </c>
      <c r="AU69" s="209">
        <v>388057300</v>
      </c>
      <c r="AV69" s="210">
        <v>0</v>
      </c>
      <c r="AW69" s="209">
        <v>388057300</v>
      </c>
      <c r="AX69" s="210">
        <v>0</v>
      </c>
      <c r="AY69" s="209">
        <v>388057300</v>
      </c>
      <c r="AZ69" s="210">
        <v>0</v>
      </c>
      <c r="BA69" s="210">
        <v>0</v>
      </c>
      <c r="BB69" s="327"/>
      <c r="BC69" s="362">
        <f t="shared" si="5"/>
        <v>0.74594930523544489</v>
      </c>
      <c r="BD69" s="362">
        <f t="shared" si="6"/>
        <v>1</v>
      </c>
    </row>
    <row r="70" spans="1:56" ht="15" hidden="1" customHeight="1" x14ac:dyDescent="0.25">
      <c r="A70" s="329" t="str">
        <f t="shared" si="7"/>
        <v>A105910</v>
      </c>
      <c r="B70" s="925" t="s">
        <v>14</v>
      </c>
      <c r="C70" s="1032"/>
      <c r="D70" s="925" t="s">
        <v>279</v>
      </c>
      <c r="E70" s="1032"/>
      <c r="F70" s="925" t="s">
        <v>280</v>
      </c>
      <c r="G70" s="1032"/>
      <c r="H70" s="925" t="s">
        <v>284</v>
      </c>
      <c r="I70" s="1032"/>
      <c r="J70" s="925" t="s">
        <v>288</v>
      </c>
      <c r="K70" s="1032"/>
      <c r="L70" s="1032"/>
      <c r="M70" s="925"/>
      <c r="N70" s="1032"/>
      <c r="O70" s="1032"/>
      <c r="P70" s="925"/>
      <c r="Q70" s="1032"/>
      <c r="R70" s="925"/>
      <c r="S70" s="1032"/>
      <c r="T70" s="924" t="s">
        <v>41</v>
      </c>
      <c r="U70" s="1032"/>
      <c r="V70" s="1032"/>
      <c r="W70" s="1032"/>
      <c r="X70" s="1032"/>
      <c r="Y70" s="1032"/>
      <c r="Z70" s="1032"/>
      <c r="AA70" s="1032"/>
      <c r="AB70" s="925" t="s">
        <v>273</v>
      </c>
      <c r="AC70" s="1032"/>
      <c r="AD70" s="1032"/>
      <c r="AE70" s="1032"/>
      <c r="AF70" s="1032"/>
      <c r="AG70" s="925" t="s">
        <v>274</v>
      </c>
      <c r="AH70" s="1032"/>
      <c r="AI70" s="1032"/>
      <c r="AJ70" s="108" t="s">
        <v>65</v>
      </c>
      <c r="AK70" s="926"/>
      <c r="AL70" s="926"/>
      <c r="AM70" s="926"/>
      <c r="AN70" s="926"/>
      <c r="AO70" s="209">
        <v>940395000</v>
      </c>
      <c r="AP70" s="209">
        <v>940395000</v>
      </c>
      <c r="AQ70" s="210">
        <v>0</v>
      </c>
      <c r="AR70" s="389">
        <v>0</v>
      </c>
      <c r="AS70" s="209">
        <v>775498800</v>
      </c>
      <c r="AT70" s="209">
        <v>164896200</v>
      </c>
      <c r="AU70" s="209">
        <v>775498800</v>
      </c>
      <c r="AV70" s="210">
        <v>0</v>
      </c>
      <c r="AW70" s="209">
        <v>775498800</v>
      </c>
      <c r="AX70" s="210">
        <v>0</v>
      </c>
      <c r="AY70" s="209">
        <v>775498800</v>
      </c>
      <c r="AZ70" s="210">
        <v>0</v>
      </c>
      <c r="BA70" s="210">
        <v>0</v>
      </c>
      <c r="BB70" s="327"/>
      <c r="BC70" s="362">
        <f t="shared" si="5"/>
        <v>0.82465219402485124</v>
      </c>
      <c r="BD70" s="362">
        <f t="shared" si="6"/>
        <v>1</v>
      </c>
    </row>
    <row r="71" spans="1:56" s="329" customFormat="1" ht="15" hidden="1" customHeight="1" x14ac:dyDescent="0.25">
      <c r="A71" s="329" t="str">
        <f t="shared" si="7"/>
        <v>A210</v>
      </c>
      <c r="B71" s="922" t="s">
        <v>14</v>
      </c>
      <c r="C71" s="921"/>
      <c r="D71" s="922" t="s">
        <v>282</v>
      </c>
      <c r="E71" s="921"/>
      <c r="F71" s="922"/>
      <c r="G71" s="921"/>
      <c r="H71" s="922"/>
      <c r="I71" s="921"/>
      <c r="J71" s="922"/>
      <c r="K71" s="921"/>
      <c r="L71" s="921"/>
      <c r="M71" s="922"/>
      <c r="N71" s="921"/>
      <c r="O71" s="921"/>
      <c r="P71" s="922"/>
      <c r="Q71" s="921"/>
      <c r="R71" s="922"/>
      <c r="S71" s="921"/>
      <c r="T71" s="920" t="s">
        <v>9</v>
      </c>
      <c r="U71" s="921"/>
      <c r="V71" s="921"/>
      <c r="W71" s="921"/>
      <c r="X71" s="921"/>
      <c r="Y71" s="921"/>
      <c r="Z71" s="921"/>
      <c r="AA71" s="921"/>
      <c r="AB71" s="922" t="s">
        <v>273</v>
      </c>
      <c r="AC71" s="921"/>
      <c r="AD71" s="921"/>
      <c r="AE71" s="921"/>
      <c r="AF71" s="921"/>
      <c r="AG71" s="922" t="s">
        <v>274</v>
      </c>
      <c r="AH71" s="921"/>
      <c r="AI71" s="921"/>
      <c r="AJ71" s="231" t="s">
        <v>65</v>
      </c>
      <c r="AK71" s="923"/>
      <c r="AL71" s="923"/>
      <c r="AM71" s="923"/>
      <c r="AN71" s="923"/>
      <c r="AO71" s="353">
        <v>14440414179</v>
      </c>
      <c r="AP71" s="353">
        <v>11647177200.18</v>
      </c>
      <c r="AQ71" s="353">
        <v>2793236978.8200002</v>
      </c>
      <c r="AR71" s="386">
        <v>0</v>
      </c>
      <c r="AS71" s="353">
        <v>9256807438.2999992</v>
      </c>
      <c r="AT71" s="353">
        <v>2390369761.8800001</v>
      </c>
      <c r="AU71" s="353">
        <v>5701705363.8400002</v>
      </c>
      <c r="AV71" s="353">
        <v>3555102074.46</v>
      </c>
      <c r="AW71" s="353">
        <v>5700192671.8400002</v>
      </c>
      <c r="AX71" s="353">
        <v>1512692</v>
      </c>
      <c r="AY71" s="353">
        <v>5700192671.8400002</v>
      </c>
      <c r="AZ71" s="353">
        <v>0</v>
      </c>
      <c r="BA71" s="353">
        <v>2918088</v>
      </c>
      <c r="BB71" s="354"/>
      <c r="BC71" s="355">
        <f t="shared" si="5"/>
        <v>0.6410347600529166</v>
      </c>
      <c r="BD71" s="355">
        <f t="shared" si="6"/>
        <v>0.61578386607195468</v>
      </c>
    </row>
    <row r="72" spans="1:56" s="329" customFormat="1" ht="15" hidden="1" customHeight="1" x14ac:dyDescent="0.25">
      <c r="A72" s="329" t="str">
        <f t="shared" si="7"/>
        <v>A213</v>
      </c>
      <c r="B72" s="922" t="s">
        <v>14</v>
      </c>
      <c r="C72" s="921"/>
      <c r="D72" s="922" t="s">
        <v>282</v>
      </c>
      <c r="E72" s="921"/>
      <c r="F72" s="922"/>
      <c r="G72" s="921"/>
      <c r="H72" s="922"/>
      <c r="I72" s="921"/>
      <c r="J72" s="922"/>
      <c r="K72" s="921"/>
      <c r="L72" s="921"/>
      <c r="M72" s="922"/>
      <c r="N72" s="921"/>
      <c r="O72" s="921"/>
      <c r="P72" s="922"/>
      <c r="Q72" s="921"/>
      <c r="R72" s="922"/>
      <c r="S72" s="921"/>
      <c r="T72" s="920" t="s">
        <v>9</v>
      </c>
      <c r="U72" s="921"/>
      <c r="V72" s="921"/>
      <c r="W72" s="921"/>
      <c r="X72" s="921"/>
      <c r="Y72" s="921"/>
      <c r="Z72" s="921"/>
      <c r="AA72" s="921"/>
      <c r="AB72" s="922" t="s">
        <v>273</v>
      </c>
      <c r="AC72" s="921"/>
      <c r="AD72" s="921"/>
      <c r="AE72" s="921"/>
      <c r="AF72" s="921"/>
      <c r="AG72" s="922" t="s">
        <v>274</v>
      </c>
      <c r="AH72" s="921"/>
      <c r="AI72" s="921"/>
      <c r="AJ72" s="231" t="s">
        <v>303</v>
      </c>
      <c r="AK72" s="923"/>
      <c r="AL72" s="923"/>
      <c r="AM72" s="923"/>
      <c r="AN72" s="923"/>
      <c r="AO72" s="353">
        <v>4021085821</v>
      </c>
      <c r="AP72" s="353">
        <v>2249050843</v>
      </c>
      <c r="AQ72" s="353">
        <v>1772034978</v>
      </c>
      <c r="AR72" s="386">
        <v>0</v>
      </c>
      <c r="AS72" s="353">
        <v>324598665</v>
      </c>
      <c r="AT72" s="353">
        <v>1924452178</v>
      </c>
      <c r="AU72" s="353">
        <v>2555366</v>
      </c>
      <c r="AV72" s="353">
        <v>322043299</v>
      </c>
      <c r="AW72" s="353">
        <v>0</v>
      </c>
      <c r="AX72" s="353">
        <v>2555366</v>
      </c>
      <c r="AY72" s="353">
        <v>0</v>
      </c>
      <c r="AZ72" s="353">
        <v>0</v>
      </c>
      <c r="BA72" s="353">
        <v>0</v>
      </c>
      <c r="BB72" s="354"/>
      <c r="BC72" s="355">
        <f t="shared" si="5"/>
        <v>8.0724132597417647E-2</v>
      </c>
      <c r="BD72" s="355">
        <f t="shared" si="6"/>
        <v>0</v>
      </c>
    </row>
    <row r="73" spans="1:56" ht="15" hidden="1" customHeight="1" x14ac:dyDescent="0.25">
      <c r="A73" s="329" t="str">
        <f t="shared" si="7"/>
        <v>A2010</v>
      </c>
      <c r="B73" s="918" t="s">
        <v>14</v>
      </c>
      <c r="C73" s="1032"/>
      <c r="D73" s="918" t="s">
        <v>282</v>
      </c>
      <c r="E73" s="1032"/>
      <c r="F73" s="918" t="s">
        <v>280</v>
      </c>
      <c r="G73" s="1032"/>
      <c r="H73" s="918"/>
      <c r="I73" s="1032"/>
      <c r="J73" s="918"/>
      <c r="K73" s="1032"/>
      <c r="L73" s="1032"/>
      <c r="M73" s="918"/>
      <c r="N73" s="1032"/>
      <c r="O73" s="1032"/>
      <c r="P73" s="918"/>
      <c r="Q73" s="1032"/>
      <c r="R73" s="918"/>
      <c r="S73" s="1032"/>
      <c r="T73" s="917" t="s">
        <v>9</v>
      </c>
      <c r="U73" s="1032"/>
      <c r="V73" s="1032"/>
      <c r="W73" s="1032"/>
      <c r="X73" s="1032"/>
      <c r="Y73" s="1032"/>
      <c r="Z73" s="1032"/>
      <c r="AA73" s="1032"/>
      <c r="AB73" s="918" t="s">
        <v>273</v>
      </c>
      <c r="AC73" s="1032"/>
      <c r="AD73" s="1032"/>
      <c r="AE73" s="1032"/>
      <c r="AF73" s="1032"/>
      <c r="AG73" s="918" t="s">
        <v>274</v>
      </c>
      <c r="AH73" s="1032"/>
      <c r="AI73" s="1032"/>
      <c r="AJ73" s="105" t="s">
        <v>65</v>
      </c>
      <c r="AK73" s="919"/>
      <c r="AL73" s="919"/>
      <c r="AM73" s="919"/>
      <c r="AN73" s="919"/>
      <c r="AO73" s="205">
        <v>14440414179</v>
      </c>
      <c r="AP73" s="205">
        <v>11647177200.18</v>
      </c>
      <c r="AQ73" s="205">
        <v>2793236978.8200002</v>
      </c>
      <c r="AR73" s="388">
        <v>0</v>
      </c>
      <c r="AS73" s="205">
        <v>9256807438.2999992</v>
      </c>
      <c r="AT73" s="205">
        <v>2390369761.8800001</v>
      </c>
      <c r="AU73" s="205">
        <v>5701705363.8400002</v>
      </c>
      <c r="AV73" s="205">
        <v>3555102074.46</v>
      </c>
      <c r="AW73" s="205">
        <v>5700192671.8400002</v>
      </c>
      <c r="AX73" s="205">
        <v>1512692</v>
      </c>
      <c r="AY73" s="205">
        <v>5700192671.8400002</v>
      </c>
      <c r="AZ73" s="206">
        <v>0</v>
      </c>
      <c r="BA73" s="205">
        <v>2918088</v>
      </c>
      <c r="BB73" s="327"/>
      <c r="BC73" s="362">
        <f t="shared" si="5"/>
        <v>0.6410347600529166</v>
      </c>
      <c r="BD73" s="362">
        <f t="shared" si="6"/>
        <v>0.61578386607195468</v>
      </c>
    </row>
    <row r="74" spans="1:56" ht="15" hidden="1" customHeight="1" x14ac:dyDescent="0.25">
      <c r="A74" s="329" t="str">
        <f t="shared" si="7"/>
        <v>A2013</v>
      </c>
      <c r="B74" s="918" t="s">
        <v>14</v>
      </c>
      <c r="C74" s="1032"/>
      <c r="D74" s="918" t="s">
        <v>282</v>
      </c>
      <c r="E74" s="1032"/>
      <c r="F74" s="918" t="s">
        <v>280</v>
      </c>
      <c r="G74" s="1032"/>
      <c r="H74" s="918"/>
      <c r="I74" s="1032"/>
      <c r="J74" s="918"/>
      <c r="K74" s="1032"/>
      <c r="L74" s="1032"/>
      <c r="M74" s="918"/>
      <c r="N74" s="1032"/>
      <c r="O74" s="1032"/>
      <c r="P74" s="918"/>
      <c r="Q74" s="1032"/>
      <c r="R74" s="918"/>
      <c r="S74" s="1032"/>
      <c r="T74" s="917" t="s">
        <v>9</v>
      </c>
      <c r="U74" s="1032"/>
      <c r="V74" s="1032"/>
      <c r="W74" s="1032"/>
      <c r="X74" s="1032"/>
      <c r="Y74" s="1032"/>
      <c r="Z74" s="1032"/>
      <c r="AA74" s="1032"/>
      <c r="AB74" s="918" t="s">
        <v>273</v>
      </c>
      <c r="AC74" s="1032"/>
      <c r="AD74" s="1032"/>
      <c r="AE74" s="1032"/>
      <c r="AF74" s="1032"/>
      <c r="AG74" s="918" t="s">
        <v>274</v>
      </c>
      <c r="AH74" s="1032"/>
      <c r="AI74" s="1032"/>
      <c r="AJ74" s="105" t="s">
        <v>303</v>
      </c>
      <c r="AK74" s="919"/>
      <c r="AL74" s="919"/>
      <c r="AM74" s="919"/>
      <c r="AN74" s="919"/>
      <c r="AO74" s="205">
        <v>4021085821</v>
      </c>
      <c r="AP74" s="205">
        <v>2249050843</v>
      </c>
      <c r="AQ74" s="205">
        <v>1772034978</v>
      </c>
      <c r="AR74" s="388">
        <v>0</v>
      </c>
      <c r="AS74" s="205">
        <v>324598665</v>
      </c>
      <c r="AT74" s="205">
        <v>1924452178</v>
      </c>
      <c r="AU74" s="205">
        <v>2555366</v>
      </c>
      <c r="AV74" s="205">
        <v>322043299</v>
      </c>
      <c r="AW74" s="206">
        <v>0</v>
      </c>
      <c r="AX74" s="205">
        <v>2555366</v>
      </c>
      <c r="AY74" s="206">
        <v>0</v>
      </c>
      <c r="AZ74" s="206">
        <v>0</v>
      </c>
      <c r="BA74" s="206">
        <v>0</v>
      </c>
      <c r="BB74" s="327"/>
      <c r="BC74" s="362">
        <f t="shared" si="5"/>
        <v>8.0724132597417647E-2</v>
      </c>
      <c r="BD74" s="362">
        <f t="shared" si="6"/>
        <v>0</v>
      </c>
    </row>
    <row r="75" spans="1:56" ht="15" hidden="1" customHeight="1" x14ac:dyDescent="0.25">
      <c r="A75" s="329" t="str">
        <f t="shared" si="7"/>
        <v>A20310</v>
      </c>
      <c r="B75" s="918" t="s">
        <v>14</v>
      </c>
      <c r="C75" s="1032"/>
      <c r="D75" s="918" t="s">
        <v>282</v>
      </c>
      <c r="E75" s="1032"/>
      <c r="F75" s="918" t="s">
        <v>280</v>
      </c>
      <c r="G75" s="1032"/>
      <c r="H75" s="918" t="s">
        <v>289</v>
      </c>
      <c r="I75" s="1032"/>
      <c r="J75" s="918"/>
      <c r="K75" s="1032"/>
      <c r="L75" s="1032"/>
      <c r="M75" s="918"/>
      <c r="N75" s="1032"/>
      <c r="O75" s="1032"/>
      <c r="P75" s="918"/>
      <c r="Q75" s="1032"/>
      <c r="R75" s="918"/>
      <c r="S75" s="1032"/>
      <c r="T75" s="917" t="s">
        <v>201</v>
      </c>
      <c r="U75" s="1032"/>
      <c r="V75" s="1032"/>
      <c r="W75" s="1032"/>
      <c r="X75" s="1032"/>
      <c r="Y75" s="1032"/>
      <c r="Z75" s="1032"/>
      <c r="AA75" s="1032"/>
      <c r="AB75" s="918" t="s">
        <v>273</v>
      </c>
      <c r="AC75" s="1032"/>
      <c r="AD75" s="1032"/>
      <c r="AE75" s="1032"/>
      <c r="AF75" s="1032"/>
      <c r="AG75" s="918" t="s">
        <v>274</v>
      </c>
      <c r="AH75" s="1032"/>
      <c r="AI75" s="1032"/>
      <c r="AJ75" s="105" t="s">
        <v>65</v>
      </c>
      <c r="AK75" s="919"/>
      <c r="AL75" s="919"/>
      <c r="AM75" s="919"/>
      <c r="AN75" s="919"/>
      <c r="AO75" s="205">
        <v>343000000</v>
      </c>
      <c r="AP75" s="205">
        <v>313661563</v>
      </c>
      <c r="AQ75" s="205">
        <v>29338437</v>
      </c>
      <c r="AR75" s="388">
        <v>0</v>
      </c>
      <c r="AS75" s="205">
        <v>313661563</v>
      </c>
      <c r="AT75" s="206">
        <v>0</v>
      </c>
      <c r="AU75" s="205">
        <v>313661563</v>
      </c>
      <c r="AV75" s="206">
        <v>0</v>
      </c>
      <c r="AW75" s="205">
        <v>313661563</v>
      </c>
      <c r="AX75" s="206">
        <v>0</v>
      </c>
      <c r="AY75" s="205">
        <v>313661563</v>
      </c>
      <c r="AZ75" s="206">
        <v>0</v>
      </c>
      <c r="BA75" s="206">
        <v>0</v>
      </c>
      <c r="BB75" s="327"/>
      <c r="BC75" s="362">
        <f t="shared" si="5"/>
        <v>0.91446519825072892</v>
      </c>
      <c r="BD75" s="362">
        <f t="shared" si="6"/>
        <v>1</v>
      </c>
    </row>
    <row r="76" spans="1:56" ht="15" hidden="1" customHeight="1" x14ac:dyDescent="0.25">
      <c r="A76" s="329" t="str">
        <f t="shared" si="7"/>
        <v>A2035010</v>
      </c>
      <c r="B76" s="918" t="s">
        <v>14</v>
      </c>
      <c r="C76" s="1032"/>
      <c r="D76" s="918" t="s">
        <v>282</v>
      </c>
      <c r="E76" s="1032"/>
      <c r="F76" s="918" t="s">
        <v>280</v>
      </c>
      <c r="G76" s="1032"/>
      <c r="H76" s="918" t="s">
        <v>289</v>
      </c>
      <c r="I76" s="1032"/>
      <c r="J76" s="918" t="s">
        <v>295</v>
      </c>
      <c r="K76" s="1032"/>
      <c r="L76" s="1032"/>
      <c r="M76" s="918"/>
      <c r="N76" s="1032"/>
      <c r="O76" s="1032"/>
      <c r="P76" s="918"/>
      <c r="Q76" s="1032"/>
      <c r="R76" s="918"/>
      <c r="S76" s="1032"/>
      <c r="T76" s="917" t="s">
        <v>208</v>
      </c>
      <c r="U76" s="1032"/>
      <c r="V76" s="1032"/>
      <c r="W76" s="1032"/>
      <c r="X76" s="1032"/>
      <c r="Y76" s="1032"/>
      <c r="Z76" s="1032"/>
      <c r="AA76" s="1032"/>
      <c r="AB76" s="918" t="s">
        <v>273</v>
      </c>
      <c r="AC76" s="1032"/>
      <c r="AD76" s="1032"/>
      <c r="AE76" s="1032"/>
      <c r="AF76" s="1032"/>
      <c r="AG76" s="918" t="s">
        <v>274</v>
      </c>
      <c r="AH76" s="1032"/>
      <c r="AI76" s="1032"/>
      <c r="AJ76" s="105" t="s">
        <v>65</v>
      </c>
      <c r="AK76" s="919"/>
      <c r="AL76" s="919"/>
      <c r="AM76" s="919"/>
      <c r="AN76" s="919"/>
      <c r="AO76" s="205">
        <v>341000000</v>
      </c>
      <c r="AP76" s="205">
        <v>313661563</v>
      </c>
      <c r="AQ76" s="205">
        <v>27338437</v>
      </c>
      <c r="AR76" s="388">
        <v>0</v>
      </c>
      <c r="AS76" s="205">
        <v>313661563</v>
      </c>
      <c r="AT76" s="206">
        <v>0</v>
      </c>
      <c r="AU76" s="205">
        <v>313661563</v>
      </c>
      <c r="AV76" s="206">
        <v>0</v>
      </c>
      <c r="AW76" s="205">
        <v>313661563</v>
      </c>
      <c r="AX76" s="206">
        <v>0</v>
      </c>
      <c r="AY76" s="205">
        <v>313661563</v>
      </c>
      <c r="AZ76" s="206">
        <v>0</v>
      </c>
      <c r="BA76" s="206">
        <v>0</v>
      </c>
      <c r="BB76" s="327"/>
      <c r="BC76" s="362">
        <f t="shared" si="5"/>
        <v>0.91982863049853369</v>
      </c>
      <c r="BD76" s="362">
        <f t="shared" si="6"/>
        <v>1</v>
      </c>
    </row>
    <row r="77" spans="1:56" ht="15" hidden="1" customHeight="1" x14ac:dyDescent="0.25">
      <c r="A77" s="329" t="str">
        <f t="shared" si="7"/>
        <v>A20350210</v>
      </c>
      <c r="B77" s="925" t="s">
        <v>14</v>
      </c>
      <c r="C77" s="1032"/>
      <c r="D77" s="925" t="s">
        <v>282</v>
      </c>
      <c r="E77" s="1032"/>
      <c r="F77" s="925" t="s">
        <v>280</v>
      </c>
      <c r="G77" s="1032"/>
      <c r="H77" s="925" t="s">
        <v>289</v>
      </c>
      <c r="I77" s="1032"/>
      <c r="J77" s="925" t="s">
        <v>295</v>
      </c>
      <c r="K77" s="1032"/>
      <c r="L77" s="1032"/>
      <c r="M77" s="925" t="s">
        <v>282</v>
      </c>
      <c r="N77" s="1032"/>
      <c r="O77" s="1032"/>
      <c r="P77" s="925"/>
      <c r="Q77" s="1032"/>
      <c r="R77" s="925"/>
      <c r="S77" s="1032"/>
      <c r="T77" s="924" t="s">
        <v>42</v>
      </c>
      <c r="U77" s="1032"/>
      <c r="V77" s="1032"/>
      <c r="W77" s="1032"/>
      <c r="X77" s="1032"/>
      <c r="Y77" s="1032"/>
      <c r="Z77" s="1032"/>
      <c r="AA77" s="1032"/>
      <c r="AB77" s="925" t="s">
        <v>273</v>
      </c>
      <c r="AC77" s="1032"/>
      <c r="AD77" s="1032"/>
      <c r="AE77" s="1032"/>
      <c r="AF77" s="1032"/>
      <c r="AG77" s="925" t="s">
        <v>274</v>
      </c>
      <c r="AH77" s="1032"/>
      <c r="AI77" s="1032"/>
      <c r="AJ77" s="108" t="s">
        <v>65</v>
      </c>
      <c r="AK77" s="926"/>
      <c r="AL77" s="926"/>
      <c r="AM77" s="926"/>
      <c r="AN77" s="926"/>
      <c r="AO77" s="209">
        <v>6376304</v>
      </c>
      <c r="AP77" s="209">
        <v>6217875</v>
      </c>
      <c r="AQ77" s="209">
        <v>158429</v>
      </c>
      <c r="AR77" s="389">
        <v>0</v>
      </c>
      <c r="AS77" s="209">
        <v>6217875</v>
      </c>
      <c r="AT77" s="210">
        <v>0</v>
      </c>
      <c r="AU77" s="209">
        <v>6217875</v>
      </c>
      <c r="AV77" s="210">
        <v>0</v>
      </c>
      <c r="AW77" s="209">
        <v>6217875</v>
      </c>
      <c r="AX77" s="210">
        <v>0</v>
      </c>
      <c r="AY77" s="209">
        <v>6217875</v>
      </c>
      <c r="AZ77" s="210">
        <v>0</v>
      </c>
      <c r="BA77" s="210">
        <v>0</v>
      </c>
      <c r="BB77" s="327"/>
      <c r="BC77" s="362">
        <f t="shared" si="5"/>
        <v>0.97515347448929657</v>
      </c>
      <c r="BD77" s="362">
        <f t="shared" si="6"/>
        <v>1</v>
      </c>
    </row>
    <row r="78" spans="1:56" ht="15" hidden="1" customHeight="1" x14ac:dyDescent="0.25">
      <c r="A78" s="329" t="str">
        <f t="shared" si="7"/>
        <v>A20350310</v>
      </c>
      <c r="B78" s="925" t="s">
        <v>14</v>
      </c>
      <c r="C78" s="1032"/>
      <c r="D78" s="925" t="s">
        <v>282</v>
      </c>
      <c r="E78" s="1032"/>
      <c r="F78" s="925" t="s">
        <v>280</v>
      </c>
      <c r="G78" s="1032"/>
      <c r="H78" s="925" t="s">
        <v>289</v>
      </c>
      <c r="I78" s="1032"/>
      <c r="J78" s="925" t="s">
        <v>295</v>
      </c>
      <c r="K78" s="1032"/>
      <c r="L78" s="1032"/>
      <c r="M78" s="925" t="s">
        <v>289</v>
      </c>
      <c r="N78" s="1032"/>
      <c r="O78" s="1032"/>
      <c r="P78" s="925"/>
      <c r="Q78" s="1032"/>
      <c r="R78" s="925"/>
      <c r="S78" s="1032"/>
      <c r="T78" s="924" t="s">
        <v>43</v>
      </c>
      <c r="U78" s="1032"/>
      <c r="V78" s="1032"/>
      <c r="W78" s="1032"/>
      <c r="X78" s="1032"/>
      <c r="Y78" s="1032"/>
      <c r="Z78" s="1032"/>
      <c r="AA78" s="1032"/>
      <c r="AB78" s="925" t="s">
        <v>273</v>
      </c>
      <c r="AC78" s="1032"/>
      <c r="AD78" s="1032"/>
      <c r="AE78" s="1032"/>
      <c r="AF78" s="1032"/>
      <c r="AG78" s="925" t="s">
        <v>274</v>
      </c>
      <c r="AH78" s="1032"/>
      <c r="AI78" s="1032"/>
      <c r="AJ78" s="108" t="s">
        <v>65</v>
      </c>
      <c r="AK78" s="926"/>
      <c r="AL78" s="926"/>
      <c r="AM78" s="926"/>
      <c r="AN78" s="926"/>
      <c r="AO78" s="209">
        <v>324023696</v>
      </c>
      <c r="AP78" s="209">
        <v>307443688</v>
      </c>
      <c r="AQ78" s="209">
        <v>16580008</v>
      </c>
      <c r="AR78" s="389">
        <v>0</v>
      </c>
      <c r="AS78" s="209">
        <v>307443688</v>
      </c>
      <c r="AT78" s="210">
        <v>0</v>
      </c>
      <c r="AU78" s="209">
        <v>307443688</v>
      </c>
      <c r="AV78" s="210">
        <v>0</v>
      </c>
      <c r="AW78" s="209">
        <v>307443688</v>
      </c>
      <c r="AX78" s="210">
        <v>0</v>
      </c>
      <c r="AY78" s="209">
        <v>307443688</v>
      </c>
      <c r="AZ78" s="210">
        <v>0</v>
      </c>
      <c r="BA78" s="210">
        <v>0</v>
      </c>
      <c r="BB78" s="327"/>
      <c r="BC78" s="362">
        <f t="shared" si="5"/>
        <v>0.94883087809726119</v>
      </c>
      <c r="BD78" s="362">
        <f t="shared" si="6"/>
        <v>1</v>
      </c>
    </row>
    <row r="79" spans="1:56" ht="15" hidden="1" customHeight="1" x14ac:dyDescent="0.25">
      <c r="A79" s="329" t="str">
        <f t="shared" si="7"/>
        <v>A203501610</v>
      </c>
      <c r="B79" s="925" t="s">
        <v>14</v>
      </c>
      <c r="C79" s="1032"/>
      <c r="D79" s="925" t="s">
        <v>282</v>
      </c>
      <c r="E79" s="1032"/>
      <c r="F79" s="925" t="s">
        <v>280</v>
      </c>
      <c r="G79" s="1032"/>
      <c r="H79" s="925" t="s">
        <v>289</v>
      </c>
      <c r="I79" s="1032"/>
      <c r="J79" s="925" t="s">
        <v>295</v>
      </c>
      <c r="K79" s="1032"/>
      <c r="L79" s="1032"/>
      <c r="M79" s="925" t="s">
        <v>23</v>
      </c>
      <c r="N79" s="1032"/>
      <c r="O79" s="1032"/>
      <c r="P79" s="925"/>
      <c r="Q79" s="1032"/>
      <c r="R79" s="925"/>
      <c r="S79" s="1032"/>
      <c r="T79" s="924" t="s">
        <v>44</v>
      </c>
      <c r="U79" s="1032"/>
      <c r="V79" s="1032"/>
      <c r="W79" s="1032"/>
      <c r="X79" s="1032"/>
      <c r="Y79" s="1032"/>
      <c r="Z79" s="1032"/>
      <c r="AA79" s="1032"/>
      <c r="AB79" s="925" t="s">
        <v>273</v>
      </c>
      <c r="AC79" s="1032"/>
      <c r="AD79" s="1032"/>
      <c r="AE79" s="1032"/>
      <c r="AF79" s="1032"/>
      <c r="AG79" s="925" t="s">
        <v>274</v>
      </c>
      <c r="AH79" s="1032"/>
      <c r="AI79" s="1032"/>
      <c r="AJ79" s="108" t="s">
        <v>65</v>
      </c>
      <c r="AK79" s="926"/>
      <c r="AL79" s="926"/>
      <c r="AM79" s="926"/>
      <c r="AN79" s="926"/>
      <c r="AO79" s="209">
        <v>10000000</v>
      </c>
      <c r="AP79" s="210">
        <v>0</v>
      </c>
      <c r="AQ79" s="209">
        <v>10000000</v>
      </c>
      <c r="AR79" s="389">
        <v>0</v>
      </c>
      <c r="AS79" s="210">
        <v>0</v>
      </c>
      <c r="AT79" s="210">
        <v>0</v>
      </c>
      <c r="AU79" s="210">
        <v>0</v>
      </c>
      <c r="AV79" s="210">
        <v>0</v>
      </c>
      <c r="AW79" s="210">
        <v>0</v>
      </c>
      <c r="AX79" s="210">
        <v>0</v>
      </c>
      <c r="AY79" s="210">
        <v>0</v>
      </c>
      <c r="AZ79" s="210">
        <v>0</v>
      </c>
      <c r="BA79" s="210">
        <v>0</v>
      </c>
      <c r="BB79" s="327"/>
      <c r="BC79" s="362">
        <f t="shared" si="5"/>
        <v>0</v>
      </c>
      <c r="BD79" s="362" t="e">
        <f t="shared" si="6"/>
        <v>#DIV/0!</v>
      </c>
    </row>
    <row r="80" spans="1:56" ht="15" hidden="1" customHeight="1" x14ac:dyDescent="0.25">
      <c r="A80" s="329" t="str">
        <f t="shared" si="7"/>
        <v>A203509010</v>
      </c>
      <c r="B80" s="925" t="s">
        <v>14</v>
      </c>
      <c r="C80" s="1032"/>
      <c r="D80" s="925" t="s">
        <v>282</v>
      </c>
      <c r="E80" s="1032"/>
      <c r="F80" s="925" t="s">
        <v>280</v>
      </c>
      <c r="G80" s="1032"/>
      <c r="H80" s="925" t="s">
        <v>289</v>
      </c>
      <c r="I80" s="1032"/>
      <c r="J80" s="925" t="s">
        <v>295</v>
      </c>
      <c r="K80" s="1032"/>
      <c r="L80" s="1032"/>
      <c r="M80" s="925" t="s">
        <v>296</v>
      </c>
      <c r="N80" s="1032"/>
      <c r="O80" s="1032"/>
      <c r="P80" s="925"/>
      <c r="Q80" s="1032"/>
      <c r="R80" s="925"/>
      <c r="S80" s="1032"/>
      <c r="T80" s="924" t="s">
        <v>45</v>
      </c>
      <c r="U80" s="1032"/>
      <c r="V80" s="1032"/>
      <c r="W80" s="1032"/>
      <c r="X80" s="1032"/>
      <c r="Y80" s="1032"/>
      <c r="Z80" s="1032"/>
      <c r="AA80" s="1032"/>
      <c r="AB80" s="925" t="s">
        <v>273</v>
      </c>
      <c r="AC80" s="1032"/>
      <c r="AD80" s="1032"/>
      <c r="AE80" s="1032"/>
      <c r="AF80" s="1032"/>
      <c r="AG80" s="925" t="s">
        <v>274</v>
      </c>
      <c r="AH80" s="1032"/>
      <c r="AI80" s="1032"/>
      <c r="AJ80" s="108" t="s">
        <v>65</v>
      </c>
      <c r="AK80" s="926"/>
      <c r="AL80" s="926"/>
      <c r="AM80" s="926"/>
      <c r="AN80" s="926"/>
      <c r="AO80" s="209">
        <v>600000</v>
      </c>
      <c r="AP80" s="210">
        <v>0</v>
      </c>
      <c r="AQ80" s="209">
        <v>600000</v>
      </c>
      <c r="AR80" s="389">
        <v>0</v>
      </c>
      <c r="AS80" s="210">
        <v>0</v>
      </c>
      <c r="AT80" s="210">
        <v>0</v>
      </c>
      <c r="AU80" s="210">
        <v>0</v>
      </c>
      <c r="AV80" s="210">
        <v>0</v>
      </c>
      <c r="AW80" s="210">
        <v>0</v>
      </c>
      <c r="AX80" s="210">
        <v>0</v>
      </c>
      <c r="AY80" s="210">
        <v>0</v>
      </c>
      <c r="AZ80" s="210">
        <v>0</v>
      </c>
      <c r="BA80" s="210">
        <v>0</v>
      </c>
      <c r="BB80" s="327"/>
      <c r="BC80" s="362">
        <f t="shared" si="5"/>
        <v>0</v>
      </c>
      <c r="BD80" s="362" t="e">
        <f t="shared" si="6"/>
        <v>#DIV/0!</v>
      </c>
    </row>
    <row r="81" spans="1:56" ht="15" hidden="1" customHeight="1" x14ac:dyDescent="0.25">
      <c r="A81" s="329" t="str">
        <f t="shared" si="7"/>
        <v>A2035110</v>
      </c>
      <c r="B81" s="918" t="s">
        <v>14</v>
      </c>
      <c r="C81" s="1032"/>
      <c r="D81" s="918" t="s">
        <v>282</v>
      </c>
      <c r="E81" s="1032"/>
      <c r="F81" s="918" t="s">
        <v>280</v>
      </c>
      <c r="G81" s="1032"/>
      <c r="H81" s="918" t="s">
        <v>289</v>
      </c>
      <c r="I81" s="1032"/>
      <c r="J81" s="918" t="s">
        <v>297</v>
      </c>
      <c r="K81" s="1032"/>
      <c r="L81" s="1032"/>
      <c r="M81" s="918"/>
      <c r="N81" s="1032"/>
      <c r="O81" s="1032"/>
      <c r="P81" s="918"/>
      <c r="Q81" s="1032"/>
      <c r="R81" s="918"/>
      <c r="S81" s="1032"/>
      <c r="T81" s="917" t="s">
        <v>204</v>
      </c>
      <c r="U81" s="1032"/>
      <c r="V81" s="1032"/>
      <c r="W81" s="1032"/>
      <c r="X81" s="1032"/>
      <c r="Y81" s="1032"/>
      <c r="Z81" s="1032"/>
      <c r="AA81" s="1032"/>
      <c r="AB81" s="918" t="s">
        <v>273</v>
      </c>
      <c r="AC81" s="1032"/>
      <c r="AD81" s="1032"/>
      <c r="AE81" s="1032"/>
      <c r="AF81" s="1032"/>
      <c r="AG81" s="918" t="s">
        <v>274</v>
      </c>
      <c r="AH81" s="1032"/>
      <c r="AI81" s="1032"/>
      <c r="AJ81" s="105" t="s">
        <v>65</v>
      </c>
      <c r="AK81" s="919"/>
      <c r="AL81" s="919"/>
      <c r="AM81" s="919"/>
      <c r="AN81" s="919"/>
      <c r="AO81" s="205">
        <v>2000000</v>
      </c>
      <c r="AP81" s="206">
        <v>0</v>
      </c>
      <c r="AQ81" s="205">
        <v>2000000</v>
      </c>
      <c r="AR81" s="388">
        <v>0</v>
      </c>
      <c r="AS81" s="206">
        <v>0</v>
      </c>
      <c r="AT81" s="206">
        <v>0</v>
      </c>
      <c r="AU81" s="206">
        <v>0</v>
      </c>
      <c r="AV81" s="206">
        <v>0</v>
      </c>
      <c r="AW81" s="206">
        <v>0</v>
      </c>
      <c r="AX81" s="206">
        <v>0</v>
      </c>
      <c r="AY81" s="206">
        <v>0</v>
      </c>
      <c r="AZ81" s="206">
        <v>0</v>
      </c>
      <c r="BA81" s="206">
        <v>0</v>
      </c>
      <c r="BB81" s="327"/>
      <c r="BC81" s="362">
        <f t="shared" si="5"/>
        <v>0</v>
      </c>
      <c r="BD81" s="362" t="e">
        <f t="shared" si="6"/>
        <v>#DIV/0!</v>
      </c>
    </row>
    <row r="82" spans="1:56" ht="15" hidden="1" customHeight="1" x14ac:dyDescent="0.25">
      <c r="A82" s="329" t="str">
        <f t="shared" si="7"/>
        <v>A20351110</v>
      </c>
      <c r="B82" s="925" t="s">
        <v>14</v>
      </c>
      <c r="C82" s="1032"/>
      <c r="D82" s="925" t="s">
        <v>282</v>
      </c>
      <c r="E82" s="1032"/>
      <c r="F82" s="925" t="s">
        <v>280</v>
      </c>
      <c r="G82" s="1032"/>
      <c r="H82" s="925" t="s">
        <v>289</v>
      </c>
      <c r="I82" s="1032"/>
      <c r="J82" s="925" t="s">
        <v>297</v>
      </c>
      <c r="K82" s="1032"/>
      <c r="L82" s="1032"/>
      <c r="M82" s="925" t="s">
        <v>279</v>
      </c>
      <c r="N82" s="1032"/>
      <c r="O82" s="1032"/>
      <c r="P82" s="925"/>
      <c r="Q82" s="1032"/>
      <c r="R82" s="925"/>
      <c r="S82" s="1032"/>
      <c r="T82" s="924" t="s">
        <v>46</v>
      </c>
      <c r="U82" s="1032"/>
      <c r="V82" s="1032"/>
      <c r="W82" s="1032"/>
      <c r="X82" s="1032"/>
      <c r="Y82" s="1032"/>
      <c r="Z82" s="1032"/>
      <c r="AA82" s="1032"/>
      <c r="AB82" s="925" t="s">
        <v>273</v>
      </c>
      <c r="AC82" s="1032"/>
      <c r="AD82" s="1032"/>
      <c r="AE82" s="1032"/>
      <c r="AF82" s="1032"/>
      <c r="AG82" s="925" t="s">
        <v>274</v>
      </c>
      <c r="AH82" s="1032"/>
      <c r="AI82" s="1032"/>
      <c r="AJ82" s="108" t="s">
        <v>65</v>
      </c>
      <c r="AK82" s="926"/>
      <c r="AL82" s="926"/>
      <c r="AM82" s="926"/>
      <c r="AN82" s="926"/>
      <c r="AO82" s="209">
        <v>1000000</v>
      </c>
      <c r="AP82" s="210">
        <v>0</v>
      </c>
      <c r="AQ82" s="209">
        <v>1000000</v>
      </c>
      <c r="AR82" s="389">
        <v>0</v>
      </c>
      <c r="AS82" s="210">
        <v>0</v>
      </c>
      <c r="AT82" s="210">
        <v>0</v>
      </c>
      <c r="AU82" s="210">
        <v>0</v>
      </c>
      <c r="AV82" s="210">
        <v>0</v>
      </c>
      <c r="AW82" s="210">
        <v>0</v>
      </c>
      <c r="AX82" s="210">
        <v>0</v>
      </c>
      <c r="AY82" s="210">
        <v>0</v>
      </c>
      <c r="AZ82" s="210">
        <v>0</v>
      </c>
      <c r="BA82" s="210">
        <v>0</v>
      </c>
      <c r="BB82" s="327"/>
      <c r="BC82" s="362">
        <f t="shared" si="5"/>
        <v>0</v>
      </c>
      <c r="BD82" s="362" t="e">
        <f t="shared" si="6"/>
        <v>#DIV/0!</v>
      </c>
    </row>
    <row r="83" spans="1:56" ht="15" hidden="1" customHeight="1" x14ac:dyDescent="0.25">
      <c r="A83" s="329" t="str">
        <f t="shared" si="7"/>
        <v>A20351210</v>
      </c>
      <c r="B83" s="925" t="s">
        <v>14</v>
      </c>
      <c r="C83" s="1032"/>
      <c r="D83" s="925" t="s">
        <v>282</v>
      </c>
      <c r="E83" s="1032"/>
      <c r="F83" s="925" t="s">
        <v>280</v>
      </c>
      <c r="G83" s="1032"/>
      <c r="H83" s="925" t="s">
        <v>289</v>
      </c>
      <c r="I83" s="1032"/>
      <c r="J83" s="925" t="s">
        <v>297</v>
      </c>
      <c r="K83" s="1032"/>
      <c r="L83" s="1032"/>
      <c r="M83" s="925" t="s">
        <v>282</v>
      </c>
      <c r="N83" s="1032"/>
      <c r="O83" s="1032"/>
      <c r="P83" s="925"/>
      <c r="Q83" s="1032"/>
      <c r="R83" s="925"/>
      <c r="S83" s="1032"/>
      <c r="T83" s="924" t="s">
        <v>47</v>
      </c>
      <c r="U83" s="1032"/>
      <c r="V83" s="1032"/>
      <c r="W83" s="1032"/>
      <c r="X83" s="1032"/>
      <c r="Y83" s="1032"/>
      <c r="Z83" s="1032"/>
      <c r="AA83" s="1032"/>
      <c r="AB83" s="925" t="s">
        <v>273</v>
      </c>
      <c r="AC83" s="1032"/>
      <c r="AD83" s="1032"/>
      <c r="AE83" s="1032"/>
      <c r="AF83" s="1032"/>
      <c r="AG83" s="925" t="s">
        <v>274</v>
      </c>
      <c r="AH83" s="1032"/>
      <c r="AI83" s="1032"/>
      <c r="AJ83" s="108" t="s">
        <v>65</v>
      </c>
      <c r="AK83" s="926"/>
      <c r="AL83" s="926"/>
      <c r="AM83" s="926"/>
      <c r="AN83" s="926"/>
      <c r="AO83" s="209">
        <v>1000000</v>
      </c>
      <c r="AP83" s="210">
        <v>0</v>
      </c>
      <c r="AQ83" s="209">
        <v>1000000</v>
      </c>
      <c r="AR83" s="389">
        <v>0</v>
      </c>
      <c r="AS83" s="210">
        <v>0</v>
      </c>
      <c r="AT83" s="210">
        <v>0</v>
      </c>
      <c r="AU83" s="210">
        <v>0</v>
      </c>
      <c r="AV83" s="210">
        <v>0</v>
      </c>
      <c r="AW83" s="210">
        <v>0</v>
      </c>
      <c r="AX83" s="210">
        <v>0</v>
      </c>
      <c r="AY83" s="210">
        <v>0</v>
      </c>
      <c r="AZ83" s="210">
        <v>0</v>
      </c>
      <c r="BA83" s="210">
        <v>0</v>
      </c>
      <c r="BB83" s="327"/>
      <c r="BC83" s="362">
        <f t="shared" si="5"/>
        <v>0</v>
      </c>
      <c r="BD83" s="362" t="e">
        <f t="shared" si="6"/>
        <v>#DIV/0!</v>
      </c>
    </row>
    <row r="84" spans="1:56" ht="15" hidden="1" customHeight="1" x14ac:dyDescent="0.25">
      <c r="A84" s="329" t="str">
        <f t="shared" si="7"/>
        <v>A20410</v>
      </c>
      <c r="B84" s="925" t="s">
        <v>14</v>
      </c>
      <c r="C84" s="1032"/>
      <c r="D84" s="925" t="s">
        <v>282</v>
      </c>
      <c r="E84" s="1032"/>
      <c r="F84" s="925" t="s">
        <v>280</v>
      </c>
      <c r="G84" s="1032"/>
      <c r="H84" s="925" t="s">
        <v>283</v>
      </c>
      <c r="I84" s="1032"/>
      <c r="J84" s="925"/>
      <c r="K84" s="1032"/>
      <c r="L84" s="1032"/>
      <c r="M84" s="925"/>
      <c r="N84" s="1032"/>
      <c r="O84" s="1032"/>
      <c r="P84" s="925"/>
      <c r="Q84" s="1032"/>
      <c r="R84" s="925"/>
      <c r="S84" s="1032"/>
      <c r="T84" s="924" t="s">
        <v>206</v>
      </c>
      <c r="U84" s="1032"/>
      <c r="V84" s="1032"/>
      <c r="W84" s="1032"/>
      <c r="X84" s="1032"/>
      <c r="Y84" s="1032"/>
      <c r="Z84" s="1032"/>
      <c r="AA84" s="1032"/>
      <c r="AB84" s="925" t="s">
        <v>273</v>
      </c>
      <c r="AC84" s="1032"/>
      <c r="AD84" s="1032"/>
      <c r="AE84" s="1032"/>
      <c r="AF84" s="1032"/>
      <c r="AG84" s="925" t="s">
        <v>274</v>
      </c>
      <c r="AH84" s="1032"/>
      <c r="AI84" s="1032"/>
      <c r="AJ84" s="108" t="s">
        <v>65</v>
      </c>
      <c r="AK84" s="926"/>
      <c r="AL84" s="926"/>
      <c r="AM84" s="926"/>
      <c r="AN84" s="926"/>
      <c r="AO84" s="209">
        <v>14097414179</v>
      </c>
      <c r="AP84" s="209">
        <v>11333515637.18</v>
      </c>
      <c r="AQ84" s="209">
        <v>2763898541.8200002</v>
      </c>
      <c r="AR84" s="389">
        <v>0</v>
      </c>
      <c r="AS84" s="209">
        <v>8943145875.2999992</v>
      </c>
      <c r="AT84" s="209">
        <v>2390369761.8800001</v>
      </c>
      <c r="AU84" s="209">
        <v>5388043800.8400002</v>
      </c>
      <c r="AV84" s="209">
        <v>3555102074.46</v>
      </c>
      <c r="AW84" s="209">
        <v>5386531108.8400002</v>
      </c>
      <c r="AX84" s="209">
        <v>1512692</v>
      </c>
      <c r="AY84" s="209">
        <v>5386531108.8400002</v>
      </c>
      <c r="AZ84" s="210">
        <v>0</v>
      </c>
      <c r="BA84" s="209">
        <v>2918088</v>
      </c>
      <c r="BB84" s="327"/>
      <c r="BC84" s="362">
        <f t="shared" si="5"/>
        <v>0.63438200522064692</v>
      </c>
      <c r="BD84" s="362">
        <f t="shared" si="6"/>
        <v>0.60230831342212765</v>
      </c>
    </row>
    <row r="85" spans="1:56" ht="15" hidden="1" customHeight="1" x14ac:dyDescent="0.25">
      <c r="A85" s="329" t="str">
        <f t="shared" si="7"/>
        <v>A20413</v>
      </c>
      <c r="B85" s="918" t="s">
        <v>14</v>
      </c>
      <c r="C85" s="1032"/>
      <c r="D85" s="918" t="s">
        <v>282</v>
      </c>
      <c r="E85" s="1032"/>
      <c r="F85" s="918" t="s">
        <v>280</v>
      </c>
      <c r="G85" s="1032"/>
      <c r="H85" s="918" t="s">
        <v>283</v>
      </c>
      <c r="I85" s="1032"/>
      <c r="J85" s="918"/>
      <c r="K85" s="1032"/>
      <c r="L85" s="1032"/>
      <c r="M85" s="918"/>
      <c r="N85" s="1032"/>
      <c r="O85" s="1032"/>
      <c r="P85" s="918"/>
      <c r="Q85" s="1032"/>
      <c r="R85" s="918"/>
      <c r="S85" s="1032"/>
      <c r="T85" s="917" t="s">
        <v>206</v>
      </c>
      <c r="U85" s="1032"/>
      <c r="V85" s="1032"/>
      <c r="W85" s="1032"/>
      <c r="X85" s="1032"/>
      <c r="Y85" s="1032"/>
      <c r="Z85" s="1032"/>
      <c r="AA85" s="1032"/>
      <c r="AB85" s="918" t="s">
        <v>273</v>
      </c>
      <c r="AC85" s="1032"/>
      <c r="AD85" s="1032"/>
      <c r="AE85" s="1032"/>
      <c r="AF85" s="1032"/>
      <c r="AG85" s="918" t="s">
        <v>274</v>
      </c>
      <c r="AH85" s="1032"/>
      <c r="AI85" s="1032"/>
      <c r="AJ85" s="105" t="s">
        <v>303</v>
      </c>
      <c r="AK85" s="919"/>
      <c r="AL85" s="919"/>
      <c r="AM85" s="919"/>
      <c r="AN85" s="919"/>
      <c r="AO85" s="205">
        <v>4021085821</v>
      </c>
      <c r="AP85" s="205">
        <v>2249050843</v>
      </c>
      <c r="AQ85" s="205">
        <v>1772034978</v>
      </c>
      <c r="AR85" s="388">
        <v>0</v>
      </c>
      <c r="AS85" s="205">
        <v>324598665</v>
      </c>
      <c r="AT85" s="205">
        <v>1924452178</v>
      </c>
      <c r="AU85" s="205">
        <v>2555366</v>
      </c>
      <c r="AV85" s="205">
        <v>322043299</v>
      </c>
      <c r="AW85" s="206">
        <v>0</v>
      </c>
      <c r="AX85" s="205">
        <v>2555366</v>
      </c>
      <c r="AY85" s="206">
        <v>0</v>
      </c>
      <c r="AZ85" s="206">
        <v>0</v>
      </c>
      <c r="BA85" s="206">
        <v>0</v>
      </c>
      <c r="BB85" s="327"/>
      <c r="BC85" s="362">
        <f t="shared" si="5"/>
        <v>8.0724132597417647E-2</v>
      </c>
      <c r="BD85" s="362">
        <f t="shared" si="6"/>
        <v>0</v>
      </c>
    </row>
    <row r="86" spans="1:56" ht="15" hidden="1" customHeight="1" x14ac:dyDescent="0.25">
      <c r="A86" s="329" t="str">
        <f t="shared" si="7"/>
        <v>A204110</v>
      </c>
      <c r="B86" s="918" t="s">
        <v>14</v>
      </c>
      <c r="C86" s="1032"/>
      <c r="D86" s="918" t="s">
        <v>282</v>
      </c>
      <c r="E86" s="1032"/>
      <c r="F86" s="918" t="s">
        <v>280</v>
      </c>
      <c r="G86" s="1032"/>
      <c r="H86" s="918" t="s">
        <v>283</v>
      </c>
      <c r="I86" s="1032"/>
      <c r="J86" s="918" t="s">
        <v>279</v>
      </c>
      <c r="K86" s="1032"/>
      <c r="L86" s="1032"/>
      <c r="M86" s="918"/>
      <c r="N86" s="1032"/>
      <c r="O86" s="1032"/>
      <c r="P86" s="918"/>
      <c r="Q86" s="1032"/>
      <c r="R86" s="918"/>
      <c r="S86" s="1032"/>
      <c r="T86" s="917" t="s">
        <v>209</v>
      </c>
      <c r="U86" s="1032"/>
      <c r="V86" s="1032"/>
      <c r="W86" s="1032"/>
      <c r="X86" s="1032"/>
      <c r="Y86" s="1032"/>
      <c r="Z86" s="1032"/>
      <c r="AA86" s="1032"/>
      <c r="AB86" s="918" t="s">
        <v>273</v>
      </c>
      <c r="AC86" s="1032"/>
      <c r="AD86" s="1032"/>
      <c r="AE86" s="1032"/>
      <c r="AF86" s="1032"/>
      <c r="AG86" s="918" t="s">
        <v>274</v>
      </c>
      <c r="AH86" s="1032"/>
      <c r="AI86" s="1032"/>
      <c r="AJ86" s="105" t="s">
        <v>65</v>
      </c>
      <c r="AK86" s="919"/>
      <c r="AL86" s="919"/>
      <c r="AM86" s="919"/>
      <c r="AN86" s="919"/>
      <c r="AO86" s="205">
        <v>307000000</v>
      </c>
      <c r="AP86" s="205">
        <v>231642609.15000001</v>
      </c>
      <c r="AQ86" s="205">
        <v>75357390.849999994</v>
      </c>
      <c r="AR86" s="388">
        <v>0</v>
      </c>
      <c r="AS86" s="205">
        <v>208021013.44999999</v>
      </c>
      <c r="AT86" s="205">
        <v>23621595.699999999</v>
      </c>
      <c r="AU86" s="205">
        <v>208021013.44</v>
      </c>
      <c r="AV86" s="206">
        <v>0.01</v>
      </c>
      <c r="AW86" s="205">
        <v>208021013.44</v>
      </c>
      <c r="AX86" s="206">
        <v>0</v>
      </c>
      <c r="AY86" s="205">
        <v>208021013.44</v>
      </c>
      <c r="AZ86" s="206">
        <v>0</v>
      </c>
      <c r="BA86" s="206">
        <v>0</v>
      </c>
      <c r="BB86" s="327"/>
      <c r="BC86" s="362">
        <f t="shared" si="5"/>
        <v>0.67759287768729637</v>
      </c>
      <c r="BD86" s="362">
        <f t="shared" si="6"/>
        <v>0.99999999995192801</v>
      </c>
    </row>
    <row r="87" spans="1:56" ht="15" hidden="1" customHeight="1" x14ac:dyDescent="0.25">
      <c r="A87" s="329" t="str">
        <f t="shared" si="7"/>
        <v>A204113</v>
      </c>
      <c r="B87" s="918" t="s">
        <v>14</v>
      </c>
      <c r="C87" s="1032"/>
      <c r="D87" s="918" t="s">
        <v>282</v>
      </c>
      <c r="E87" s="1032"/>
      <c r="F87" s="918" t="s">
        <v>280</v>
      </c>
      <c r="G87" s="1032"/>
      <c r="H87" s="918" t="s">
        <v>283</v>
      </c>
      <c r="I87" s="1032"/>
      <c r="J87" s="918" t="s">
        <v>279</v>
      </c>
      <c r="K87" s="1032"/>
      <c r="L87" s="1032"/>
      <c r="M87" s="918"/>
      <c r="N87" s="1032"/>
      <c r="O87" s="1032"/>
      <c r="P87" s="918"/>
      <c r="Q87" s="1032"/>
      <c r="R87" s="918"/>
      <c r="S87" s="1032"/>
      <c r="T87" s="917" t="s">
        <v>209</v>
      </c>
      <c r="U87" s="1032"/>
      <c r="V87" s="1032"/>
      <c r="W87" s="1032"/>
      <c r="X87" s="1032"/>
      <c r="Y87" s="1032"/>
      <c r="Z87" s="1032"/>
      <c r="AA87" s="1032"/>
      <c r="AB87" s="918" t="s">
        <v>273</v>
      </c>
      <c r="AC87" s="1032"/>
      <c r="AD87" s="1032"/>
      <c r="AE87" s="1032"/>
      <c r="AF87" s="1032"/>
      <c r="AG87" s="918" t="s">
        <v>274</v>
      </c>
      <c r="AH87" s="1032"/>
      <c r="AI87" s="1032"/>
      <c r="AJ87" s="105" t="s">
        <v>303</v>
      </c>
      <c r="AK87" s="919"/>
      <c r="AL87" s="919"/>
      <c r="AM87" s="919"/>
      <c r="AN87" s="919"/>
      <c r="AO87" s="205">
        <v>986000000</v>
      </c>
      <c r="AP87" s="205">
        <v>529970000</v>
      </c>
      <c r="AQ87" s="205">
        <v>456030000</v>
      </c>
      <c r="AR87" s="388">
        <v>0</v>
      </c>
      <c r="AS87" s="206">
        <v>0</v>
      </c>
      <c r="AT87" s="205">
        <v>529970000</v>
      </c>
      <c r="AU87" s="206">
        <v>0</v>
      </c>
      <c r="AV87" s="206">
        <v>0</v>
      </c>
      <c r="AW87" s="206">
        <v>0</v>
      </c>
      <c r="AX87" s="206">
        <v>0</v>
      </c>
      <c r="AY87" s="206">
        <v>0</v>
      </c>
      <c r="AZ87" s="206">
        <v>0</v>
      </c>
      <c r="BA87" s="206">
        <v>0</v>
      </c>
      <c r="BB87" s="327"/>
      <c r="BC87" s="362">
        <f t="shared" si="5"/>
        <v>0</v>
      </c>
      <c r="BD87" s="362" t="e">
        <f t="shared" si="6"/>
        <v>#DIV/0!</v>
      </c>
    </row>
    <row r="88" spans="1:56" ht="15" hidden="1" customHeight="1" x14ac:dyDescent="0.25">
      <c r="A88" s="329" t="str">
        <f t="shared" si="7"/>
        <v>A2041313</v>
      </c>
      <c r="B88" s="925" t="s">
        <v>14</v>
      </c>
      <c r="C88" s="1032"/>
      <c r="D88" s="925" t="s">
        <v>282</v>
      </c>
      <c r="E88" s="1032"/>
      <c r="F88" s="925" t="s">
        <v>280</v>
      </c>
      <c r="G88" s="1032"/>
      <c r="H88" s="925" t="s">
        <v>283</v>
      </c>
      <c r="I88" s="1032"/>
      <c r="J88" s="925" t="s">
        <v>279</v>
      </c>
      <c r="K88" s="1032"/>
      <c r="L88" s="1032"/>
      <c r="M88" s="925" t="s">
        <v>289</v>
      </c>
      <c r="N88" s="1032"/>
      <c r="O88" s="1032"/>
      <c r="P88" s="925"/>
      <c r="Q88" s="1032"/>
      <c r="R88" s="925"/>
      <c r="S88" s="1032"/>
      <c r="T88" s="924" t="s">
        <v>655</v>
      </c>
      <c r="U88" s="1032"/>
      <c r="V88" s="1032"/>
      <c r="W88" s="1032"/>
      <c r="X88" s="1032"/>
      <c r="Y88" s="1032"/>
      <c r="Z88" s="1032"/>
      <c r="AA88" s="1032"/>
      <c r="AB88" s="925" t="s">
        <v>273</v>
      </c>
      <c r="AC88" s="1032"/>
      <c r="AD88" s="1032"/>
      <c r="AE88" s="1032"/>
      <c r="AF88" s="1032"/>
      <c r="AG88" s="925" t="s">
        <v>274</v>
      </c>
      <c r="AH88" s="1032"/>
      <c r="AI88" s="1032"/>
      <c r="AJ88" s="108" t="s">
        <v>303</v>
      </c>
      <c r="AK88" s="926"/>
      <c r="AL88" s="926"/>
      <c r="AM88" s="926"/>
      <c r="AN88" s="926"/>
      <c r="AO88" s="209">
        <v>6000000</v>
      </c>
      <c r="AP88" s="210">
        <v>0</v>
      </c>
      <c r="AQ88" s="209">
        <v>6000000</v>
      </c>
      <c r="AR88" s="389">
        <v>0</v>
      </c>
      <c r="AS88" s="210">
        <v>0</v>
      </c>
      <c r="AT88" s="210">
        <v>0</v>
      </c>
      <c r="AU88" s="210">
        <v>0</v>
      </c>
      <c r="AV88" s="210">
        <v>0</v>
      </c>
      <c r="AW88" s="210">
        <v>0</v>
      </c>
      <c r="AX88" s="210">
        <v>0</v>
      </c>
      <c r="AY88" s="210">
        <v>0</v>
      </c>
      <c r="AZ88" s="210">
        <v>0</v>
      </c>
      <c r="BA88" s="210">
        <v>0</v>
      </c>
      <c r="BB88" s="327"/>
      <c r="BC88" s="362">
        <f t="shared" si="5"/>
        <v>0</v>
      </c>
      <c r="BD88" s="362" t="e">
        <f t="shared" si="6"/>
        <v>#DIV/0!</v>
      </c>
    </row>
    <row r="89" spans="1:56" ht="15" hidden="1" customHeight="1" x14ac:dyDescent="0.25">
      <c r="A89" s="329" t="str">
        <f t="shared" si="7"/>
        <v>A2041610</v>
      </c>
      <c r="B89" s="925" t="s">
        <v>14</v>
      </c>
      <c r="C89" s="1032"/>
      <c r="D89" s="925" t="s">
        <v>282</v>
      </c>
      <c r="E89" s="1032"/>
      <c r="F89" s="925" t="s">
        <v>280</v>
      </c>
      <c r="G89" s="1032"/>
      <c r="H89" s="925" t="s">
        <v>283</v>
      </c>
      <c r="I89" s="1032"/>
      <c r="J89" s="925" t="s">
        <v>279</v>
      </c>
      <c r="K89" s="1032"/>
      <c r="L89" s="1032"/>
      <c r="M89" s="925" t="s">
        <v>292</v>
      </c>
      <c r="N89" s="1032"/>
      <c r="O89" s="1032"/>
      <c r="P89" s="925"/>
      <c r="Q89" s="1032"/>
      <c r="R89" s="925"/>
      <c r="S89" s="1032"/>
      <c r="T89" s="924" t="s">
        <v>48</v>
      </c>
      <c r="U89" s="1032"/>
      <c r="V89" s="1032"/>
      <c r="W89" s="1032"/>
      <c r="X89" s="1032"/>
      <c r="Y89" s="1032"/>
      <c r="Z89" s="1032"/>
      <c r="AA89" s="1032"/>
      <c r="AB89" s="925" t="s">
        <v>273</v>
      </c>
      <c r="AC89" s="1032"/>
      <c r="AD89" s="1032"/>
      <c r="AE89" s="1032"/>
      <c r="AF89" s="1032"/>
      <c r="AG89" s="925" t="s">
        <v>274</v>
      </c>
      <c r="AH89" s="1032"/>
      <c r="AI89" s="1032"/>
      <c r="AJ89" s="108" t="s">
        <v>65</v>
      </c>
      <c r="AK89" s="926"/>
      <c r="AL89" s="926"/>
      <c r="AM89" s="926"/>
      <c r="AN89" s="926"/>
      <c r="AO89" s="209">
        <v>75000000</v>
      </c>
      <c r="AP89" s="209">
        <v>400000</v>
      </c>
      <c r="AQ89" s="209">
        <v>74600000</v>
      </c>
      <c r="AR89" s="389">
        <v>0</v>
      </c>
      <c r="AS89" s="209">
        <v>400000</v>
      </c>
      <c r="AT89" s="210">
        <v>0</v>
      </c>
      <c r="AU89" s="209">
        <v>400000</v>
      </c>
      <c r="AV89" s="210">
        <v>0</v>
      </c>
      <c r="AW89" s="209">
        <v>400000</v>
      </c>
      <c r="AX89" s="210">
        <v>0</v>
      </c>
      <c r="AY89" s="209">
        <v>400000</v>
      </c>
      <c r="AZ89" s="210">
        <v>0</v>
      </c>
      <c r="BA89" s="210">
        <v>0</v>
      </c>
      <c r="BB89" s="327"/>
      <c r="BC89" s="362">
        <f t="shared" si="5"/>
        <v>5.3333333333333332E-3</v>
      </c>
      <c r="BD89" s="362">
        <f t="shared" si="6"/>
        <v>1</v>
      </c>
    </row>
    <row r="90" spans="1:56" ht="15" hidden="1" customHeight="1" x14ac:dyDescent="0.25">
      <c r="A90" s="329" t="str">
        <f t="shared" si="7"/>
        <v>A2041613</v>
      </c>
      <c r="B90" s="925" t="s">
        <v>14</v>
      </c>
      <c r="C90" s="1032"/>
      <c r="D90" s="925" t="s">
        <v>282</v>
      </c>
      <c r="E90" s="1032"/>
      <c r="F90" s="925" t="s">
        <v>280</v>
      </c>
      <c r="G90" s="1032"/>
      <c r="H90" s="925" t="s">
        <v>283</v>
      </c>
      <c r="I90" s="1032"/>
      <c r="J90" s="925" t="s">
        <v>279</v>
      </c>
      <c r="K90" s="1032"/>
      <c r="L90" s="1032"/>
      <c r="M90" s="925" t="s">
        <v>292</v>
      </c>
      <c r="N90" s="1032"/>
      <c r="O90" s="1032"/>
      <c r="P90" s="925"/>
      <c r="Q90" s="1032"/>
      <c r="R90" s="925"/>
      <c r="S90" s="1032"/>
      <c r="T90" s="924" t="s">
        <v>48</v>
      </c>
      <c r="U90" s="1032"/>
      <c r="V90" s="1032"/>
      <c r="W90" s="1032"/>
      <c r="X90" s="1032"/>
      <c r="Y90" s="1032"/>
      <c r="Z90" s="1032"/>
      <c r="AA90" s="1032"/>
      <c r="AB90" s="925" t="s">
        <v>273</v>
      </c>
      <c r="AC90" s="1032"/>
      <c r="AD90" s="1032"/>
      <c r="AE90" s="1032"/>
      <c r="AF90" s="1032"/>
      <c r="AG90" s="925" t="s">
        <v>274</v>
      </c>
      <c r="AH90" s="1032"/>
      <c r="AI90" s="1032"/>
      <c r="AJ90" s="108" t="s">
        <v>303</v>
      </c>
      <c r="AK90" s="926"/>
      <c r="AL90" s="926"/>
      <c r="AM90" s="926"/>
      <c r="AN90" s="926"/>
      <c r="AO90" s="209">
        <v>500000000</v>
      </c>
      <c r="AP90" s="209">
        <v>482320000</v>
      </c>
      <c r="AQ90" s="209">
        <v>17680000</v>
      </c>
      <c r="AR90" s="389">
        <v>0</v>
      </c>
      <c r="AS90" s="210">
        <v>0</v>
      </c>
      <c r="AT90" s="209">
        <v>482320000</v>
      </c>
      <c r="AU90" s="210">
        <v>0</v>
      </c>
      <c r="AV90" s="210">
        <v>0</v>
      </c>
      <c r="AW90" s="210">
        <v>0</v>
      </c>
      <c r="AX90" s="210">
        <v>0</v>
      </c>
      <c r="AY90" s="210">
        <v>0</v>
      </c>
      <c r="AZ90" s="210">
        <v>0</v>
      </c>
      <c r="BA90" s="210">
        <v>0</v>
      </c>
      <c r="BB90" s="327"/>
      <c r="BC90" s="362">
        <f t="shared" si="5"/>
        <v>0</v>
      </c>
      <c r="BD90" s="362" t="e">
        <f t="shared" si="6"/>
        <v>#DIV/0!</v>
      </c>
    </row>
    <row r="91" spans="1:56" ht="15" hidden="1" customHeight="1" x14ac:dyDescent="0.25">
      <c r="A91" s="329" t="str">
        <f t="shared" si="7"/>
        <v>A2041810</v>
      </c>
      <c r="B91" s="925" t="s">
        <v>14</v>
      </c>
      <c r="C91" s="1032"/>
      <c r="D91" s="925" t="s">
        <v>282</v>
      </c>
      <c r="E91" s="1032"/>
      <c r="F91" s="925" t="s">
        <v>280</v>
      </c>
      <c r="G91" s="1032"/>
      <c r="H91" s="925" t="s">
        <v>283</v>
      </c>
      <c r="I91" s="1032"/>
      <c r="J91" s="925" t="s">
        <v>279</v>
      </c>
      <c r="K91" s="1032"/>
      <c r="L91" s="1032"/>
      <c r="M91" s="925" t="s">
        <v>294</v>
      </c>
      <c r="N91" s="1032"/>
      <c r="O91" s="1032"/>
      <c r="P91" s="925"/>
      <c r="Q91" s="1032"/>
      <c r="R91" s="925"/>
      <c r="S91" s="1032"/>
      <c r="T91" s="924" t="s">
        <v>49</v>
      </c>
      <c r="U91" s="1032"/>
      <c r="V91" s="1032"/>
      <c r="W91" s="1032"/>
      <c r="X91" s="1032"/>
      <c r="Y91" s="1032"/>
      <c r="Z91" s="1032"/>
      <c r="AA91" s="1032"/>
      <c r="AB91" s="925" t="s">
        <v>273</v>
      </c>
      <c r="AC91" s="1032"/>
      <c r="AD91" s="1032"/>
      <c r="AE91" s="1032"/>
      <c r="AF91" s="1032"/>
      <c r="AG91" s="925" t="s">
        <v>274</v>
      </c>
      <c r="AH91" s="1032"/>
      <c r="AI91" s="1032"/>
      <c r="AJ91" s="108" t="s">
        <v>65</v>
      </c>
      <c r="AK91" s="926"/>
      <c r="AL91" s="926"/>
      <c r="AM91" s="926"/>
      <c r="AN91" s="926"/>
      <c r="AO91" s="209">
        <v>232000000</v>
      </c>
      <c r="AP91" s="209">
        <v>231242609.15000001</v>
      </c>
      <c r="AQ91" s="209">
        <v>757390.85</v>
      </c>
      <c r="AR91" s="389">
        <v>0</v>
      </c>
      <c r="AS91" s="209">
        <v>207621013.44999999</v>
      </c>
      <c r="AT91" s="209">
        <v>23621595.699999999</v>
      </c>
      <c r="AU91" s="209">
        <v>207621013.44</v>
      </c>
      <c r="AV91" s="210">
        <v>0.01</v>
      </c>
      <c r="AW91" s="209">
        <v>207621013.44</v>
      </c>
      <c r="AX91" s="210">
        <v>0</v>
      </c>
      <c r="AY91" s="209">
        <v>207621013.44</v>
      </c>
      <c r="AZ91" s="210">
        <v>0</v>
      </c>
      <c r="BA91" s="210">
        <v>0</v>
      </c>
      <c r="BB91" s="327"/>
      <c r="BC91" s="362">
        <f t="shared" si="5"/>
        <v>0.89491816142241376</v>
      </c>
      <c r="BD91" s="362">
        <f t="shared" si="6"/>
        <v>0.99999999995183542</v>
      </c>
    </row>
    <row r="92" spans="1:56" ht="15" hidden="1" customHeight="1" x14ac:dyDescent="0.25">
      <c r="A92" s="329" t="str">
        <f t="shared" si="7"/>
        <v>A2041813</v>
      </c>
      <c r="B92" s="925" t="s">
        <v>14</v>
      </c>
      <c r="C92" s="1032"/>
      <c r="D92" s="925" t="s">
        <v>282</v>
      </c>
      <c r="E92" s="1032"/>
      <c r="F92" s="925" t="s">
        <v>280</v>
      </c>
      <c r="G92" s="1032"/>
      <c r="H92" s="925" t="s">
        <v>283</v>
      </c>
      <c r="I92" s="1032"/>
      <c r="J92" s="925" t="s">
        <v>279</v>
      </c>
      <c r="K92" s="1032"/>
      <c r="L92" s="1032"/>
      <c r="M92" s="925" t="s">
        <v>294</v>
      </c>
      <c r="N92" s="1032"/>
      <c r="O92" s="1032"/>
      <c r="P92" s="925"/>
      <c r="Q92" s="1032"/>
      <c r="R92" s="925"/>
      <c r="S92" s="1032"/>
      <c r="T92" s="924" t="s">
        <v>49</v>
      </c>
      <c r="U92" s="1032"/>
      <c r="V92" s="1032"/>
      <c r="W92" s="1032"/>
      <c r="X92" s="1032"/>
      <c r="Y92" s="1032"/>
      <c r="Z92" s="1032"/>
      <c r="AA92" s="1032"/>
      <c r="AB92" s="925" t="s">
        <v>273</v>
      </c>
      <c r="AC92" s="1032"/>
      <c r="AD92" s="1032"/>
      <c r="AE92" s="1032"/>
      <c r="AF92" s="1032"/>
      <c r="AG92" s="925" t="s">
        <v>274</v>
      </c>
      <c r="AH92" s="1032"/>
      <c r="AI92" s="1032"/>
      <c r="AJ92" s="108" t="s">
        <v>303</v>
      </c>
      <c r="AK92" s="926"/>
      <c r="AL92" s="926"/>
      <c r="AM92" s="926"/>
      <c r="AN92" s="926"/>
      <c r="AO92" s="209">
        <v>480000000</v>
      </c>
      <c r="AP92" s="209">
        <v>47650000</v>
      </c>
      <c r="AQ92" s="209">
        <v>432350000</v>
      </c>
      <c r="AR92" s="389">
        <v>0</v>
      </c>
      <c r="AS92" s="210">
        <v>0</v>
      </c>
      <c r="AT92" s="209">
        <v>47650000</v>
      </c>
      <c r="AU92" s="210">
        <v>0</v>
      </c>
      <c r="AV92" s="210">
        <v>0</v>
      </c>
      <c r="AW92" s="210">
        <v>0</v>
      </c>
      <c r="AX92" s="210">
        <v>0</v>
      </c>
      <c r="AY92" s="210">
        <v>0</v>
      </c>
      <c r="AZ92" s="210">
        <v>0</v>
      </c>
      <c r="BA92" s="210">
        <v>0</v>
      </c>
      <c r="BB92" s="327"/>
      <c r="BC92" s="362">
        <f t="shared" si="5"/>
        <v>0</v>
      </c>
      <c r="BD92" s="362" t="e">
        <f t="shared" si="6"/>
        <v>#DIV/0!</v>
      </c>
    </row>
    <row r="93" spans="1:56" ht="15" hidden="1" customHeight="1" x14ac:dyDescent="0.25">
      <c r="A93" s="329" t="str">
        <f t="shared" si="7"/>
        <v>A204210</v>
      </c>
      <c r="B93" s="918" t="s">
        <v>14</v>
      </c>
      <c r="C93" s="1032"/>
      <c r="D93" s="918" t="s">
        <v>282</v>
      </c>
      <c r="E93" s="1032"/>
      <c r="F93" s="918" t="s">
        <v>280</v>
      </c>
      <c r="G93" s="1032"/>
      <c r="H93" s="918" t="s">
        <v>283</v>
      </c>
      <c r="I93" s="1032"/>
      <c r="J93" s="918" t="s">
        <v>282</v>
      </c>
      <c r="K93" s="1032"/>
      <c r="L93" s="1032"/>
      <c r="M93" s="918"/>
      <c r="N93" s="1032"/>
      <c r="O93" s="1032"/>
      <c r="P93" s="918"/>
      <c r="Q93" s="1032"/>
      <c r="R93" s="918"/>
      <c r="S93" s="1032"/>
      <c r="T93" s="917" t="s">
        <v>211</v>
      </c>
      <c r="U93" s="1032"/>
      <c r="V93" s="1032"/>
      <c r="W93" s="1032"/>
      <c r="X93" s="1032"/>
      <c r="Y93" s="1032"/>
      <c r="Z93" s="1032"/>
      <c r="AA93" s="1032"/>
      <c r="AB93" s="918" t="s">
        <v>273</v>
      </c>
      <c r="AC93" s="1032"/>
      <c r="AD93" s="1032"/>
      <c r="AE93" s="1032"/>
      <c r="AF93" s="1032"/>
      <c r="AG93" s="918" t="s">
        <v>274</v>
      </c>
      <c r="AH93" s="1032"/>
      <c r="AI93" s="1032"/>
      <c r="AJ93" s="105" t="s">
        <v>65</v>
      </c>
      <c r="AK93" s="919"/>
      <c r="AL93" s="919"/>
      <c r="AM93" s="919"/>
      <c r="AN93" s="919"/>
      <c r="AO93" s="205">
        <v>127000000</v>
      </c>
      <c r="AP93" s="205">
        <v>29821990</v>
      </c>
      <c r="AQ93" s="205">
        <v>97178010</v>
      </c>
      <c r="AR93" s="388">
        <v>0</v>
      </c>
      <c r="AS93" s="205">
        <v>2000000</v>
      </c>
      <c r="AT93" s="205">
        <v>27821990</v>
      </c>
      <c r="AU93" s="205">
        <v>2000000</v>
      </c>
      <c r="AV93" s="206">
        <v>0</v>
      </c>
      <c r="AW93" s="205">
        <v>2000000</v>
      </c>
      <c r="AX93" s="206">
        <v>0</v>
      </c>
      <c r="AY93" s="205">
        <v>2000000</v>
      </c>
      <c r="AZ93" s="206">
        <v>0</v>
      </c>
      <c r="BA93" s="206">
        <v>0</v>
      </c>
      <c r="BB93" s="327"/>
      <c r="BC93" s="362">
        <f t="shared" si="5"/>
        <v>1.5748031496062992E-2</v>
      </c>
      <c r="BD93" s="362">
        <f t="shared" si="6"/>
        <v>1</v>
      </c>
    </row>
    <row r="94" spans="1:56" ht="15" hidden="1" customHeight="1" x14ac:dyDescent="0.25">
      <c r="A94" s="329" t="str">
        <f t="shared" si="7"/>
        <v>A2042110</v>
      </c>
      <c r="B94" s="925" t="s">
        <v>14</v>
      </c>
      <c r="C94" s="1032"/>
      <c r="D94" s="925" t="s">
        <v>282</v>
      </c>
      <c r="E94" s="1032"/>
      <c r="F94" s="925" t="s">
        <v>280</v>
      </c>
      <c r="G94" s="1032"/>
      <c r="H94" s="925" t="s">
        <v>283</v>
      </c>
      <c r="I94" s="1032"/>
      <c r="J94" s="925" t="s">
        <v>282</v>
      </c>
      <c r="K94" s="1032"/>
      <c r="L94" s="1032"/>
      <c r="M94" s="925" t="s">
        <v>279</v>
      </c>
      <c r="N94" s="1032"/>
      <c r="O94" s="1032"/>
      <c r="P94" s="925"/>
      <c r="Q94" s="1032"/>
      <c r="R94" s="925"/>
      <c r="S94" s="1032"/>
      <c r="T94" s="924" t="s">
        <v>50</v>
      </c>
      <c r="U94" s="1032"/>
      <c r="V94" s="1032"/>
      <c r="W94" s="1032"/>
      <c r="X94" s="1032"/>
      <c r="Y94" s="1032"/>
      <c r="Z94" s="1032"/>
      <c r="AA94" s="1032"/>
      <c r="AB94" s="925" t="s">
        <v>273</v>
      </c>
      <c r="AC94" s="1032"/>
      <c r="AD94" s="1032"/>
      <c r="AE94" s="1032"/>
      <c r="AF94" s="1032"/>
      <c r="AG94" s="925" t="s">
        <v>274</v>
      </c>
      <c r="AH94" s="1032"/>
      <c r="AI94" s="1032"/>
      <c r="AJ94" s="108" t="s">
        <v>65</v>
      </c>
      <c r="AK94" s="926"/>
      <c r="AL94" s="926"/>
      <c r="AM94" s="926"/>
      <c r="AN94" s="926"/>
      <c r="AO94" s="209">
        <v>57000000</v>
      </c>
      <c r="AP94" s="209">
        <v>26371990</v>
      </c>
      <c r="AQ94" s="209">
        <v>30628010</v>
      </c>
      <c r="AR94" s="389">
        <v>0</v>
      </c>
      <c r="AS94" s="209">
        <v>1000000</v>
      </c>
      <c r="AT94" s="209">
        <v>25371990</v>
      </c>
      <c r="AU94" s="209">
        <v>1000000</v>
      </c>
      <c r="AV94" s="210">
        <v>0</v>
      </c>
      <c r="AW94" s="209">
        <v>1000000</v>
      </c>
      <c r="AX94" s="210">
        <v>0</v>
      </c>
      <c r="AY94" s="209">
        <v>1000000</v>
      </c>
      <c r="AZ94" s="210">
        <v>0</v>
      </c>
      <c r="BA94" s="210">
        <v>0</v>
      </c>
      <c r="BB94" s="327"/>
      <c r="BC94" s="362">
        <f t="shared" ref="BC94:BC157" si="8">+AS94/AO94</f>
        <v>1.7543859649122806E-2</v>
      </c>
      <c r="BD94" s="362">
        <f t="shared" ref="BD94:BD157" si="9">+AW94/AS94</f>
        <v>1</v>
      </c>
    </row>
    <row r="95" spans="1:56" ht="15" hidden="1" customHeight="1" x14ac:dyDescent="0.25">
      <c r="A95" s="329" t="str">
        <f t="shared" si="7"/>
        <v>A2042210</v>
      </c>
      <c r="B95" s="925" t="s">
        <v>14</v>
      </c>
      <c r="C95" s="1032"/>
      <c r="D95" s="925" t="s">
        <v>282</v>
      </c>
      <c r="E95" s="1032"/>
      <c r="F95" s="925" t="s">
        <v>280</v>
      </c>
      <c r="G95" s="1032"/>
      <c r="H95" s="925" t="s">
        <v>283</v>
      </c>
      <c r="I95" s="1032"/>
      <c r="J95" s="925" t="s">
        <v>282</v>
      </c>
      <c r="K95" s="1032"/>
      <c r="L95" s="1032"/>
      <c r="M95" s="925" t="s">
        <v>282</v>
      </c>
      <c r="N95" s="1032"/>
      <c r="O95" s="1032"/>
      <c r="P95" s="925"/>
      <c r="Q95" s="1032"/>
      <c r="R95" s="925"/>
      <c r="S95" s="1032"/>
      <c r="T95" s="924" t="s">
        <v>51</v>
      </c>
      <c r="U95" s="1032"/>
      <c r="V95" s="1032"/>
      <c r="W95" s="1032"/>
      <c r="X95" s="1032"/>
      <c r="Y95" s="1032"/>
      <c r="Z95" s="1032"/>
      <c r="AA95" s="1032"/>
      <c r="AB95" s="925" t="s">
        <v>273</v>
      </c>
      <c r="AC95" s="1032"/>
      <c r="AD95" s="1032"/>
      <c r="AE95" s="1032"/>
      <c r="AF95" s="1032"/>
      <c r="AG95" s="925" t="s">
        <v>274</v>
      </c>
      <c r="AH95" s="1032"/>
      <c r="AI95" s="1032"/>
      <c r="AJ95" s="108" t="s">
        <v>65</v>
      </c>
      <c r="AK95" s="926"/>
      <c r="AL95" s="926"/>
      <c r="AM95" s="926"/>
      <c r="AN95" s="926"/>
      <c r="AO95" s="209">
        <v>70000000</v>
      </c>
      <c r="AP95" s="209">
        <v>3450000</v>
      </c>
      <c r="AQ95" s="209">
        <v>66550000</v>
      </c>
      <c r="AR95" s="389">
        <v>0</v>
      </c>
      <c r="AS95" s="209">
        <v>1000000</v>
      </c>
      <c r="AT95" s="209">
        <v>2450000</v>
      </c>
      <c r="AU95" s="209">
        <v>1000000</v>
      </c>
      <c r="AV95" s="210">
        <v>0</v>
      </c>
      <c r="AW95" s="209">
        <v>1000000</v>
      </c>
      <c r="AX95" s="210">
        <v>0</v>
      </c>
      <c r="AY95" s="209">
        <v>1000000</v>
      </c>
      <c r="AZ95" s="210">
        <v>0</v>
      </c>
      <c r="BA95" s="210">
        <v>0</v>
      </c>
      <c r="BB95" s="327"/>
      <c r="BC95" s="362">
        <f t="shared" si="8"/>
        <v>1.4285714285714285E-2</v>
      </c>
      <c r="BD95" s="362">
        <f t="shared" si="9"/>
        <v>1</v>
      </c>
    </row>
    <row r="96" spans="1:56" ht="15" hidden="1" customHeight="1" x14ac:dyDescent="0.25">
      <c r="A96" s="329" t="str">
        <f t="shared" si="7"/>
        <v>A204410</v>
      </c>
      <c r="B96" s="918" t="s">
        <v>14</v>
      </c>
      <c r="C96" s="1032"/>
      <c r="D96" s="918" t="s">
        <v>282</v>
      </c>
      <c r="E96" s="1032"/>
      <c r="F96" s="918" t="s">
        <v>280</v>
      </c>
      <c r="G96" s="1032"/>
      <c r="H96" s="918" t="s">
        <v>283</v>
      </c>
      <c r="I96" s="1032"/>
      <c r="J96" s="918" t="s">
        <v>283</v>
      </c>
      <c r="K96" s="1032"/>
      <c r="L96" s="1032"/>
      <c r="M96" s="918"/>
      <c r="N96" s="1032"/>
      <c r="O96" s="1032"/>
      <c r="P96" s="918"/>
      <c r="Q96" s="1032"/>
      <c r="R96" s="918"/>
      <c r="S96" s="1032"/>
      <c r="T96" s="917" t="s">
        <v>213</v>
      </c>
      <c r="U96" s="1032"/>
      <c r="V96" s="1032"/>
      <c r="W96" s="1032"/>
      <c r="X96" s="1032"/>
      <c r="Y96" s="1032"/>
      <c r="Z96" s="1032"/>
      <c r="AA96" s="1032"/>
      <c r="AB96" s="918" t="s">
        <v>273</v>
      </c>
      <c r="AC96" s="1032"/>
      <c r="AD96" s="1032"/>
      <c r="AE96" s="1032"/>
      <c r="AF96" s="1032"/>
      <c r="AG96" s="918" t="s">
        <v>274</v>
      </c>
      <c r="AH96" s="1032"/>
      <c r="AI96" s="1032"/>
      <c r="AJ96" s="105" t="s">
        <v>65</v>
      </c>
      <c r="AK96" s="919"/>
      <c r="AL96" s="919"/>
      <c r="AM96" s="919"/>
      <c r="AN96" s="919"/>
      <c r="AO96" s="205">
        <v>298103744</v>
      </c>
      <c r="AP96" s="205">
        <v>263803530</v>
      </c>
      <c r="AQ96" s="205">
        <v>34300214</v>
      </c>
      <c r="AR96" s="388">
        <v>0</v>
      </c>
      <c r="AS96" s="205">
        <v>199700850</v>
      </c>
      <c r="AT96" s="205">
        <v>64102680</v>
      </c>
      <c r="AU96" s="205">
        <v>102395497</v>
      </c>
      <c r="AV96" s="205">
        <v>97305353</v>
      </c>
      <c r="AW96" s="205">
        <v>102395497</v>
      </c>
      <c r="AX96" s="206">
        <v>0</v>
      </c>
      <c r="AY96" s="205">
        <v>102395497</v>
      </c>
      <c r="AZ96" s="206">
        <v>0</v>
      </c>
      <c r="BA96" s="206">
        <v>0</v>
      </c>
      <c r="BB96" s="327"/>
      <c r="BC96" s="362">
        <f t="shared" si="8"/>
        <v>0.6699038640722339</v>
      </c>
      <c r="BD96" s="362">
        <f t="shared" si="9"/>
        <v>0.51274442246990937</v>
      </c>
    </row>
    <row r="97" spans="1:56" ht="15" hidden="1" customHeight="1" x14ac:dyDescent="0.25">
      <c r="A97" s="329" t="str">
        <f t="shared" si="7"/>
        <v>A204413</v>
      </c>
      <c r="B97" s="918" t="s">
        <v>14</v>
      </c>
      <c r="C97" s="1032"/>
      <c r="D97" s="918" t="s">
        <v>282</v>
      </c>
      <c r="E97" s="1032"/>
      <c r="F97" s="918" t="s">
        <v>280</v>
      </c>
      <c r="G97" s="1032"/>
      <c r="H97" s="918" t="s">
        <v>283</v>
      </c>
      <c r="I97" s="1032"/>
      <c r="J97" s="918" t="s">
        <v>283</v>
      </c>
      <c r="K97" s="1032"/>
      <c r="L97" s="1032"/>
      <c r="M97" s="918"/>
      <c r="N97" s="1032"/>
      <c r="O97" s="1032"/>
      <c r="P97" s="918"/>
      <c r="Q97" s="1032"/>
      <c r="R97" s="918"/>
      <c r="S97" s="1032"/>
      <c r="T97" s="917" t="s">
        <v>213</v>
      </c>
      <c r="U97" s="1032"/>
      <c r="V97" s="1032"/>
      <c r="W97" s="1032"/>
      <c r="X97" s="1032"/>
      <c r="Y97" s="1032"/>
      <c r="Z97" s="1032"/>
      <c r="AA97" s="1032"/>
      <c r="AB97" s="918" t="s">
        <v>273</v>
      </c>
      <c r="AC97" s="1032"/>
      <c r="AD97" s="1032"/>
      <c r="AE97" s="1032"/>
      <c r="AF97" s="1032"/>
      <c r="AG97" s="918" t="s">
        <v>274</v>
      </c>
      <c r="AH97" s="1032"/>
      <c r="AI97" s="1032"/>
      <c r="AJ97" s="105" t="s">
        <v>303</v>
      </c>
      <c r="AK97" s="919"/>
      <c r="AL97" s="919"/>
      <c r="AM97" s="919"/>
      <c r="AN97" s="919"/>
      <c r="AO97" s="205">
        <v>1175000000</v>
      </c>
      <c r="AP97" s="205">
        <v>596950000</v>
      </c>
      <c r="AQ97" s="205">
        <v>578050000</v>
      </c>
      <c r="AR97" s="388">
        <v>0</v>
      </c>
      <c r="AS97" s="206">
        <v>0</v>
      </c>
      <c r="AT97" s="205">
        <v>596950000</v>
      </c>
      <c r="AU97" s="206">
        <v>0</v>
      </c>
      <c r="AV97" s="206">
        <v>0</v>
      </c>
      <c r="AW97" s="206">
        <v>0</v>
      </c>
      <c r="AX97" s="206">
        <v>0</v>
      </c>
      <c r="AY97" s="206">
        <v>0</v>
      </c>
      <c r="AZ97" s="206">
        <v>0</v>
      </c>
      <c r="BA97" s="206">
        <v>0</v>
      </c>
      <c r="BB97" s="327"/>
      <c r="BC97" s="362">
        <f t="shared" si="8"/>
        <v>0</v>
      </c>
      <c r="BD97" s="362" t="e">
        <f t="shared" si="9"/>
        <v>#DIV/0!</v>
      </c>
    </row>
    <row r="98" spans="1:56" ht="15" hidden="1" customHeight="1" x14ac:dyDescent="0.25">
      <c r="A98" s="329" t="str">
        <f t="shared" ref="A98:A161" si="10">+B98&amp;D98&amp;F98&amp;H98&amp;J98&amp;M98&amp;P98&amp;R98&amp;AJ98</f>
        <v>A2044110</v>
      </c>
      <c r="B98" s="925" t="s">
        <v>14</v>
      </c>
      <c r="C98" s="1032"/>
      <c r="D98" s="925" t="s">
        <v>282</v>
      </c>
      <c r="E98" s="1032"/>
      <c r="F98" s="925" t="s">
        <v>280</v>
      </c>
      <c r="G98" s="1032"/>
      <c r="H98" s="925" t="s">
        <v>283</v>
      </c>
      <c r="I98" s="1032"/>
      <c r="J98" s="925" t="s">
        <v>283</v>
      </c>
      <c r="K98" s="1032"/>
      <c r="L98" s="1032"/>
      <c r="M98" s="925" t="s">
        <v>279</v>
      </c>
      <c r="N98" s="1032"/>
      <c r="O98" s="1032"/>
      <c r="P98" s="925"/>
      <c r="Q98" s="1032"/>
      <c r="R98" s="925"/>
      <c r="S98" s="1032"/>
      <c r="T98" s="924" t="s">
        <v>52</v>
      </c>
      <c r="U98" s="1032"/>
      <c r="V98" s="1032"/>
      <c r="W98" s="1032"/>
      <c r="X98" s="1032"/>
      <c r="Y98" s="1032"/>
      <c r="Z98" s="1032"/>
      <c r="AA98" s="1032"/>
      <c r="AB98" s="925" t="s">
        <v>273</v>
      </c>
      <c r="AC98" s="1032"/>
      <c r="AD98" s="1032"/>
      <c r="AE98" s="1032"/>
      <c r="AF98" s="1032"/>
      <c r="AG98" s="925" t="s">
        <v>274</v>
      </c>
      <c r="AH98" s="1032"/>
      <c r="AI98" s="1032"/>
      <c r="AJ98" s="108" t="s">
        <v>65</v>
      </c>
      <c r="AK98" s="926"/>
      <c r="AL98" s="926"/>
      <c r="AM98" s="926"/>
      <c r="AN98" s="926"/>
      <c r="AO98" s="209">
        <v>196000000</v>
      </c>
      <c r="AP98" s="209">
        <v>193450000</v>
      </c>
      <c r="AQ98" s="209">
        <v>2550000</v>
      </c>
      <c r="AR98" s="389">
        <v>0</v>
      </c>
      <c r="AS98" s="209">
        <v>155650000</v>
      </c>
      <c r="AT98" s="209">
        <v>37800000</v>
      </c>
      <c r="AU98" s="209">
        <v>75480647</v>
      </c>
      <c r="AV98" s="209">
        <v>80169353</v>
      </c>
      <c r="AW98" s="209">
        <v>75480647</v>
      </c>
      <c r="AX98" s="210">
        <v>0</v>
      </c>
      <c r="AY98" s="209">
        <v>75480647</v>
      </c>
      <c r="AZ98" s="210">
        <v>0</v>
      </c>
      <c r="BA98" s="210">
        <v>0</v>
      </c>
      <c r="BB98" s="327"/>
      <c r="BC98" s="362">
        <f t="shared" si="8"/>
        <v>0.79413265306122449</v>
      </c>
      <c r="BD98" s="362">
        <f t="shared" si="9"/>
        <v>0.48493830388692577</v>
      </c>
    </row>
    <row r="99" spans="1:56" ht="15" hidden="1" customHeight="1" x14ac:dyDescent="0.25">
      <c r="A99" s="329" t="str">
        <f t="shared" si="10"/>
        <v>A2044113</v>
      </c>
      <c r="B99" s="925" t="s">
        <v>14</v>
      </c>
      <c r="C99" s="1032"/>
      <c r="D99" s="925" t="s">
        <v>282</v>
      </c>
      <c r="E99" s="1032"/>
      <c r="F99" s="925" t="s">
        <v>280</v>
      </c>
      <c r="G99" s="1032"/>
      <c r="H99" s="925" t="s">
        <v>283</v>
      </c>
      <c r="I99" s="1032"/>
      <c r="J99" s="925" t="s">
        <v>283</v>
      </c>
      <c r="K99" s="1032"/>
      <c r="L99" s="1032"/>
      <c r="M99" s="925" t="s">
        <v>279</v>
      </c>
      <c r="N99" s="1032"/>
      <c r="O99" s="1032"/>
      <c r="P99" s="925"/>
      <c r="Q99" s="1032"/>
      <c r="R99" s="925"/>
      <c r="S99" s="1032"/>
      <c r="T99" s="924" t="s">
        <v>52</v>
      </c>
      <c r="U99" s="1032"/>
      <c r="V99" s="1032"/>
      <c r="W99" s="1032"/>
      <c r="X99" s="1032"/>
      <c r="Y99" s="1032"/>
      <c r="Z99" s="1032"/>
      <c r="AA99" s="1032"/>
      <c r="AB99" s="925" t="s">
        <v>273</v>
      </c>
      <c r="AC99" s="1032"/>
      <c r="AD99" s="1032"/>
      <c r="AE99" s="1032"/>
      <c r="AF99" s="1032"/>
      <c r="AG99" s="925" t="s">
        <v>274</v>
      </c>
      <c r="AH99" s="1032"/>
      <c r="AI99" s="1032"/>
      <c r="AJ99" s="108" t="s">
        <v>303</v>
      </c>
      <c r="AK99" s="926"/>
      <c r="AL99" s="926"/>
      <c r="AM99" s="926"/>
      <c r="AN99" s="926"/>
      <c r="AO99" s="209">
        <v>200000000</v>
      </c>
      <c r="AP99" s="209">
        <v>46750000</v>
      </c>
      <c r="AQ99" s="209">
        <v>153250000</v>
      </c>
      <c r="AR99" s="389">
        <v>0</v>
      </c>
      <c r="AS99" s="210">
        <v>0</v>
      </c>
      <c r="AT99" s="209">
        <v>46750000</v>
      </c>
      <c r="AU99" s="210">
        <v>0</v>
      </c>
      <c r="AV99" s="210">
        <v>0</v>
      </c>
      <c r="AW99" s="210">
        <v>0</v>
      </c>
      <c r="AX99" s="210">
        <v>0</v>
      </c>
      <c r="AY99" s="210">
        <v>0</v>
      </c>
      <c r="AZ99" s="210">
        <v>0</v>
      </c>
      <c r="BA99" s="210">
        <v>0</v>
      </c>
      <c r="BB99" s="327"/>
      <c r="BC99" s="362">
        <f t="shared" si="8"/>
        <v>0</v>
      </c>
      <c r="BD99" s="362" t="e">
        <f t="shared" si="9"/>
        <v>#DIV/0!</v>
      </c>
    </row>
    <row r="100" spans="1:56" ht="15" hidden="1" customHeight="1" x14ac:dyDescent="0.25">
      <c r="A100" s="329" t="str">
        <f t="shared" si="10"/>
        <v>A2044610</v>
      </c>
      <c r="B100" s="925" t="s">
        <v>14</v>
      </c>
      <c r="C100" s="1032"/>
      <c r="D100" s="925" t="s">
        <v>282</v>
      </c>
      <c r="E100" s="1032"/>
      <c r="F100" s="925" t="s">
        <v>280</v>
      </c>
      <c r="G100" s="1032"/>
      <c r="H100" s="925" t="s">
        <v>283</v>
      </c>
      <c r="I100" s="1032"/>
      <c r="J100" s="925" t="s">
        <v>283</v>
      </c>
      <c r="K100" s="1032"/>
      <c r="L100" s="1032"/>
      <c r="M100" s="925" t="s">
        <v>292</v>
      </c>
      <c r="N100" s="1032"/>
      <c r="O100" s="1032"/>
      <c r="P100" s="925"/>
      <c r="Q100" s="1032"/>
      <c r="R100" s="925"/>
      <c r="S100" s="1032"/>
      <c r="T100" s="924" t="s">
        <v>53</v>
      </c>
      <c r="U100" s="1032"/>
      <c r="V100" s="1032"/>
      <c r="W100" s="1032"/>
      <c r="X100" s="1032"/>
      <c r="Y100" s="1032"/>
      <c r="Z100" s="1032"/>
      <c r="AA100" s="1032"/>
      <c r="AB100" s="925" t="s">
        <v>273</v>
      </c>
      <c r="AC100" s="1032"/>
      <c r="AD100" s="1032"/>
      <c r="AE100" s="1032"/>
      <c r="AF100" s="1032"/>
      <c r="AG100" s="925" t="s">
        <v>274</v>
      </c>
      <c r="AH100" s="1032"/>
      <c r="AI100" s="1032"/>
      <c r="AJ100" s="108" t="s">
        <v>65</v>
      </c>
      <c r="AK100" s="926"/>
      <c r="AL100" s="926"/>
      <c r="AM100" s="926"/>
      <c r="AN100" s="926"/>
      <c r="AO100" s="209">
        <v>20000000</v>
      </c>
      <c r="AP100" s="209">
        <v>452200</v>
      </c>
      <c r="AQ100" s="209">
        <v>19547800</v>
      </c>
      <c r="AR100" s="389">
        <v>0</v>
      </c>
      <c r="AS100" s="210">
        <v>0</v>
      </c>
      <c r="AT100" s="209">
        <v>452200</v>
      </c>
      <c r="AU100" s="210">
        <v>0</v>
      </c>
      <c r="AV100" s="210">
        <v>0</v>
      </c>
      <c r="AW100" s="210">
        <v>0</v>
      </c>
      <c r="AX100" s="210">
        <v>0</v>
      </c>
      <c r="AY100" s="210">
        <v>0</v>
      </c>
      <c r="AZ100" s="210">
        <v>0</v>
      </c>
      <c r="BA100" s="210">
        <v>0</v>
      </c>
      <c r="BB100" s="327"/>
      <c r="BC100" s="362">
        <f t="shared" si="8"/>
        <v>0</v>
      </c>
      <c r="BD100" s="362" t="e">
        <f t="shared" si="9"/>
        <v>#DIV/0!</v>
      </c>
    </row>
    <row r="101" spans="1:56" ht="15" hidden="1" customHeight="1" x14ac:dyDescent="0.25">
      <c r="A101" s="329" t="str">
        <f t="shared" si="10"/>
        <v>A2044613</v>
      </c>
      <c r="B101" s="925" t="s">
        <v>14</v>
      </c>
      <c r="C101" s="1032"/>
      <c r="D101" s="925" t="s">
        <v>282</v>
      </c>
      <c r="E101" s="1032"/>
      <c r="F101" s="925" t="s">
        <v>280</v>
      </c>
      <c r="G101" s="1032"/>
      <c r="H101" s="925" t="s">
        <v>283</v>
      </c>
      <c r="I101" s="1032"/>
      <c r="J101" s="925" t="s">
        <v>283</v>
      </c>
      <c r="K101" s="1032"/>
      <c r="L101" s="1032"/>
      <c r="M101" s="925" t="s">
        <v>292</v>
      </c>
      <c r="N101" s="1032"/>
      <c r="O101" s="1032"/>
      <c r="P101" s="925"/>
      <c r="Q101" s="1032"/>
      <c r="R101" s="925"/>
      <c r="S101" s="1032"/>
      <c r="T101" s="924" t="s">
        <v>53</v>
      </c>
      <c r="U101" s="1032"/>
      <c r="V101" s="1032"/>
      <c r="W101" s="1032"/>
      <c r="X101" s="1032"/>
      <c r="Y101" s="1032"/>
      <c r="Z101" s="1032"/>
      <c r="AA101" s="1032"/>
      <c r="AB101" s="925" t="s">
        <v>273</v>
      </c>
      <c r="AC101" s="1032"/>
      <c r="AD101" s="1032"/>
      <c r="AE101" s="1032"/>
      <c r="AF101" s="1032"/>
      <c r="AG101" s="925" t="s">
        <v>274</v>
      </c>
      <c r="AH101" s="1032"/>
      <c r="AI101" s="1032"/>
      <c r="AJ101" s="108" t="s">
        <v>303</v>
      </c>
      <c r="AK101" s="926"/>
      <c r="AL101" s="926"/>
      <c r="AM101" s="926"/>
      <c r="AN101" s="926"/>
      <c r="AO101" s="209">
        <v>80000000</v>
      </c>
      <c r="AP101" s="210">
        <v>0</v>
      </c>
      <c r="AQ101" s="209">
        <v>80000000</v>
      </c>
      <c r="AR101" s="389">
        <v>0</v>
      </c>
      <c r="AS101" s="210">
        <v>0</v>
      </c>
      <c r="AT101" s="210">
        <v>0</v>
      </c>
      <c r="AU101" s="210">
        <v>0</v>
      </c>
      <c r="AV101" s="210">
        <v>0</v>
      </c>
      <c r="AW101" s="210">
        <v>0</v>
      </c>
      <c r="AX101" s="210">
        <v>0</v>
      </c>
      <c r="AY101" s="210">
        <v>0</v>
      </c>
      <c r="AZ101" s="210">
        <v>0</v>
      </c>
      <c r="BA101" s="210">
        <v>0</v>
      </c>
      <c r="BB101" s="327"/>
      <c r="BC101" s="362">
        <f t="shared" si="8"/>
        <v>0</v>
      </c>
      <c r="BD101" s="362" t="e">
        <f t="shared" si="9"/>
        <v>#DIV/0!</v>
      </c>
    </row>
    <row r="102" spans="1:56" ht="15" hidden="1" customHeight="1" x14ac:dyDescent="0.25">
      <c r="A102" s="329" t="str">
        <f t="shared" si="10"/>
        <v>A2044910</v>
      </c>
      <c r="B102" s="925" t="s">
        <v>14</v>
      </c>
      <c r="C102" s="1032"/>
      <c r="D102" s="925" t="s">
        <v>282</v>
      </c>
      <c r="E102" s="1032"/>
      <c r="F102" s="925" t="s">
        <v>280</v>
      </c>
      <c r="G102" s="1032"/>
      <c r="H102" s="925" t="s">
        <v>283</v>
      </c>
      <c r="I102" s="1032"/>
      <c r="J102" s="925" t="s">
        <v>283</v>
      </c>
      <c r="K102" s="1032"/>
      <c r="L102" s="1032"/>
      <c r="M102" s="925" t="s">
        <v>288</v>
      </c>
      <c r="N102" s="1032"/>
      <c r="O102" s="1032"/>
      <c r="P102" s="925"/>
      <c r="Q102" s="1032"/>
      <c r="R102" s="925"/>
      <c r="S102" s="1032"/>
      <c r="T102" s="924" t="s">
        <v>54</v>
      </c>
      <c r="U102" s="1032"/>
      <c r="V102" s="1032"/>
      <c r="W102" s="1032"/>
      <c r="X102" s="1032"/>
      <c r="Y102" s="1032"/>
      <c r="Z102" s="1032"/>
      <c r="AA102" s="1032"/>
      <c r="AB102" s="925" t="s">
        <v>273</v>
      </c>
      <c r="AC102" s="1032"/>
      <c r="AD102" s="1032"/>
      <c r="AE102" s="1032"/>
      <c r="AF102" s="1032"/>
      <c r="AG102" s="925" t="s">
        <v>274</v>
      </c>
      <c r="AH102" s="1032"/>
      <c r="AI102" s="1032"/>
      <c r="AJ102" s="108" t="s">
        <v>65</v>
      </c>
      <c r="AK102" s="926"/>
      <c r="AL102" s="926"/>
      <c r="AM102" s="926"/>
      <c r="AN102" s="926"/>
      <c r="AO102" s="209">
        <v>10000000</v>
      </c>
      <c r="AP102" s="209">
        <v>6732400</v>
      </c>
      <c r="AQ102" s="209">
        <v>3267600</v>
      </c>
      <c r="AR102" s="389">
        <v>0</v>
      </c>
      <c r="AS102" s="209">
        <v>4762508</v>
      </c>
      <c r="AT102" s="209">
        <v>1969892</v>
      </c>
      <c r="AU102" s="209">
        <v>4762508</v>
      </c>
      <c r="AV102" s="210">
        <v>0</v>
      </c>
      <c r="AW102" s="209">
        <v>4762508</v>
      </c>
      <c r="AX102" s="210">
        <v>0</v>
      </c>
      <c r="AY102" s="209">
        <v>4762508</v>
      </c>
      <c r="AZ102" s="210">
        <v>0</v>
      </c>
      <c r="BA102" s="210">
        <v>0</v>
      </c>
      <c r="BB102" s="327"/>
      <c r="BC102" s="362">
        <f t="shared" si="8"/>
        <v>0.47625079999999997</v>
      </c>
      <c r="BD102" s="362">
        <f t="shared" si="9"/>
        <v>1</v>
      </c>
    </row>
    <row r="103" spans="1:56" ht="15" hidden="1" customHeight="1" x14ac:dyDescent="0.25">
      <c r="A103" s="329" t="str">
        <f t="shared" si="10"/>
        <v>A2044913</v>
      </c>
      <c r="B103" s="925" t="s">
        <v>14</v>
      </c>
      <c r="C103" s="1032"/>
      <c r="D103" s="925" t="s">
        <v>282</v>
      </c>
      <c r="E103" s="1032"/>
      <c r="F103" s="925" t="s">
        <v>280</v>
      </c>
      <c r="G103" s="1032"/>
      <c r="H103" s="925" t="s">
        <v>283</v>
      </c>
      <c r="I103" s="1032"/>
      <c r="J103" s="925" t="s">
        <v>283</v>
      </c>
      <c r="K103" s="1032"/>
      <c r="L103" s="1032"/>
      <c r="M103" s="925" t="s">
        <v>288</v>
      </c>
      <c r="N103" s="1032"/>
      <c r="O103" s="1032"/>
      <c r="P103" s="925"/>
      <c r="Q103" s="1032"/>
      <c r="R103" s="925"/>
      <c r="S103" s="1032"/>
      <c r="T103" s="924" t="s">
        <v>54</v>
      </c>
      <c r="U103" s="1032"/>
      <c r="V103" s="1032"/>
      <c r="W103" s="1032"/>
      <c r="X103" s="1032"/>
      <c r="Y103" s="1032"/>
      <c r="Z103" s="1032"/>
      <c r="AA103" s="1032"/>
      <c r="AB103" s="925" t="s">
        <v>273</v>
      </c>
      <c r="AC103" s="1032"/>
      <c r="AD103" s="1032"/>
      <c r="AE103" s="1032"/>
      <c r="AF103" s="1032"/>
      <c r="AG103" s="925" t="s">
        <v>274</v>
      </c>
      <c r="AH103" s="1032"/>
      <c r="AI103" s="1032"/>
      <c r="AJ103" s="108" t="s">
        <v>303</v>
      </c>
      <c r="AK103" s="926"/>
      <c r="AL103" s="926"/>
      <c r="AM103" s="926"/>
      <c r="AN103" s="926"/>
      <c r="AO103" s="209">
        <v>20000000</v>
      </c>
      <c r="AP103" s="209">
        <v>200000</v>
      </c>
      <c r="AQ103" s="209">
        <v>19800000</v>
      </c>
      <c r="AR103" s="389">
        <v>0</v>
      </c>
      <c r="AS103" s="210">
        <v>0</v>
      </c>
      <c r="AT103" s="209">
        <v>200000</v>
      </c>
      <c r="AU103" s="210">
        <v>0</v>
      </c>
      <c r="AV103" s="210">
        <v>0</v>
      </c>
      <c r="AW103" s="210">
        <v>0</v>
      </c>
      <c r="AX103" s="210">
        <v>0</v>
      </c>
      <c r="AY103" s="210">
        <v>0</v>
      </c>
      <c r="AZ103" s="210">
        <v>0</v>
      </c>
      <c r="BA103" s="210">
        <v>0</v>
      </c>
      <c r="BB103" s="327"/>
      <c r="BC103" s="362">
        <f t="shared" si="8"/>
        <v>0</v>
      </c>
      <c r="BD103" s="362" t="e">
        <f t="shared" si="9"/>
        <v>#DIV/0!</v>
      </c>
    </row>
    <row r="104" spans="1:56" ht="15" hidden="1" customHeight="1" x14ac:dyDescent="0.25">
      <c r="A104" s="329" t="str">
        <f t="shared" si="10"/>
        <v>A20441510</v>
      </c>
      <c r="B104" s="925" t="s">
        <v>14</v>
      </c>
      <c r="C104" s="1032"/>
      <c r="D104" s="925" t="s">
        <v>282</v>
      </c>
      <c r="E104" s="1032"/>
      <c r="F104" s="925" t="s">
        <v>280</v>
      </c>
      <c r="G104" s="1032"/>
      <c r="H104" s="925" t="s">
        <v>283</v>
      </c>
      <c r="I104" s="1032"/>
      <c r="J104" s="925" t="s">
        <v>283</v>
      </c>
      <c r="K104" s="1032"/>
      <c r="L104" s="1032"/>
      <c r="M104" s="925" t="s">
        <v>286</v>
      </c>
      <c r="N104" s="1032"/>
      <c r="O104" s="1032"/>
      <c r="P104" s="925"/>
      <c r="Q104" s="1032"/>
      <c r="R104" s="925"/>
      <c r="S104" s="1032"/>
      <c r="T104" s="924" t="s">
        <v>55</v>
      </c>
      <c r="U104" s="1032"/>
      <c r="V104" s="1032"/>
      <c r="W104" s="1032"/>
      <c r="X104" s="1032"/>
      <c r="Y104" s="1032"/>
      <c r="Z104" s="1032"/>
      <c r="AA104" s="1032"/>
      <c r="AB104" s="925" t="s">
        <v>273</v>
      </c>
      <c r="AC104" s="1032"/>
      <c r="AD104" s="1032"/>
      <c r="AE104" s="1032"/>
      <c r="AF104" s="1032"/>
      <c r="AG104" s="925" t="s">
        <v>274</v>
      </c>
      <c r="AH104" s="1032"/>
      <c r="AI104" s="1032"/>
      <c r="AJ104" s="108" t="s">
        <v>65</v>
      </c>
      <c r="AK104" s="926"/>
      <c r="AL104" s="926"/>
      <c r="AM104" s="926"/>
      <c r="AN104" s="926"/>
      <c r="AO104" s="209">
        <v>6600000</v>
      </c>
      <c r="AP104" s="209">
        <v>4486760</v>
      </c>
      <c r="AQ104" s="209">
        <v>2113240</v>
      </c>
      <c r="AR104" s="389">
        <v>0</v>
      </c>
      <c r="AS104" s="209">
        <v>4486760</v>
      </c>
      <c r="AT104" s="210">
        <v>0</v>
      </c>
      <c r="AU104" s="209">
        <v>4486760</v>
      </c>
      <c r="AV104" s="210">
        <v>0</v>
      </c>
      <c r="AW104" s="209">
        <v>4486760</v>
      </c>
      <c r="AX104" s="210">
        <v>0</v>
      </c>
      <c r="AY104" s="209">
        <v>4486760</v>
      </c>
      <c r="AZ104" s="210">
        <v>0</v>
      </c>
      <c r="BA104" s="210">
        <v>0</v>
      </c>
      <c r="BB104" s="327"/>
      <c r="BC104" s="362">
        <f t="shared" si="8"/>
        <v>0.6798121212121212</v>
      </c>
      <c r="BD104" s="362">
        <f t="shared" si="9"/>
        <v>1</v>
      </c>
    </row>
    <row r="105" spans="1:56" ht="15" hidden="1" customHeight="1" x14ac:dyDescent="0.25">
      <c r="A105" s="329" t="str">
        <f t="shared" si="10"/>
        <v>A20441513</v>
      </c>
      <c r="B105" s="925" t="s">
        <v>14</v>
      </c>
      <c r="C105" s="1032"/>
      <c r="D105" s="925" t="s">
        <v>282</v>
      </c>
      <c r="E105" s="1032"/>
      <c r="F105" s="925" t="s">
        <v>280</v>
      </c>
      <c r="G105" s="1032"/>
      <c r="H105" s="925" t="s">
        <v>283</v>
      </c>
      <c r="I105" s="1032"/>
      <c r="J105" s="925" t="s">
        <v>283</v>
      </c>
      <c r="K105" s="1032"/>
      <c r="L105" s="1032"/>
      <c r="M105" s="925" t="s">
        <v>286</v>
      </c>
      <c r="N105" s="1032"/>
      <c r="O105" s="1032"/>
      <c r="P105" s="925"/>
      <c r="Q105" s="1032"/>
      <c r="R105" s="925"/>
      <c r="S105" s="1032"/>
      <c r="T105" s="924" t="s">
        <v>55</v>
      </c>
      <c r="U105" s="1032"/>
      <c r="V105" s="1032"/>
      <c r="W105" s="1032"/>
      <c r="X105" s="1032"/>
      <c r="Y105" s="1032"/>
      <c r="Z105" s="1032"/>
      <c r="AA105" s="1032"/>
      <c r="AB105" s="925" t="s">
        <v>273</v>
      </c>
      <c r="AC105" s="1032"/>
      <c r="AD105" s="1032"/>
      <c r="AE105" s="1032"/>
      <c r="AF105" s="1032"/>
      <c r="AG105" s="925" t="s">
        <v>274</v>
      </c>
      <c r="AH105" s="1032"/>
      <c r="AI105" s="1032"/>
      <c r="AJ105" s="108" t="s">
        <v>303</v>
      </c>
      <c r="AK105" s="926"/>
      <c r="AL105" s="926"/>
      <c r="AM105" s="926"/>
      <c r="AN105" s="926"/>
      <c r="AO105" s="209">
        <v>550000000</v>
      </c>
      <c r="AP105" s="209">
        <v>550000000</v>
      </c>
      <c r="AQ105" s="210">
        <v>0</v>
      </c>
      <c r="AR105" s="389">
        <v>0</v>
      </c>
      <c r="AS105" s="210">
        <v>0</v>
      </c>
      <c r="AT105" s="209">
        <v>550000000</v>
      </c>
      <c r="AU105" s="210">
        <v>0</v>
      </c>
      <c r="AV105" s="210">
        <v>0</v>
      </c>
      <c r="AW105" s="210">
        <v>0</v>
      </c>
      <c r="AX105" s="210">
        <v>0</v>
      </c>
      <c r="AY105" s="210">
        <v>0</v>
      </c>
      <c r="AZ105" s="210">
        <v>0</v>
      </c>
      <c r="BA105" s="210">
        <v>0</v>
      </c>
      <c r="BB105" s="327"/>
      <c r="BC105" s="362">
        <f t="shared" si="8"/>
        <v>0</v>
      </c>
      <c r="BD105" s="362" t="e">
        <f t="shared" si="9"/>
        <v>#DIV/0!</v>
      </c>
    </row>
    <row r="106" spans="1:56" ht="15" hidden="1" customHeight="1" x14ac:dyDescent="0.25">
      <c r="A106" s="329" t="str">
        <f t="shared" si="10"/>
        <v>A20441710</v>
      </c>
      <c r="B106" s="925" t="s">
        <v>14</v>
      </c>
      <c r="C106" s="1032"/>
      <c r="D106" s="925" t="s">
        <v>282</v>
      </c>
      <c r="E106" s="1032"/>
      <c r="F106" s="925" t="s">
        <v>280</v>
      </c>
      <c r="G106" s="1032"/>
      <c r="H106" s="925" t="s">
        <v>283</v>
      </c>
      <c r="I106" s="1032"/>
      <c r="J106" s="925" t="s">
        <v>283</v>
      </c>
      <c r="K106" s="1032"/>
      <c r="L106" s="1032"/>
      <c r="M106" s="925" t="s">
        <v>298</v>
      </c>
      <c r="N106" s="1032"/>
      <c r="O106" s="1032"/>
      <c r="P106" s="925"/>
      <c r="Q106" s="1032"/>
      <c r="R106" s="925"/>
      <c r="S106" s="1032"/>
      <c r="T106" s="924" t="s">
        <v>56</v>
      </c>
      <c r="U106" s="1032"/>
      <c r="V106" s="1032"/>
      <c r="W106" s="1032"/>
      <c r="X106" s="1032"/>
      <c r="Y106" s="1032"/>
      <c r="Z106" s="1032"/>
      <c r="AA106" s="1032"/>
      <c r="AB106" s="925" t="s">
        <v>273</v>
      </c>
      <c r="AC106" s="1032"/>
      <c r="AD106" s="1032"/>
      <c r="AE106" s="1032"/>
      <c r="AF106" s="1032"/>
      <c r="AG106" s="925" t="s">
        <v>274</v>
      </c>
      <c r="AH106" s="1032"/>
      <c r="AI106" s="1032"/>
      <c r="AJ106" s="108" t="s">
        <v>65</v>
      </c>
      <c r="AK106" s="926"/>
      <c r="AL106" s="926"/>
      <c r="AM106" s="926"/>
      <c r="AN106" s="926"/>
      <c r="AO106" s="209">
        <v>7503744</v>
      </c>
      <c r="AP106" s="209">
        <v>6150000</v>
      </c>
      <c r="AQ106" s="209">
        <v>1353744</v>
      </c>
      <c r="AR106" s="389">
        <v>0</v>
      </c>
      <c r="AS106" s="209">
        <v>4786155</v>
      </c>
      <c r="AT106" s="209">
        <v>1363845</v>
      </c>
      <c r="AU106" s="209">
        <v>4786155</v>
      </c>
      <c r="AV106" s="210">
        <v>0</v>
      </c>
      <c r="AW106" s="209">
        <v>4786155</v>
      </c>
      <c r="AX106" s="210">
        <v>0</v>
      </c>
      <c r="AY106" s="209">
        <v>4786155</v>
      </c>
      <c r="AZ106" s="210">
        <v>0</v>
      </c>
      <c r="BA106" s="210">
        <v>0</v>
      </c>
      <c r="BB106" s="327"/>
      <c r="BC106" s="362">
        <f t="shared" si="8"/>
        <v>0.63783559247223787</v>
      </c>
      <c r="BD106" s="362">
        <f t="shared" si="9"/>
        <v>1</v>
      </c>
    </row>
    <row r="107" spans="1:56" ht="15" hidden="1" customHeight="1" x14ac:dyDescent="0.25">
      <c r="A107" s="329" t="str">
        <f t="shared" si="10"/>
        <v>A20441713</v>
      </c>
      <c r="B107" s="925" t="s">
        <v>14</v>
      </c>
      <c r="C107" s="1032"/>
      <c r="D107" s="925" t="s">
        <v>282</v>
      </c>
      <c r="E107" s="1032"/>
      <c r="F107" s="925" t="s">
        <v>280</v>
      </c>
      <c r="G107" s="1032"/>
      <c r="H107" s="925" t="s">
        <v>283</v>
      </c>
      <c r="I107" s="1032"/>
      <c r="J107" s="925" t="s">
        <v>283</v>
      </c>
      <c r="K107" s="1032"/>
      <c r="L107" s="1032"/>
      <c r="M107" s="925" t="s">
        <v>298</v>
      </c>
      <c r="N107" s="1032"/>
      <c r="O107" s="1032"/>
      <c r="P107" s="925"/>
      <c r="Q107" s="1032"/>
      <c r="R107" s="925"/>
      <c r="S107" s="1032"/>
      <c r="T107" s="924" t="s">
        <v>56</v>
      </c>
      <c r="U107" s="1032"/>
      <c r="V107" s="1032"/>
      <c r="W107" s="1032"/>
      <c r="X107" s="1032"/>
      <c r="Y107" s="1032"/>
      <c r="Z107" s="1032"/>
      <c r="AA107" s="1032"/>
      <c r="AB107" s="925" t="s">
        <v>273</v>
      </c>
      <c r="AC107" s="1032"/>
      <c r="AD107" s="1032"/>
      <c r="AE107" s="1032"/>
      <c r="AF107" s="1032"/>
      <c r="AG107" s="925" t="s">
        <v>274</v>
      </c>
      <c r="AH107" s="1032"/>
      <c r="AI107" s="1032"/>
      <c r="AJ107" s="108" t="s">
        <v>303</v>
      </c>
      <c r="AK107" s="926"/>
      <c r="AL107" s="926"/>
      <c r="AM107" s="926"/>
      <c r="AN107" s="926"/>
      <c r="AO107" s="209">
        <v>35000000</v>
      </c>
      <c r="AP107" s="210">
        <v>0</v>
      </c>
      <c r="AQ107" s="209">
        <v>35000000</v>
      </c>
      <c r="AR107" s="389">
        <v>0</v>
      </c>
      <c r="AS107" s="210">
        <v>0</v>
      </c>
      <c r="AT107" s="210">
        <v>0</v>
      </c>
      <c r="AU107" s="210">
        <v>0</v>
      </c>
      <c r="AV107" s="210">
        <v>0</v>
      </c>
      <c r="AW107" s="210">
        <v>0</v>
      </c>
      <c r="AX107" s="210">
        <v>0</v>
      </c>
      <c r="AY107" s="210">
        <v>0</v>
      </c>
      <c r="AZ107" s="210">
        <v>0</v>
      </c>
      <c r="BA107" s="210">
        <v>0</v>
      </c>
      <c r="BB107" s="327"/>
      <c r="BC107" s="362">
        <f t="shared" si="8"/>
        <v>0</v>
      </c>
      <c r="BD107" s="362" t="e">
        <f t="shared" si="9"/>
        <v>#DIV/0!</v>
      </c>
    </row>
    <row r="108" spans="1:56" ht="15" hidden="1" customHeight="1" x14ac:dyDescent="0.25">
      <c r="A108" s="329" t="str">
        <f t="shared" si="10"/>
        <v>A20441810</v>
      </c>
      <c r="B108" s="925" t="s">
        <v>14</v>
      </c>
      <c r="C108" s="1032"/>
      <c r="D108" s="925" t="s">
        <v>282</v>
      </c>
      <c r="E108" s="1032"/>
      <c r="F108" s="925" t="s">
        <v>280</v>
      </c>
      <c r="G108" s="1032"/>
      <c r="H108" s="925" t="s">
        <v>283</v>
      </c>
      <c r="I108" s="1032"/>
      <c r="J108" s="925" t="s">
        <v>283</v>
      </c>
      <c r="K108" s="1032"/>
      <c r="L108" s="1032"/>
      <c r="M108" s="925" t="s">
        <v>299</v>
      </c>
      <c r="N108" s="1032"/>
      <c r="O108" s="1032"/>
      <c r="P108" s="925"/>
      <c r="Q108" s="1032"/>
      <c r="R108" s="925"/>
      <c r="S108" s="1032"/>
      <c r="T108" s="924" t="s">
        <v>57</v>
      </c>
      <c r="U108" s="1032"/>
      <c r="V108" s="1032"/>
      <c r="W108" s="1032"/>
      <c r="X108" s="1032"/>
      <c r="Y108" s="1032"/>
      <c r="Z108" s="1032"/>
      <c r="AA108" s="1032"/>
      <c r="AB108" s="925" t="s">
        <v>273</v>
      </c>
      <c r="AC108" s="1032"/>
      <c r="AD108" s="1032"/>
      <c r="AE108" s="1032"/>
      <c r="AF108" s="1032"/>
      <c r="AG108" s="925" t="s">
        <v>274</v>
      </c>
      <c r="AH108" s="1032"/>
      <c r="AI108" s="1032"/>
      <c r="AJ108" s="108" t="s">
        <v>65</v>
      </c>
      <c r="AK108" s="926"/>
      <c r="AL108" s="926"/>
      <c r="AM108" s="926"/>
      <c r="AN108" s="926"/>
      <c r="AO108" s="209">
        <v>9000000</v>
      </c>
      <c r="AP108" s="209">
        <v>5200000</v>
      </c>
      <c r="AQ108" s="209">
        <v>3800000</v>
      </c>
      <c r="AR108" s="389">
        <v>0</v>
      </c>
      <c r="AS108" s="209">
        <v>4023492</v>
      </c>
      <c r="AT108" s="209">
        <v>1176508</v>
      </c>
      <c r="AU108" s="209">
        <v>4023492</v>
      </c>
      <c r="AV108" s="210">
        <v>0</v>
      </c>
      <c r="AW108" s="209">
        <v>4023492</v>
      </c>
      <c r="AX108" s="210">
        <v>0</v>
      </c>
      <c r="AY108" s="209">
        <v>4023492</v>
      </c>
      <c r="AZ108" s="210">
        <v>0</v>
      </c>
      <c r="BA108" s="210">
        <v>0</v>
      </c>
      <c r="BB108" s="327"/>
      <c r="BC108" s="362">
        <f t="shared" si="8"/>
        <v>0.44705466666666666</v>
      </c>
      <c r="BD108" s="362">
        <f t="shared" si="9"/>
        <v>1</v>
      </c>
    </row>
    <row r="109" spans="1:56" ht="15" hidden="1" customHeight="1" x14ac:dyDescent="0.25">
      <c r="A109" s="329" t="str">
        <f t="shared" si="10"/>
        <v>A20442010</v>
      </c>
      <c r="B109" s="925" t="s">
        <v>14</v>
      </c>
      <c r="C109" s="1032"/>
      <c r="D109" s="925" t="s">
        <v>282</v>
      </c>
      <c r="E109" s="1032"/>
      <c r="F109" s="925" t="s">
        <v>280</v>
      </c>
      <c r="G109" s="1032"/>
      <c r="H109" s="925" t="s">
        <v>283</v>
      </c>
      <c r="I109" s="1032"/>
      <c r="J109" s="925" t="s">
        <v>283</v>
      </c>
      <c r="K109" s="1032"/>
      <c r="L109" s="1032"/>
      <c r="M109" s="925" t="s">
        <v>300</v>
      </c>
      <c r="N109" s="1032"/>
      <c r="O109" s="1032"/>
      <c r="P109" s="925"/>
      <c r="Q109" s="1032"/>
      <c r="R109" s="925"/>
      <c r="S109" s="1032"/>
      <c r="T109" s="924" t="s">
        <v>58</v>
      </c>
      <c r="U109" s="1032"/>
      <c r="V109" s="1032"/>
      <c r="W109" s="1032"/>
      <c r="X109" s="1032"/>
      <c r="Y109" s="1032"/>
      <c r="Z109" s="1032"/>
      <c r="AA109" s="1032"/>
      <c r="AB109" s="925" t="s">
        <v>273</v>
      </c>
      <c r="AC109" s="1032"/>
      <c r="AD109" s="1032"/>
      <c r="AE109" s="1032"/>
      <c r="AF109" s="1032"/>
      <c r="AG109" s="925" t="s">
        <v>274</v>
      </c>
      <c r="AH109" s="1032"/>
      <c r="AI109" s="1032"/>
      <c r="AJ109" s="108" t="s">
        <v>65</v>
      </c>
      <c r="AK109" s="926"/>
      <c r="AL109" s="926"/>
      <c r="AM109" s="926"/>
      <c r="AN109" s="926"/>
      <c r="AO109" s="209">
        <v>33000000</v>
      </c>
      <c r="AP109" s="209">
        <v>31658288</v>
      </c>
      <c r="AQ109" s="209">
        <v>1341712</v>
      </c>
      <c r="AR109" s="389">
        <v>0</v>
      </c>
      <c r="AS109" s="209">
        <v>22128618</v>
      </c>
      <c r="AT109" s="209">
        <v>9529670</v>
      </c>
      <c r="AU109" s="209">
        <v>4992618</v>
      </c>
      <c r="AV109" s="209">
        <v>17136000</v>
      </c>
      <c r="AW109" s="209">
        <v>4992618</v>
      </c>
      <c r="AX109" s="210">
        <v>0</v>
      </c>
      <c r="AY109" s="209">
        <v>4992618</v>
      </c>
      <c r="AZ109" s="210">
        <v>0</v>
      </c>
      <c r="BA109" s="210">
        <v>0</v>
      </c>
      <c r="BB109" s="327"/>
      <c r="BC109" s="362">
        <f t="shared" si="8"/>
        <v>0.67056418181818178</v>
      </c>
      <c r="BD109" s="362">
        <f t="shared" si="9"/>
        <v>0.22561815654280806</v>
      </c>
    </row>
    <row r="110" spans="1:56" ht="15" hidden="1" customHeight="1" x14ac:dyDescent="0.25">
      <c r="A110" s="329" t="str">
        <f t="shared" si="10"/>
        <v>A20442013</v>
      </c>
      <c r="B110" s="925" t="s">
        <v>14</v>
      </c>
      <c r="C110" s="1032"/>
      <c r="D110" s="925" t="s">
        <v>282</v>
      </c>
      <c r="E110" s="1032"/>
      <c r="F110" s="925" t="s">
        <v>280</v>
      </c>
      <c r="G110" s="1032"/>
      <c r="H110" s="925" t="s">
        <v>283</v>
      </c>
      <c r="I110" s="1032"/>
      <c r="J110" s="925" t="s">
        <v>283</v>
      </c>
      <c r="K110" s="1032"/>
      <c r="L110" s="1032"/>
      <c r="M110" s="925" t="s">
        <v>300</v>
      </c>
      <c r="N110" s="1032"/>
      <c r="O110" s="1032"/>
      <c r="P110" s="925"/>
      <c r="Q110" s="1032"/>
      <c r="R110" s="925"/>
      <c r="S110" s="1032"/>
      <c r="T110" s="924" t="s">
        <v>58</v>
      </c>
      <c r="U110" s="1032"/>
      <c r="V110" s="1032"/>
      <c r="W110" s="1032"/>
      <c r="X110" s="1032"/>
      <c r="Y110" s="1032"/>
      <c r="Z110" s="1032"/>
      <c r="AA110" s="1032"/>
      <c r="AB110" s="925" t="s">
        <v>273</v>
      </c>
      <c r="AC110" s="1032"/>
      <c r="AD110" s="1032"/>
      <c r="AE110" s="1032"/>
      <c r="AF110" s="1032"/>
      <c r="AG110" s="925" t="s">
        <v>274</v>
      </c>
      <c r="AH110" s="1032"/>
      <c r="AI110" s="1032"/>
      <c r="AJ110" s="108" t="s">
        <v>303</v>
      </c>
      <c r="AK110" s="926"/>
      <c r="AL110" s="926"/>
      <c r="AM110" s="926"/>
      <c r="AN110" s="926"/>
      <c r="AO110" s="209">
        <v>270000000</v>
      </c>
      <c r="AP110" s="210">
        <v>0</v>
      </c>
      <c r="AQ110" s="209">
        <v>270000000</v>
      </c>
      <c r="AR110" s="389">
        <v>0</v>
      </c>
      <c r="AS110" s="210">
        <v>0</v>
      </c>
      <c r="AT110" s="210">
        <v>0</v>
      </c>
      <c r="AU110" s="210">
        <v>0</v>
      </c>
      <c r="AV110" s="210">
        <v>0</v>
      </c>
      <c r="AW110" s="210">
        <v>0</v>
      </c>
      <c r="AX110" s="210">
        <v>0</v>
      </c>
      <c r="AY110" s="210">
        <v>0</v>
      </c>
      <c r="AZ110" s="210">
        <v>0</v>
      </c>
      <c r="BA110" s="210">
        <v>0</v>
      </c>
      <c r="BB110" s="327"/>
      <c r="BC110" s="362">
        <f t="shared" si="8"/>
        <v>0</v>
      </c>
      <c r="BD110" s="362" t="e">
        <f t="shared" si="9"/>
        <v>#DIV/0!</v>
      </c>
    </row>
    <row r="111" spans="1:56" ht="15" hidden="1" customHeight="1" x14ac:dyDescent="0.25">
      <c r="A111" s="329" t="str">
        <f t="shared" si="10"/>
        <v>A20442310</v>
      </c>
      <c r="B111" s="925" t="s">
        <v>14</v>
      </c>
      <c r="C111" s="1032"/>
      <c r="D111" s="925" t="s">
        <v>282</v>
      </c>
      <c r="E111" s="1032"/>
      <c r="F111" s="925" t="s">
        <v>280</v>
      </c>
      <c r="G111" s="1032"/>
      <c r="H111" s="925" t="s">
        <v>283</v>
      </c>
      <c r="I111" s="1032"/>
      <c r="J111" s="925" t="s">
        <v>283</v>
      </c>
      <c r="K111" s="1032"/>
      <c r="L111" s="1032"/>
      <c r="M111" s="925" t="s">
        <v>302</v>
      </c>
      <c r="N111" s="1032"/>
      <c r="O111" s="1032"/>
      <c r="P111" s="925"/>
      <c r="Q111" s="1032"/>
      <c r="R111" s="925"/>
      <c r="S111" s="1032"/>
      <c r="T111" s="924" t="s">
        <v>59</v>
      </c>
      <c r="U111" s="1032"/>
      <c r="V111" s="1032"/>
      <c r="W111" s="1032"/>
      <c r="X111" s="1032"/>
      <c r="Y111" s="1032"/>
      <c r="Z111" s="1032"/>
      <c r="AA111" s="1032"/>
      <c r="AB111" s="925" t="s">
        <v>273</v>
      </c>
      <c r="AC111" s="1032"/>
      <c r="AD111" s="1032"/>
      <c r="AE111" s="1032"/>
      <c r="AF111" s="1032"/>
      <c r="AG111" s="925" t="s">
        <v>274</v>
      </c>
      <c r="AH111" s="1032"/>
      <c r="AI111" s="1032"/>
      <c r="AJ111" s="108" t="s">
        <v>65</v>
      </c>
      <c r="AK111" s="926"/>
      <c r="AL111" s="926"/>
      <c r="AM111" s="926"/>
      <c r="AN111" s="926"/>
      <c r="AO111" s="209">
        <v>16000000</v>
      </c>
      <c r="AP111" s="209">
        <v>15673882</v>
      </c>
      <c r="AQ111" s="209">
        <v>326118</v>
      </c>
      <c r="AR111" s="389">
        <v>0</v>
      </c>
      <c r="AS111" s="209">
        <v>3863317</v>
      </c>
      <c r="AT111" s="209">
        <v>11810565</v>
      </c>
      <c r="AU111" s="209">
        <v>3863317</v>
      </c>
      <c r="AV111" s="210">
        <v>0</v>
      </c>
      <c r="AW111" s="209">
        <v>3863317</v>
      </c>
      <c r="AX111" s="210">
        <v>0</v>
      </c>
      <c r="AY111" s="209">
        <v>3863317</v>
      </c>
      <c r="AZ111" s="210">
        <v>0</v>
      </c>
      <c r="BA111" s="210">
        <v>0</v>
      </c>
      <c r="BB111" s="327"/>
      <c r="BC111" s="362">
        <f t="shared" si="8"/>
        <v>0.24145731249999999</v>
      </c>
      <c r="BD111" s="362">
        <f t="shared" si="9"/>
        <v>1</v>
      </c>
    </row>
    <row r="112" spans="1:56" ht="15" hidden="1" customHeight="1" x14ac:dyDescent="0.25">
      <c r="A112" s="329" t="str">
        <f t="shared" si="10"/>
        <v>A20442313</v>
      </c>
      <c r="B112" s="925" t="s">
        <v>14</v>
      </c>
      <c r="C112" s="1032"/>
      <c r="D112" s="925" t="s">
        <v>282</v>
      </c>
      <c r="E112" s="1032"/>
      <c r="F112" s="925" t="s">
        <v>280</v>
      </c>
      <c r="G112" s="1032"/>
      <c r="H112" s="925" t="s">
        <v>283</v>
      </c>
      <c r="I112" s="1032"/>
      <c r="J112" s="925" t="s">
        <v>283</v>
      </c>
      <c r="K112" s="1032"/>
      <c r="L112" s="1032"/>
      <c r="M112" s="925" t="s">
        <v>302</v>
      </c>
      <c r="N112" s="1032"/>
      <c r="O112" s="1032"/>
      <c r="P112" s="925"/>
      <c r="Q112" s="1032"/>
      <c r="R112" s="925"/>
      <c r="S112" s="1032"/>
      <c r="T112" s="924" t="s">
        <v>59</v>
      </c>
      <c r="U112" s="1032"/>
      <c r="V112" s="1032"/>
      <c r="W112" s="1032"/>
      <c r="X112" s="1032"/>
      <c r="Y112" s="1032"/>
      <c r="Z112" s="1032"/>
      <c r="AA112" s="1032"/>
      <c r="AB112" s="925" t="s">
        <v>273</v>
      </c>
      <c r="AC112" s="1032"/>
      <c r="AD112" s="1032"/>
      <c r="AE112" s="1032"/>
      <c r="AF112" s="1032"/>
      <c r="AG112" s="925" t="s">
        <v>274</v>
      </c>
      <c r="AH112" s="1032"/>
      <c r="AI112" s="1032"/>
      <c r="AJ112" s="108" t="s">
        <v>303</v>
      </c>
      <c r="AK112" s="926"/>
      <c r="AL112" s="926"/>
      <c r="AM112" s="926"/>
      <c r="AN112" s="926"/>
      <c r="AO112" s="209">
        <v>20000000</v>
      </c>
      <c r="AP112" s="210">
        <v>0</v>
      </c>
      <c r="AQ112" s="209">
        <v>20000000</v>
      </c>
      <c r="AR112" s="389">
        <v>0</v>
      </c>
      <c r="AS112" s="210">
        <v>0</v>
      </c>
      <c r="AT112" s="210">
        <v>0</v>
      </c>
      <c r="AU112" s="210">
        <v>0</v>
      </c>
      <c r="AV112" s="210">
        <v>0</v>
      </c>
      <c r="AW112" s="210">
        <v>0</v>
      </c>
      <c r="AX112" s="210">
        <v>0</v>
      </c>
      <c r="AY112" s="210">
        <v>0</v>
      </c>
      <c r="AZ112" s="210">
        <v>0</v>
      </c>
      <c r="BA112" s="210">
        <v>0</v>
      </c>
      <c r="BB112" s="327"/>
      <c r="BC112" s="362">
        <f t="shared" si="8"/>
        <v>0</v>
      </c>
      <c r="BD112" s="362" t="e">
        <f t="shared" si="9"/>
        <v>#DIV/0!</v>
      </c>
    </row>
    <row r="113" spans="1:56" ht="15" hidden="1" customHeight="1" x14ac:dyDescent="0.25">
      <c r="A113" s="329" t="str">
        <f t="shared" si="10"/>
        <v>A204510</v>
      </c>
      <c r="B113" s="918" t="s">
        <v>14</v>
      </c>
      <c r="C113" s="1032"/>
      <c r="D113" s="918" t="s">
        <v>282</v>
      </c>
      <c r="E113" s="1032"/>
      <c r="F113" s="918" t="s">
        <v>280</v>
      </c>
      <c r="G113" s="1032"/>
      <c r="H113" s="918" t="s">
        <v>283</v>
      </c>
      <c r="I113" s="1032"/>
      <c r="J113" s="918" t="s">
        <v>284</v>
      </c>
      <c r="K113" s="1032"/>
      <c r="L113" s="1032"/>
      <c r="M113" s="918"/>
      <c r="N113" s="1032"/>
      <c r="O113" s="1032"/>
      <c r="P113" s="918"/>
      <c r="Q113" s="1032"/>
      <c r="R113" s="918"/>
      <c r="S113" s="1032"/>
      <c r="T113" s="917" t="s">
        <v>216</v>
      </c>
      <c r="U113" s="1032"/>
      <c r="V113" s="1032"/>
      <c r="W113" s="1032"/>
      <c r="X113" s="1032"/>
      <c r="Y113" s="1032"/>
      <c r="Z113" s="1032"/>
      <c r="AA113" s="1032"/>
      <c r="AB113" s="918" t="s">
        <v>273</v>
      </c>
      <c r="AC113" s="1032"/>
      <c r="AD113" s="1032"/>
      <c r="AE113" s="1032"/>
      <c r="AF113" s="1032"/>
      <c r="AG113" s="918" t="s">
        <v>274</v>
      </c>
      <c r="AH113" s="1032"/>
      <c r="AI113" s="1032"/>
      <c r="AJ113" s="105" t="s">
        <v>65</v>
      </c>
      <c r="AK113" s="919"/>
      <c r="AL113" s="919"/>
      <c r="AM113" s="919"/>
      <c r="AN113" s="919"/>
      <c r="AO113" s="205">
        <v>6153723603</v>
      </c>
      <c r="AP113" s="205">
        <v>4587087301.5299997</v>
      </c>
      <c r="AQ113" s="205">
        <v>1566636301.47</v>
      </c>
      <c r="AR113" s="388">
        <v>0</v>
      </c>
      <c r="AS113" s="205">
        <v>3998291111.8499999</v>
      </c>
      <c r="AT113" s="205">
        <v>588796189.67999995</v>
      </c>
      <c r="AU113" s="205">
        <v>1455948445.4000001</v>
      </c>
      <c r="AV113" s="205">
        <v>2542342666.4499998</v>
      </c>
      <c r="AW113" s="205">
        <v>1455948445.4000001</v>
      </c>
      <c r="AX113" s="206">
        <v>0</v>
      </c>
      <c r="AY113" s="205">
        <v>1455948445.4000001</v>
      </c>
      <c r="AZ113" s="206">
        <v>0</v>
      </c>
      <c r="BA113" s="206">
        <v>0</v>
      </c>
      <c r="BB113" s="327"/>
      <c r="BC113" s="362">
        <f t="shared" si="8"/>
        <v>0.64973524483627998</v>
      </c>
      <c r="BD113" s="362">
        <f t="shared" si="9"/>
        <v>0.36414268112817233</v>
      </c>
    </row>
    <row r="114" spans="1:56" ht="15" hidden="1" customHeight="1" x14ac:dyDescent="0.25">
      <c r="A114" s="329" t="str">
        <f t="shared" si="10"/>
        <v>A204513</v>
      </c>
      <c r="B114" s="918" t="s">
        <v>14</v>
      </c>
      <c r="C114" s="1032"/>
      <c r="D114" s="918" t="s">
        <v>282</v>
      </c>
      <c r="E114" s="1032"/>
      <c r="F114" s="918" t="s">
        <v>280</v>
      </c>
      <c r="G114" s="1032"/>
      <c r="H114" s="918" t="s">
        <v>283</v>
      </c>
      <c r="I114" s="1032"/>
      <c r="J114" s="918" t="s">
        <v>284</v>
      </c>
      <c r="K114" s="1032"/>
      <c r="L114" s="1032"/>
      <c r="M114" s="918"/>
      <c r="N114" s="1032"/>
      <c r="O114" s="1032"/>
      <c r="P114" s="918"/>
      <c r="Q114" s="1032"/>
      <c r="R114" s="918"/>
      <c r="S114" s="1032"/>
      <c r="T114" s="917" t="s">
        <v>216</v>
      </c>
      <c r="U114" s="1032"/>
      <c r="V114" s="1032"/>
      <c r="W114" s="1032"/>
      <c r="X114" s="1032"/>
      <c r="Y114" s="1032"/>
      <c r="Z114" s="1032"/>
      <c r="AA114" s="1032"/>
      <c r="AB114" s="918" t="s">
        <v>273</v>
      </c>
      <c r="AC114" s="1032"/>
      <c r="AD114" s="1032"/>
      <c r="AE114" s="1032"/>
      <c r="AF114" s="1032"/>
      <c r="AG114" s="918" t="s">
        <v>274</v>
      </c>
      <c r="AH114" s="1032"/>
      <c r="AI114" s="1032"/>
      <c r="AJ114" s="105" t="s">
        <v>303</v>
      </c>
      <c r="AK114" s="919"/>
      <c r="AL114" s="919"/>
      <c r="AM114" s="919"/>
      <c r="AN114" s="919"/>
      <c r="AO114" s="205">
        <v>1074085821</v>
      </c>
      <c r="AP114" s="205">
        <v>572130843</v>
      </c>
      <c r="AQ114" s="205">
        <v>501954978</v>
      </c>
      <c r="AR114" s="388">
        <v>0</v>
      </c>
      <c r="AS114" s="206">
        <v>0</v>
      </c>
      <c r="AT114" s="205">
        <v>572130843</v>
      </c>
      <c r="AU114" s="206">
        <v>0</v>
      </c>
      <c r="AV114" s="206">
        <v>0</v>
      </c>
      <c r="AW114" s="206">
        <v>0</v>
      </c>
      <c r="AX114" s="206">
        <v>0</v>
      </c>
      <c r="AY114" s="206">
        <v>0</v>
      </c>
      <c r="AZ114" s="206">
        <v>0</v>
      </c>
      <c r="BA114" s="206">
        <v>0</v>
      </c>
      <c r="BB114" s="327"/>
      <c r="BC114" s="362">
        <f t="shared" si="8"/>
        <v>0</v>
      </c>
      <c r="BD114" s="362" t="e">
        <f t="shared" si="9"/>
        <v>#DIV/0!</v>
      </c>
    </row>
    <row r="115" spans="1:56" ht="15" hidden="1" customHeight="1" x14ac:dyDescent="0.25">
      <c r="A115" s="329" t="str">
        <f t="shared" si="10"/>
        <v>A2045110</v>
      </c>
      <c r="B115" s="925" t="s">
        <v>14</v>
      </c>
      <c r="C115" s="1032"/>
      <c r="D115" s="925" t="s">
        <v>282</v>
      </c>
      <c r="E115" s="1032"/>
      <c r="F115" s="925" t="s">
        <v>280</v>
      </c>
      <c r="G115" s="1032"/>
      <c r="H115" s="925" t="s">
        <v>283</v>
      </c>
      <c r="I115" s="1032"/>
      <c r="J115" s="925" t="s">
        <v>284</v>
      </c>
      <c r="K115" s="1032"/>
      <c r="L115" s="1032"/>
      <c r="M115" s="925" t="s">
        <v>279</v>
      </c>
      <c r="N115" s="1032"/>
      <c r="O115" s="1032"/>
      <c r="P115" s="925"/>
      <c r="Q115" s="1032"/>
      <c r="R115" s="925"/>
      <c r="S115" s="1032"/>
      <c r="T115" s="924" t="s">
        <v>60</v>
      </c>
      <c r="U115" s="1032"/>
      <c r="V115" s="1032"/>
      <c r="W115" s="1032"/>
      <c r="X115" s="1032"/>
      <c r="Y115" s="1032"/>
      <c r="Z115" s="1032"/>
      <c r="AA115" s="1032"/>
      <c r="AB115" s="925" t="s">
        <v>273</v>
      </c>
      <c r="AC115" s="1032"/>
      <c r="AD115" s="1032"/>
      <c r="AE115" s="1032"/>
      <c r="AF115" s="1032"/>
      <c r="AG115" s="925" t="s">
        <v>274</v>
      </c>
      <c r="AH115" s="1032"/>
      <c r="AI115" s="1032"/>
      <c r="AJ115" s="108" t="s">
        <v>65</v>
      </c>
      <c r="AK115" s="926"/>
      <c r="AL115" s="926"/>
      <c r="AM115" s="926"/>
      <c r="AN115" s="926"/>
      <c r="AO115" s="209">
        <v>952410435</v>
      </c>
      <c r="AP115" s="209">
        <v>752433133</v>
      </c>
      <c r="AQ115" s="209">
        <v>199977302</v>
      </c>
      <c r="AR115" s="389">
        <v>0</v>
      </c>
      <c r="AS115" s="209">
        <v>539083878.97000003</v>
      </c>
      <c r="AT115" s="209">
        <v>213349254.03</v>
      </c>
      <c r="AU115" s="209">
        <v>248325668</v>
      </c>
      <c r="AV115" s="209">
        <v>290758210.97000003</v>
      </c>
      <c r="AW115" s="209">
        <v>248325668</v>
      </c>
      <c r="AX115" s="210">
        <v>0</v>
      </c>
      <c r="AY115" s="209">
        <v>248325668</v>
      </c>
      <c r="AZ115" s="210">
        <v>0</v>
      </c>
      <c r="BA115" s="210">
        <v>0</v>
      </c>
      <c r="BB115" s="327"/>
      <c r="BC115" s="362">
        <f t="shared" si="8"/>
        <v>0.56602055076181523</v>
      </c>
      <c r="BD115" s="362">
        <f t="shared" si="9"/>
        <v>0.4606438398314992</v>
      </c>
    </row>
    <row r="116" spans="1:56" ht="15" hidden="1" customHeight="1" x14ac:dyDescent="0.25">
      <c r="A116" s="329" t="str">
        <f t="shared" si="10"/>
        <v>A2045113</v>
      </c>
      <c r="B116" s="925" t="s">
        <v>14</v>
      </c>
      <c r="C116" s="1032"/>
      <c r="D116" s="925" t="s">
        <v>282</v>
      </c>
      <c r="E116" s="1032"/>
      <c r="F116" s="925" t="s">
        <v>280</v>
      </c>
      <c r="G116" s="1032"/>
      <c r="H116" s="925" t="s">
        <v>283</v>
      </c>
      <c r="I116" s="1032"/>
      <c r="J116" s="925" t="s">
        <v>284</v>
      </c>
      <c r="K116" s="1032"/>
      <c r="L116" s="1032"/>
      <c r="M116" s="925" t="s">
        <v>279</v>
      </c>
      <c r="N116" s="1032"/>
      <c r="O116" s="1032"/>
      <c r="P116" s="925"/>
      <c r="Q116" s="1032"/>
      <c r="R116" s="925"/>
      <c r="S116" s="1032"/>
      <c r="T116" s="924" t="s">
        <v>60</v>
      </c>
      <c r="U116" s="1032"/>
      <c r="V116" s="1032"/>
      <c r="W116" s="1032"/>
      <c r="X116" s="1032"/>
      <c r="Y116" s="1032"/>
      <c r="Z116" s="1032"/>
      <c r="AA116" s="1032"/>
      <c r="AB116" s="925" t="s">
        <v>273</v>
      </c>
      <c r="AC116" s="1032"/>
      <c r="AD116" s="1032"/>
      <c r="AE116" s="1032"/>
      <c r="AF116" s="1032"/>
      <c r="AG116" s="925" t="s">
        <v>274</v>
      </c>
      <c r="AH116" s="1032"/>
      <c r="AI116" s="1032"/>
      <c r="AJ116" s="108" t="s">
        <v>303</v>
      </c>
      <c r="AK116" s="926"/>
      <c r="AL116" s="926"/>
      <c r="AM116" s="926"/>
      <c r="AN116" s="926"/>
      <c r="AO116" s="209">
        <v>754085821</v>
      </c>
      <c r="AP116" s="209">
        <v>530779189</v>
      </c>
      <c r="AQ116" s="209">
        <v>223306632</v>
      </c>
      <c r="AR116" s="389">
        <v>0</v>
      </c>
      <c r="AS116" s="210">
        <v>0</v>
      </c>
      <c r="AT116" s="209">
        <v>530779189</v>
      </c>
      <c r="AU116" s="210">
        <v>0</v>
      </c>
      <c r="AV116" s="210">
        <v>0</v>
      </c>
      <c r="AW116" s="210">
        <v>0</v>
      </c>
      <c r="AX116" s="210">
        <v>0</v>
      </c>
      <c r="AY116" s="210">
        <v>0</v>
      </c>
      <c r="AZ116" s="210">
        <v>0</v>
      </c>
      <c r="BA116" s="210">
        <v>0</v>
      </c>
      <c r="BB116" s="327"/>
      <c r="BC116" s="362">
        <f t="shared" si="8"/>
        <v>0</v>
      </c>
      <c r="BD116" s="362" t="e">
        <f t="shared" si="9"/>
        <v>#DIV/0!</v>
      </c>
    </row>
    <row r="117" spans="1:56" ht="15" hidden="1" customHeight="1" x14ac:dyDescent="0.25">
      <c r="A117" s="329" t="str">
        <f t="shared" si="10"/>
        <v>A2045210</v>
      </c>
      <c r="B117" s="925" t="s">
        <v>14</v>
      </c>
      <c r="C117" s="1032"/>
      <c r="D117" s="925" t="s">
        <v>282</v>
      </c>
      <c r="E117" s="1032"/>
      <c r="F117" s="925" t="s">
        <v>280</v>
      </c>
      <c r="G117" s="1032"/>
      <c r="H117" s="925" t="s">
        <v>283</v>
      </c>
      <c r="I117" s="1032"/>
      <c r="J117" s="925" t="s">
        <v>284</v>
      </c>
      <c r="K117" s="1032"/>
      <c r="L117" s="1032"/>
      <c r="M117" s="925" t="s">
        <v>282</v>
      </c>
      <c r="N117" s="1032"/>
      <c r="O117" s="1032"/>
      <c r="P117" s="925"/>
      <c r="Q117" s="1032"/>
      <c r="R117" s="925"/>
      <c r="S117" s="1032"/>
      <c r="T117" s="924" t="s">
        <v>61</v>
      </c>
      <c r="U117" s="1032"/>
      <c r="V117" s="1032"/>
      <c r="W117" s="1032"/>
      <c r="X117" s="1032"/>
      <c r="Y117" s="1032"/>
      <c r="Z117" s="1032"/>
      <c r="AA117" s="1032"/>
      <c r="AB117" s="925" t="s">
        <v>273</v>
      </c>
      <c r="AC117" s="1032"/>
      <c r="AD117" s="1032"/>
      <c r="AE117" s="1032"/>
      <c r="AF117" s="1032"/>
      <c r="AG117" s="925" t="s">
        <v>274</v>
      </c>
      <c r="AH117" s="1032"/>
      <c r="AI117" s="1032"/>
      <c r="AJ117" s="108" t="s">
        <v>65</v>
      </c>
      <c r="AK117" s="926"/>
      <c r="AL117" s="926"/>
      <c r="AM117" s="926"/>
      <c r="AN117" s="926"/>
      <c r="AO117" s="209">
        <v>66000000</v>
      </c>
      <c r="AP117" s="209">
        <v>32393100</v>
      </c>
      <c r="AQ117" s="209">
        <v>33606900</v>
      </c>
      <c r="AR117" s="389">
        <v>0</v>
      </c>
      <c r="AS117" s="209">
        <v>3250000</v>
      </c>
      <c r="AT117" s="209">
        <v>29143100</v>
      </c>
      <c r="AU117" s="209">
        <v>3250000</v>
      </c>
      <c r="AV117" s="210">
        <v>0</v>
      </c>
      <c r="AW117" s="209">
        <v>3250000</v>
      </c>
      <c r="AX117" s="210">
        <v>0</v>
      </c>
      <c r="AY117" s="209">
        <v>3250000</v>
      </c>
      <c r="AZ117" s="210">
        <v>0</v>
      </c>
      <c r="BA117" s="210">
        <v>0</v>
      </c>
      <c r="BB117" s="327"/>
      <c r="BC117" s="362">
        <f t="shared" si="8"/>
        <v>4.924242424242424E-2</v>
      </c>
      <c r="BD117" s="362">
        <f t="shared" si="9"/>
        <v>1</v>
      </c>
    </row>
    <row r="118" spans="1:56" ht="15" hidden="1" customHeight="1" x14ac:dyDescent="0.25">
      <c r="A118" s="329" t="str">
        <f t="shared" si="10"/>
        <v>A2045510</v>
      </c>
      <c r="B118" s="925" t="s">
        <v>14</v>
      </c>
      <c r="C118" s="1032"/>
      <c r="D118" s="925" t="s">
        <v>282</v>
      </c>
      <c r="E118" s="1032"/>
      <c r="F118" s="925" t="s">
        <v>280</v>
      </c>
      <c r="G118" s="1032"/>
      <c r="H118" s="925" t="s">
        <v>283</v>
      </c>
      <c r="I118" s="1032"/>
      <c r="J118" s="925" t="s">
        <v>284</v>
      </c>
      <c r="K118" s="1032"/>
      <c r="L118" s="1032"/>
      <c r="M118" s="925" t="s">
        <v>284</v>
      </c>
      <c r="N118" s="1032"/>
      <c r="O118" s="1032"/>
      <c r="P118" s="925"/>
      <c r="Q118" s="1032"/>
      <c r="R118" s="925"/>
      <c r="S118" s="1032"/>
      <c r="T118" s="924" t="s">
        <v>62</v>
      </c>
      <c r="U118" s="1032"/>
      <c r="V118" s="1032"/>
      <c r="W118" s="1032"/>
      <c r="X118" s="1032"/>
      <c r="Y118" s="1032"/>
      <c r="Z118" s="1032"/>
      <c r="AA118" s="1032"/>
      <c r="AB118" s="925" t="s">
        <v>273</v>
      </c>
      <c r="AC118" s="1032"/>
      <c r="AD118" s="1032"/>
      <c r="AE118" s="1032"/>
      <c r="AF118" s="1032"/>
      <c r="AG118" s="925" t="s">
        <v>274</v>
      </c>
      <c r="AH118" s="1032"/>
      <c r="AI118" s="1032"/>
      <c r="AJ118" s="108" t="s">
        <v>65</v>
      </c>
      <c r="AK118" s="926"/>
      <c r="AL118" s="926"/>
      <c r="AM118" s="926"/>
      <c r="AN118" s="926"/>
      <c r="AO118" s="209">
        <v>530000000</v>
      </c>
      <c r="AP118" s="209">
        <v>5000000</v>
      </c>
      <c r="AQ118" s="209">
        <v>525000000</v>
      </c>
      <c r="AR118" s="389">
        <v>0</v>
      </c>
      <c r="AS118" s="209">
        <v>1190000</v>
      </c>
      <c r="AT118" s="209">
        <v>3810000</v>
      </c>
      <c r="AU118" s="210">
        <v>0</v>
      </c>
      <c r="AV118" s="209">
        <v>1190000</v>
      </c>
      <c r="AW118" s="210">
        <v>0</v>
      </c>
      <c r="AX118" s="210">
        <v>0</v>
      </c>
      <c r="AY118" s="210">
        <v>0</v>
      </c>
      <c r="AZ118" s="210">
        <v>0</v>
      </c>
      <c r="BA118" s="210">
        <v>0</v>
      </c>
      <c r="BB118" s="327"/>
      <c r="BC118" s="362">
        <f t="shared" si="8"/>
        <v>2.2452830188679244E-3</v>
      </c>
      <c r="BD118" s="362">
        <f t="shared" si="9"/>
        <v>0</v>
      </c>
    </row>
    <row r="119" spans="1:56" ht="15" hidden="1" customHeight="1" x14ac:dyDescent="0.25">
      <c r="A119" s="329" t="str">
        <f t="shared" si="10"/>
        <v>A2045610</v>
      </c>
      <c r="B119" s="925" t="s">
        <v>14</v>
      </c>
      <c r="C119" s="1032"/>
      <c r="D119" s="925" t="s">
        <v>282</v>
      </c>
      <c r="E119" s="1032"/>
      <c r="F119" s="925" t="s">
        <v>280</v>
      </c>
      <c r="G119" s="1032"/>
      <c r="H119" s="925" t="s">
        <v>283</v>
      </c>
      <c r="I119" s="1032"/>
      <c r="J119" s="925" t="s">
        <v>284</v>
      </c>
      <c r="K119" s="1032"/>
      <c r="L119" s="1032"/>
      <c r="M119" s="925" t="s">
        <v>292</v>
      </c>
      <c r="N119" s="1032"/>
      <c r="O119" s="1032"/>
      <c r="P119" s="925"/>
      <c r="Q119" s="1032"/>
      <c r="R119" s="925"/>
      <c r="S119" s="1032"/>
      <c r="T119" s="924" t="s">
        <v>63</v>
      </c>
      <c r="U119" s="1032"/>
      <c r="V119" s="1032"/>
      <c r="W119" s="1032"/>
      <c r="X119" s="1032"/>
      <c r="Y119" s="1032"/>
      <c r="Z119" s="1032"/>
      <c r="AA119" s="1032"/>
      <c r="AB119" s="925" t="s">
        <v>273</v>
      </c>
      <c r="AC119" s="1032"/>
      <c r="AD119" s="1032"/>
      <c r="AE119" s="1032"/>
      <c r="AF119" s="1032"/>
      <c r="AG119" s="925" t="s">
        <v>274</v>
      </c>
      <c r="AH119" s="1032"/>
      <c r="AI119" s="1032"/>
      <c r="AJ119" s="108" t="s">
        <v>65</v>
      </c>
      <c r="AK119" s="926"/>
      <c r="AL119" s="926"/>
      <c r="AM119" s="926"/>
      <c r="AN119" s="926"/>
      <c r="AO119" s="209">
        <v>125000000</v>
      </c>
      <c r="AP119" s="209">
        <v>121715885</v>
      </c>
      <c r="AQ119" s="209">
        <v>3284115</v>
      </c>
      <c r="AR119" s="389">
        <v>0</v>
      </c>
      <c r="AS119" s="209">
        <v>75978261</v>
      </c>
      <c r="AT119" s="209">
        <v>45737624</v>
      </c>
      <c r="AU119" s="209">
        <v>38748237</v>
      </c>
      <c r="AV119" s="209">
        <v>37230024</v>
      </c>
      <c r="AW119" s="209">
        <v>38748237</v>
      </c>
      <c r="AX119" s="210">
        <v>0</v>
      </c>
      <c r="AY119" s="209">
        <v>38748237</v>
      </c>
      <c r="AZ119" s="210">
        <v>0</v>
      </c>
      <c r="BA119" s="210">
        <v>0</v>
      </c>
      <c r="BB119" s="327"/>
      <c r="BC119" s="362">
        <f t="shared" si="8"/>
        <v>0.60782608800000004</v>
      </c>
      <c r="BD119" s="362">
        <f t="shared" si="9"/>
        <v>0.50999110127040159</v>
      </c>
    </row>
    <row r="120" spans="1:56" ht="15" hidden="1" customHeight="1" x14ac:dyDescent="0.25">
      <c r="A120" s="329" t="str">
        <f t="shared" si="10"/>
        <v>A2045613</v>
      </c>
      <c r="B120" s="925" t="s">
        <v>14</v>
      </c>
      <c r="C120" s="1032"/>
      <c r="D120" s="925" t="s">
        <v>282</v>
      </c>
      <c r="E120" s="1032"/>
      <c r="F120" s="925" t="s">
        <v>280</v>
      </c>
      <c r="G120" s="1032"/>
      <c r="H120" s="925" t="s">
        <v>283</v>
      </c>
      <c r="I120" s="1032"/>
      <c r="J120" s="925" t="s">
        <v>284</v>
      </c>
      <c r="K120" s="1032"/>
      <c r="L120" s="1032"/>
      <c r="M120" s="925" t="s">
        <v>292</v>
      </c>
      <c r="N120" s="1032"/>
      <c r="O120" s="1032"/>
      <c r="P120" s="925"/>
      <c r="Q120" s="1032"/>
      <c r="R120" s="925"/>
      <c r="S120" s="1032"/>
      <c r="T120" s="924" t="s">
        <v>63</v>
      </c>
      <c r="U120" s="1032"/>
      <c r="V120" s="1032"/>
      <c r="W120" s="1032"/>
      <c r="X120" s="1032"/>
      <c r="Y120" s="1032"/>
      <c r="Z120" s="1032"/>
      <c r="AA120" s="1032"/>
      <c r="AB120" s="925" t="s">
        <v>273</v>
      </c>
      <c r="AC120" s="1032"/>
      <c r="AD120" s="1032"/>
      <c r="AE120" s="1032"/>
      <c r="AF120" s="1032"/>
      <c r="AG120" s="925" t="s">
        <v>274</v>
      </c>
      <c r="AH120" s="1032"/>
      <c r="AI120" s="1032"/>
      <c r="AJ120" s="108" t="s">
        <v>303</v>
      </c>
      <c r="AK120" s="926"/>
      <c r="AL120" s="926"/>
      <c r="AM120" s="926"/>
      <c r="AN120" s="926"/>
      <c r="AO120" s="209">
        <v>320000000</v>
      </c>
      <c r="AP120" s="209">
        <v>41351654</v>
      </c>
      <c r="AQ120" s="209">
        <v>278648346</v>
      </c>
      <c r="AR120" s="389">
        <v>0</v>
      </c>
      <c r="AS120" s="210">
        <v>0</v>
      </c>
      <c r="AT120" s="209">
        <v>41351654</v>
      </c>
      <c r="AU120" s="210">
        <v>0</v>
      </c>
      <c r="AV120" s="210">
        <v>0</v>
      </c>
      <c r="AW120" s="210">
        <v>0</v>
      </c>
      <c r="AX120" s="210">
        <v>0</v>
      </c>
      <c r="AY120" s="210">
        <v>0</v>
      </c>
      <c r="AZ120" s="210">
        <v>0</v>
      </c>
      <c r="BA120" s="210">
        <v>0</v>
      </c>
      <c r="BB120" s="327"/>
      <c r="BC120" s="362">
        <f t="shared" si="8"/>
        <v>0</v>
      </c>
      <c r="BD120" s="362" t="e">
        <f t="shared" si="9"/>
        <v>#DIV/0!</v>
      </c>
    </row>
    <row r="121" spans="1:56" ht="15" hidden="1" customHeight="1" x14ac:dyDescent="0.25">
      <c r="A121" s="329" t="str">
        <f t="shared" si="10"/>
        <v>A2045810</v>
      </c>
      <c r="B121" s="925" t="s">
        <v>14</v>
      </c>
      <c r="C121" s="1032"/>
      <c r="D121" s="925" t="s">
        <v>282</v>
      </c>
      <c r="E121" s="1032"/>
      <c r="F121" s="925" t="s">
        <v>280</v>
      </c>
      <c r="G121" s="1032"/>
      <c r="H121" s="925" t="s">
        <v>283</v>
      </c>
      <c r="I121" s="1032"/>
      <c r="J121" s="925" t="s">
        <v>284</v>
      </c>
      <c r="K121" s="1032"/>
      <c r="L121" s="1032"/>
      <c r="M121" s="925" t="s">
        <v>294</v>
      </c>
      <c r="N121" s="1032"/>
      <c r="O121" s="1032"/>
      <c r="P121" s="925"/>
      <c r="Q121" s="1032"/>
      <c r="R121" s="925"/>
      <c r="S121" s="1032"/>
      <c r="T121" s="924" t="s">
        <v>64</v>
      </c>
      <c r="U121" s="1032"/>
      <c r="V121" s="1032"/>
      <c r="W121" s="1032"/>
      <c r="X121" s="1032"/>
      <c r="Y121" s="1032"/>
      <c r="Z121" s="1032"/>
      <c r="AA121" s="1032"/>
      <c r="AB121" s="925" t="s">
        <v>273</v>
      </c>
      <c r="AC121" s="1032"/>
      <c r="AD121" s="1032"/>
      <c r="AE121" s="1032"/>
      <c r="AF121" s="1032"/>
      <c r="AG121" s="925" t="s">
        <v>274</v>
      </c>
      <c r="AH121" s="1032"/>
      <c r="AI121" s="1032"/>
      <c r="AJ121" s="108" t="s">
        <v>65</v>
      </c>
      <c r="AK121" s="926"/>
      <c r="AL121" s="926"/>
      <c r="AM121" s="926"/>
      <c r="AN121" s="926"/>
      <c r="AO121" s="209">
        <v>1761022020</v>
      </c>
      <c r="AP121" s="209">
        <v>1310452093.1199999</v>
      </c>
      <c r="AQ121" s="209">
        <v>450569926.88</v>
      </c>
      <c r="AR121" s="389">
        <v>0</v>
      </c>
      <c r="AS121" s="209">
        <v>1290563384.5899999</v>
      </c>
      <c r="AT121" s="209">
        <v>19888708.530000001</v>
      </c>
      <c r="AU121" s="209">
        <v>511640786.39999998</v>
      </c>
      <c r="AV121" s="209">
        <v>778922598.19000006</v>
      </c>
      <c r="AW121" s="209">
        <v>511640786.39999998</v>
      </c>
      <c r="AX121" s="210">
        <v>0</v>
      </c>
      <c r="AY121" s="209">
        <v>511640786.39999998</v>
      </c>
      <c r="AZ121" s="210">
        <v>0</v>
      </c>
      <c r="BA121" s="210">
        <v>0</v>
      </c>
      <c r="BB121" s="327"/>
      <c r="BC121" s="362">
        <f t="shared" si="8"/>
        <v>0.73284908986544073</v>
      </c>
      <c r="BD121" s="362">
        <f t="shared" si="9"/>
        <v>0.3964476231925203</v>
      </c>
    </row>
    <row r="122" spans="1:56" ht="15" hidden="1" customHeight="1" x14ac:dyDescent="0.25">
      <c r="A122" s="329" t="str">
        <f t="shared" si="10"/>
        <v>A20451010</v>
      </c>
      <c r="B122" s="925" t="s">
        <v>14</v>
      </c>
      <c r="C122" s="1032"/>
      <c r="D122" s="925" t="s">
        <v>282</v>
      </c>
      <c r="E122" s="1032"/>
      <c r="F122" s="925" t="s">
        <v>280</v>
      </c>
      <c r="G122" s="1032"/>
      <c r="H122" s="925" t="s">
        <v>283</v>
      </c>
      <c r="I122" s="1032"/>
      <c r="J122" s="925" t="s">
        <v>284</v>
      </c>
      <c r="K122" s="1032"/>
      <c r="L122" s="1032"/>
      <c r="M122" s="925" t="s">
        <v>65</v>
      </c>
      <c r="N122" s="1032"/>
      <c r="O122" s="1032"/>
      <c r="P122" s="925"/>
      <c r="Q122" s="1032"/>
      <c r="R122" s="925"/>
      <c r="S122" s="1032"/>
      <c r="T122" s="924" t="s">
        <v>66</v>
      </c>
      <c r="U122" s="1032"/>
      <c r="V122" s="1032"/>
      <c r="W122" s="1032"/>
      <c r="X122" s="1032"/>
      <c r="Y122" s="1032"/>
      <c r="Z122" s="1032"/>
      <c r="AA122" s="1032"/>
      <c r="AB122" s="925" t="s">
        <v>273</v>
      </c>
      <c r="AC122" s="1032"/>
      <c r="AD122" s="1032"/>
      <c r="AE122" s="1032"/>
      <c r="AF122" s="1032"/>
      <c r="AG122" s="925" t="s">
        <v>274</v>
      </c>
      <c r="AH122" s="1032"/>
      <c r="AI122" s="1032"/>
      <c r="AJ122" s="108" t="s">
        <v>65</v>
      </c>
      <c r="AK122" s="926"/>
      <c r="AL122" s="926"/>
      <c r="AM122" s="926"/>
      <c r="AN122" s="926"/>
      <c r="AO122" s="209">
        <v>2715791148</v>
      </c>
      <c r="AP122" s="209">
        <v>2363976130.4099998</v>
      </c>
      <c r="AQ122" s="209">
        <v>351815017.58999997</v>
      </c>
      <c r="AR122" s="389">
        <v>0</v>
      </c>
      <c r="AS122" s="209">
        <v>2087108627.29</v>
      </c>
      <c r="AT122" s="209">
        <v>276867503.12</v>
      </c>
      <c r="AU122" s="209">
        <v>652866794</v>
      </c>
      <c r="AV122" s="209">
        <v>1434241833.29</v>
      </c>
      <c r="AW122" s="209">
        <v>652866794</v>
      </c>
      <c r="AX122" s="210">
        <v>0</v>
      </c>
      <c r="AY122" s="209">
        <v>652866794</v>
      </c>
      <c r="AZ122" s="210">
        <v>0</v>
      </c>
      <c r="BA122" s="210">
        <v>0</v>
      </c>
      <c r="BB122" s="327"/>
      <c r="BC122" s="362">
        <f t="shared" si="8"/>
        <v>0.76850851687436161</v>
      </c>
      <c r="BD122" s="362">
        <f t="shared" si="9"/>
        <v>0.31280920670033019</v>
      </c>
    </row>
    <row r="123" spans="1:56" ht="15" hidden="1" customHeight="1" x14ac:dyDescent="0.25">
      <c r="A123" s="329" t="str">
        <f t="shared" si="10"/>
        <v>A20451210</v>
      </c>
      <c r="B123" s="925" t="s">
        <v>14</v>
      </c>
      <c r="C123" s="1032"/>
      <c r="D123" s="925" t="s">
        <v>282</v>
      </c>
      <c r="E123" s="1032"/>
      <c r="F123" s="925" t="s">
        <v>280</v>
      </c>
      <c r="G123" s="1032"/>
      <c r="H123" s="925" t="s">
        <v>283</v>
      </c>
      <c r="I123" s="1032"/>
      <c r="J123" s="925" t="s">
        <v>284</v>
      </c>
      <c r="K123" s="1032"/>
      <c r="L123" s="1032"/>
      <c r="M123" s="925" t="s">
        <v>290</v>
      </c>
      <c r="N123" s="1032"/>
      <c r="O123" s="1032"/>
      <c r="P123" s="925"/>
      <c r="Q123" s="1032"/>
      <c r="R123" s="925"/>
      <c r="S123" s="1032"/>
      <c r="T123" s="924" t="s">
        <v>67</v>
      </c>
      <c r="U123" s="1032"/>
      <c r="V123" s="1032"/>
      <c r="W123" s="1032"/>
      <c r="X123" s="1032"/>
      <c r="Y123" s="1032"/>
      <c r="Z123" s="1032"/>
      <c r="AA123" s="1032"/>
      <c r="AB123" s="925" t="s">
        <v>273</v>
      </c>
      <c r="AC123" s="1032"/>
      <c r="AD123" s="1032"/>
      <c r="AE123" s="1032"/>
      <c r="AF123" s="1032"/>
      <c r="AG123" s="925" t="s">
        <v>274</v>
      </c>
      <c r="AH123" s="1032"/>
      <c r="AI123" s="1032"/>
      <c r="AJ123" s="108" t="s">
        <v>65</v>
      </c>
      <c r="AK123" s="926"/>
      <c r="AL123" s="926"/>
      <c r="AM123" s="926"/>
      <c r="AN123" s="926"/>
      <c r="AO123" s="209">
        <v>3500000</v>
      </c>
      <c r="AP123" s="209">
        <v>1116960</v>
      </c>
      <c r="AQ123" s="209">
        <v>2383040</v>
      </c>
      <c r="AR123" s="389">
        <v>0</v>
      </c>
      <c r="AS123" s="209">
        <v>1116960</v>
      </c>
      <c r="AT123" s="210">
        <v>0</v>
      </c>
      <c r="AU123" s="209">
        <v>1116960</v>
      </c>
      <c r="AV123" s="210">
        <v>0</v>
      </c>
      <c r="AW123" s="209">
        <v>1116960</v>
      </c>
      <c r="AX123" s="210">
        <v>0</v>
      </c>
      <c r="AY123" s="209">
        <v>1116960</v>
      </c>
      <c r="AZ123" s="210">
        <v>0</v>
      </c>
      <c r="BA123" s="210">
        <v>0</v>
      </c>
      <c r="BB123" s="327"/>
      <c r="BC123" s="362">
        <f t="shared" si="8"/>
        <v>0.31913142857142857</v>
      </c>
      <c r="BD123" s="362">
        <f t="shared" si="9"/>
        <v>1</v>
      </c>
    </row>
    <row r="124" spans="1:56" ht="15" hidden="1" customHeight="1" x14ac:dyDescent="0.25">
      <c r="A124" s="329" t="str">
        <f t="shared" si="10"/>
        <v>A204610</v>
      </c>
      <c r="B124" s="918" t="s">
        <v>14</v>
      </c>
      <c r="C124" s="1032"/>
      <c r="D124" s="918" t="s">
        <v>282</v>
      </c>
      <c r="E124" s="1032"/>
      <c r="F124" s="918" t="s">
        <v>280</v>
      </c>
      <c r="G124" s="1032"/>
      <c r="H124" s="918" t="s">
        <v>283</v>
      </c>
      <c r="I124" s="1032"/>
      <c r="J124" s="918" t="s">
        <v>292</v>
      </c>
      <c r="K124" s="1032"/>
      <c r="L124" s="1032"/>
      <c r="M124" s="918"/>
      <c r="N124" s="1032"/>
      <c r="O124" s="1032"/>
      <c r="P124" s="918"/>
      <c r="Q124" s="1032"/>
      <c r="R124" s="918"/>
      <c r="S124" s="1032"/>
      <c r="T124" s="917" t="s">
        <v>304</v>
      </c>
      <c r="U124" s="1032"/>
      <c r="V124" s="1032"/>
      <c r="W124" s="1032"/>
      <c r="X124" s="1032"/>
      <c r="Y124" s="1032"/>
      <c r="Z124" s="1032"/>
      <c r="AA124" s="1032"/>
      <c r="AB124" s="918" t="s">
        <v>273</v>
      </c>
      <c r="AC124" s="1032"/>
      <c r="AD124" s="1032"/>
      <c r="AE124" s="1032"/>
      <c r="AF124" s="1032"/>
      <c r="AG124" s="918" t="s">
        <v>274</v>
      </c>
      <c r="AH124" s="1032"/>
      <c r="AI124" s="1032"/>
      <c r="AJ124" s="105" t="s">
        <v>65</v>
      </c>
      <c r="AK124" s="919"/>
      <c r="AL124" s="919"/>
      <c r="AM124" s="919"/>
      <c r="AN124" s="919"/>
      <c r="AO124" s="205">
        <v>2810671112</v>
      </c>
      <c r="AP124" s="205">
        <v>2363681676.5</v>
      </c>
      <c r="AQ124" s="205">
        <v>446989435.5</v>
      </c>
      <c r="AR124" s="388">
        <v>0</v>
      </c>
      <c r="AS124" s="205">
        <v>1619647028</v>
      </c>
      <c r="AT124" s="205">
        <v>744034648.5</v>
      </c>
      <c r="AU124" s="205">
        <v>1090728602</v>
      </c>
      <c r="AV124" s="205">
        <v>528918426</v>
      </c>
      <c r="AW124" s="205">
        <v>1090728602</v>
      </c>
      <c r="AX124" s="206">
        <v>0</v>
      </c>
      <c r="AY124" s="205">
        <v>1090728602</v>
      </c>
      <c r="AZ124" s="206">
        <v>0</v>
      </c>
      <c r="BA124" s="206">
        <v>0</v>
      </c>
      <c r="BB124" s="327"/>
      <c r="BC124" s="362">
        <f t="shared" si="8"/>
        <v>0.57624921716561195</v>
      </c>
      <c r="BD124" s="362">
        <f t="shared" si="9"/>
        <v>0.67343599138811872</v>
      </c>
    </row>
    <row r="125" spans="1:56" ht="15" hidden="1" customHeight="1" x14ac:dyDescent="0.25">
      <c r="A125" s="329" t="str">
        <f t="shared" si="10"/>
        <v>A2046210</v>
      </c>
      <c r="B125" s="925" t="s">
        <v>14</v>
      </c>
      <c r="C125" s="1032"/>
      <c r="D125" s="925" t="s">
        <v>282</v>
      </c>
      <c r="E125" s="1032"/>
      <c r="F125" s="925" t="s">
        <v>280</v>
      </c>
      <c r="G125" s="1032"/>
      <c r="H125" s="925" t="s">
        <v>283</v>
      </c>
      <c r="I125" s="1032"/>
      <c r="J125" s="925" t="s">
        <v>292</v>
      </c>
      <c r="K125" s="1032"/>
      <c r="L125" s="1032"/>
      <c r="M125" s="925" t="s">
        <v>282</v>
      </c>
      <c r="N125" s="1032"/>
      <c r="O125" s="1032"/>
      <c r="P125" s="925"/>
      <c r="Q125" s="1032"/>
      <c r="R125" s="925"/>
      <c r="S125" s="1032"/>
      <c r="T125" s="924" t="s">
        <v>68</v>
      </c>
      <c r="U125" s="1032"/>
      <c r="V125" s="1032"/>
      <c r="W125" s="1032"/>
      <c r="X125" s="1032"/>
      <c r="Y125" s="1032"/>
      <c r="Z125" s="1032"/>
      <c r="AA125" s="1032"/>
      <c r="AB125" s="925" t="s">
        <v>273</v>
      </c>
      <c r="AC125" s="1032"/>
      <c r="AD125" s="1032"/>
      <c r="AE125" s="1032"/>
      <c r="AF125" s="1032"/>
      <c r="AG125" s="925" t="s">
        <v>274</v>
      </c>
      <c r="AH125" s="1032"/>
      <c r="AI125" s="1032"/>
      <c r="AJ125" s="108" t="s">
        <v>65</v>
      </c>
      <c r="AK125" s="926"/>
      <c r="AL125" s="926"/>
      <c r="AM125" s="926"/>
      <c r="AN125" s="926"/>
      <c r="AO125" s="209">
        <v>1086771112</v>
      </c>
      <c r="AP125" s="209">
        <v>979781676</v>
      </c>
      <c r="AQ125" s="209">
        <v>106989436</v>
      </c>
      <c r="AR125" s="389">
        <v>0</v>
      </c>
      <c r="AS125" s="209">
        <v>704781676</v>
      </c>
      <c r="AT125" s="209">
        <v>275000000</v>
      </c>
      <c r="AU125" s="209">
        <v>404579594</v>
      </c>
      <c r="AV125" s="209">
        <v>300202082</v>
      </c>
      <c r="AW125" s="209">
        <v>404579594</v>
      </c>
      <c r="AX125" s="210">
        <v>0</v>
      </c>
      <c r="AY125" s="209">
        <v>404579594</v>
      </c>
      <c r="AZ125" s="210">
        <v>0</v>
      </c>
      <c r="BA125" s="210">
        <v>0</v>
      </c>
      <c r="BB125" s="327"/>
      <c r="BC125" s="362">
        <f t="shared" si="8"/>
        <v>0.64850976274385919</v>
      </c>
      <c r="BD125" s="362">
        <f t="shared" si="9"/>
        <v>0.57404953587357455</v>
      </c>
    </row>
    <row r="126" spans="1:56" ht="15" hidden="1" customHeight="1" x14ac:dyDescent="0.25">
      <c r="A126" s="329" t="str">
        <f t="shared" si="10"/>
        <v>A2046310</v>
      </c>
      <c r="B126" s="925" t="s">
        <v>14</v>
      </c>
      <c r="C126" s="1032"/>
      <c r="D126" s="925" t="s">
        <v>282</v>
      </c>
      <c r="E126" s="1032"/>
      <c r="F126" s="925" t="s">
        <v>280</v>
      </c>
      <c r="G126" s="1032"/>
      <c r="H126" s="925" t="s">
        <v>283</v>
      </c>
      <c r="I126" s="1032"/>
      <c r="J126" s="925" t="s">
        <v>292</v>
      </c>
      <c r="K126" s="1032"/>
      <c r="L126" s="1032"/>
      <c r="M126" s="925" t="s">
        <v>289</v>
      </c>
      <c r="N126" s="1032"/>
      <c r="O126" s="1032"/>
      <c r="P126" s="925"/>
      <c r="Q126" s="1032"/>
      <c r="R126" s="925"/>
      <c r="S126" s="1032"/>
      <c r="T126" s="924" t="s">
        <v>69</v>
      </c>
      <c r="U126" s="1032"/>
      <c r="V126" s="1032"/>
      <c r="W126" s="1032"/>
      <c r="X126" s="1032"/>
      <c r="Y126" s="1032"/>
      <c r="Z126" s="1032"/>
      <c r="AA126" s="1032"/>
      <c r="AB126" s="925" t="s">
        <v>273</v>
      </c>
      <c r="AC126" s="1032"/>
      <c r="AD126" s="1032"/>
      <c r="AE126" s="1032"/>
      <c r="AF126" s="1032"/>
      <c r="AG126" s="925" t="s">
        <v>274</v>
      </c>
      <c r="AH126" s="1032"/>
      <c r="AI126" s="1032"/>
      <c r="AJ126" s="108" t="s">
        <v>65</v>
      </c>
      <c r="AK126" s="926"/>
      <c r="AL126" s="926"/>
      <c r="AM126" s="926"/>
      <c r="AN126" s="926"/>
      <c r="AO126" s="209">
        <v>90000000</v>
      </c>
      <c r="AP126" s="210">
        <v>0</v>
      </c>
      <c r="AQ126" s="209">
        <v>90000000</v>
      </c>
      <c r="AR126" s="389">
        <v>0</v>
      </c>
      <c r="AS126" s="210">
        <v>0</v>
      </c>
      <c r="AT126" s="210">
        <v>0</v>
      </c>
      <c r="AU126" s="210">
        <v>0</v>
      </c>
      <c r="AV126" s="210">
        <v>0</v>
      </c>
      <c r="AW126" s="210">
        <v>0</v>
      </c>
      <c r="AX126" s="210">
        <v>0</v>
      </c>
      <c r="AY126" s="210">
        <v>0</v>
      </c>
      <c r="AZ126" s="210">
        <v>0</v>
      </c>
      <c r="BA126" s="210">
        <v>0</v>
      </c>
      <c r="BB126" s="327"/>
      <c r="BC126" s="362">
        <f t="shared" si="8"/>
        <v>0</v>
      </c>
      <c r="BD126" s="362" t="e">
        <f t="shared" si="9"/>
        <v>#DIV/0!</v>
      </c>
    </row>
    <row r="127" spans="1:56" ht="15" hidden="1" customHeight="1" x14ac:dyDescent="0.25">
      <c r="A127" s="329" t="str">
        <f t="shared" si="10"/>
        <v>A2046510</v>
      </c>
      <c r="B127" s="925" t="s">
        <v>14</v>
      </c>
      <c r="C127" s="1032"/>
      <c r="D127" s="925" t="s">
        <v>282</v>
      </c>
      <c r="E127" s="1032"/>
      <c r="F127" s="925" t="s">
        <v>280</v>
      </c>
      <c r="G127" s="1032"/>
      <c r="H127" s="925" t="s">
        <v>283</v>
      </c>
      <c r="I127" s="1032"/>
      <c r="J127" s="925" t="s">
        <v>292</v>
      </c>
      <c r="K127" s="1032"/>
      <c r="L127" s="1032"/>
      <c r="M127" s="925" t="s">
        <v>284</v>
      </c>
      <c r="N127" s="1032"/>
      <c r="O127" s="1032"/>
      <c r="P127" s="925"/>
      <c r="Q127" s="1032"/>
      <c r="R127" s="925"/>
      <c r="S127" s="1032"/>
      <c r="T127" s="924" t="s">
        <v>70</v>
      </c>
      <c r="U127" s="1032"/>
      <c r="V127" s="1032"/>
      <c r="W127" s="1032"/>
      <c r="X127" s="1032"/>
      <c r="Y127" s="1032"/>
      <c r="Z127" s="1032"/>
      <c r="AA127" s="1032"/>
      <c r="AB127" s="925" t="s">
        <v>273</v>
      </c>
      <c r="AC127" s="1032"/>
      <c r="AD127" s="1032"/>
      <c r="AE127" s="1032"/>
      <c r="AF127" s="1032"/>
      <c r="AG127" s="925" t="s">
        <v>274</v>
      </c>
      <c r="AH127" s="1032"/>
      <c r="AI127" s="1032"/>
      <c r="AJ127" s="108" t="s">
        <v>65</v>
      </c>
      <c r="AK127" s="926"/>
      <c r="AL127" s="926"/>
      <c r="AM127" s="926"/>
      <c r="AN127" s="926"/>
      <c r="AO127" s="209">
        <v>1583900000</v>
      </c>
      <c r="AP127" s="209">
        <v>1383900000.5</v>
      </c>
      <c r="AQ127" s="209">
        <v>199999999.5</v>
      </c>
      <c r="AR127" s="389">
        <v>0</v>
      </c>
      <c r="AS127" s="209">
        <v>914865352</v>
      </c>
      <c r="AT127" s="209">
        <v>469034648.5</v>
      </c>
      <c r="AU127" s="209">
        <v>686149008</v>
      </c>
      <c r="AV127" s="209">
        <v>228716344</v>
      </c>
      <c r="AW127" s="209">
        <v>686149008</v>
      </c>
      <c r="AX127" s="210">
        <v>0</v>
      </c>
      <c r="AY127" s="209">
        <v>686149008</v>
      </c>
      <c r="AZ127" s="210">
        <v>0</v>
      </c>
      <c r="BA127" s="210">
        <v>0</v>
      </c>
      <c r="BB127" s="327"/>
      <c r="BC127" s="362">
        <f t="shared" si="8"/>
        <v>0.57760297493528634</v>
      </c>
      <c r="BD127" s="362">
        <f t="shared" si="9"/>
        <v>0.7499999934416578</v>
      </c>
    </row>
    <row r="128" spans="1:56" ht="15" hidden="1" customHeight="1" x14ac:dyDescent="0.25">
      <c r="A128" s="329" t="str">
        <f t="shared" si="10"/>
        <v>A2046810</v>
      </c>
      <c r="B128" s="925" t="s">
        <v>14</v>
      </c>
      <c r="C128" s="1032"/>
      <c r="D128" s="925" t="s">
        <v>282</v>
      </c>
      <c r="E128" s="1032"/>
      <c r="F128" s="925" t="s">
        <v>280</v>
      </c>
      <c r="G128" s="1032"/>
      <c r="H128" s="925" t="s">
        <v>283</v>
      </c>
      <c r="I128" s="1032"/>
      <c r="J128" s="925" t="s">
        <v>292</v>
      </c>
      <c r="K128" s="1032"/>
      <c r="L128" s="1032"/>
      <c r="M128" s="925" t="s">
        <v>294</v>
      </c>
      <c r="N128" s="1032"/>
      <c r="O128" s="1032"/>
      <c r="P128" s="925"/>
      <c r="Q128" s="1032"/>
      <c r="R128" s="925"/>
      <c r="S128" s="1032"/>
      <c r="T128" s="924" t="s">
        <v>657</v>
      </c>
      <c r="U128" s="1032"/>
      <c r="V128" s="1032"/>
      <c r="W128" s="1032"/>
      <c r="X128" s="1032"/>
      <c r="Y128" s="1032"/>
      <c r="Z128" s="1032"/>
      <c r="AA128" s="1032"/>
      <c r="AB128" s="925" t="s">
        <v>273</v>
      </c>
      <c r="AC128" s="1032"/>
      <c r="AD128" s="1032"/>
      <c r="AE128" s="1032"/>
      <c r="AF128" s="1032"/>
      <c r="AG128" s="925" t="s">
        <v>274</v>
      </c>
      <c r="AH128" s="1032"/>
      <c r="AI128" s="1032"/>
      <c r="AJ128" s="108" t="s">
        <v>65</v>
      </c>
      <c r="AK128" s="926"/>
      <c r="AL128" s="926"/>
      <c r="AM128" s="926"/>
      <c r="AN128" s="926"/>
      <c r="AO128" s="209">
        <v>50000000</v>
      </c>
      <c r="AP128" s="210">
        <v>0</v>
      </c>
      <c r="AQ128" s="209">
        <v>50000000</v>
      </c>
      <c r="AR128" s="389">
        <v>0</v>
      </c>
      <c r="AS128" s="210">
        <v>0</v>
      </c>
      <c r="AT128" s="210">
        <v>0</v>
      </c>
      <c r="AU128" s="210">
        <v>0</v>
      </c>
      <c r="AV128" s="210">
        <v>0</v>
      </c>
      <c r="AW128" s="210">
        <v>0</v>
      </c>
      <c r="AX128" s="210">
        <v>0</v>
      </c>
      <c r="AY128" s="210">
        <v>0</v>
      </c>
      <c r="AZ128" s="210">
        <v>0</v>
      </c>
      <c r="BA128" s="210">
        <v>0</v>
      </c>
      <c r="BB128" s="327"/>
      <c r="BC128" s="362">
        <f t="shared" si="8"/>
        <v>0</v>
      </c>
      <c r="BD128" s="362" t="e">
        <f t="shared" si="9"/>
        <v>#DIV/0!</v>
      </c>
    </row>
    <row r="129" spans="1:56" ht="15" hidden="1" customHeight="1" x14ac:dyDescent="0.25">
      <c r="A129" s="329" t="str">
        <f t="shared" si="10"/>
        <v>A204710</v>
      </c>
      <c r="B129" s="918" t="s">
        <v>14</v>
      </c>
      <c r="C129" s="1032"/>
      <c r="D129" s="918" t="s">
        <v>282</v>
      </c>
      <c r="E129" s="1032"/>
      <c r="F129" s="918" t="s">
        <v>280</v>
      </c>
      <c r="G129" s="1032"/>
      <c r="H129" s="918" t="s">
        <v>283</v>
      </c>
      <c r="I129" s="1032"/>
      <c r="J129" s="918" t="s">
        <v>293</v>
      </c>
      <c r="K129" s="1032"/>
      <c r="L129" s="1032"/>
      <c r="M129" s="918"/>
      <c r="N129" s="1032"/>
      <c r="O129" s="1032"/>
      <c r="P129" s="918"/>
      <c r="Q129" s="1032"/>
      <c r="R129" s="918"/>
      <c r="S129" s="1032"/>
      <c r="T129" s="917" t="s">
        <v>220</v>
      </c>
      <c r="U129" s="1032"/>
      <c r="V129" s="1032"/>
      <c r="W129" s="1032"/>
      <c r="X129" s="1032"/>
      <c r="Y129" s="1032"/>
      <c r="Z129" s="1032"/>
      <c r="AA129" s="1032"/>
      <c r="AB129" s="918" t="s">
        <v>273</v>
      </c>
      <c r="AC129" s="1032"/>
      <c r="AD129" s="1032"/>
      <c r="AE129" s="1032"/>
      <c r="AF129" s="1032"/>
      <c r="AG129" s="918" t="s">
        <v>274</v>
      </c>
      <c r="AH129" s="1032"/>
      <c r="AI129" s="1032"/>
      <c r="AJ129" s="105" t="s">
        <v>65</v>
      </c>
      <c r="AK129" s="919"/>
      <c r="AL129" s="919"/>
      <c r="AM129" s="919"/>
      <c r="AN129" s="919"/>
      <c r="AO129" s="205">
        <v>101400000</v>
      </c>
      <c r="AP129" s="205">
        <v>70814629</v>
      </c>
      <c r="AQ129" s="205">
        <v>30585371</v>
      </c>
      <c r="AR129" s="388">
        <v>0</v>
      </c>
      <c r="AS129" s="205">
        <v>41814575</v>
      </c>
      <c r="AT129" s="205">
        <v>29000054</v>
      </c>
      <c r="AU129" s="205">
        <v>41814575</v>
      </c>
      <c r="AV129" s="206">
        <v>0</v>
      </c>
      <c r="AW129" s="205">
        <v>41814575</v>
      </c>
      <c r="AX129" s="206">
        <v>0</v>
      </c>
      <c r="AY129" s="205">
        <v>41814575</v>
      </c>
      <c r="AZ129" s="206">
        <v>0</v>
      </c>
      <c r="BA129" s="206">
        <v>0</v>
      </c>
      <c r="BB129" s="327"/>
      <c r="BC129" s="362">
        <f t="shared" si="8"/>
        <v>0.41237253451676531</v>
      </c>
      <c r="BD129" s="362">
        <f t="shared" si="9"/>
        <v>1</v>
      </c>
    </row>
    <row r="130" spans="1:56" ht="15" hidden="1" customHeight="1" x14ac:dyDescent="0.25">
      <c r="A130" s="329" t="str">
        <f t="shared" si="10"/>
        <v>A2047510</v>
      </c>
      <c r="B130" s="925" t="s">
        <v>14</v>
      </c>
      <c r="C130" s="1032"/>
      <c r="D130" s="925" t="s">
        <v>282</v>
      </c>
      <c r="E130" s="1032"/>
      <c r="F130" s="925" t="s">
        <v>280</v>
      </c>
      <c r="G130" s="1032"/>
      <c r="H130" s="925" t="s">
        <v>283</v>
      </c>
      <c r="I130" s="1032"/>
      <c r="J130" s="925" t="s">
        <v>293</v>
      </c>
      <c r="K130" s="1032"/>
      <c r="L130" s="1032"/>
      <c r="M130" s="925" t="s">
        <v>284</v>
      </c>
      <c r="N130" s="1032"/>
      <c r="O130" s="1032"/>
      <c r="P130" s="925"/>
      <c r="Q130" s="1032"/>
      <c r="R130" s="925"/>
      <c r="S130" s="1032"/>
      <c r="T130" s="924" t="s">
        <v>71</v>
      </c>
      <c r="U130" s="1032"/>
      <c r="V130" s="1032"/>
      <c r="W130" s="1032"/>
      <c r="X130" s="1032"/>
      <c r="Y130" s="1032"/>
      <c r="Z130" s="1032"/>
      <c r="AA130" s="1032"/>
      <c r="AB130" s="925" t="s">
        <v>273</v>
      </c>
      <c r="AC130" s="1032"/>
      <c r="AD130" s="1032"/>
      <c r="AE130" s="1032"/>
      <c r="AF130" s="1032"/>
      <c r="AG130" s="925" t="s">
        <v>274</v>
      </c>
      <c r="AH130" s="1032"/>
      <c r="AI130" s="1032"/>
      <c r="AJ130" s="108" t="s">
        <v>65</v>
      </c>
      <c r="AK130" s="926"/>
      <c r="AL130" s="926"/>
      <c r="AM130" s="926"/>
      <c r="AN130" s="926"/>
      <c r="AO130" s="209">
        <v>6000000</v>
      </c>
      <c r="AP130" s="209">
        <v>837000</v>
      </c>
      <c r="AQ130" s="209">
        <v>5163000</v>
      </c>
      <c r="AR130" s="389">
        <v>0</v>
      </c>
      <c r="AS130" s="209">
        <v>837000</v>
      </c>
      <c r="AT130" s="210">
        <v>0</v>
      </c>
      <c r="AU130" s="209">
        <v>837000</v>
      </c>
      <c r="AV130" s="210">
        <v>0</v>
      </c>
      <c r="AW130" s="209">
        <v>837000</v>
      </c>
      <c r="AX130" s="210">
        <v>0</v>
      </c>
      <c r="AY130" s="209">
        <v>837000</v>
      </c>
      <c r="AZ130" s="210">
        <v>0</v>
      </c>
      <c r="BA130" s="210">
        <v>0</v>
      </c>
      <c r="BB130" s="327"/>
      <c r="BC130" s="362">
        <f t="shared" si="8"/>
        <v>0.13950000000000001</v>
      </c>
      <c r="BD130" s="362">
        <f t="shared" si="9"/>
        <v>1</v>
      </c>
    </row>
    <row r="131" spans="1:56" ht="15" hidden="1" customHeight="1" x14ac:dyDescent="0.25">
      <c r="A131" s="329" t="str">
        <f t="shared" si="10"/>
        <v>A2047610</v>
      </c>
      <c r="B131" s="925" t="s">
        <v>14</v>
      </c>
      <c r="C131" s="1032"/>
      <c r="D131" s="925" t="s">
        <v>282</v>
      </c>
      <c r="E131" s="1032"/>
      <c r="F131" s="925" t="s">
        <v>280</v>
      </c>
      <c r="G131" s="1032"/>
      <c r="H131" s="925" t="s">
        <v>283</v>
      </c>
      <c r="I131" s="1032"/>
      <c r="J131" s="925" t="s">
        <v>293</v>
      </c>
      <c r="K131" s="1032"/>
      <c r="L131" s="1032"/>
      <c r="M131" s="925" t="s">
        <v>292</v>
      </c>
      <c r="N131" s="1032"/>
      <c r="O131" s="1032"/>
      <c r="P131" s="925"/>
      <c r="Q131" s="1032"/>
      <c r="R131" s="925"/>
      <c r="S131" s="1032"/>
      <c r="T131" s="924" t="s">
        <v>72</v>
      </c>
      <c r="U131" s="1032"/>
      <c r="V131" s="1032"/>
      <c r="W131" s="1032"/>
      <c r="X131" s="1032"/>
      <c r="Y131" s="1032"/>
      <c r="Z131" s="1032"/>
      <c r="AA131" s="1032"/>
      <c r="AB131" s="925" t="s">
        <v>273</v>
      </c>
      <c r="AC131" s="1032"/>
      <c r="AD131" s="1032"/>
      <c r="AE131" s="1032"/>
      <c r="AF131" s="1032"/>
      <c r="AG131" s="925" t="s">
        <v>274</v>
      </c>
      <c r="AH131" s="1032"/>
      <c r="AI131" s="1032"/>
      <c r="AJ131" s="108" t="s">
        <v>65</v>
      </c>
      <c r="AK131" s="926"/>
      <c r="AL131" s="926"/>
      <c r="AM131" s="926"/>
      <c r="AN131" s="926"/>
      <c r="AO131" s="209">
        <v>95400000</v>
      </c>
      <c r="AP131" s="209">
        <v>69977629</v>
      </c>
      <c r="AQ131" s="209">
        <v>25422371</v>
      </c>
      <c r="AR131" s="389">
        <v>0</v>
      </c>
      <c r="AS131" s="209">
        <v>40977575</v>
      </c>
      <c r="AT131" s="209">
        <v>29000054</v>
      </c>
      <c r="AU131" s="209">
        <v>40977575</v>
      </c>
      <c r="AV131" s="210">
        <v>0</v>
      </c>
      <c r="AW131" s="209">
        <v>40977575</v>
      </c>
      <c r="AX131" s="210">
        <v>0</v>
      </c>
      <c r="AY131" s="209">
        <v>40977575</v>
      </c>
      <c r="AZ131" s="210">
        <v>0</v>
      </c>
      <c r="BA131" s="210">
        <v>0</v>
      </c>
      <c r="BB131" s="327"/>
      <c r="BC131" s="362">
        <f t="shared" si="8"/>
        <v>0.42953432914046119</v>
      </c>
      <c r="BD131" s="362">
        <f t="shared" si="9"/>
        <v>1</v>
      </c>
    </row>
    <row r="132" spans="1:56" ht="15" hidden="1" customHeight="1" x14ac:dyDescent="0.25">
      <c r="A132" s="329" t="str">
        <f t="shared" si="10"/>
        <v>A204810</v>
      </c>
      <c r="B132" s="918" t="s">
        <v>14</v>
      </c>
      <c r="C132" s="1032"/>
      <c r="D132" s="918" t="s">
        <v>282</v>
      </c>
      <c r="E132" s="1032"/>
      <c r="F132" s="918" t="s">
        <v>280</v>
      </c>
      <c r="G132" s="1032"/>
      <c r="H132" s="918" t="s">
        <v>283</v>
      </c>
      <c r="I132" s="1032"/>
      <c r="J132" s="918" t="s">
        <v>294</v>
      </c>
      <c r="K132" s="1032"/>
      <c r="L132" s="1032"/>
      <c r="M132" s="918"/>
      <c r="N132" s="1032"/>
      <c r="O132" s="1032"/>
      <c r="P132" s="918"/>
      <c r="Q132" s="1032"/>
      <c r="R132" s="918"/>
      <c r="S132" s="1032"/>
      <c r="T132" s="917" t="s">
        <v>305</v>
      </c>
      <c r="U132" s="1032"/>
      <c r="V132" s="1032"/>
      <c r="W132" s="1032"/>
      <c r="X132" s="1032"/>
      <c r="Y132" s="1032"/>
      <c r="Z132" s="1032"/>
      <c r="AA132" s="1032"/>
      <c r="AB132" s="918" t="s">
        <v>273</v>
      </c>
      <c r="AC132" s="1032"/>
      <c r="AD132" s="1032"/>
      <c r="AE132" s="1032"/>
      <c r="AF132" s="1032"/>
      <c r="AG132" s="918" t="s">
        <v>274</v>
      </c>
      <c r="AH132" s="1032"/>
      <c r="AI132" s="1032"/>
      <c r="AJ132" s="105" t="s">
        <v>65</v>
      </c>
      <c r="AK132" s="919"/>
      <c r="AL132" s="919"/>
      <c r="AM132" s="919"/>
      <c r="AN132" s="919"/>
      <c r="AO132" s="205">
        <v>1343176172</v>
      </c>
      <c r="AP132" s="205">
        <v>1343176172</v>
      </c>
      <c r="AQ132" s="206">
        <v>0</v>
      </c>
      <c r="AR132" s="388">
        <v>0</v>
      </c>
      <c r="AS132" s="205">
        <v>852329226</v>
      </c>
      <c r="AT132" s="205">
        <v>490846946</v>
      </c>
      <c r="AU132" s="205">
        <v>852329226</v>
      </c>
      <c r="AV132" s="206">
        <v>0</v>
      </c>
      <c r="AW132" s="205">
        <v>850816534</v>
      </c>
      <c r="AX132" s="205">
        <v>1512692</v>
      </c>
      <c r="AY132" s="205">
        <v>850816534</v>
      </c>
      <c r="AZ132" s="206">
        <v>0</v>
      </c>
      <c r="BA132" s="205">
        <v>1680659</v>
      </c>
      <c r="BB132" s="327"/>
      <c r="BC132" s="362">
        <f t="shared" si="8"/>
        <v>0.63456249728646918</v>
      </c>
      <c r="BD132" s="362">
        <f t="shared" si="9"/>
        <v>0.99822522570638683</v>
      </c>
    </row>
    <row r="133" spans="1:56" ht="15" hidden="1" customHeight="1" x14ac:dyDescent="0.25">
      <c r="A133" s="329" t="str">
        <f t="shared" si="10"/>
        <v>A2048110</v>
      </c>
      <c r="B133" s="925" t="s">
        <v>14</v>
      </c>
      <c r="C133" s="1032"/>
      <c r="D133" s="925" t="s">
        <v>282</v>
      </c>
      <c r="E133" s="1032"/>
      <c r="F133" s="925" t="s">
        <v>280</v>
      </c>
      <c r="G133" s="1032"/>
      <c r="H133" s="925" t="s">
        <v>283</v>
      </c>
      <c r="I133" s="1032"/>
      <c r="J133" s="925" t="s">
        <v>294</v>
      </c>
      <c r="K133" s="1032"/>
      <c r="L133" s="1032"/>
      <c r="M133" s="925" t="s">
        <v>279</v>
      </c>
      <c r="N133" s="1032"/>
      <c r="O133" s="1032"/>
      <c r="P133" s="925"/>
      <c r="Q133" s="1032"/>
      <c r="R133" s="925"/>
      <c r="S133" s="1032"/>
      <c r="T133" s="924" t="s">
        <v>73</v>
      </c>
      <c r="U133" s="1032"/>
      <c r="V133" s="1032"/>
      <c r="W133" s="1032"/>
      <c r="X133" s="1032"/>
      <c r="Y133" s="1032"/>
      <c r="Z133" s="1032"/>
      <c r="AA133" s="1032"/>
      <c r="AB133" s="925" t="s">
        <v>273</v>
      </c>
      <c r="AC133" s="1032"/>
      <c r="AD133" s="1032"/>
      <c r="AE133" s="1032"/>
      <c r="AF133" s="1032"/>
      <c r="AG133" s="925" t="s">
        <v>274</v>
      </c>
      <c r="AH133" s="1032"/>
      <c r="AI133" s="1032"/>
      <c r="AJ133" s="108" t="s">
        <v>65</v>
      </c>
      <c r="AK133" s="926"/>
      <c r="AL133" s="926"/>
      <c r="AM133" s="926"/>
      <c r="AN133" s="926"/>
      <c r="AO133" s="209">
        <v>143815862</v>
      </c>
      <c r="AP133" s="209">
        <v>143815862</v>
      </c>
      <c r="AQ133" s="210">
        <v>0</v>
      </c>
      <c r="AR133" s="389">
        <v>0</v>
      </c>
      <c r="AS133" s="209">
        <v>79069925</v>
      </c>
      <c r="AT133" s="209">
        <v>64745937</v>
      </c>
      <c r="AU133" s="209">
        <v>79069925</v>
      </c>
      <c r="AV133" s="210">
        <v>0</v>
      </c>
      <c r="AW133" s="209">
        <v>79016861</v>
      </c>
      <c r="AX133" s="209">
        <v>53064</v>
      </c>
      <c r="AY133" s="209">
        <v>79016861</v>
      </c>
      <c r="AZ133" s="210">
        <v>0</v>
      </c>
      <c r="BA133" s="210">
        <v>0</v>
      </c>
      <c r="BB133" s="327"/>
      <c r="BC133" s="362">
        <f t="shared" si="8"/>
        <v>0.54979975018332816</v>
      </c>
      <c r="BD133" s="362">
        <f t="shared" si="9"/>
        <v>0.99932889780785805</v>
      </c>
    </row>
    <row r="134" spans="1:56" ht="15" hidden="1" customHeight="1" x14ac:dyDescent="0.25">
      <c r="A134" s="329" t="str">
        <f t="shared" si="10"/>
        <v>A2048210</v>
      </c>
      <c r="B134" s="925" t="s">
        <v>14</v>
      </c>
      <c r="C134" s="1032"/>
      <c r="D134" s="925" t="s">
        <v>282</v>
      </c>
      <c r="E134" s="1032"/>
      <c r="F134" s="925" t="s">
        <v>280</v>
      </c>
      <c r="G134" s="1032"/>
      <c r="H134" s="925" t="s">
        <v>283</v>
      </c>
      <c r="I134" s="1032"/>
      <c r="J134" s="925" t="s">
        <v>294</v>
      </c>
      <c r="K134" s="1032"/>
      <c r="L134" s="1032"/>
      <c r="M134" s="925" t="s">
        <v>282</v>
      </c>
      <c r="N134" s="1032"/>
      <c r="O134" s="1032"/>
      <c r="P134" s="925"/>
      <c r="Q134" s="1032"/>
      <c r="R134" s="925"/>
      <c r="S134" s="1032"/>
      <c r="T134" s="924" t="s">
        <v>74</v>
      </c>
      <c r="U134" s="1032"/>
      <c r="V134" s="1032"/>
      <c r="W134" s="1032"/>
      <c r="X134" s="1032"/>
      <c r="Y134" s="1032"/>
      <c r="Z134" s="1032"/>
      <c r="AA134" s="1032"/>
      <c r="AB134" s="925" t="s">
        <v>273</v>
      </c>
      <c r="AC134" s="1032"/>
      <c r="AD134" s="1032"/>
      <c r="AE134" s="1032"/>
      <c r="AF134" s="1032"/>
      <c r="AG134" s="925" t="s">
        <v>274</v>
      </c>
      <c r="AH134" s="1032"/>
      <c r="AI134" s="1032"/>
      <c r="AJ134" s="108" t="s">
        <v>65</v>
      </c>
      <c r="AK134" s="926"/>
      <c r="AL134" s="926"/>
      <c r="AM134" s="926"/>
      <c r="AN134" s="926"/>
      <c r="AO134" s="209">
        <v>794010310</v>
      </c>
      <c r="AP134" s="209">
        <v>794010310</v>
      </c>
      <c r="AQ134" s="210">
        <v>0</v>
      </c>
      <c r="AR134" s="389">
        <v>0</v>
      </c>
      <c r="AS134" s="209">
        <v>538216135</v>
      </c>
      <c r="AT134" s="209">
        <v>255794175</v>
      </c>
      <c r="AU134" s="209">
        <v>538216135</v>
      </c>
      <c r="AV134" s="210">
        <v>0</v>
      </c>
      <c r="AW134" s="209">
        <v>536794555</v>
      </c>
      <c r="AX134" s="209">
        <v>1421580</v>
      </c>
      <c r="AY134" s="209">
        <v>536794555</v>
      </c>
      <c r="AZ134" s="210">
        <v>0</v>
      </c>
      <c r="BA134" s="209">
        <v>1547759</v>
      </c>
      <c r="BB134" s="327"/>
      <c r="BC134" s="362">
        <f t="shared" si="8"/>
        <v>0.67784527256327443</v>
      </c>
      <c r="BD134" s="362">
        <f t="shared" si="9"/>
        <v>0.9973587190952572</v>
      </c>
    </row>
    <row r="135" spans="1:56" ht="15" hidden="1" customHeight="1" x14ac:dyDescent="0.25">
      <c r="A135" s="329" t="str">
        <f t="shared" si="10"/>
        <v>A2048310</v>
      </c>
      <c r="B135" s="925" t="s">
        <v>14</v>
      </c>
      <c r="C135" s="1032"/>
      <c r="D135" s="925" t="s">
        <v>282</v>
      </c>
      <c r="E135" s="1032"/>
      <c r="F135" s="925" t="s">
        <v>280</v>
      </c>
      <c r="G135" s="1032"/>
      <c r="H135" s="925" t="s">
        <v>283</v>
      </c>
      <c r="I135" s="1032"/>
      <c r="J135" s="925" t="s">
        <v>294</v>
      </c>
      <c r="K135" s="1032"/>
      <c r="L135" s="1032"/>
      <c r="M135" s="925" t="s">
        <v>289</v>
      </c>
      <c r="N135" s="1032"/>
      <c r="O135" s="1032"/>
      <c r="P135" s="925"/>
      <c r="Q135" s="1032"/>
      <c r="R135" s="925"/>
      <c r="S135" s="1032"/>
      <c r="T135" s="924" t="s">
        <v>75</v>
      </c>
      <c r="U135" s="1032"/>
      <c r="V135" s="1032"/>
      <c r="W135" s="1032"/>
      <c r="X135" s="1032"/>
      <c r="Y135" s="1032"/>
      <c r="Z135" s="1032"/>
      <c r="AA135" s="1032"/>
      <c r="AB135" s="925" t="s">
        <v>273</v>
      </c>
      <c r="AC135" s="1032"/>
      <c r="AD135" s="1032"/>
      <c r="AE135" s="1032"/>
      <c r="AF135" s="1032"/>
      <c r="AG135" s="925" t="s">
        <v>274</v>
      </c>
      <c r="AH135" s="1032"/>
      <c r="AI135" s="1032"/>
      <c r="AJ135" s="108" t="s">
        <v>65</v>
      </c>
      <c r="AK135" s="926"/>
      <c r="AL135" s="926"/>
      <c r="AM135" s="926"/>
      <c r="AN135" s="926"/>
      <c r="AO135" s="209">
        <v>350000</v>
      </c>
      <c r="AP135" s="209">
        <v>350000</v>
      </c>
      <c r="AQ135" s="210">
        <v>0</v>
      </c>
      <c r="AR135" s="389">
        <v>0</v>
      </c>
      <c r="AS135" s="209">
        <v>102042</v>
      </c>
      <c r="AT135" s="209">
        <v>247958</v>
      </c>
      <c r="AU135" s="209">
        <v>102042</v>
      </c>
      <c r="AV135" s="210">
        <v>0</v>
      </c>
      <c r="AW135" s="209">
        <v>63994</v>
      </c>
      <c r="AX135" s="209">
        <v>38048</v>
      </c>
      <c r="AY135" s="209">
        <v>63994</v>
      </c>
      <c r="AZ135" s="210">
        <v>0</v>
      </c>
      <c r="BA135" s="210">
        <v>0</v>
      </c>
      <c r="BB135" s="327"/>
      <c r="BC135" s="362">
        <f t="shared" si="8"/>
        <v>0.29154857142857143</v>
      </c>
      <c r="BD135" s="362">
        <f t="shared" si="9"/>
        <v>0.62713392524646716</v>
      </c>
    </row>
    <row r="136" spans="1:56" ht="15" hidden="1" customHeight="1" x14ac:dyDescent="0.25">
      <c r="A136" s="329" t="str">
        <f t="shared" si="10"/>
        <v>A2048510</v>
      </c>
      <c r="B136" s="925" t="s">
        <v>14</v>
      </c>
      <c r="C136" s="1032"/>
      <c r="D136" s="925" t="s">
        <v>282</v>
      </c>
      <c r="E136" s="1032"/>
      <c r="F136" s="925" t="s">
        <v>280</v>
      </c>
      <c r="G136" s="1032"/>
      <c r="H136" s="925" t="s">
        <v>283</v>
      </c>
      <c r="I136" s="1032"/>
      <c r="J136" s="925" t="s">
        <v>294</v>
      </c>
      <c r="K136" s="1032"/>
      <c r="L136" s="1032"/>
      <c r="M136" s="925" t="s">
        <v>284</v>
      </c>
      <c r="N136" s="1032"/>
      <c r="O136" s="1032"/>
      <c r="P136" s="925"/>
      <c r="Q136" s="1032"/>
      <c r="R136" s="925"/>
      <c r="S136" s="1032"/>
      <c r="T136" s="924" t="s">
        <v>76</v>
      </c>
      <c r="U136" s="1032"/>
      <c r="V136" s="1032"/>
      <c r="W136" s="1032"/>
      <c r="X136" s="1032"/>
      <c r="Y136" s="1032"/>
      <c r="Z136" s="1032"/>
      <c r="AA136" s="1032"/>
      <c r="AB136" s="925" t="s">
        <v>273</v>
      </c>
      <c r="AC136" s="1032"/>
      <c r="AD136" s="1032"/>
      <c r="AE136" s="1032"/>
      <c r="AF136" s="1032"/>
      <c r="AG136" s="925" t="s">
        <v>274</v>
      </c>
      <c r="AH136" s="1032"/>
      <c r="AI136" s="1032"/>
      <c r="AJ136" s="108" t="s">
        <v>65</v>
      </c>
      <c r="AK136" s="926"/>
      <c r="AL136" s="926"/>
      <c r="AM136" s="926"/>
      <c r="AN136" s="926"/>
      <c r="AO136" s="209">
        <v>185000000</v>
      </c>
      <c r="AP136" s="209">
        <v>185000000</v>
      </c>
      <c r="AQ136" s="210">
        <v>0</v>
      </c>
      <c r="AR136" s="389">
        <v>0</v>
      </c>
      <c r="AS136" s="209">
        <v>96920128</v>
      </c>
      <c r="AT136" s="209">
        <v>88079872</v>
      </c>
      <c r="AU136" s="209">
        <v>96920128</v>
      </c>
      <c r="AV136" s="210">
        <v>0</v>
      </c>
      <c r="AW136" s="209">
        <v>96920128</v>
      </c>
      <c r="AX136" s="210">
        <v>0</v>
      </c>
      <c r="AY136" s="209">
        <v>96920128</v>
      </c>
      <c r="AZ136" s="210">
        <v>0</v>
      </c>
      <c r="BA136" s="209">
        <v>132900</v>
      </c>
      <c r="BB136" s="327"/>
      <c r="BC136" s="362">
        <f t="shared" si="8"/>
        <v>0.52389258378378378</v>
      </c>
      <c r="BD136" s="362">
        <f t="shared" si="9"/>
        <v>1</v>
      </c>
    </row>
    <row r="137" spans="1:56" ht="15" hidden="1" customHeight="1" x14ac:dyDescent="0.25">
      <c r="A137" s="329" t="str">
        <f t="shared" si="10"/>
        <v>A2048610</v>
      </c>
      <c r="B137" s="925" t="s">
        <v>14</v>
      </c>
      <c r="C137" s="1032"/>
      <c r="D137" s="925" t="s">
        <v>282</v>
      </c>
      <c r="E137" s="1032"/>
      <c r="F137" s="925" t="s">
        <v>280</v>
      </c>
      <c r="G137" s="1032"/>
      <c r="H137" s="925" t="s">
        <v>283</v>
      </c>
      <c r="I137" s="1032"/>
      <c r="J137" s="925" t="s">
        <v>294</v>
      </c>
      <c r="K137" s="1032"/>
      <c r="L137" s="1032"/>
      <c r="M137" s="925" t="s">
        <v>292</v>
      </c>
      <c r="N137" s="1032"/>
      <c r="O137" s="1032"/>
      <c r="P137" s="925"/>
      <c r="Q137" s="1032"/>
      <c r="R137" s="925"/>
      <c r="S137" s="1032"/>
      <c r="T137" s="924" t="s">
        <v>77</v>
      </c>
      <c r="U137" s="1032"/>
      <c r="V137" s="1032"/>
      <c r="W137" s="1032"/>
      <c r="X137" s="1032"/>
      <c r="Y137" s="1032"/>
      <c r="Z137" s="1032"/>
      <c r="AA137" s="1032"/>
      <c r="AB137" s="925" t="s">
        <v>273</v>
      </c>
      <c r="AC137" s="1032"/>
      <c r="AD137" s="1032"/>
      <c r="AE137" s="1032"/>
      <c r="AF137" s="1032"/>
      <c r="AG137" s="925" t="s">
        <v>274</v>
      </c>
      <c r="AH137" s="1032"/>
      <c r="AI137" s="1032"/>
      <c r="AJ137" s="108" t="s">
        <v>65</v>
      </c>
      <c r="AK137" s="926"/>
      <c r="AL137" s="926"/>
      <c r="AM137" s="926"/>
      <c r="AN137" s="926"/>
      <c r="AO137" s="209">
        <v>220000000</v>
      </c>
      <c r="AP137" s="209">
        <v>220000000</v>
      </c>
      <c r="AQ137" s="210">
        <v>0</v>
      </c>
      <c r="AR137" s="389">
        <v>0</v>
      </c>
      <c r="AS137" s="209">
        <v>138020996</v>
      </c>
      <c r="AT137" s="209">
        <v>81979004</v>
      </c>
      <c r="AU137" s="209">
        <v>138020996</v>
      </c>
      <c r="AV137" s="210">
        <v>0</v>
      </c>
      <c r="AW137" s="209">
        <v>138020996</v>
      </c>
      <c r="AX137" s="210">
        <v>0</v>
      </c>
      <c r="AY137" s="209">
        <v>138020996</v>
      </c>
      <c r="AZ137" s="210">
        <v>0</v>
      </c>
      <c r="BA137" s="210">
        <v>0</v>
      </c>
      <c r="BB137" s="327"/>
      <c r="BC137" s="362">
        <f t="shared" si="8"/>
        <v>0.62736816363636361</v>
      </c>
      <c r="BD137" s="362">
        <f t="shared" si="9"/>
        <v>1</v>
      </c>
    </row>
    <row r="138" spans="1:56" ht="15" hidden="1" customHeight="1" x14ac:dyDescent="0.25">
      <c r="A138" s="329" t="str">
        <f t="shared" si="10"/>
        <v>A204910</v>
      </c>
      <c r="B138" s="918" t="s">
        <v>14</v>
      </c>
      <c r="C138" s="1032"/>
      <c r="D138" s="918" t="s">
        <v>282</v>
      </c>
      <c r="E138" s="1032"/>
      <c r="F138" s="918" t="s">
        <v>280</v>
      </c>
      <c r="G138" s="1032"/>
      <c r="H138" s="918" t="s">
        <v>283</v>
      </c>
      <c r="I138" s="1032"/>
      <c r="J138" s="918" t="s">
        <v>288</v>
      </c>
      <c r="K138" s="1032"/>
      <c r="L138" s="1032"/>
      <c r="M138" s="918"/>
      <c r="N138" s="1032"/>
      <c r="O138" s="1032"/>
      <c r="P138" s="918"/>
      <c r="Q138" s="1032"/>
      <c r="R138" s="918"/>
      <c r="S138" s="1032"/>
      <c r="T138" s="917" t="s">
        <v>224</v>
      </c>
      <c r="U138" s="1032"/>
      <c r="V138" s="1032"/>
      <c r="W138" s="1032"/>
      <c r="X138" s="1032"/>
      <c r="Y138" s="1032"/>
      <c r="Z138" s="1032"/>
      <c r="AA138" s="1032"/>
      <c r="AB138" s="918" t="s">
        <v>273</v>
      </c>
      <c r="AC138" s="1032"/>
      <c r="AD138" s="1032"/>
      <c r="AE138" s="1032"/>
      <c r="AF138" s="1032"/>
      <c r="AG138" s="918" t="s">
        <v>274</v>
      </c>
      <c r="AH138" s="1032"/>
      <c r="AI138" s="1032"/>
      <c r="AJ138" s="105" t="s">
        <v>65</v>
      </c>
      <c r="AK138" s="919"/>
      <c r="AL138" s="919"/>
      <c r="AM138" s="919"/>
      <c r="AN138" s="919"/>
      <c r="AO138" s="205">
        <v>597250000</v>
      </c>
      <c r="AP138" s="205">
        <v>575263740</v>
      </c>
      <c r="AQ138" s="205">
        <v>21986260</v>
      </c>
      <c r="AR138" s="388">
        <v>0</v>
      </c>
      <c r="AS138" s="205">
        <v>574786498</v>
      </c>
      <c r="AT138" s="205">
        <v>477242</v>
      </c>
      <c r="AU138" s="205">
        <v>574786498</v>
      </c>
      <c r="AV138" s="206">
        <v>0</v>
      </c>
      <c r="AW138" s="205">
        <v>574786498</v>
      </c>
      <c r="AX138" s="206">
        <v>0</v>
      </c>
      <c r="AY138" s="205">
        <v>574786498</v>
      </c>
      <c r="AZ138" s="206">
        <v>0</v>
      </c>
      <c r="BA138" s="206">
        <v>0</v>
      </c>
      <c r="BB138" s="327"/>
      <c r="BC138" s="362">
        <f t="shared" si="8"/>
        <v>0.96238844370029297</v>
      </c>
      <c r="BD138" s="362">
        <f t="shared" si="9"/>
        <v>1</v>
      </c>
    </row>
    <row r="139" spans="1:56" ht="15" hidden="1" customHeight="1" x14ac:dyDescent="0.25">
      <c r="A139" s="329" t="str">
        <f t="shared" si="10"/>
        <v>A2049110</v>
      </c>
      <c r="B139" s="925" t="s">
        <v>14</v>
      </c>
      <c r="C139" s="1032"/>
      <c r="D139" s="925" t="s">
        <v>282</v>
      </c>
      <c r="E139" s="1032"/>
      <c r="F139" s="925" t="s">
        <v>280</v>
      </c>
      <c r="G139" s="1032"/>
      <c r="H139" s="925" t="s">
        <v>283</v>
      </c>
      <c r="I139" s="1032"/>
      <c r="J139" s="925" t="s">
        <v>288</v>
      </c>
      <c r="K139" s="1032"/>
      <c r="L139" s="1032"/>
      <c r="M139" s="925" t="s">
        <v>279</v>
      </c>
      <c r="N139" s="1032"/>
      <c r="O139" s="1032"/>
      <c r="P139" s="925"/>
      <c r="Q139" s="1032"/>
      <c r="R139" s="925"/>
      <c r="S139" s="1032"/>
      <c r="T139" s="924" t="s">
        <v>78</v>
      </c>
      <c r="U139" s="1032"/>
      <c r="V139" s="1032"/>
      <c r="W139" s="1032"/>
      <c r="X139" s="1032"/>
      <c r="Y139" s="1032"/>
      <c r="Z139" s="1032"/>
      <c r="AA139" s="1032"/>
      <c r="AB139" s="925" t="s">
        <v>273</v>
      </c>
      <c r="AC139" s="1032"/>
      <c r="AD139" s="1032"/>
      <c r="AE139" s="1032"/>
      <c r="AF139" s="1032"/>
      <c r="AG139" s="925" t="s">
        <v>274</v>
      </c>
      <c r="AH139" s="1032"/>
      <c r="AI139" s="1032"/>
      <c r="AJ139" s="108" t="s">
        <v>65</v>
      </c>
      <c r="AK139" s="926"/>
      <c r="AL139" s="926"/>
      <c r="AM139" s="926"/>
      <c r="AN139" s="926"/>
      <c r="AO139" s="209">
        <v>72100000</v>
      </c>
      <c r="AP139" s="209">
        <v>50113740</v>
      </c>
      <c r="AQ139" s="209">
        <v>21986260</v>
      </c>
      <c r="AR139" s="389">
        <v>0</v>
      </c>
      <c r="AS139" s="209">
        <v>50113740</v>
      </c>
      <c r="AT139" s="210">
        <v>0</v>
      </c>
      <c r="AU139" s="209">
        <v>50113740</v>
      </c>
      <c r="AV139" s="210">
        <v>0</v>
      </c>
      <c r="AW139" s="209">
        <v>50113740</v>
      </c>
      <c r="AX139" s="210">
        <v>0</v>
      </c>
      <c r="AY139" s="209">
        <v>50113740</v>
      </c>
      <c r="AZ139" s="210">
        <v>0</v>
      </c>
      <c r="BA139" s="210">
        <v>0</v>
      </c>
      <c r="BB139" s="327"/>
      <c r="BC139" s="362">
        <f t="shared" si="8"/>
        <v>0.69505880721220525</v>
      </c>
      <c r="BD139" s="362">
        <f t="shared" si="9"/>
        <v>1</v>
      </c>
    </row>
    <row r="140" spans="1:56" ht="15" hidden="1" customHeight="1" x14ac:dyDescent="0.25">
      <c r="A140" s="329" t="str">
        <f t="shared" si="10"/>
        <v>A2049810</v>
      </c>
      <c r="B140" s="925" t="s">
        <v>14</v>
      </c>
      <c r="C140" s="1032"/>
      <c r="D140" s="925" t="s">
        <v>282</v>
      </c>
      <c r="E140" s="1032"/>
      <c r="F140" s="925" t="s">
        <v>280</v>
      </c>
      <c r="G140" s="1032"/>
      <c r="H140" s="925" t="s">
        <v>283</v>
      </c>
      <c r="I140" s="1032"/>
      <c r="J140" s="925" t="s">
        <v>288</v>
      </c>
      <c r="K140" s="1032"/>
      <c r="L140" s="1032"/>
      <c r="M140" s="925" t="s">
        <v>294</v>
      </c>
      <c r="N140" s="1032"/>
      <c r="O140" s="1032"/>
      <c r="P140" s="925"/>
      <c r="Q140" s="1032"/>
      <c r="R140" s="925"/>
      <c r="S140" s="1032"/>
      <c r="T140" s="924" t="s">
        <v>79</v>
      </c>
      <c r="U140" s="1032"/>
      <c r="V140" s="1032"/>
      <c r="W140" s="1032"/>
      <c r="X140" s="1032"/>
      <c r="Y140" s="1032"/>
      <c r="Z140" s="1032"/>
      <c r="AA140" s="1032"/>
      <c r="AB140" s="925" t="s">
        <v>273</v>
      </c>
      <c r="AC140" s="1032"/>
      <c r="AD140" s="1032"/>
      <c r="AE140" s="1032"/>
      <c r="AF140" s="1032"/>
      <c r="AG140" s="925" t="s">
        <v>274</v>
      </c>
      <c r="AH140" s="1032"/>
      <c r="AI140" s="1032"/>
      <c r="AJ140" s="108" t="s">
        <v>65</v>
      </c>
      <c r="AK140" s="926"/>
      <c r="AL140" s="926"/>
      <c r="AM140" s="926"/>
      <c r="AN140" s="926"/>
      <c r="AO140" s="209">
        <v>13373589</v>
      </c>
      <c r="AP140" s="209">
        <v>13373589</v>
      </c>
      <c r="AQ140" s="210">
        <v>0</v>
      </c>
      <c r="AR140" s="389">
        <v>0</v>
      </c>
      <c r="AS140" s="209">
        <v>13228888</v>
      </c>
      <c r="AT140" s="209">
        <v>144701</v>
      </c>
      <c r="AU140" s="209">
        <v>13228888</v>
      </c>
      <c r="AV140" s="210">
        <v>0</v>
      </c>
      <c r="AW140" s="209">
        <v>13228888</v>
      </c>
      <c r="AX140" s="210">
        <v>0</v>
      </c>
      <c r="AY140" s="209">
        <v>13228888</v>
      </c>
      <c r="AZ140" s="210">
        <v>0</v>
      </c>
      <c r="BA140" s="210">
        <v>0</v>
      </c>
      <c r="BB140" s="327"/>
      <c r="BC140" s="362">
        <f t="shared" si="8"/>
        <v>0.98918009219514669</v>
      </c>
      <c r="BD140" s="362">
        <f t="shared" si="9"/>
        <v>1</v>
      </c>
    </row>
    <row r="141" spans="1:56" ht="15" hidden="1" customHeight="1" x14ac:dyDescent="0.25">
      <c r="A141" s="329" t="str">
        <f t="shared" si="10"/>
        <v>A20491110</v>
      </c>
      <c r="B141" s="925" t="s">
        <v>14</v>
      </c>
      <c r="C141" s="1032"/>
      <c r="D141" s="925" t="s">
        <v>282</v>
      </c>
      <c r="E141" s="1032"/>
      <c r="F141" s="925" t="s">
        <v>280</v>
      </c>
      <c r="G141" s="1032"/>
      <c r="H141" s="925" t="s">
        <v>283</v>
      </c>
      <c r="I141" s="1032"/>
      <c r="J141" s="925" t="s">
        <v>288</v>
      </c>
      <c r="K141" s="1032"/>
      <c r="L141" s="1032"/>
      <c r="M141" s="925" t="s">
        <v>80</v>
      </c>
      <c r="N141" s="1032"/>
      <c r="O141" s="1032"/>
      <c r="P141" s="925"/>
      <c r="Q141" s="1032"/>
      <c r="R141" s="925"/>
      <c r="S141" s="1032"/>
      <c r="T141" s="924" t="s">
        <v>81</v>
      </c>
      <c r="U141" s="1032"/>
      <c r="V141" s="1032"/>
      <c r="W141" s="1032"/>
      <c r="X141" s="1032"/>
      <c r="Y141" s="1032"/>
      <c r="Z141" s="1032"/>
      <c r="AA141" s="1032"/>
      <c r="AB141" s="925" t="s">
        <v>273</v>
      </c>
      <c r="AC141" s="1032"/>
      <c r="AD141" s="1032"/>
      <c r="AE141" s="1032"/>
      <c r="AF141" s="1032"/>
      <c r="AG141" s="925" t="s">
        <v>274</v>
      </c>
      <c r="AH141" s="1032"/>
      <c r="AI141" s="1032"/>
      <c r="AJ141" s="108" t="s">
        <v>65</v>
      </c>
      <c r="AK141" s="926"/>
      <c r="AL141" s="926"/>
      <c r="AM141" s="926"/>
      <c r="AN141" s="926"/>
      <c r="AO141" s="209">
        <v>511776411</v>
      </c>
      <c r="AP141" s="209">
        <v>511776411</v>
      </c>
      <c r="AQ141" s="210">
        <v>0</v>
      </c>
      <c r="AR141" s="389">
        <v>0</v>
      </c>
      <c r="AS141" s="209">
        <v>511443870</v>
      </c>
      <c r="AT141" s="209">
        <v>332541</v>
      </c>
      <c r="AU141" s="209">
        <v>511443870</v>
      </c>
      <c r="AV141" s="210">
        <v>0</v>
      </c>
      <c r="AW141" s="209">
        <v>511443870</v>
      </c>
      <c r="AX141" s="210">
        <v>0</v>
      </c>
      <c r="AY141" s="209">
        <v>511443870</v>
      </c>
      <c r="AZ141" s="210">
        <v>0</v>
      </c>
      <c r="BA141" s="210">
        <v>0</v>
      </c>
      <c r="BB141" s="327"/>
      <c r="BC141" s="362">
        <f t="shared" si="8"/>
        <v>0.99935022210314417</v>
      </c>
      <c r="BD141" s="362">
        <f t="shared" si="9"/>
        <v>1</v>
      </c>
    </row>
    <row r="142" spans="1:56" ht="15" hidden="1" customHeight="1" x14ac:dyDescent="0.25">
      <c r="A142" s="329" t="str">
        <f t="shared" si="10"/>
        <v>A2041010</v>
      </c>
      <c r="B142" s="918" t="s">
        <v>14</v>
      </c>
      <c r="C142" s="1032"/>
      <c r="D142" s="918" t="s">
        <v>282</v>
      </c>
      <c r="E142" s="1032"/>
      <c r="F142" s="918" t="s">
        <v>280</v>
      </c>
      <c r="G142" s="1032"/>
      <c r="H142" s="918" t="s">
        <v>283</v>
      </c>
      <c r="I142" s="1032"/>
      <c r="J142" s="918" t="s">
        <v>65</v>
      </c>
      <c r="K142" s="1032"/>
      <c r="L142" s="1032"/>
      <c r="M142" s="918"/>
      <c r="N142" s="1032"/>
      <c r="O142" s="1032"/>
      <c r="P142" s="918"/>
      <c r="Q142" s="1032"/>
      <c r="R142" s="918"/>
      <c r="S142" s="1032"/>
      <c r="T142" s="917" t="s">
        <v>226</v>
      </c>
      <c r="U142" s="1032"/>
      <c r="V142" s="1032"/>
      <c r="W142" s="1032"/>
      <c r="X142" s="1032"/>
      <c r="Y142" s="1032"/>
      <c r="Z142" s="1032"/>
      <c r="AA142" s="1032"/>
      <c r="AB142" s="918" t="s">
        <v>273</v>
      </c>
      <c r="AC142" s="1032"/>
      <c r="AD142" s="1032"/>
      <c r="AE142" s="1032"/>
      <c r="AF142" s="1032"/>
      <c r="AG142" s="918" t="s">
        <v>274</v>
      </c>
      <c r="AH142" s="1032"/>
      <c r="AI142" s="1032"/>
      <c r="AJ142" s="105" t="s">
        <v>65</v>
      </c>
      <c r="AK142" s="919"/>
      <c r="AL142" s="919"/>
      <c r="AM142" s="919"/>
      <c r="AN142" s="919"/>
      <c r="AO142" s="205">
        <v>1603139548</v>
      </c>
      <c r="AP142" s="205">
        <v>1277298887</v>
      </c>
      <c r="AQ142" s="205">
        <v>325840661</v>
      </c>
      <c r="AR142" s="388">
        <v>0</v>
      </c>
      <c r="AS142" s="205">
        <v>1127694144</v>
      </c>
      <c r="AT142" s="205">
        <v>149604743</v>
      </c>
      <c r="AU142" s="205">
        <v>755131739</v>
      </c>
      <c r="AV142" s="205">
        <v>372562405</v>
      </c>
      <c r="AW142" s="205">
        <v>755131739</v>
      </c>
      <c r="AX142" s="206">
        <v>0</v>
      </c>
      <c r="AY142" s="205">
        <v>755131739</v>
      </c>
      <c r="AZ142" s="206">
        <v>0</v>
      </c>
      <c r="BA142" s="206">
        <v>0</v>
      </c>
      <c r="BB142" s="327"/>
      <c r="BC142" s="362">
        <f t="shared" si="8"/>
        <v>0.70342856016923616</v>
      </c>
      <c r="BD142" s="362">
        <f t="shared" si="9"/>
        <v>0.66962459902602811</v>
      </c>
    </row>
    <row r="143" spans="1:56" ht="15" hidden="1" customHeight="1" x14ac:dyDescent="0.25">
      <c r="A143" s="329" t="str">
        <f t="shared" si="10"/>
        <v>A20410110</v>
      </c>
      <c r="B143" s="925" t="s">
        <v>14</v>
      </c>
      <c r="C143" s="1032"/>
      <c r="D143" s="925" t="s">
        <v>282</v>
      </c>
      <c r="E143" s="1032"/>
      <c r="F143" s="925" t="s">
        <v>280</v>
      </c>
      <c r="G143" s="1032"/>
      <c r="H143" s="925" t="s">
        <v>283</v>
      </c>
      <c r="I143" s="1032"/>
      <c r="J143" s="925" t="s">
        <v>65</v>
      </c>
      <c r="K143" s="1032"/>
      <c r="L143" s="1032"/>
      <c r="M143" s="925" t="s">
        <v>279</v>
      </c>
      <c r="N143" s="1032"/>
      <c r="O143" s="1032"/>
      <c r="P143" s="925"/>
      <c r="Q143" s="1032"/>
      <c r="R143" s="925"/>
      <c r="S143" s="1032"/>
      <c r="T143" s="924" t="s">
        <v>407</v>
      </c>
      <c r="U143" s="1032"/>
      <c r="V143" s="1032"/>
      <c r="W143" s="1032"/>
      <c r="X143" s="1032"/>
      <c r="Y143" s="1032"/>
      <c r="Z143" s="1032"/>
      <c r="AA143" s="1032"/>
      <c r="AB143" s="925" t="s">
        <v>273</v>
      </c>
      <c r="AC143" s="1032"/>
      <c r="AD143" s="1032"/>
      <c r="AE143" s="1032"/>
      <c r="AF143" s="1032"/>
      <c r="AG143" s="925" t="s">
        <v>274</v>
      </c>
      <c r="AH143" s="1032"/>
      <c r="AI143" s="1032"/>
      <c r="AJ143" s="108" t="s">
        <v>65</v>
      </c>
      <c r="AK143" s="926"/>
      <c r="AL143" s="926"/>
      <c r="AM143" s="926"/>
      <c r="AN143" s="926"/>
      <c r="AO143" s="209">
        <v>400000000</v>
      </c>
      <c r="AP143" s="209">
        <v>95200000</v>
      </c>
      <c r="AQ143" s="209">
        <v>304800000</v>
      </c>
      <c r="AR143" s="389">
        <v>0</v>
      </c>
      <c r="AS143" s="209">
        <v>72168000</v>
      </c>
      <c r="AT143" s="209">
        <v>23032000</v>
      </c>
      <c r="AU143" s="209">
        <v>14253140</v>
      </c>
      <c r="AV143" s="209">
        <v>57914860</v>
      </c>
      <c r="AW143" s="209">
        <v>14253140</v>
      </c>
      <c r="AX143" s="210">
        <v>0</v>
      </c>
      <c r="AY143" s="209">
        <v>14253140</v>
      </c>
      <c r="AZ143" s="210">
        <v>0</v>
      </c>
      <c r="BA143" s="210">
        <v>0</v>
      </c>
      <c r="BB143" s="327"/>
      <c r="BC143" s="362">
        <f t="shared" si="8"/>
        <v>0.18042</v>
      </c>
      <c r="BD143" s="362">
        <f t="shared" si="9"/>
        <v>0.1974994457377231</v>
      </c>
    </row>
    <row r="144" spans="1:56" ht="15" hidden="1" customHeight="1" x14ac:dyDescent="0.25">
      <c r="A144" s="329" t="str">
        <f t="shared" si="10"/>
        <v>A20410210</v>
      </c>
      <c r="B144" s="925" t="s">
        <v>14</v>
      </c>
      <c r="C144" s="1032"/>
      <c r="D144" s="925" t="s">
        <v>282</v>
      </c>
      <c r="E144" s="1032"/>
      <c r="F144" s="925" t="s">
        <v>280</v>
      </c>
      <c r="G144" s="1032"/>
      <c r="H144" s="925" t="s">
        <v>283</v>
      </c>
      <c r="I144" s="1032"/>
      <c r="J144" s="925" t="s">
        <v>65</v>
      </c>
      <c r="K144" s="1032"/>
      <c r="L144" s="1032"/>
      <c r="M144" s="925" t="s">
        <v>282</v>
      </c>
      <c r="N144" s="1032"/>
      <c r="O144" s="1032"/>
      <c r="P144" s="925"/>
      <c r="Q144" s="1032"/>
      <c r="R144" s="925"/>
      <c r="S144" s="1032"/>
      <c r="T144" s="924" t="s">
        <v>82</v>
      </c>
      <c r="U144" s="1032"/>
      <c r="V144" s="1032"/>
      <c r="W144" s="1032"/>
      <c r="X144" s="1032"/>
      <c r="Y144" s="1032"/>
      <c r="Z144" s="1032"/>
      <c r="AA144" s="1032"/>
      <c r="AB144" s="925" t="s">
        <v>273</v>
      </c>
      <c r="AC144" s="1032"/>
      <c r="AD144" s="1032"/>
      <c r="AE144" s="1032"/>
      <c r="AF144" s="1032"/>
      <c r="AG144" s="925" t="s">
        <v>274</v>
      </c>
      <c r="AH144" s="1032"/>
      <c r="AI144" s="1032"/>
      <c r="AJ144" s="108" t="s">
        <v>65</v>
      </c>
      <c r="AK144" s="926"/>
      <c r="AL144" s="926"/>
      <c r="AM144" s="926"/>
      <c r="AN144" s="926"/>
      <c r="AO144" s="209">
        <v>1203139548</v>
      </c>
      <c r="AP144" s="209">
        <v>1182098887</v>
      </c>
      <c r="AQ144" s="209">
        <v>21040661</v>
      </c>
      <c r="AR144" s="389">
        <v>0</v>
      </c>
      <c r="AS144" s="209">
        <v>1055526144</v>
      </c>
      <c r="AT144" s="209">
        <v>126572743</v>
      </c>
      <c r="AU144" s="209">
        <v>740878599</v>
      </c>
      <c r="AV144" s="209">
        <v>314647545</v>
      </c>
      <c r="AW144" s="209">
        <v>740878599</v>
      </c>
      <c r="AX144" s="210">
        <v>0</v>
      </c>
      <c r="AY144" s="209">
        <v>740878599</v>
      </c>
      <c r="AZ144" s="210">
        <v>0</v>
      </c>
      <c r="BA144" s="210">
        <v>0</v>
      </c>
      <c r="BB144" s="327"/>
      <c r="BC144" s="362">
        <f t="shared" si="8"/>
        <v>0.87730982308296623</v>
      </c>
      <c r="BD144" s="362">
        <f t="shared" si="9"/>
        <v>0.70190454609904951</v>
      </c>
    </row>
    <row r="145" spans="1:56" ht="15" hidden="1" customHeight="1" x14ac:dyDescent="0.25">
      <c r="A145" s="329" t="str">
        <f t="shared" si="10"/>
        <v>A2041110</v>
      </c>
      <c r="B145" s="918" t="s">
        <v>14</v>
      </c>
      <c r="C145" s="1032"/>
      <c r="D145" s="918" t="s">
        <v>282</v>
      </c>
      <c r="E145" s="1032"/>
      <c r="F145" s="918" t="s">
        <v>280</v>
      </c>
      <c r="G145" s="1032"/>
      <c r="H145" s="918" t="s">
        <v>283</v>
      </c>
      <c r="I145" s="1032"/>
      <c r="J145" s="918" t="s">
        <v>80</v>
      </c>
      <c r="K145" s="1032"/>
      <c r="L145" s="1032"/>
      <c r="M145" s="918"/>
      <c r="N145" s="1032"/>
      <c r="O145" s="1032"/>
      <c r="P145" s="918"/>
      <c r="Q145" s="1032"/>
      <c r="R145" s="918"/>
      <c r="S145" s="1032"/>
      <c r="T145" s="917" t="s">
        <v>227</v>
      </c>
      <c r="U145" s="1032"/>
      <c r="V145" s="1032"/>
      <c r="W145" s="1032"/>
      <c r="X145" s="1032"/>
      <c r="Y145" s="1032"/>
      <c r="Z145" s="1032"/>
      <c r="AA145" s="1032"/>
      <c r="AB145" s="918" t="s">
        <v>273</v>
      </c>
      <c r="AC145" s="1032"/>
      <c r="AD145" s="1032"/>
      <c r="AE145" s="1032"/>
      <c r="AF145" s="1032"/>
      <c r="AG145" s="918" t="s">
        <v>274</v>
      </c>
      <c r="AH145" s="1032"/>
      <c r="AI145" s="1032"/>
      <c r="AJ145" s="105" t="s">
        <v>65</v>
      </c>
      <c r="AK145" s="919"/>
      <c r="AL145" s="919"/>
      <c r="AM145" s="919"/>
      <c r="AN145" s="919"/>
      <c r="AO145" s="205">
        <v>298000000</v>
      </c>
      <c r="AP145" s="205">
        <v>298000000</v>
      </c>
      <c r="AQ145" s="206">
        <v>0</v>
      </c>
      <c r="AR145" s="388">
        <v>0</v>
      </c>
      <c r="AS145" s="205">
        <v>247439227</v>
      </c>
      <c r="AT145" s="205">
        <v>50560773</v>
      </c>
      <c r="AU145" s="205">
        <v>233466003</v>
      </c>
      <c r="AV145" s="205">
        <v>13973224</v>
      </c>
      <c r="AW145" s="205">
        <v>233466003</v>
      </c>
      <c r="AX145" s="206">
        <v>0</v>
      </c>
      <c r="AY145" s="205">
        <v>233466003</v>
      </c>
      <c r="AZ145" s="206">
        <v>0</v>
      </c>
      <c r="BA145" s="205">
        <v>1237429</v>
      </c>
      <c r="BB145" s="327"/>
      <c r="BC145" s="362">
        <f t="shared" si="8"/>
        <v>0.8303329765100671</v>
      </c>
      <c r="BD145" s="362">
        <f t="shared" si="9"/>
        <v>0.9435286628987084</v>
      </c>
    </row>
    <row r="146" spans="1:56" ht="15" hidden="1" customHeight="1" x14ac:dyDescent="0.25">
      <c r="A146" s="329" t="str">
        <f t="shared" si="10"/>
        <v>A2041113</v>
      </c>
      <c r="B146" s="918" t="s">
        <v>14</v>
      </c>
      <c r="C146" s="1032"/>
      <c r="D146" s="918" t="s">
        <v>282</v>
      </c>
      <c r="E146" s="1032"/>
      <c r="F146" s="918" t="s">
        <v>280</v>
      </c>
      <c r="G146" s="1032"/>
      <c r="H146" s="918" t="s">
        <v>283</v>
      </c>
      <c r="I146" s="1032"/>
      <c r="J146" s="918" t="s">
        <v>80</v>
      </c>
      <c r="K146" s="1032"/>
      <c r="L146" s="1032"/>
      <c r="M146" s="918"/>
      <c r="N146" s="1032"/>
      <c r="O146" s="1032"/>
      <c r="P146" s="918"/>
      <c r="Q146" s="1032"/>
      <c r="R146" s="918"/>
      <c r="S146" s="1032"/>
      <c r="T146" s="917" t="s">
        <v>227</v>
      </c>
      <c r="U146" s="1032"/>
      <c r="V146" s="1032"/>
      <c r="W146" s="1032"/>
      <c r="X146" s="1032"/>
      <c r="Y146" s="1032"/>
      <c r="Z146" s="1032"/>
      <c r="AA146" s="1032"/>
      <c r="AB146" s="918" t="s">
        <v>273</v>
      </c>
      <c r="AC146" s="1032"/>
      <c r="AD146" s="1032"/>
      <c r="AE146" s="1032"/>
      <c r="AF146" s="1032"/>
      <c r="AG146" s="918" t="s">
        <v>274</v>
      </c>
      <c r="AH146" s="1032"/>
      <c r="AI146" s="1032"/>
      <c r="AJ146" s="105" t="s">
        <v>303</v>
      </c>
      <c r="AK146" s="919"/>
      <c r="AL146" s="919"/>
      <c r="AM146" s="919"/>
      <c r="AN146" s="919"/>
      <c r="AO146" s="205">
        <v>550000000</v>
      </c>
      <c r="AP146" s="205">
        <v>550000000</v>
      </c>
      <c r="AQ146" s="206">
        <v>0</v>
      </c>
      <c r="AR146" s="388">
        <v>0</v>
      </c>
      <c r="AS146" s="205">
        <v>324598665</v>
      </c>
      <c r="AT146" s="205">
        <v>225401335</v>
      </c>
      <c r="AU146" s="205">
        <v>2555366</v>
      </c>
      <c r="AV146" s="205">
        <v>322043299</v>
      </c>
      <c r="AW146" s="206">
        <v>0</v>
      </c>
      <c r="AX146" s="205">
        <v>2555366</v>
      </c>
      <c r="AY146" s="206">
        <v>0</v>
      </c>
      <c r="AZ146" s="206">
        <v>0</v>
      </c>
      <c r="BA146" s="206">
        <v>0</v>
      </c>
      <c r="BB146" s="327"/>
      <c r="BC146" s="362">
        <f t="shared" si="8"/>
        <v>0.59017939090909088</v>
      </c>
      <c r="BD146" s="362">
        <f t="shared" si="9"/>
        <v>0</v>
      </c>
    </row>
    <row r="147" spans="1:56" ht="15" hidden="1" customHeight="1" x14ac:dyDescent="0.25">
      <c r="A147" s="329" t="str">
        <f t="shared" si="10"/>
        <v>A20411110</v>
      </c>
      <c r="B147" s="925" t="s">
        <v>14</v>
      </c>
      <c r="C147" s="1032"/>
      <c r="D147" s="925" t="s">
        <v>282</v>
      </c>
      <c r="E147" s="1032"/>
      <c r="F147" s="925" t="s">
        <v>280</v>
      </c>
      <c r="G147" s="1032"/>
      <c r="H147" s="925" t="s">
        <v>283</v>
      </c>
      <c r="I147" s="1032"/>
      <c r="J147" s="925" t="s">
        <v>80</v>
      </c>
      <c r="K147" s="1032"/>
      <c r="L147" s="1032"/>
      <c r="M147" s="925" t="s">
        <v>279</v>
      </c>
      <c r="N147" s="1032"/>
      <c r="O147" s="1032"/>
      <c r="P147" s="925"/>
      <c r="Q147" s="1032"/>
      <c r="R147" s="925"/>
      <c r="S147" s="1032"/>
      <c r="T147" s="924" t="s">
        <v>83</v>
      </c>
      <c r="U147" s="1032"/>
      <c r="V147" s="1032"/>
      <c r="W147" s="1032"/>
      <c r="X147" s="1032"/>
      <c r="Y147" s="1032"/>
      <c r="Z147" s="1032"/>
      <c r="AA147" s="1032"/>
      <c r="AB147" s="925" t="s">
        <v>273</v>
      </c>
      <c r="AC147" s="1032"/>
      <c r="AD147" s="1032"/>
      <c r="AE147" s="1032"/>
      <c r="AF147" s="1032"/>
      <c r="AG147" s="925" t="s">
        <v>274</v>
      </c>
      <c r="AH147" s="1032"/>
      <c r="AI147" s="1032"/>
      <c r="AJ147" s="108" t="s">
        <v>65</v>
      </c>
      <c r="AK147" s="926"/>
      <c r="AL147" s="926"/>
      <c r="AM147" s="926"/>
      <c r="AN147" s="926"/>
      <c r="AO147" s="209">
        <v>110000000</v>
      </c>
      <c r="AP147" s="209">
        <v>110000000</v>
      </c>
      <c r="AQ147" s="210">
        <v>0</v>
      </c>
      <c r="AR147" s="389">
        <v>0</v>
      </c>
      <c r="AS147" s="209">
        <v>99296084</v>
      </c>
      <c r="AT147" s="209">
        <v>10703916</v>
      </c>
      <c r="AU147" s="209">
        <v>85586438</v>
      </c>
      <c r="AV147" s="209">
        <v>13709646</v>
      </c>
      <c r="AW147" s="209">
        <v>85586438</v>
      </c>
      <c r="AX147" s="210">
        <v>0</v>
      </c>
      <c r="AY147" s="209">
        <v>85586438</v>
      </c>
      <c r="AZ147" s="210">
        <v>0</v>
      </c>
      <c r="BA147" s="210">
        <v>0</v>
      </c>
      <c r="BB147" s="327"/>
      <c r="BC147" s="362">
        <f t="shared" si="8"/>
        <v>0.90269167272727269</v>
      </c>
      <c r="BD147" s="362">
        <f t="shared" si="9"/>
        <v>0.86193165482739476</v>
      </c>
    </row>
    <row r="148" spans="1:56" ht="15" hidden="1" customHeight="1" x14ac:dyDescent="0.25">
      <c r="A148" s="329" t="str">
        <f t="shared" si="10"/>
        <v>A20411113</v>
      </c>
      <c r="B148" s="925" t="s">
        <v>14</v>
      </c>
      <c r="C148" s="1032"/>
      <c r="D148" s="925" t="s">
        <v>282</v>
      </c>
      <c r="E148" s="1032"/>
      <c r="F148" s="925" t="s">
        <v>280</v>
      </c>
      <c r="G148" s="1032"/>
      <c r="H148" s="925" t="s">
        <v>283</v>
      </c>
      <c r="I148" s="1032"/>
      <c r="J148" s="925" t="s">
        <v>80</v>
      </c>
      <c r="K148" s="1032"/>
      <c r="L148" s="1032"/>
      <c r="M148" s="925" t="s">
        <v>279</v>
      </c>
      <c r="N148" s="1032"/>
      <c r="O148" s="1032"/>
      <c r="P148" s="925"/>
      <c r="Q148" s="1032"/>
      <c r="R148" s="925"/>
      <c r="S148" s="1032"/>
      <c r="T148" s="924" t="s">
        <v>83</v>
      </c>
      <c r="U148" s="1032"/>
      <c r="V148" s="1032"/>
      <c r="W148" s="1032"/>
      <c r="X148" s="1032"/>
      <c r="Y148" s="1032"/>
      <c r="Z148" s="1032"/>
      <c r="AA148" s="1032"/>
      <c r="AB148" s="925" t="s">
        <v>273</v>
      </c>
      <c r="AC148" s="1032"/>
      <c r="AD148" s="1032"/>
      <c r="AE148" s="1032"/>
      <c r="AF148" s="1032"/>
      <c r="AG148" s="925" t="s">
        <v>274</v>
      </c>
      <c r="AH148" s="1032"/>
      <c r="AI148" s="1032"/>
      <c r="AJ148" s="108" t="s">
        <v>303</v>
      </c>
      <c r="AK148" s="926"/>
      <c r="AL148" s="926"/>
      <c r="AM148" s="926"/>
      <c r="AN148" s="926"/>
      <c r="AO148" s="209">
        <v>50000000</v>
      </c>
      <c r="AP148" s="209">
        <v>50000000</v>
      </c>
      <c r="AQ148" s="210">
        <v>0</v>
      </c>
      <c r="AR148" s="389">
        <v>0</v>
      </c>
      <c r="AS148" s="209">
        <v>50000000</v>
      </c>
      <c r="AT148" s="210">
        <v>0</v>
      </c>
      <c r="AU148" s="210">
        <v>0</v>
      </c>
      <c r="AV148" s="209">
        <v>50000000</v>
      </c>
      <c r="AW148" s="210">
        <v>0</v>
      </c>
      <c r="AX148" s="210">
        <v>0</v>
      </c>
      <c r="AY148" s="210">
        <v>0</v>
      </c>
      <c r="AZ148" s="210">
        <v>0</v>
      </c>
      <c r="BA148" s="210">
        <v>0</v>
      </c>
      <c r="BB148" s="327"/>
      <c r="BC148" s="362">
        <f t="shared" si="8"/>
        <v>1</v>
      </c>
      <c r="BD148" s="362">
        <f t="shared" si="9"/>
        <v>0</v>
      </c>
    </row>
    <row r="149" spans="1:56" ht="15" hidden="1" customHeight="1" x14ac:dyDescent="0.25">
      <c r="A149" s="329" t="str">
        <f t="shared" si="10"/>
        <v>A20411210</v>
      </c>
      <c r="B149" s="925" t="s">
        <v>14</v>
      </c>
      <c r="C149" s="1032"/>
      <c r="D149" s="925" t="s">
        <v>282</v>
      </c>
      <c r="E149" s="1032"/>
      <c r="F149" s="925" t="s">
        <v>280</v>
      </c>
      <c r="G149" s="1032"/>
      <c r="H149" s="925" t="s">
        <v>283</v>
      </c>
      <c r="I149" s="1032"/>
      <c r="J149" s="925" t="s">
        <v>80</v>
      </c>
      <c r="K149" s="1032"/>
      <c r="L149" s="1032"/>
      <c r="M149" s="925" t="s">
        <v>282</v>
      </c>
      <c r="N149" s="1032"/>
      <c r="O149" s="1032"/>
      <c r="P149" s="925"/>
      <c r="Q149" s="1032"/>
      <c r="R149" s="925"/>
      <c r="S149" s="1032"/>
      <c r="T149" s="924" t="s">
        <v>84</v>
      </c>
      <c r="U149" s="1032"/>
      <c r="V149" s="1032"/>
      <c r="W149" s="1032"/>
      <c r="X149" s="1032"/>
      <c r="Y149" s="1032"/>
      <c r="Z149" s="1032"/>
      <c r="AA149" s="1032"/>
      <c r="AB149" s="925" t="s">
        <v>273</v>
      </c>
      <c r="AC149" s="1032"/>
      <c r="AD149" s="1032"/>
      <c r="AE149" s="1032"/>
      <c r="AF149" s="1032"/>
      <c r="AG149" s="925" t="s">
        <v>274</v>
      </c>
      <c r="AH149" s="1032"/>
      <c r="AI149" s="1032"/>
      <c r="AJ149" s="108" t="s">
        <v>65</v>
      </c>
      <c r="AK149" s="926"/>
      <c r="AL149" s="926"/>
      <c r="AM149" s="926"/>
      <c r="AN149" s="926"/>
      <c r="AO149" s="209">
        <v>188000000</v>
      </c>
      <c r="AP149" s="209">
        <v>188000000</v>
      </c>
      <c r="AQ149" s="210">
        <v>0</v>
      </c>
      <c r="AR149" s="389">
        <v>0</v>
      </c>
      <c r="AS149" s="209">
        <v>148143143</v>
      </c>
      <c r="AT149" s="209">
        <v>39856857</v>
      </c>
      <c r="AU149" s="209">
        <v>147879565</v>
      </c>
      <c r="AV149" s="209">
        <v>263578</v>
      </c>
      <c r="AW149" s="209">
        <v>147879565</v>
      </c>
      <c r="AX149" s="210">
        <v>0</v>
      </c>
      <c r="AY149" s="209">
        <v>147879565</v>
      </c>
      <c r="AZ149" s="210">
        <v>0</v>
      </c>
      <c r="BA149" s="209">
        <v>1237429</v>
      </c>
      <c r="BB149" s="327"/>
      <c r="BC149" s="362">
        <f t="shared" si="8"/>
        <v>0.78799544148936174</v>
      </c>
      <c r="BD149" s="362">
        <f t="shared" si="9"/>
        <v>0.99822078838978057</v>
      </c>
    </row>
    <row r="150" spans="1:56" ht="15" hidden="1" customHeight="1" x14ac:dyDescent="0.25">
      <c r="A150" s="329" t="str">
        <f t="shared" si="10"/>
        <v>A20411213</v>
      </c>
      <c r="B150" s="925" t="s">
        <v>14</v>
      </c>
      <c r="C150" s="1032"/>
      <c r="D150" s="925" t="s">
        <v>282</v>
      </c>
      <c r="E150" s="1032"/>
      <c r="F150" s="925" t="s">
        <v>280</v>
      </c>
      <c r="G150" s="1032"/>
      <c r="H150" s="925" t="s">
        <v>283</v>
      </c>
      <c r="I150" s="1032"/>
      <c r="J150" s="925" t="s">
        <v>80</v>
      </c>
      <c r="K150" s="1032"/>
      <c r="L150" s="1032"/>
      <c r="M150" s="925" t="s">
        <v>282</v>
      </c>
      <c r="N150" s="1032"/>
      <c r="O150" s="1032"/>
      <c r="P150" s="925"/>
      <c r="Q150" s="1032"/>
      <c r="R150" s="925"/>
      <c r="S150" s="1032"/>
      <c r="T150" s="924" t="s">
        <v>84</v>
      </c>
      <c r="U150" s="1032"/>
      <c r="V150" s="1032"/>
      <c r="W150" s="1032"/>
      <c r="X150" s="1032"/>
      <c r="Y150" s="1032"/>
      <c r="Z150" s="1032"/>
      <c r="AA150" s="1032"/>
      <c r="AB150" s="925" t="s">
        <v>273</v>
      </c>
      <c r="AC150" s="1032"/>
      <c r="AD150" s="1032"/>
      <c r="AE150" s="1032"/>
      <c r="AF150" s="1032"/>
      <c r="AG150" s="925" t="s">
        <v>274</v>
      </c>
      <c r="AH150" s="1032"/>
      <c r="AI150" s="1032"/>
      <c r="AJ150" s="108" t="s">
        <v>303</v>
      </c>
      <c r="AK150" s="926"/>
      <c r="AL150" s="926"/>
      <c r="AM150" s="926"/>
      <c r="AN150" s="926"/>
      <c r="AO150" s="209">
        <v>500000000</v>
      </c>
      <c r="AP150" s="209">
        <v>500000000</v>
      </c>
      <c r="AQ150" s="210">
        <v>0</v>
      </c>
      <c r="AR150" s="389">
        <v>0</v>
      </c>
      <c r="AS150" s="209">
        <v>274598665</v>
      </c>
      <c r="AT150" s="209">
        <v>225401335</v>
      </c>
      <c r="AU150" s="209">
        <v>2555366</v>
      </c>
      <c r="AV150" s="209">
        <v>272043299</v>
      </c>
      <c r="AW150" s="210">
        <v>0</v>
      </c>
      <c r="AX150" s="209">
        <v>2555366</v>
      </c>
      <c r="AY150" s="210">
        <v>0</v>
      </c>
      <c r="AZ150" s="210">
        <v>0</v>
      </c>
      <c r="BA150" s="210">
        <v>0</v>
      </c>
      <c r="BB150" s="327"/>
      <c r="BC150" s="362">
        <f t="shared" si="8"/>
        <v>0.54919733000000004</v>
      </c>
      <c r="BD150" s="362">
        <f t="shared" si="9"/>
        <v>0</v>
      </c>
    </row>
    <row r="151" spans="1:56" ht="15" hidden="1" customHeight="1" x14ac:dyDescent="0.25">
      <c r="A151" s="329" t="str">
        <f t="shared" si="10"/>
        <v>A2041410</v>
      </c>
      <c r="B151" s="925" t="s">
        <v>14</v>
      </c>
      <c r="C151" s="1032"/>
      <c r="D151" s="925" t="s">
        <v>282</v>
      </c>
      <c r="E151" s="1032"/>
      <c r="F151" s="925" t="s">
        <v>280</v>
      </c>
      <c r="G151" s="1032"/>
      <c r="H151" s="925" t="s">
        <v>283</v>
      </c>
      <c r="I151" s="1032"/>
      <c r="J151" s="925" t="s">
        <v>285</v>
      </c>
      <c r="K151" s="1032"/>
      <c r="L151" s="1032"/>
      <c r="M151" s="925"/>
      <c r="N151" s="1032"/>
      <c r="O151" s="1032"/>
      <c r="P151" s="925"/>
      <c r="Q151" s="1032"/>
      <c r="R151" s="925"/>
      <c r="S151" s="1032"/>
      <c r="T151" s="924" t="s">
        <v>408</v>
      </c>
      <c r="U151" s="1032"/>
      <c r="V151" s="1032"/>
      <c r="W151" s="1032"/>
      <c r="X151" s="1032"/>
      <c r="Y151" s="1032"/>
      <c r="Z151" s="1032"/>
      <c r="AA151" s="1032"/>
      <c r="AB151" s="925" t="s">
        <v>273</v>
      </c>
      <c r="AC151" s="1032"/>
      <c r="AD151" s="1032"/>
      <c r="AE151" s="1032"/>
      <c r="AF151" s="1032"/>
      <c r="AG151" s="925" t="s">
        <v>274</v>
      </c>
      <c r="AH151" s="1032"/>
      <c r="AI151" s="1032"/>
      <c r="AJ151" s="108" t="s">
        <v>65</v>
      </c>
      <c r="AK151" s="926"/>
      <c r="AL151" s="926"/>
      <c r="AM151" s="926"/>
      <c r="AN151" s="926"/>
      <c r="AO151" s="209">
        <v>2500000</v>
      </c>
      <c r="AP151" s="209">
        <v>943940</v>
      </c>
      <c r="AQ151" s="209">
        <v>1556060</v>
      </c>
      <c r="AR151" s="389">
        <v>0</v>
      </c>
      <c r="AS151" s="209">
        <v>943940</v>
      </c>
      <c r="AT151" s="210">
        <v>0</v>
      </c>
      <c r="AU151" s="209">
        <v>943940</v>
      </c>
      <c r="AV151" s="210">
        <v>0</v>
      </c>
      <c r="AW151" s="209">
        <v>943940</v>
      </c>
      <c r="AX151" s="210">
        <v>0</v>
      </c>
      <c r="AY151" s="209">
        <v>943940</v>
      </c>
      <c r="AZ151" s="210">
        <v>0</v>
      </c>
      <c r="BA151" s="210">
        <v>0</v>
      </c>
      <c r="BB151" s="327"/>
      <c r="BC151" s="362">
        <f t="shared" si="8"/>
        <v>0.37757600000000002</v>
      </c>
      <c r="BD151" s="362">
        <f t="shared" si="9"/>
        <v>1</v>
      </c>
    </row>
    <row r="152" spans="1:56" ht="15" hidden="1" customHeight="1" x14ac:dyDescent="0.25">
      <c r="A152" s="329" t="str">
        <f t="shared" si="10"/>
        <v>A2042110</v>
      </c>
      <c r="B152" s="918" t="s">
        <v>14</v>
      </c>
      <c r="C152" s="1032"/>
      <c r="D152" s="918" t="s">
        <v>282</v>
      </c>
      <c r="E152" s="1032"/>
      <c r="F152" s="918" t="s">
        <v>280</v>
      </c>
      <c r="G152" s="1032"/>
      <c r="H152" s="918" t="s">
        <v>283</v>
      </c>
      <c r="I152" s="1032"/>
      <c r="J152" s="918" t="s">
        <v>301</v>
      </c>
      <c r="K152" s="1032"/>
      <c r="L152" s="1032"/>
      <c r="M152" s="918"/>
      <c r="N152" s="1032"/>
      <c r="O152" s="1032"/>
      <c r="P152" s="918"/>
      <c r="Q152" s="1032"/>
      <c r="R152" s="918"/>
      <c r="S152" s="1032"/>
      <c r="T152" s="917" t="s">
        <v>306</v>
      </c>
      <c r="U152" s="1032"/>
      <c r="V152" s="1032"/>
      <c r="W152" s="1032"/>
      <c r="X152" s="1032"/>
      <c r="Y152" s="1032"/>
      <c r="Z152" s="1032"/>
      <c r="AA152" s="1032"/>
      <c r="AB152" s="918" t="s">
        <v>273</v>
      </c>
      <c r="AC152" s="1032"/>
      <c r="AD152" s="1032"/>
      <c r="AE152" s="1032"/>
      <c r="AF152" s="1032"/>
      <c r="AG152" s="918" t="s">
        <v>274</v>
      </c>
      <c r="AH152" s="1032"/>
      <c r="AI152" s="1032"/>
      <c r="AJ152" s="105" t="s">
        <v>65</v>
      </c>
      <c r="AK152" s="919"/>
      <c r="AL152" s="919"/>
      <c r="AM152" s="919"/>
      <c r="AN152" s="919"/>
      <c r="AO152" s="205">
        <v>88570000</v>
      </c>
      <c r="AP152" s="205">
        <v>66320000</v>
      </c>
      <c r="AQ152" s="205">
        <v>22250000</v>
      </c>
      <c r="AR152" s="388">
        <v>0</v>
      </c>
      <c r="AS152" s="205">
        <v>66320000</v>
      </c>
      <c r="AT152" s="206">
        <v>0</v>
      </c>
      <c r="AU152" s="205">
        <v>66320000</v>
      </c>
      <c r="AV152" s="206">
        <v>0</v>
      </c>
      <c r="AW152" s="205">
        <v>66320000</v>
      </c>
      <c r="AX152" s="206">
        <v>0</v>
      </c>
      <c r="AY152" s="205">
        <v>66320000</v>
      </c>
      <c r="AZ152" s="206">
        <v>0</v>
      </c>
      <c r="BA152" s="206">
        <v>0</v>
      </c>
      <c r="BB152" s="327"/>
      <c r="BC152" s="362">
        <f t="shared" si="8"/>
        <v>0.74878627074630233</v>
      </c>
      <c r="BD152" s="362">
        <f t="shared" si="9"/>
        <v>1</v>
      </c>
    </row>
    <row r="153" spans="1:56" ht="15" hidden="1" customHeight="1" x14ac:dyDescent="0.25">
      <c r="A153" s="329" t="str">
        <f t="shared" si="10"/>
        <v>A2042113</v>
      </c>
      <c r="B153" s="918" t="s">
        <v>14</v>
      </c>
      <c r="C153" s="1032"/>
      <c r="D153" s="918" t="s">
        <v>282</v>
      </c>
      <c r="E153" s="1032"/>
      <c r="F153" s="918" t="s">
        <v>280</v>
      </c>
      <c r="G153" s="1032"/>
      <c r="H153" s="918" t="s">
        <v>283</v>
      </c>
      <c r="I153" s="1032"/>
      <c r="J153" s="918" t="s">
        <v>301</v>
      </c>
      <c r="K153" s="1032"/>
      <c r="L153" s="1032"/>
      <c r="M153" s="918"/>
      <c r="N153" s="1032"/>
      <c r="O153" s="1032"/>
      <c r="P153" s="918"/>
      <c r="Q153" s="1032"/>
      <c r="R153" s="918"/>
      <c r="S153" s="1032"/>
      <c r="T153" s="917" t="s">
        <v>306</v>
      </c>
      <c r="U153" s="1032"/>
      <c r="V153" s="1032"/>
      <c r="W153" s="1032"/>
      <c r="X153" s="1032"/>
      <c r="Y153" s="1032"/>
      <c r="Z153" s="1032"/>
      <c r="AA153" s="1032"/>
      <c r="AB153" s="918" t="s">
        <v>273</v>
      </c>
      <c r="AC153" s="1032"/>
      <c r="AD153" s="1032"/>
      <c r="AE153" s="1032"/>
      <c r="AF153" s="1032"/>
      <c r="AG153" s="918" t="s">
        <v>274</v>
      </c>
      <c r="AH153" s="1032"/>
      <c r="AI153" s="1032"/>
      <c r="AJ153" s="105" t="s">
        <v>303</v>
      </c>
      <c r="AK153" s="919"/>
      <c r="AL153" s="919"/>
      <c r="AM153" s="919"/>
      <c r="AN153" s="919"/>
      <c r="AO153" s="205">
        <v>120000000</v>
      </c>
      <c r="AP153" s="206">
        <v>0</v>
      </c>
      <c r="AQ153" s="205">
        <v>120000000</v>
      </c>
      <c r="AR153" s="388">
        <v>0</v>
      </c>
      <c r="AS153" s="206">
        <v>0</v>
      </c>
      <c r="AT153" s="206">
        <v>0</v>
      </c>
      <c r="AU153" s="206">
        <v>0</v>
      </c>
      <c r="AV153" s="206">
        <v>0</v>
      </c>
      <c r="AW153" s="206">
        <v>0</v>
      </c>
      <c r="AX153" s="206">
        <v>0</v>
      </c>
      <c r="AY153" s="206">
        <v>0</v>
      </c>
      <c r="AZ153" s="206">
        <v>0</v>
      </c>
      <c r="BA153" s="206">
        <v>0</v>
      </c>
      <c r="BB153" s="327"/>
      <c r="BC153" s="362">
        <f t="shared" si="8"/>
        <v>0</v>
      </c>
      <c r="BD153" s="362" t="e">
        <f t="shared" si="9"/>
        <v>#DIV/0!</v>
      </c>
    </row>
    <row r="154" spans="1:56" ht="15" hidden="1" customHeight="1" x14ac:dyDescent="0.25">
      <c r="A154" s="329" t="str">
        <f t="shared" si="10"/>
        <v>A20421110</v>
      </c>
      <c r="B154" s="925" t="s">
        <v>14</v>
      </c>
      <c r="C154" s="1032"/>
      <c r="D154" s="925" t="s">
        <v>282</v>
      </c>
      <c r="E154" s="1032"/>
      <c r="F154" s="925" t="s">
        <v>280</v>
      </c>
      <c r="G154" s="1032"/>
      <c r="H154" s="925" t="s">
        <v>283</v>
      </c>
      <c r="I154" s="1032"/>
      <c r="J154" s="925" t="s">
        <v>301</v>
      </c>
      <c r="K154" s="1032"/>
      <c r="L154" s="1032"/>
      <c r="M154" s="925" t="s">
        <v>279</v>
      </c>
      <c r="N154" s="1032"/>
      <c r="O154" s="1032"/>
      <c r="P154" s="925"/>
      <c r="Q154" s="1032"/>
      <c r="R154" s="925"/>
      <c r="S154" s="1032"/>
      <c r="T154" s="924" t="s">
        <v>85</v>
      </c>
      <c r="U154" s="1032"/>
      <c r="V154" s="1032"/>
      <c r="W154" s="1032"/>
      <c r="X154" s="1032"/>
      <c r="Y154" s="1032"/>
      <c r="Z154" s="1032"/>
      <c r="AA154" s="1032"/>
      <c r="AB154" s="925" t="s">
        <v>273</v>
      </c>
      <c r="AC154" s="1032"/>
      <c r="AD154" s="1032"/>
      <c r="AE154" s="1032"/>
      <c r="AF154" s="1032"/>
      <c r="AG154" s="925" t="s">
        <v>274</v>
      </c>
      <c r="AH154" s="1032"/>
      <c r="AI154" s="1032"/>
      <c r="AJ154" s="108" t="s">
        <v>65</v>
      </c>
      <c r="AK154" s="926"/>
      <c r="AL154" s="926"/>
      <c r="AM154" s="926"/>
      <c r="AN154" s="926"/>
      <c r="AO154" s="209">
        <v>13500000</v>
      </c>
      <c r="AP154" s="209">
        <v>250000</v>
      </c>
      <c r="AQ154" s="209">
        <v>13250000</v>
      </c>
      <c r="AR154" s="389">
        <v>0</v>
      </c>
      <c r="AS154" s="209">
        <v>250000</v>
      </c>
      <c r="AT154" s="210">
        <v>0</v>
      </c>
      <c r="AU154" s="209">
        <v>250000</v>
      </c>
      <c r="AV154" s="210">
        <v>0</v>
      </c>
      <c r="AW154" s="209">
        <v>250000</v>
      </c>
      <c r="AX154" s="210">
        <v>0</v>
      </c>
      <c r="AY154" s="209">
        <v>250000</v>
      </c>
      <c r="AZ154" s="210">
        <v>0</v>
      </c>
      <c r="BA154" s="210">
        <v>0</v>
      </c>
      <c r="BB154" s="327"/>
      <c r="BC154" s="362">
        <f t="shared" si="8"/>
        <v>1.8518518518518517E-2</v>
      </c>
      <c r="BD154" s="362">
        <f t="shared" si="9"/>
        <v>1</v>
      </c>
    </row>
    <row r="155" spans="1:56" ht="15" hidden="1" customHeight="1" x14ac:dyDescent="0.25">
      <c r="A155" s="329" t="str">
        <f t="shared" si="10"/>
        <v>A20421113</v>
      </c>
      <c r="B155" s="925" t="s">
        <v>14</v>
      </c>
      <c r="C155" s="1032"/>
      <c r="D155" s="925" t="s">
        <v>282</v>
      </c>
      <c r="E155" s="1032"/>
      <c r="F155" s="925" t="s">
        <v>280</v>
      </c>
      <c r="G155" s="1032"/>
      <c r="H155" s="925" t="s">
        <v>283</v>
      </c>
      <c r="I155" s="1032"/>
      <c r="J155" s="925" t="s">
        <v>301</v>
      </c>
      <c r="K155" s="1032"/>
      <c r="L155" s="1032"/>
      <c r="M155" s="925" t="s">
        <v>279</v>
      </c>
      <c r="N155" s="1032"/>
      <c r="O155" s="1032"/>
      <c r="P155" s="925"/>
      <c r="Q155" s="1032"/>
      <c r="R155" s="925"/>
      <c r="S155" s="1032"/>
      <c r="T155" s="924" t="s">
        <v>85</v>
      </c>
      <c r="U155" s="1032"/>
      <c r="V155" s="1032"/>
      <c r="W155" s="1032"/>
      <c r="X155" s="1032"/>
      <c r="Y155" s="1032"/>
      <c r="Z155" s="1032"/>
      <c r="AA155" s="1032"/>
      <c r="AB155" s="925" t="s">
        <v>273</v>
      </c>
      <c r="AC155" s="1032"/>
      <c r="AD155" s="1032"/>
      <c r="AE155" s="1032"/>
      <c r="AF155" s="1032"/>
      <c r="AG155" s="925" t="s">
        <v>274</v>
      </c>
      <c r="AH155" s="1032"/>
      <c r="AI155" s="1032"/>
      <c r="AJ155" s="108" t="s">
        <v>303</v>
      </c>
      <c r="AK155" s="926"/>
      <c r="AL155" s="926"/>
      <c r="AM155" s="926"/>
      <c r="AN155" s="926"/>
      <c r="AO155" s="209">
        <v>30000000</v>
      </c>
      <c r="AP155" s="210">
        <v>0</v>
      </c>
      <c r="AQ155" s="209">
        <v>30000000</v>
      </c>
      <c r="AR155" s="389">
        <v>0</v>
      </c>
      <c r="AS155" s="210">
        <v>0</v>
      </c>
      <c r="AT155" s="210">
        <v>0</v>
      </c>
      <c r="AU155" s="210">
        <v>0</v>
      </c>
      <c r="AV155" s="210">
        <v>0</v>
      </c>
      <c r="AW155" s="210">
        <v>0</v>
      </c>
      <c r="AX155" s="210">
        <v>0</v>
      </c>
      <c r="AY155" s="210">
        <v>0</v>
      </c>
      <c r="AZ155" s="210">
        <v>0</v>
      </c>
      <c r="BA155" s="210">
        <v>0</v>
      </c>
      <c r="BB155" s="327"/>
      <c r="BC155" s="362">
        <f t="shared" si="8"/>
        <v>0</v>
      </c>
      <c r="BD155" s="362" t="e">
        <f t="shared" si="9"/>
        <v>#DIV/0!</v>
      </c>
    </row>
    <row r="156" spans="1:56" ht="15" hidden="1" customHeight="1" x14ac:dyDescent="0.25">
      <c r="A156" s="329" t="str">
        <f t="shared" si="10"/>
        <v>A20421410</v>
      </c>
      <c r="B156" s="925" t="s">
        <v>14</v>
      </c>
      <c r="C156" s="1032"/>
      <c r="D156" s="925" t="s">
        <v>282</v>
      </c>
      <c r="E156" s="1032"/>
      <c r="F156" s="925" t="s">
        <v>280</v>
      </c>
      <c r="G156" s="1032"/>
      <c r="H156" s="925" t="s">
        <v>283</v>
      </c>
      <c r="I156" s="1032"/>
      <c r="J156" s="925" t="s">
        <v>301</v>
      </c>
      <c r="K156" s="1032"/>
      <c r="L156" s="1032"/>
      <c r="M156" s="925" t="s">
        <v>283</v>
      </c>
      <c r="N156" s="1032"/>
      <c r="O156" s="1032"/>
      <c r="P156" s="925"/>
      <c r="Q156" s="1032"/>
      <c r="R156" s="925"/>
      <c r="S156" s="1032"/>
      <c r="T156" s="924" t="s">
        <v>86</v>
      </c>
      <c r="U156" s="1032"/>
      <c r="V156" s="1032"/>
      <c r="W156" s="1032"/>
      <c r="X156" s="1032"/>
      <c r="Y156" s="1032"/>
      <c r="Z156" s="1032"/>
      <c r="AA156" s="1032"/>
      <c r="AB156" s="925" t="s">
        <v>273</v>
      </c>
      <c r="AC156" s="1032"/>
      <c r="AD156" s="1032"/>
      <c r="AE156" s="1032"/>
      <c r="AF156" s="1032"/>
      <c r="AG156" s="925" t="s">
        <v>274</v>
      </c>
      <c r="AH156" s="1032"/>
      <c r="AI156" s="1032"/>
      <c r="AJ156" s="108" t="s">
        <v>65</v>
      </c>
      <c r="AK156" s="926"/>
      <c r="AL156" s="926"/>
      <c r="AM156" s="926"/>
      <c r="AN156" s="926"/>
      <c r="AO156" s="209">
        <v>4000000</v>
      </c>
      <c r="AP156" s="210">
        <v>0</v>
      </c>
      <c r="AQ156" s="209">
        <v>4000000</v>
      </c>
      <c r="AR156" s="389">
        <v>0</v>
      </c>
      <c r="AS156" s="210">
        <v>0</v>
      </c>
      <c r="AT156" s="210">
        <v>0</v>
      </c>
      <c r="AU156" s="210">
        <v>0</v>
      </c>
      <c r="AV156" s="210">
        <v>0</v>
      </c>
      <c r="AW156" s="210">
        <v>0</v>
      </c>
      <c r="AX156" s="210">
        <v>0</v>
      </c>
      <c r="AY156" s="210">
        <v>0</v>
      </c>
      <c r="AZ156" s="210">
        <v>0</v>
      </c>
      <c r="BA156" s="210">
        <v>0</v>
      </c>
      <c r="BB156" s="327"/>
      <c r="BC156" s="362">
        <f t="shared" si="8"/>
        <v>0</v>
      </c>
      <c r="BD156" s="362" t="e">
        <f t="shared" si="9"/>
        <v>#DIV/0!</v>
      </c>
    </row>
    <row r="157" spans="1:56" ht="15" hidden="1" customHeight="1" x14ac:dyDescent="0.25">
      <c r="A157" s="329" t="str">
        <f t="shared" si="10"/>
        <v>A20421413</v>
      </c>
      <c r="B157" s="925" t="s">
        <v>14</v>
      </c>
      <c r="C157" s="1032"/>
      <c r="D157" s="925" t="s">
        <v>282</v>
      </c>
      <c r="E157" s="1032"/>
      <c r="F157" s="925" t="s">
        <v>280</v>
      </c>
      <c r="G157" s="1032"/>
      <c r="H157" s="925" t="s">
        <v>283</v>
      </c>
      <c r="I157" s="1032"/>
      <c r="J157" s="925" t="s">
        <v>301</v>
      </c>
      <c r="K157" s="1032"/>
      <c r="L157" s="1032"/>
      <c r="M157" s="925" t="s">
        <v>283</v>
      </c>
      <c r="N157" s="1032"/>
      <c r="O157" s="1032"/>
      <c r="P157" s="925"/>
      <c r="Q157" s="1032"/>
      <c r="R157" s="925"/>
      <c r="S157" s="1032"/>
      <c r="T157" s="924" t="s">
        <v>86</v>
      </c>
      <c r="U157" s="1032"/>
      <c r="V157" s="1032"/>
      <c r="W157" s="1032"/>
      <c r="X157" s="1032"/>
      <c r="Y157" s="1032"/>
      <c r="Z157" s="1032"/>
      <c r="AA157" s="1032"/>
      <c r="AB157" s="925" t="s">
        <v>273</v>
      </c>
      <c r="AC157" s="1032"/>
      <c r="AD157" s="1032"/>
      <c r="AE157" s="1032"/>
      <c r="AF157" s="1032"/>
      <c r="AG157" s="925" t="s">
        <v>274</v>
      </c>
      <c r="AH157" s="1032"/>
      <c r="AI157" s="1032"/>
      <c r="AJ157" s="108" t="s">
        <v>303</v>
      </c>
      <c r="AK157" s="926"/>
      <c r="AL157" s="926"/>
      <c r="AM157" s="926"/>
      <c r="AN157" s="926"/>
      <c r="AO157" s="209">
        <v>30000000</v>
      </c>
      <c r="AP157" s="210">
        <v>0</v>
      </c>
      <c r="AQ157" s="209">
        <v>30000000</v>
      </c>
      <c r="AR157" s="389">
        <v>0</v>
      </c>
      <c r="AS157" s="210">
        <v>0</v>
      </c>
      <c r="AT157" s="210">
        <v>0</v>
      </c>
      <c r="AU157" s="210">
        <v>0</v>
      </c>
      <c r="AV157" s="210">
        <v>0</v>
      </c>
      <c r="AW157" s="210">
        <v>0</v>
      </c>
      <c r="AX157" s="210">
        <v>0</v>
      </c>
      <c r="AY157" s="210">
        <v>0</v>
      </c>
      <c r="AZ157" s="210">
        <v>0</v>
      </c>
      <c r="BA157" s="210">
        <v>0</v>
      </c>
      <c r="BB157" s="327"/>
      <c r="BC157" s="362">
        <f t="shared" si="8"/>
        <v>0</v>
      </c>
      <c r="BD157" s="362" t="e">
        <f t="shared" si="9"/>
        <v>#DIV/0!</v>
      </c>
    </row>
    <row r="158" spans="1:56" ht="15" hidden="1" customHeight="1" x14ac:dyDescent="0.25">
      <c r="A158" s="329" t="str">
        <f t="shared" si="10"/>
        <v>A20421510</v>
      </c>
      <c r="B158" s="925" t="s">
        <v>14</v>
      </c>
      <c r="C158" s="1032"/>
      <c r="D158" s="925" t="s">
        <v>282</v>
      </c>
      <c r="E158" s="1032"/>
      <c r="F158" s="925" t="s">
        <v>280</v>
      </c>
      <c r="G158" s="1032"/>
      <c r="H158" s="925" t="s">
        <v>283</v>
      </c>
      <c r="I158" s="1032"/>
      <c r="J158" s="925" t="s">
        <v>301</v>
      </c>
      <c r="K158" s="1032"/>
      <c r="L158" s="1032"/>
      <c r="M158" s="925" t="s">
        <v>284</v>
      </c>
      <c r="N158" s="1032"/>
      <c r="O158" s="1032"/>
      <c r="P158" s="925"/>
      <c r="Q158" s="1032"/>
      <c r="R158" s="925"/>
      <c r="S158" s="1032"/>
      <c r="T158" s="924" t="s">
        <v>87</v>
      </c>
      <c r="U158" s="1032"/>
      <c r="V158" s="1032"/>
      <c r="W158" s="1032"/>
      <c r="X158" s="1032"/>
      <c r="Y158" s="1032"/>
      <c r="Z158" s="1032"/>
      <c r="AA158" s="1032"/>
      <c r="AB158" s="925" t="s">
        <v>273</v>
      </c>
      <c r="AC158" s="1032"/>
      <c r="AD158" s="1032"/>
      <c r="AE158" s="1032"/>
      <c r="AF158" s="1032"/>
      <c r="AG158" s="925" t="s">
        <v>274</v>
      </c>
      <c r="AH158" s="1032"/>
      <c r="AI158" s="1032"/>
      <c r="AJ158" s="108" t="s">
        <v>65</v>
      </c>
      <c r="AK158" s="926"/>
      <c r="AL158" s="926"/>
      <c r="AM158" s="926"/>
      <c r="AN158" s="926"/>
      <c r="AO158" s="209">
        <v>66070000</v>
      </c>
      <c r="AP158" s="209">
        <v>66070000</v>
      </c>
      <c r="AQ158" s="210">
        <v>0</v>
      </c>
      <c r="AR158" s="389">
        <v>0</v>
      </c>
      <c r="AS158" s="209">
        <v>66070000</v>
      </c>
      <c r="AT158" s="210">
        <v>0</v>
      </c>
      <c r="AU158" s="209">
        <v>66070000</v>
      </c>
      <c r="AV158" s="210">
        <v>0</v>
      </c>
      <c r="AW158" s="209">
        <v>66070000</v>
      </c>
      <c r="AX158" s="210">
        <v>0</v>
      </c>
      <c r="AY158" s="209">
        <v>66070000</v>
      </c>
      <c r="AZ158" s="210">
        <v>0</v>
      </c>
      <c r="BA158" s="210">
        <v>0</v>
      </c>
      <c r="BB158" s="327"/>
      <c r="BC158" s="362">
        <f t="shared" ref="BC158:BC221" si="11">+AS158/AO158</f>
        <v>1</v>
      </c>
      <c r="BD158" s="362">
        <f t="shared" ref="BD158:BD221" si="12">+AW158/AS158</f>
        <v>1</v>
      </c>
    </row>
    <row r="159" spans="1:56" ht="15" hidden="1" customHeight="1" x14ac:dyDescent="0.25">
      <c r="A159" s="329" t="str">
        <f t="shared" si="10"/>
        <v>A20421513</v>
      </c>
      <c r="B159" s="925" t="s">
        <v>14</v>
      </c>
      <c r="C159" s="1032"/>
      <c r="D159" s="925" t="s">
        <v>282</v>
      </c>
      <c r="E159" s="1032"/>
      <c r="F159" s="925" t="s">
        <v>280</v>
      </c>
      <c r="G159" s="1032"/>
      <c r="H159" s="925" t="s">
        <v>283</v>
      </c>
      <c r="I159" s="1032"/>
      <c r="J159" s="925" t="s">
        <v>301</v>
      </c>
      <c r="K159" s="1032"/>
      <c r="L159" s="1032"/>
      <c r="M159" s="925" t="s">
        <v>284</v>
      </c>
      <c r="N159" s="1032"/>
      <c r="O159" s="1032"/>
      <c r="P159" s="925"/>
      <c r="Q159" s="1032"/>
      <c r="R159" s="925"/>
      <c r="S159" s="1032"/>
      <c r="T159" s="924" t="s">
        <v>87</v>
      </c>
      <c r="U159" s="1032"/>
      <c r="V159" s="1032"/>
      <c r="W159" s="1032"/>
      <c r="X159" s="1032"/>
      <c r="Y159" s="1032"/>
      <c r="Z159" s="1032"/>
      <c r="AA159" s="1032"/>
      <c r="AB159" s="925" t="s">
        <v>273</v>
      </c>
      <c r="AC159" s="1032"/>
      <c r="AD159" s="1032"/>
      <c r="AE159" s="1032"/>
      <c r="AF159" s="1032"/>
      <c r="AG159" s="925" t="s">
        <v>274</v>
      </c>
      <c r="AH159" s="1032"/>
      <c r="AI159" s="1032"/>
      <c r="AJ159" s="108" t="s">
        <v>303</v>
      </c>
      <c r="AK159" s="926"/>
      <c r="AL159" s="926"/>
      <c r="AM159" s="926"/>
      <c r="AN159" s="926"/>
      <c r="AO159" s="209">
        <v>30000000</v>
      </c>
      <c r="AP159" s="210">
        <v>0</v>
      </c>
      <c r="AQ159" s="209">
        <v>30000000</v>
      </c>
      <c r="AR159" s="389">
        <v>0</v>
      </c>
      <c r="AS159" s="210">
        <v>0</v>
      </c>
      <c r="AT159" s="210">
        <v>0</v>
      </c>
      <c r="AU159" s="210">
        <v>0</v>
      </c>
      <c r="AV159" s="210">
        <v>0</v>
      </c>
      <c r="AW159" s="210">
        <v>0</v>
      </c>
      <c r="AX159" s="210">
        <v>0</v>
      </c>
      <c r="AY159" s="210">
        <v>0</v>
      </c>
      <c r="AZ159" s="210">
        <v>0</v>
      </c>
      <c r="BA159" s="210">
        <v>0</v>
      </c>
      <c r="BB159" s="327"/>
      <c r="BC159" s="362">
        <f t="shared" si="11"/>
        <v>0</v>
      </c>
      <c r="BD159" s="362" t="e">
        <f t="shared" si="12"/>
        <v>#DIV/0!</v>
      </c>
    </row>
    <row r="160" spans="1:56" ht="15" hidden="1" customHeight="1" x14ac:dyDescent="0.25">
      <c r="A160" s="329" t="str">
        <f t="shared" si="10"/>
        <v>A20421810</v>
      </c>
      <c r="B160" s="925" t="s">
        <v>14</v>
      </c>
      <c r="C160" s="1032"/>
      <c r="D160" s="925" t="s">
        <v>282</v>
      </c>
      <c r="E160" s="1032"/>
      <c r="F160" s="925" t="s">
        <v>280</v>
      </c>
      <c r="G160" s="1032"/>
      <c r="H160" s="925" t="s">
        <v>283</v>
      </c>
      <c r="I160" s="1032"/>
      <c r="J160" s="925" t="s">
        <v>301</v>
      </c>
      <c r="K160" s="1032"/>
      <c r="L160" s="1032"/>
      <c r="M160" s="925" t="s">
        <v>294</v>
      </c>
      <c r="N160" s="1032"/>
      <c r="O160" s="1032"/>
      <c r="P160" s="925"/>
      <c r="Q160" s="1032"/>
      <c r="R160" s="925"/>
      <c r="S160" s="1032"/>
      <c r="T160" s="924" t="s">
        <v>88</v>
      </c>
      <c r="U160" s="1032"/>
      <c r="V160" s="1032"/>
      <c r="W160" s="1032"/>
      <c r="X160" s="1032"/>
      <c r="Y160" s="1032"/>
      <c r="Z160" s="1032"/>
      <c r="AA160" s="1032"/>
      <c r="AB160" s="925" t="s">
        <v>273</v>
      </c>
      <c r="AC160" s="1032"/>
      <c r="AD160" s="1032"/>
      <c r="AE160" s="1032"/>
      <c r="AF160" s="1032"/>
      <c r="AG160" s="925" t="s">
        <v>274</v>
      </c>
      <c r="AH160" s="1032"/>
      <c r="AI160" s="1032"/>
      <c r="AJ160" s="108" t="s">
        <v>65</v>
      </c>
      <c r="AK160" s="926"/>
      <c r="AL160" s="926"/>
      <c r="AM160" s="926"/>
      <c r="AN160" s="926"/>
      <c r="AO160" s="209">
        <v>5000000</v>
      </c>
      <c r="AP160" s="210">
        <v>0</v>
      </c>
      <c r="AQ160" s="209">
        <v>5000000</v>
      </c>
      <c r="AR160" s="389">
        <v>0</v>
      </c>
      <c r="AS160" s="210">
        <v>0</v>
      </c>
      <c r="AT160" s="210">
        <v>0</v>
      </c>
      <c r="AU160" s="210">
        <v>0</v>
      </c>
      <c r="AV160" s="210">
        <v>0</v>
      </c>
      <c r="AW160" s="210">
        <v>0</v>
      </c>
      <c r="AX160" s="210">
        <v>0</v>
      </c>
      <c r="AY160" s="210">
        <v>0</v>
      </c>
      <c r="AZ160" s="210">
        <v>0</v>
      </c>
      <c r="BA160" s="210">
        <v>0</v>
      </c>
      <c r="BB160" s="327"/>
      <c r="BC160" s="362">
        <f t="shared" si="11"/>
        <v>0</v>
      </c>
      <c r="BD160" s="362" t="e">
        <f t="shared" si="12"/>
        <v>#DIV/0!</v>
      </c>
    </row>
    <row r="161" spans="1:56" ht="15" hidden="1" customHeight="1" x14ac:dyDescent="0.25">
      <c r="A161" s="329" t="str">
        <f t="shared" si="10"/>
        <v>A20421813</v>
      </c>
      <c r="B161" s="925" t="s">
        <v>14</v>
      </c>
      <c r="C161" s="1032"/>
      <c r="D161" s="925" t="s">
        <v>282</v>
      </c>
      <c r="E161" s="1032"/>
      <c r="F161" s="925" t="s">
        <v>280</v>
      </c>
      <c r="G161" s="1032"/>
      <c r="H161" s="925" t="s">
        <v>283</v>
      </c>
      <c r="I161" s="1032"/>
      <c r="J161" s="925" t="s">
        <v>301</v>
      </c>
      <c r="K161" s="1032"/>
      <c r="L161" s="1032"/>
      <c r="M161" s="925" t="s">
        <v>294</v>
      </c>
      <c r="N161" s="1032"/>
      <c r="O161" s="1032"/>
      <c r="P161" s="925"/>
      <c r="Q161" s="1032"/>
      <c r="R161" s="925"/>
      <c r="S161" s="1032"/>
      <c r="T161" s="924" t="s">
        <v>88</v>
      </c>
      <c r="U161" s="1032"/>
      <c r="V161" s="1032"/>
      <c r="W161" s="1032"/>
      <c r="X161" s="1032"/>
      <c r="Y161" s="1032"/>
      <c r="Z161" s="1032"/>
      <c r="AA161" s="1032"/>
      <c r="AB161" s="925" t="s">
        <v>273</v>
      </c>
      <c r="AC161" s="1032"/>
      <c r="AD161" s="1032"/>
      <c r="AE161" s="1032"/>
      <c r="AF161" s="1032"/>
      <c r="AG161" s="925" t="s">
        <v>274</v>
      </c>
      <c r="AH161" s="1032"/>
      <c r="AI161" s="1032"/>
      <c r="AJ161" s="108" t="s">
        <v>303</v>
      </c>
      <c r="AK161" s="926"/>
      <c r="AL161" s="926"/>
      <c r="AM161" s="926"/>
      <c r="AN161" s="926"/>
      <c r="AO161" s="209">
        <v>30000000</v>
      </c>
      <c r="AP161" s="210">
        <v>0</v>
      </c>
      <c r="AQ161" s="209">
        <v>30000000</v>
      </c>
      <c r="AR161" s="389">
        <v>0</v>
      </c>
      <c r="AS161" s="210">
        <v>0</v>
      </c>
      <c r="AT161" s="210">
        <v>0</v>
      </c>
      <c r="AU161" s="210">
        <v>0</v>
      </c>
      <c r="AV161" s="210">
        <v>0</v>
      </c>
      <c r="AW161" s="210">
        <v>0</v>
      </c>
      <c r="AX161" s="210">
        <v>0</v>
      </c>
      <c r="AY161" s="210">
        <v>0</v>
      </c>
      <c r="AZ161" s="210">
        <v>0</v>
      </c>
      <c r="BA161" s="210">
        <v>0</v>
      </c>
      <c r="BB161" s="327"/>
      <c r="BC161" s="362">
        <f t="shared" si="11"/>
        <v>0</v>
      </c>
      <c r="BD161" s="362" t="e">
        <f t="shared" si="12"/>
        <v>#DIV/0!</v>
      </c>
    </row>
    <row r="162" spans="1:56" ht="15" hidden="1" customHeight="1" x14ac:dyDescent="0.25">
      <c r="A162" s="329" t="str">
        <f t="shared" ref="A162:A225" si="13">+B162&amp;D162&amp;F162&amp;H162&amp;J162&amp;M162&amp;P162&amp;R162&amp;AJ162</f>
        <v>A2044010</v>
      </c>
      <c r="B162" s="918" t="s">
        <v>14</v>
      </c>
      <c r="C162" s="1032"/>
      <c r="D162" s="918" t="s">
        <v>282</v>
      </c>
      <c r="E162" s="1032"/>
      <c r="F162" s="918" t="s">
        <v>280</v>
      </c>
      <c r="G162" s="1032"/>
      <c r="H162" s="918" t="s">
        <v>283</v>
      </c>
      <c r="I162" s="1032"/>
      <c r="J162" s="918" t="s">
        <v>307</v>
      </c>
      <c r="K162" s="1032"/>
      <c r="L162" s="1032"/>
      <c r="M162" s="918"/>
      <c r="N162" s="1032"/>
      <c r="O162" s="1032"/>
      <c r="P162" s="918"/>
      <c r="Q162" s="1032"/>
      <c r="R162" s="918"/>
      <c r="S162" s="1032"/>
      <c r="T162" s="917" t="s">
        <v>308</v>
      </c>
      <c r="U162" s="1032"/>
      <c r="V162" s="1032"/>
      <c r="W162" s="1032"/>
      <c r="X162" s="1032"/>
      <c r="Y162" s="1032"/>
      <c r="Z162" s="1032"/>
      <c r="AA162" s="1032"/>
      <c r="AB162" s="918" t="s">
        <v>273</v>
      </c>
      <c r="AC162" s="1032"/>
      <c r="AD162" s="1032"/>
      <c r="AE162" s="1032"/>
      <c r="AF162" s="1032"/>
      <c r="AG162" s="918" t="s">
        <v>274</v>
      </c>
      <c r="AH162" s="1032"/>
      <c r="AI162" s="1032"/>
      <c r="AJ162" s="105" t="s">
        <v>65</v>
      </c>
      <c r="AK162" s="919"/>
      <c r="AL162" s="919"/>
      <c r="AM162" s="919"/>
      <c r="AN162" s="919"/>
      <c r="AO162" s="205">
        <v>9880000</v>
      </c>
      <c r="AP162" s="205">
        <v>392800</v>
      </c>
      <c r="AQ162" s="205">
        <v>9487200</v>
      </c>
      <c r="AR162" s="388">
        <v>0</v>
      </c>
      <c r="AS162" s="205">
        <v>392800</v>
      </c>
      <c r="AT162" s="206">
        <v>0</v>
      </c>
      <c r="AU162" s="205">
        <v>392800</v>
      </c>
      <c r="AV162" s="206">
        <v>0</v>
      </c>
      <c r="AW162" s="205">
        <v>392800</v>
      </c>
      <c r="AX162" s="206">
        <v>0</v>
      </c>
      <c r="AY162" s="205">
        <v>392800</v>
      </c>
      <c r="AZ162" s="206">
        <v>0</v>
      </c>
      <c r="BA162" s="206">
        <v>0</v>
      </c>
      <c r="BB162" s="327"/>
      <c r="BC162" s="362">
        <f t="shared" si="11"/>
        <v>3.9757085020242916E-2</v>
      </c>
      <c r="BD162" s="362">
        <f t="shared" si="12"/>
        <v>1</v>
      </c>
    </row>
    <row r="163" spans="1:56" ht="15" hidden="1" customHeight="1" x14ac:dyDescent="0.25">
      <c r="A163" s="329" t="str">
        <f t="shared" si="13"/>
        <v>A204401510</v>
      </c>
      <c r="B163" s="925" t="s">
        <v>14</v>
      </c>
      <c r="C163" s="1032"/>
      <c r="D163" s="925" t="s">
        <v>282</v>
      </c>
      <c r="E163" s="1032"/>
      <c r="F163" s="925" t="s">
        <v>280</v>
      </c>
      <c r="G163" s="1032"/>
      <c r="H163" s="925" t="s">
        <v>283</v>
      </c>
      <c r="I163" s="1032"/>
      <c r="J163" s="925" t="s">
        <v>307</v>
      </c>
      <c r="K163" s="1032"/>
      <c r="L163" s="1032"/>
      <c r="M163" s="925" t="s">
        <v>286</v>
      </c>
      <c r="N163" s="1032"/>
      <c r="O163" s="1032"/>
      <c r="P163" s="925"/>
      <c r="Q163" s="1032"/>
      <c r="R163" s="925"/>
      <c r="S163" s="1032"/>
      <c r="T163" s="924" t="s">
        <v>182</v>
      </c>
      <c r="U163" s="1032"/>
      <c r="V163" s="1032"/>
      <c r="W163" s="1032"/>
      <c r="X163" s="1032"/>
      <c r="Y163" s="1032"/>
      <c r="Z163" s="1032"/>
      <c r="AA163" s="1032"/>
      <c r="AB163" s="925" t="s">
        <v>273</v>
      </c>
      <c r="AC163" s="1032"/>
      <c r="AD163" s="1032"/>
      <c r="AE163" s="1032"/>
      <c r="AF163" s="1032"/>
      <c r="AG163" s="925" t="s">
        <v>274</v>
      </c>
      <c r="AH163" s="1032"/>
      <c r="AI163" s="1032"/>
      <c r="AJ163" s="108" t="s">
        <v>65</v>
      </c>
      <c r="AK163" s="926"/>
      <c r="AL163" s="926"/>
      <c r="AM163" s="926"/>
      <c r="AN163" s="926"/>
      <c r="AO163" s="209">
        <v>9880000</v>
      </c>
      <c r="AP163" s="209">
        <v>392800</v>
      </c>
      <c r="AQ163" s="209">
        <v>9487200</v>
      </c>
      <c r="AR163" s="389">
        <v>0</v>
      </c>
      <c r="AS163" s="209">
        <v>392800</v>
      </c>
      <c r="AT163" s="210">
        <v>0</v>
      </c>
      <c r="AU163" s="209">
        <v>392800</v>
      </c>
      <c r="AV163" s="210">
        <v>0</v>
      </c>
      <c r="AW163" s="209">
        <v>392800</v>
      </c>
      <c r="AX163" s="210">
        <v>0</v>
      </c>
      <c r="AY163" s="209">
        <v>392800</v>
      </c>
      <c r="AZ163" s="210">
        <v>0</v>
      </c>
      <c r="BA163" s="210">
        <v>0</v>
      </c>
      <c r="BB163" s="327"/>
      <c r="BC163" s="362">
        <f t="shared" si="11"/>
        <v>3.9757085020242916E-2</v>
      </c>
      <c r="BD163" s="362">
        <f t="shared" si="12"/>
        <v>1</v>
      </c>
    </row>
    <row r="164" spans="1:56" ht="15" hidden="1" customHeight="1" x14ac:dyDescent="0.25">
      <c r="A164" s="329" t="str">
        <f t="shared" si="13"/>
        <v>A2044110</v>
      </c>
      <c r="B164" s="918" t="s">
        <v>14</v>
      </c>
      <c r="C164" s="1032"/>
      <c r="D164" s="918" t="s">
        <v>282</v>
      </c>
      <c r="E164" s="1032"/>
      <c r="F164" s="918" t="s">
        <v>280</v>
      </c>
      <c r="G164" s="1032"/>
      <c r="H164" s="918" t="s">
        <v>283</v>
      </c>
      <c r="I164" s="1032"/>
      <c r="J164" s="918" t="s">
        <v>309</v>
      </c>
      <c r="K164" s="1032"/>
      <c r="L164" s="1032"/>
      <c r="M164" s="918"/>
      <c r="N164" s="1032"/>
      <c r="O164" s="1032"/>
      <c r="P164" s="918"/>
      <c r="Q164" s="1032"/>
      <c r="R164" s="918"/>
      <c r="S164" s="1032"/>
      <c r="T164" s="917" t="s">
        <v>89</v>
      </c>
      <c r="U164" s="1032"/>
      <c r="V164" s="1032"/>
      <c r="W164" s="1032"/>
      <c r="X164" s="1032"/>
      <c r="Y164" s="1032"/>
      <c r="Z164" s="1032"/>
      <c r="AA164" s="1032"/>
      <c r="AB164" s="918" t="s">
        <v>273</v>
      </c>
      <c r="AC164" s="1032"/>
      <c r="AD164" s="1032"/>
      <c r="AE164" s="1032"/>
      <c r="AF164" s="1032"/>
      <c r="AG164" s="918" t="s">
        <v>274</v>
      </c>
      <c r="AH164" s="1032"/>
      <c r="AI164" s="1032"/>
      <c r="AJ164" s="105" t="s">
        <v>65</v>
      </c>
      <c r="AK164" s="919"/>
      <c r="AL164" s="919"/>
      <c r="AM164" s="919"/>
      <c r="AN164" s="919"/>
      <c r="AO164" s="205">
        <v>357000000</v>
      </c>
      <c r="AP164" s="205">
        <v>225268362</v>
      </c>
      <c r="AQ164" s="205">
        <v>131731638</v>
      </c>
      <c r="AR164" s="388">
        <v>0</v>
      </c>
      <c r="AS164" s="205">
        <v>3765462</v>
      </c>
      <c r="AT164" s="205">
        <v>221502900</v>
      </c>
      <c r="AU164" s="205">
        <v>3765462</v>
      </c>
      <c r="AV164" s="206">
        <v>0</v>
      </c>
      <c r="AW164" s="205">
        <v>3765462</v>
      </c>
      <c r="AX164" s="206">
        <v>0</v>
      </c>
      <c r="AY164" s="205">
        <v>3765462</v>
      </c>
      <c r="AZ164" s="206">
        <v>0</v>
      </c>
      <c r="BA164" s="206">
        <v>0</v>
      </c>
      <c r="BB164" s="327"/>
      <c r="BC164" s="362">
        <f t="shared" si="11"/>
        <v>1.0547512605042017E-2</v>
      </c>
      <c r="BD164" s="362">
        <f t="shared" si="12"/>
        <v>1</v>
      </c>
    </row>
    <row r="165" spans="1:56" ht="15" hidden="1" customHeight="1" x14ac:dyDescent="0.25">
      <c r="A165" s="329" t="str">
        <f t="shared" si="13"/>
        <v>A2044113</v>
      </c>
      <c r="B165" s="918" t="s">
        <v>14</v>
      </c>
      <c r="C165" s="1032"/>
      <c r="D165" s="918" t="s">
        <v>282</v>
      </c>
      <c r="E165" s="1032"/>
      <c r="F165" s="918" t="s">
        <v>280</v>
      </c>
      <c r="G165" s="1032"/>
      <c r="H165" s="918" t="s">
        <v>283</v>
      </c>
      <c r="I165" s="1032"/>
      <c r="J165" s="918" t="s">
        <v>309</v>
      </c>
      <c r="K165" s="1032"/>
      <c r="L165" s="1032"/>
      <c r="M165" s="918"/>
      <c r="N165" s="1032"/>
      <c r="O165" s="1032"/>
      <c r="P165" s="918"/>
      <c r="Q165" s="1032"/>
      <c r="R165" s="918"/>
      <c r="S165" s="1032"/>
      <c r="T165" s="917" t="s">
        <v>89</v>
      </c>
      <c r="U165" s="1032"/>
      <c r="V165" s="1032"/>
      <c r="W165" s="1032"/>
      <c r="X165" s="1032"/>
      <c r="Y165" s="1032"/>
      <c r="Z165" s="1032"/>
      <c r="AA165" s="1032"/>
      <c r="AB165" s="918" t="s">
        <v>273</v>
      </c>
      <c r="AC165" s="1032"/>
      <c r="AD165" s="1032"/>
      <c r="AE165" s="1032"/>
      <c r="AF165" s="1032"/>
      <c r="AG165" s="918" t="s">
        <v>274</v>
      </c>
      <c r="AH165" s="1032"/>
      <c r="AI165" s="1032"/>
      <c r="AJ165" s="105" t="s">
        <v>303</v>
      </c>
      <c r="AK165" s="919"/>
      <c r="AL165" s="919"/>
      <c r="AM165" s="919"/>
      <c r="AN165" s="919"/>
      <c r="AO165" s="205">
        <v>116000000</v>
      </c>
      <c r="AP165" s="206">
        <v>0</v>
      </c>
      <c r="AQ165" s="205">
        <v>116000000</v>
      </c>
      <c r="AR165" s="388">
        <v>0</v>
      </c>
      <c r="AS165" s="206">
        <v>0</v>
      </c>
      <c r="AT165" s="206">
        <v>0</v>
      </c>
      <c r="AU165" s="206">
        <v>0</v>
      </c>
      <c r="AV165" s="206">
        <v>0</v>
      </c>
      <c r="AW165" s="206">
        <v>0</v>
      </c>
      <c r="AX165" s="206">
        <v>0</v>
      </c>
      <c r="AY165" s="206">
        <v>0</v>
      </c>
      <c r="AZ165" s="206">
        <v>0</v>
      </c>
      <c r="BA165" s="206">
        <v>0</v>
      </c>
      <c r="BB165" s="327"/>
      <c r="BC165" s="362">
        <f t="shared" si="11"/>
        <v>0</v>
      </c>
      <c r="BD165" s="362" t="e">
        <f t="shared" si="12"/>
        <v>#DIV/0!</v>
      </c>
    </row>
    <row r="166" spans="1:56" ht="15" hidden="1" customHeight="1" x14ac:dyDescent="0.25">
      <c r="A166" s="329" t="str">
        <f t="shared" si="13"/>
        <v>A20441210</v>
      </c>
      <c r="B166" s="925" t="s">
        <v>14</v>
      </c>
      <c r="C166" s="1032"/>
      <c r="D166" s="925" t="s">
        <v>282</v>
      </c>
      <c r="E166" s="1032"/>
      <c r="F166" s="925" t="s">
        <v>280</v>
      </c>
      <c r="G166" s="1032"/>
      <c r="H166" s="925" t="s">
        <v>283</v>
      </c>
      <c r="I166" s="1032"/>
      <c r="J166" s="925" t="s">
        <v>309</v>
      </c>
      <c r="K166" s="1032"/>
      <c r="L166" s="1032"/>
      <c r="M166" s="925" t="s">
        <v>282</v>
      </c>
      <c r="N166" s="1032"/>
      <c r="O166" s="1032"/>
      <c r="P166" s="925"/>
      <c r="Q166" s="1032"/>
      <c r="R166" s="925"/>
      <c r="S166" s="1032"/>
      <c r="T166" s="924" t="s">
        <v>90</v>
      </c>
      <c r="U166" s="1032"/>
      <c r="V166" s="1032"/>
      <c r="W166" s="1032"/>
      <c r="X166" s="1032"/>
      <c r="Y166" s="1032"/>
      <c r="Z166" s="1032"/>
      <c r="AA166" s="1032"/>
      <c r="AB166" s="925" t="s">
        <v>273</v>
      </c>
      <c r="AC166" s="1032"/>
      <c r="AD166" s="1032"/>
      <c r="AE166" s="1032"/>
      <c r="AF166" s="1032"/>
      <c r="AG166" s="925" t="s">
        <v>274</v>
      </c>
      <c r="AH166" s="1032"/>
      <c r="AI166" s="1032"/>
      <c r="AJ166" s="108" t="s">
        <v>65</v>
      </c>
      <c r="AK166" s="926"/>
      <c r="AL166" s="926"/>
      <c r="AM166" s="926"/>
      <c r="AN166" s="926"/>
      <c r="AO166" s="209">
        <v>12000000</v>
      </c>
      <c r="AP166" s="210">
        <v>0</v>
      </c>
      <c r="AQ166" s="209">
        <v>12000000</v>
      </c>
      <c r="AR166" s="389">
        <v>0</v>
      </c>
      <c r="AS166" s="210">
        <v>0</v>
      </c>
      <c r="AT166" s="210">
        <v>0</v>
      </c>
      <c r="AU166" s="210">
        <v>0</v>
      </c>
      <c r="AV166" s="210">
        <v>0</v>
      </c>
      <c r="AW166" s="210">
        <v>0</v>
      </c>
      <c r="AX166" s="210">
        <v>0</v>
      </c>
      <c r="AY166" s="210">
        <v>0</v>
      </c>
      <c r="AZ166" s="210">
        <v>0</v>
      </c>
      <c r="BA166" s="210">
        <v>0</v>
      </c>
      <c r="BB166" s="327"/>
      <c r="BC166" s="362">
        <f t="shared" si="11"/>
        <v>0</v>
      </c>
      <c r="BD166" s="362" t="e">
        <f t="shared" si="12"/>
        <v>#DIV/0!</v>
      </c>
    </row>
    <row r="167" spans="1:56" ht="15" hidden="1" customHeight="1" x14ac:dyDescent="0.25">
      <c r="A167" s="329" t="str">
        <f t="shared" si="13"/>
        <v>A20441213</v>
      </c>
      <c r="B167" s="925" t="s">
        <v>14</v>
      </c>
      <c r="C167" s="1032"/>
      <c r="D167" s="925" t="s">
        <v>282</v>
      </c>
      <c r="E167" s="1032"/>
      <c r="F167" s="925" t="s">
        <v>280</v>
      </c>
      <c r="G167" s="1032"/>
      <c r="H167" s="925" t="s">
        <v>283</v>
      </c>
      <c r="I167" s="1032"/>
      <c r="J167" s="925" t="s">
        <v>309</v>
      </c>
      <c r="K167" s="1032"/>
      <c r="L167" s="1032"/>
      <c r="M167" s="925" t="s">
        <v>282</v>
      </c>
      <c r="N167" s="1032"/>
      <c r="O167" s="1032"/>
      <c r="P167" s="925"/>
      <c r="Q167" s="1032"/>
      <c r="R167" s="925"/>
      <c r="S167" s="1032"/>
      <c r="T167" s="924" t="s">
        <v>90</v>
      </c>
      <c r="U167" s="1032"/>
      <c r="V167" s="1032"/>
      <c r="W167" s="1032"/>
      <c r="X167" s="1032"/>
      <c r="Y167" s="1032"/>
      <c r="Z167" s="1032"/>
      <c r="AA167" s="1032"/>
      <c r="AB167" s="925" t="s">
        <v>273</v>
      </c>
      <c r="AC167" s="1032"/>
      <c r="AD167" s="1032"/>
      <c r="AE167" s="1032"/>
      <c r="AF167" s="1032"/>
      <c r="AG167" s="925" t="s">
        <v>274</v>
      </c>
      <c r="AH167" s="1032"/>
      <c r="AI167" s="1032"/>
      <c r="AJ167" s="108" t="s">
        <v>303</v>
      </c>
      <c r="AK167" s="926"/>
      <c r="AL167" s="926"/>
      <c r="AM167" s="926"/>
      <c r="AN167" s="926"/>
      <c r="AO167" s="209">
        <v>116000000</v>
      </c>
      <c r="AP167" s="210">
        <v>0</v>
      </c>
      <c r="AQ167" s="209">
        <v>116000000</v>
      </c>
      <c r="AR167" s="389">
        <v>0</v>
      </c>
      <c r="AS167" s="210">
        <v>0</v>
      </c>
      <c r="AT167" s="210">
        <v>0</v>
      </c>
      <c r="AU167" s="210">
        <v>0</v>
      </c>
      <c r="AV167" s="210">
        <v>0</v>
      </c>
      <c r="AW167" s="210">
        <v>0</v>
      </c>
      <c r="AX167" s="210">
        <v>0</v>
      </c>
      <c r="AY167" s="210">
        <v>0</v>
      </c>
      <c r="AZ167" s="210">
        <v>0</v>
      </c>
      <c r="BA167" s="210">
        <v>0</v>
      </c>
      <c r="BB167" s="327"/>
      <c r="BC167" s="362">
        <f t="shared" si="11"/>
        <v>0</v>
      </c>
      <c r="BD167" s="362" t="e">
        <f t="shared" si="12"/>
        <v>#DIV/0!</v>
      </c>
    </row>
    <row r="168" spans="1:56" ht="15" hidden="1" customHeight="1" x14ac:dyDescent="0.25">
      <c r="A168" s="329" t="s">
        <v>639</v>
      </c>
      <c r="B168" s="925" t="s">
        <v>14</v>
      </c>
      <c r="C168" s="1032"/>
      <c r="D168" s="925" t="s">
        <v>282</v>
      </c>
      <c r="E168" s="1032"/>
      <c r="F168" s="925" t="s">
        <v>280</v>
      </c>
      <c r="G168" s="1032"/>
      <c r="H168" s="925" t="s">
        <v>283</v>
      </c>
      <c r="I168" s="1032"/>
      <c r="J168" s="925" t="s">
        <v>309</v>
      </c>
      <c r="K168" s="1032"/>
      <c r="L168" s="1032"/>
      <c r="M168" s="925" t="s">
        <v>284</v>
      </c>
      <c r="N168" s="1032"/>
      <c r="O168" s="1032"/>
      <c r="P168" s="925"/>
      <c r="Q168" s="1032"/>
      <c r="R168" s="925"/>
      <c r="S168" s="1032"/>
      <c r="T168" s="924" t="s">
        <v>91</v>
      </c>
      <c r="U168" s="1032"/>
      <c r="V168" s="1032"/>
      <c r="W168" s="1032"/>
      <c r="X168" s="1032"/>
      <c r="Y168" s="1032"/>
      <c r="Z168" s="1032"/>
      <c r="AA168" s="1032"/>
      <c r="AB168" s="925" t="s">
        <v>273</v>
      </c>
      <c r="AC168" s="1032"/>
      <c r="AD168" s="1032"/>
      <c r="AE168" s="1032"/>
      <c r="AF168" s="1032"/>
      <c r="AG168" s="925" t="s">
        <v>274</v>
      </c>
      <c r="AH168" s="1032"/>
      <c r="AI168" s="1032"/>
      <c r="AJ168" s="108" t="s">
        <v>65</v>
      </c>
      <c r="AK168" s="926"/>
      <c r="AL168" s="926"/>
      <c r="AM168" s="926"/>
      <c r="AN168" s="926"/>
      <c r="AO168" s="209">
        <v>5000000</v>
      </c>
      <c r="AP168" s="209">
        <v>3765462</v>
      </c>
      <c r="AQ168" s="209">
        <v>1234538</v>
      </c>
      <c r="AR168" s="389">
        <v>0</v>
      </c>
      <c r="AS168" s="209">
        <v>3765462</v>
      </c>
      <c r="AT168" s="210">
        <v>0</v>
      </c>
      <c r="AU168" s="209">
        <v>3765462</v>
      </c>
      <c r="AV168" s="210">
        <v>0</v>
      </c>
      <c r="AW168" s="209">
        <v>3765462</v>
      </c>
      <c r="AX168" s="210">
        <v>0</v>
      </c>
      <c r="AY168" s="209">
        <v>3765462</v>
      </c>
      <c r="AZ168" s="210">
        <v>0</v>
      </c>
      <c r="BA168" s="210">
        <v>0</v>
      </c>
      <c r="BB168" s="327"/>
      <c r="BC168" s="362">
        <f t="shared" si="11"/>
        <v>0.7530924</v>
      </c>
      <c r="BD168" s="362">
        <f t="shared" si="12"/>
        <v>1</v>
      </c>
    </row>
    <row r="169" spans="1:56" ht="15" hidden="1" customHeight="1" x14ac:dyDescent="0.25">
      <c r="A169" s="329" t="str">
        <f t="shared" si="13"/>
        <v>A204411310</v>
      </c>
      <c r="B169" s="925" t="s">
        <v>14</v>
      </c>
      <c r="C169" s="1032"/>
      <c r="D169" s="925" t="s">
        <v>282</v>
      </c>
      <c r="E169" s="1032"/>
      <c r="F169" s="925" t="s">
        <v>280</v>
      </c>
      <c r="G169" s="1032"/>
      <c r="H169" s="925" t="s">
        <v>283</v>
      </c>
      <c r="I169" s="1032"/>
      <c r="J169" s="925" t="s">
        <v>309</v>
      </c>
      <c r="K169" s="1032"/>
      <c r="L169" s="1032"/>
      <c r="M169" s="925" t="s">
        <v>303</v>
      </c>
      <c r="N169" s="1032"/>
      <c r="O169" s="1032"/>
      <c r="P169" s="925"/>
      <c r="Q169" s="1032"/>
      <c r="R169" s="925"/>
      <c r="S169" s="1032"/>
      <c r="T169" s="924" t="s">
        <v>89</v>
      </c>
      <c r="U169" s="1032"/>
      <c r="V169" s="1032"/>
      <c r="W169" s="1032"/>
      <c r="X169" s="1032"/>
      <c r="Y169" s="1032"/>
      <c r="Z169" s="1032"/>
      <c r="AA169" s="1032"/>
      <c r="AB169" s="925" t="s">
        <v>273</v>
      </c>
      <c r="AC169" s="1032"/>
      <c r="AD169" s="1032"/>
      <c r="AE169" s="1032"/>
      <c r="AF169" s="1032"/>
      <c r="AG169" s="925" t="s">
        <v>274</v>
      </c>
      <c r="AH169" s="1032"/>
      <c r="AI169" s="1032"/>
      <c r="AJ169" s="108" t="s">
        <v>65</v>
      </c>
      <c r="AK169" s="926"/>
      <c r="AL169" s="926"/>
      <c r="AM169" s="926"/>
      <c r="AN169" s="926"/>
      <c r="AO169" s="209">
        <v>340000000</v>
      </c>
      <c r="AP169" s="209">
        <v>221502900</v>
      </c>
      <c r="AQ169" s="209">
        <v>118497100</v>
      </c>
      <c r="AR169" s="389">
        <v>0</v>
      </c>
      <c r="AS169" s="210">
        <v>0</v>
      </c>
      <c r="AT169" s="209">
        <v>221502900</v>
      </c>
      <c r="AU169" s="210">
        <v>0</v>
      </c>
      <c r="AV169" s="210">
        <v>0</v>
      </c>
      <c r="AW169" s="210">
        <v>0</v>
      </c>
      <c r="AX169" s="210">
        <v>0</v>
      </c>
      <c r="AY169" s="210">
        <v>0</v>
      </c>
      <c r="AZ169" s="210">
        <v>0</v>
      </c>
      <c r="BA169" s="210">
        <v>0</v>
      </c>
      <c r="BB169" s="327"/>
      <c r="BC169" s="362">
        <f t="shared" si="11"/>
        <v>0</v>
      </c>
      <c r="BD169" s="362" t="e">
        <f t="shared" si="12"/>
        <v>#DIV/0!</v>
      </c>
    </row>
    <row r="170" spans="1:56" s="329" customFormat="1" ht="15" hidden="1" customHeight="1" x14ac:dyDescent="0.25">
      <c r="A170" s="329" t="str">
        <f t="shared" si="13"/>
        <v>A310</v>
      </c>
      <c r="B170" s="922" t="s">
        <v>14</v>
      </c>
      <c r="C170" s="921"/>
      <c r="D170" s="922" t="s">
        <v>289</v>
      </c>
      <c r="E170" s="921"/>
      <c r="F170" s="922"/>
      <c r="G170" s="921"/>
      <c r="H170" s="922"/>
      <c r="I170" s="921"/>
      <c r="J170" s="922"/>
      <c r="K170" s="921"/>
      <c r="L170" s="921"/>
      <c r="M170" s="922"/>
      <c r="N170" s="921"/>
      <c r="O170" s="921"/>
      <c r="P170" s="922"/>
      <c r="Q170" s="921"/>
      <c r="R170" s="922"/>
      <c r="S170" s="921"/>
      <c r="T170" s="920" t="s">
        <v>10</v>
      </c>
      <c r="U170" s="921"/>
      <c r="V170" s="921"/>
      <c r="W170" s="921"/>
      <c r="X170" s="921"/>
      <c r="Y170" s="921"/>
      <c r="Z170" s="921"/>
      <c r="AA170" s="921"/>
      <c r="AB170" s="922" t="s">
        <v>273</v>
      </c>
      <c r="AC170" s="921"/>
      <c r="AD170" s="921"/>
      <c r="AE170" s="921"/>
      <c r="AF170" s="921"/>
      <c r="AG170" s="922" t="s">
        <v>274</v>
      </c>
      <c r="AH170" s="921"/>
      <c r="AI170" s="921"/>
      <c r="AJ170" s="231" t="s">
        <v>65</v>
      </c>
      <c r="AK170" s="923"/>
      <c r="AL170" s="923"/>
      <c r="AM170" s="923"/>
      <c r="AN170" s="923"/>
      <c r="AO170" s="353">
        <v>211904200000</v>
      </c>
      <c r="AP170" s="353">
        <v>202643764151</v>
      </c>
      <c r="AQ170" s="353">
        <v>3260435849</v>
      </c>
      <c r="AR170" s="386">
        <v>6000000000</v>
      </c>
      <c r="AS170" s="353">
        <v>193072961520</v>
      </c>
      <c r="AT170" s="353">
        <v>9570802631</v>
      </c>
      <c r="AU170" s="353">
        <v>106707319107</v>
      </c>
      <c r="AV170" s="353">
        <v>86365642413</v>
      </c>
      <c r="AW170" s="353">
        <v>106684149252</v>
      </c>
      <c r="AX170" s="353">
        <v>23169855</v>
      </c>
      <c r="AY170" s="353">
        <v>106684149252</v>
      </c>
      <c r="AZ170" s="353">
        <v>0</v>
      </c>
      <c r="BA170" s="353">
        <v>2742263</v>
      </c>
      <c r="BB170" s="354"/>
      <c r="BC170" s="355">
        <f t="shared" si="11"/>
        <v>0.91113324568366272</v>
      </c>
      <c r="BD170" s="355">
        <f t="shared" si="12"/>
        <v>0.55255872397725059</v>
      </c>
    </row>
    <row r="171" spans="1:56" s="329" customFormat="1" ht="15" hidden="1" customHeight="1" x14ac:dyDescent="0.25">
      <c r="A171" s="329" t="str">
        <f t="shared" si="13"/>
        <v>A311</v>
      </c>
      <c r="B171" s="922" t="s">
        <v>14</v>
      </c>
      <c r="C171" s="921"/>
      <c r="D171" s="922" t="s">
        <v>289</v>
      </c>
      <c r="E171" s="921"/>
      <c r="F171" s="922"/>
      <c r="G171" s="921"/>
      <c r="H171" s="922"/>
      <c r="I171" s="921"/>
      <c r="J171" s="922"/>
      <c r="K171" s="921"/>
      <c r="L171" s="921"/>
      <c r="M171" s="922"/>
      <c r="N171" s="921"/>
      <c r="O171" s="921"/>
      <c r="P171" s="922"/>
      <c r="Q171" s="921"/>
      <c r="R171" s="922"/>
      <c r="S171" s="921"/>
      <c r="T171" s="920" t="s">
        <v>10</v>
      </c>
      <c r="U171" s="921"/>
      <c r="V171" s="921"/>
      <c r="W171" s="921"/>
      <c r="X171" s="921"/>
      <c r="Y171" s="921"/>
      <c r="Z171" s="921"/>
      <c r="AA171" s="921"/>
      <c r="AB171" s="922" t="s">
        <v>273</v>
      </c>
      <c r="AC171" s="921"/>
      <c r="AD171" s="921"/>
      <c r="AE171" s="921"/>
      <c r="AF171" s="921"/>
      <c r="AG171" s="922" t="s">
        <v>276</v>
      </c>
      <c r="AH171" s="921"/>
      <c r="AI171" s="921"/>
      <c r="AJ171" s="231" t="s">
        <v>80</v>
      </c>
      <c r="AK171" s="923"/>
      <c r="AL171" s="923"/>
      <c r="AM171" s="923"/>
      <c r="AN171" s="923"/>
      <c r="AO171" s="353">
        <v>519000000</v>
      </c>
      <c r="AP171" s="353">
        <v>0</v>
      </c>
      <c r="AQ171" s="353">
        <v>519000000</v>
      </c>
      <c r="AR171" s="386">
        <v>0</v>
      </c>
      <c r="AS171" s="353">
        <v>0</v>
      </c>
      <c r="AT171" s="353">
        <v>0</v>
      </c>
      <c r="AU171" s="353">
        <v>0</v>
      </c>
      <c r="AV171" s="353">
        <v>0</v>
      </c>
      <c r="AW171" s="353">
        <v>0</v>
      </c>
      <c r="AX171" s="353">
        <v>0</v>
      </c>
      <c r="AY171" s="353">
        <v>0</v>
      </c>
      <c r="AZ171" s="353">
        <v>0</v>
      </c>
      <c r="BA171" s="353">
        <v>0</v>
      </c>
      <c r="BB171" s="354"/>
      <c r="BC171" s="355">
        <f t="shared" si="11"/>
        <v>0</v>
      </c>
      <c r="BD171" s="355" t="e">
        <f t="shared" si="12"/>
        <v>#DIV/0!</v>
      </c>
    </row>
    <row r="172" spans="1:56" s="329" customFormat="1" ht="15" hidden="1" customHeight="1" x14ac:dyDescent="0.25">
      <c r="A172" s="329" t="str">
        <f t="shared" si="13"/>
        <v>A316</v>
      </c>
      <c r="B172" s="922" t="s">
        <v>14</v>
      </c>
      <c r="C172" s="921"/>
      <c r="D172" s="922" t="s">
        <v>289</v>
      </c>
      <c r="E172" s="921"/>
      <c r="F172" s="922"/>
      <c r="G172" s="921"/>
      <c r="H172" s="922"/>
      <c r="I172" s="921"/>
      <c r="J172" s="922"/>
      <c r="K172" s="921"/>
      <c r="L172" s="921"/>
      <c r="M172" s="922"/>
      <c r="N172" s="921"/>
      <c r="O172" s="921"/>
      <c r="P172" s="922"/>
      <c r="Q172" s="921"/>
      <c r="R172" s="922"/>
      <c r="S172" s="921"/>
      <c r="T172" s="920" t="s">
        <v>10</v>
      </c>
      <c r="U172" s="921"/>
      <c r="V172" s="921"/>
      <c r="W172" s="921"/>
      <c r="X172" s="921"/>
      <c r="Y172" s="921"/>
      <c r="Z172" s="921"/>
      <c r="AA172" s="921"/>
      <c r="AB172" s="922" t="s">
        <v>273</v>
      </c>
      <c r="AC172" s="921"/>
      <c r="AD172" s="921"/>
      <c r="AE172" s="921"/>
      <c r="AF172" s="921"/>
      <c r="AG172" s="922" t="s">
        <v>276</v>
      </c>
      <c r="AH172" s="921"/>
      <c r="AI172" s="921"/>
      <c r="AJ172" s="231" t="s">
        <v>23</v>
      </c>
      <c r="AK172" s="923"/>
      <c r="AL172" s="923"/>
      <c r="AM172" s="923"/>
      <c r="AN172" s="923"/>
      <c r="AO172" s="353">
        <v>66513900000</v>
      </c>
      <c r="AP172" s="353">
        <v>17751740315</v>
      </c>
      <c r="AQ172" s="353">
        <v>48762159685</v>
      </c>
      <c r="AR172" s="386">
        <v>0</v>
      </c>
      <c r="AS172" s="353">
        <v>15085305348</v>
      </c>
      <c r="AT172" s="353">
        <v>2666434967</v>
      </c>
      <c r="AU172" s="353">
        <v>10529975262</v>
      </c>
      <c r="AV172" s="353">
        <v>4555330086</v>
      </c>
      <c r="AW172" s="353">
        <v>10240517727</v>
      </c>
      <c r="AX172" s="353">
        <v>289457535</v>
      </c>
      <c r="AY172" s="353">
        <v>10240517727</v>
      </c>
      <c r="AZ172" s="353">
        <v>0</v>
      </c>
      <c r="BA172" s="353">
        <v>0</v>
      </c>
      <c r="BB172" s="354"/>
      <c r="BC172" s="355">
        <f t="shared" si="11"/>
        <v>0.22679929079485642</v>
      </c>
      <c r="BD172" s="355">
        <f t="shared" si="12"/>
        <v>0.67884059956119358</v>
      </c>
    </row>
    <row r="173" spans="1:56" ht="15" hidden="1" customHeight="1" x14ac:dyDescent="0.25">
      <c r="A173" s="329" t="str">
        <f t="shared" si="13"/>
        <v>A3211</v>
      </c>
      <c r="B173" s="918" t="s">
        <v>14</v>
      </c>
      <c r="C173" s="1032"/>
      <c r="D173" s="918" t="s">
        <v>289</v>
      </c>
      <c r="E173" s="1032"/>
      <c r="F173" s="918" t="s">
        <v>282</v>
      </c>
      <c r="G173" s="1032"/>
      <c r="H173" s="918"/>
      <c r="I173" s="1032"/>
      <c r="J173" s="918"/>
      <c r="K173" s="1032"/>
      <c r="L173" s="1032"/>
      <c r="M173" s="918"/>
      <c r="N173" s="1032"/>
      <c r="O173" s="1032"/>
      <c r="P173" s="918"/>
      <c r="Q173" s="1032"/>
      <c r="R173" s="918"/>
      <c r="S173" s="1032"/>
      <c r="T173" s="917" t="s">
        <v>310</v>
      </c>
      <c r="U173" s="1032"/>
      <c r="V173" s="1032"/>
      <c r="W173" s="1032"/>
      <c r="X173" s="1032"/>
      <c r="Y173" s="1032"/>
      <c r="Z173" s="1032"/>
      <c r="AA173" s="1032"/>
      <c r="AB173" s="918" t="s">
        <v>273</v>
      </c>
      <c r="AC173" s="1032"/>
      <c r="AD173" s="1032"/>
      <c r="AE173" s="1032"/>
      <c r="AF173" s="1032"/>
      <c r="AG173" s="918" t="s">
        <v>276</v>
      </c>
      <c r="AH173" s="1032"/>
      <c r="AI173" s="1032"/>
      <c r="AJ173" s="105" t="s">
        <v>80</v>
      </c>
      <c r="AK173" s="919"/>
      <c r="AL173" s="919"/>
      <c r="AM173" s="919"/>
      <c r="AN173" s="919"/>
      <c r="AO173" s="205">
        <v>519000000</v>
      </c>
      <c r="AP173" s="206">
        <v>0</v>
      </c>
      <c r="AQ173" s="205">
        <v>519000000</v>
      </c>
      <c r="AR173" s="388">
        <v>0</v>
      </c>
      <c r="AS173" s="206">
        <v>0</v>
      </c>
      <c r="AT173" s="206">
        <v>0</v>
      </c>
      <c r="AU173" s="206">
        <v>0</v>
      </c>
      <c r="AV173" s="206">
        <v>0</v>
      </c>
      <c r="AW173" s="206">
        <v>0</v>
      </c>
      <c r="AX173" s="206">
        <v>0</v>
      </c>
      <c r="AY173" s="206">
        <v>0</v>
      </c>
      <c r="AZ173" s="206">
        <v>0</v>
      </c>
      <c r="BA173" s="206">
        <v>0</v>
      </c>
      <c r="BB173" s="327"/>
      <c r="BC173" s="362">
        <f t="shared" si="11"/>
        <v>0</v>
      </c>
      <c r="BD173" s="362" t="e">
        <f t="shared" si="12"/>
        <v>#DIV/0!</v>
      </c>
    </row>
    <row r="174" spans="1:56" ht="15" hidden="1" customHeight="1" x14ac:dyDescent="0.25">
      <c r="A174" s="329" t="str">
        <f t="shared" si="13"/>
        <v>A32111</v>
      </c>
      <c r="B174" s="918" t="s">
        <v>14</v>
      </c>
      <c r="C174" s="1032"/>
      <c r="D174" s="918" t="s">
        <v>289</v>
      </c>
      <c r="E174" s="1032"/>
      <c r="F174" s="918" t="s">
        <v>282</v>
      </c>
      <c r="G174" s="1032"/>
      <c r="H174" s="918" t="s">
        <v>279</v>
      </c>
      <c r="I174" s="1032"/>
      <c r="J174" s="918"/>
      <c r="K174" s="1032"/>
      <c r="L174" s="1032"/>
      <c r="M174" s="918"/>
      <c r="N174" s="1032"/>
      <c r="O174" s="1032"/>
      <c r="P174" s="918"/>
      <c r="Q174" s="1032"/>
      <c r="R174" s="918"/>
      <c r="S174" s="1032"/>
      <c r="T174" s="917" t="s">
        <v>311</v>
      </c>
      <c r="U174" s="1032"/>
      <c r="V174" s="1032"/>
      <c r="W174" s="1032"/>
      <c r="X174" s="1032"/>
      <c r="Y174" s="1032"/>
      <c r="Z174" s="1032"/>
      <c r="AA174" s="1032"/>
      <c r="AB174" s="918" t="s">
        <v>273</v>
      </c>
      <c r="AC174" s="1032"/>
      <c r="AD174" s="1032"/>
      <c r="AE174" s="1032"/>
      <c r="AF174" s="1032"/>
      <c r="AG174" s="918" t="s">
        <v>276</v>
      </c>
      <c r="AH174" s="1032"/>
      <c r="AI174" s="1032"/>
      <c r="AJ174" s="105" t="s">
        <v>80</v>
      </c>
      <c r="AK174" s="919"/>
      <c r="AL174" s="919"/>
      <c r="AM174" s="919"/>
      <c r="AN174" s="919"/>
      <c r="AO174" s="205">
        <v>519000000</v>
      </c>
      <c r="AP174" s="206">
        <v>0</v>
      </c>
      <c r="AQ174" s="205">
        <v>519000000</v>
      </c>
      <c r="AR174" s="388">
        <v>0</v>
      </c>
      <c r="AS174" s="206">
        <v>0</v>
      </c>
      <c r="AT174" s="206">
        <v>0</v>
      </c>
      <c r="AU174" s="206">
        <v>0</v>
      </c>
      <c r="AV174" s="206">
        <v>0</v>
      </c>
      <c r="AW174" s="206">
        <v>0</v>
      </c>
      <c r="AX174" s="206">
        <v>0</v>
      </c>
      <c r="AY174" s="206">
        <v>0</v>
      </c>
      <c r="AZ174" s="206">
        <v>0</v>
      </c>
      <c r="BA174" s="206">
        <v>0</v>
      </c>
      <c r="BB174" s="327"/>
      <c r="BC174" s="362">
        <f t="shared" si="11"/>
        <v>0</v>
      </c>
      <c r="BD174" s="362" t="e">
        <f t="shared" si="12"/>
        <v>#DIV/0!</v>
      </c>
    </row>
    <row r="175" spans="1:56" ht="15" hidden="1" customHeight="1" x14ac:dyDescent="0.25">
      <c r="A175" s="329" t="str">
        <f t="shared" si="13"/>
        <v>A321111</v>
      </c>
      <c r="B175" s="925" t="s">
        <v>14</v>
      </c>
      <c r="C175" s="1032"/>
      <c r="D175" s="925" t="s">
        <v>289</v>
      </c>
      <c r="E175" s="1032"/>
      <c r="F175" s="925" t="s">
        <v>282</v>
      </c>
      <c r="G175" s="1032"/>
      <c r="H175" s="925" t="s">
        <v>279</v>
      </c>
      <c r="I175" s="1032"/>
      <c r="J175" s="925" t="s">
        <v>279</v>
      </c>
      <c r="K175" s="1032"/>
      <c r="L175" s="1032"/>
      <c r="M175" s="925"/>
      <c r="N175" s="1032"/>
      <c r="O175" s="1032"/>
      <c r="P175" s="925"/>
      <c r="Q175" s="1032"/>
      <c r="R175" s="925"/>
      <c r="S175" s="1032"/>
      <c r="T175" s="924" t="s">
        <v>92</v>
      </c>
      <c r="U175" s="1032"/>
      <c r="V175" s="1032"/>
      <c r="W175" s="1032"/>
      <c r="X175" s="1032"/>
      <c r="Y175" s="1032"/>
      <c r="Z175" s="1032"/>
      <c r="AA175" s="1032"/>
      <c r="AB175" s="925" t="s">
        <v>273</v>
      </c>
      <c r="AC175" s="1032"/>
      <c r="AD175" s="1032"/>
      <c r="AE175" s="1032"/>
      <c r="AF175" s="1032"/>
      <c r="AG175" s="925" t="s">
        <v>276</v>
      </c>
      <c r="AH175" s="1032"/>
      <c r="AI175" s="1032"/>
      <c r="AJ175" s="108" t="s">
        <v>80</v>
      </c>
      <c r="AK175" s="926"/>
      <c r="AL175" s="926"/>
      <c r="AM175" s="926"/>
      <c r="AN175" s="926"/>
      <c r="AO175" s="209">
        <v>519000000</v>
      </c>
      <c r="AP175" s="210">
        <v>0</v>
      </c>
      <c r="AQ175" s="209">
        <v>519000000</v>
      </c>
      <c r="AR175" s="389">
        <v>0</v>
      </c>
      <c r="AS175" s="210">
        <v>0</v>
      </c>
      <c r="AT175" s="210">
        <v>0</v>
      </c>
      <c r="AU175" s="210">
        <v>0</v>
      </c>
      <c r="AV175" s="210">
        <v>0</v>
      </c>
      <c r="AW175" s="210">
        <v>0</v>
      </c>
      <c r="AX175" s="210">
        <v>0</v>
      </c>
      <c r="AY175" s="210">
        <v>0</v>
      </c>
      <c r="AZ175" s="210">
        <v>0</v>
      </c>
      <c r="BA175" s="210">
        <v>0</v>
      </c>
      <c r="BB175" s="327"/>
      <c r="BC175" s="362">
        <f t="shared" si="11"/>
        <v>0</v>
      </c>
      <c r="BD175" s="362" t="e">
        <f t="shared" si="12"/>
        <v>#DIV/0!</v>
      </c>
    </row>
    <row r="176" spans="1:56" ht="15" hidden="1" customHeight="1" x14ac:dyDescent="0.25">
      <c r="A176" s="329" t="str">
        <f t="shared" si="13"/>
        <v>A3510</v>
      </c>
      <c r="B176" s="918" t="s">
        <v>14</v>
      </c>
      <c r="C176" s="1032"/>
      <c r="D176" s="918" t="s">
        <v>289</v>
      </c>
      <c r="E176" s="1032"/>
      <c r="F176" s="918" t="s">
        <v>284</v>
      </c>
      <c r="G176" s="1032"/>
      <c r="H176" s="918"/>
      <c r="I176" s="1032"/>
      <c r="J176" s="918"/>
      <c r="K176" s="1032"/>
      <c r="L176" s="1032"/>
      <c r="M176" s="918"/>
      <c r="N176" s="1032"/>
      <c r="O176" s="1032"/>
      <c r="P176" s="918"/>
      <c r="Q176" s="1032"/>
      <c r="R176" s="918"/>
      <c r="S176" s="1032"/>
      <c r="T176" s="917" t="s">
        <v>312</v>
      </c>
      <c r="U176" s="1032"/>
      <c r="V176" s="1032"/>
      <c r="W176" s="1032"/>
      <c r="X176" s="1032"/>
      <c r="Y176" s="1032"/>
      <c r="Z176" s="1032"/>
      <c r="AA176" s="1032"/>
      <c r="AB176" s="918" t="s">
        <v>273</v>
      </c>
      <c r="AC176" s="1032"/>
      <c r="AD176" s="1032"/>
      <c r="AE176" s="1032"/>
      <c r="AF176" s="1032"/>
      <c r="AG176" s="918" t="s">
        <v>274</v>
      </c>
      <c r="AH176" s="1032"/>
      <c r="AI176" s="1032"/>
      <c r="AJ176" s="105" t="s">
        <v>65</v>
      </c>
      <c r="AK176" s="919"/>
      <c r="AL176" s="919"/>
      <c r="AM176" s="919"/>
      <c r="AN176" s="919"/>
      <c r="AO176" s="205">
        <v>186200000</v>
      </c>
      <c r="AP176" s="206">
        <v>0</v>
      </c>
      <c r="AQ176" s="205">
        <v>186200000</v>
      </c>
      <c r="AR176" s="388">
        <v>0</v>
      </c>
      <c r="AS176" s="206">
        <v>0</v>
      </c>
      <c r="AT176" s="206">
        <v>0</v>
      </c>
      <c r="AU176" s="206">
        <v>0</v>
      </c>
      <c r="AV176" s="206">
        <v>0</v>
      </c>
      <c r="AW176" s="206">
        <v>0</v>
      </c>
      <c r="AX176" s="206">
        <v>0</v>
      </c>
      <c r="AY176" s="206">
        <v>0</v>
      </c>
      <c r="AZ176" s="206">
        <v>0</v>
      </c>
      <c r="BA176" s="206">
        <v>0</v>
      </c>
      <c r="BB176" s="327"/>
      <c r="BC176" s="362">
        <f t="shared" si="11"/>
        <v>0</v>
      </c>
      <c r="BD176" s="362" t="e">
        <f t="shared" si="12"/>
        <v>#DIV/0!</v>
      </c>
    </row>
    <row r="177" spans="1:56" ht="15" hidden="1" customHeight="1" x14ac:dyDescent="0.25">
      <c r="A177" s="329" t="str">
        <f t="shared" si="13"/>
        <v>A35310</v>
      </c>
      <c r="B177" s="918" t="s">
        <v>14</v>
      </c>
      <c r="C177" s="1032"/>
      <c r="D177" s="918" t="s">
        <v>289</v>
      </c>
      <c r="E177" s="1032"/>
      <c r="F177" s="918" t="s">
        <v>284</v>
      </c>
      <c r="G177" s="1032"/>
      <c r="H177" s="918" t="s">
        <v>289</v>
      </c>
      <c r="I177" s="1032"/>
      <c r="J177" s="918"/>
      <c r="K177" s="1032"/>
      <c r="L177" s="1032"/>
      <c r="M177" s="918"/>
      <c r="N177" s="1032"/>
      <c r="O177" s="1032"/>
      <c r="P177" s="918"/>
      <c r="Q177" s="1032"/>
      <c r="R177" s="918"/>
      <c r="S177" s="1032"/>
      <c r="T177" s="917" t="s">
        <v>313</v>
      </c>
      <c r="U177" s="1032"/>
      <c r="V177" s="1032"/>
      <c r="W177" s="1032"/>
      <c r="X177" s="1032"/>
      <c r="Y177" s="1032"/>
      <c r="Z177" s="1032"/>
      <c r="AA177" s="1032"/>
      <c r="AB177" s="918" t="s">
        <v>273</v>
      </c>
      <c r="AC177" s="1032"/>
      <c r="AD177" s="1032"/>
      <c r="AE177" s="1032"/>
      <c r="AF177" s="1032"/>
      <c r="AG177" s="918" t="s">
        <v>274</v>
      </c>
      <c r="AH177" s="1032"/>
      <c r="AI177" s="1032"/>
      <c r="AJ177" s="105" t="s">
        <v>65</v>
      </c>
      <c r="AK177" s="919"/>
      <c r="AL177" s="919"/>
      <c r="AM177" s="919"/>
      <c r="AN177" s="919"/>
      <c r="AO177" s="205">
        <v>186200000</v>
      </c>
      <c r="AP177" s="206">
        <v>0</v>
      </c>
      <c r="AQ177" s="205">
        <v>186200000</v>
      </c>
      <c r="AR177" s="388">
        <v>0</v>
      </c>
      <c r="AS177" s="206">
        <v>0</v>
      </c>
      <c r="AT177" s="206">
        <v>0</v>
      </c>
      <c r="AU177" s="206">
        <v>0</v>
      </c>
      <c r="AV177" s="206">
        <v>0</v>
      </c>
      <c r="AW177" s="206">
        <v>0</v>
      </c>
      <c r="AX177" s="206">
        <v>0</v>
      </c>
      <c r="AY177" s="206">
        <v>0</v>
      </c>
      <c r="AZ177" s="206">
        <v>0</v>
      </c>
      <c r="BA177" s="206">
        <v>0</v>
      </c>
      <c r="BB177" s="327"/>
      <c r="BC177" s="362">
        <f t="shared" si="11"/>
        <v>0</v>
      </c>
      <c r="BD177" s="362" t="e">
        <f t="shared" si="12"/>
        <v>#DIV/0!</v>
      </c>
    </row>
    <row r="178" spans="1:56" ht="15" hidden="1" customHeight="1" x14ac:dyDescent="0.25">
      <c r="A178" s="329" t="str">
        <f t="shared" si="13"/>
        <v>A3534410</v>
      </c>
      <c r="B178" s="925" t="s">
        <v>14</v>
      </c>
      <c r="C178" s="1032"/>
      <c r="D178" s="925" t="s">
        <v>289</v>
      </c>
      <c r="E178" s="1032"/>
      <c r="F178" s="925" t="s">
        <v>284</v>
      </c>
      <c r="G178" s="1032"/>
      <c r="H178" s="925" t="s">
        <v>289</v>
      </c>
      <c r="I178" s="1032"/>
      <c r="J178" s="925" t="s">
        <v>314</v>
      </c>
      <c r="K178" s="1032"/>
      <c r="L178" s="1032"/>
      <c r="M178" s="925"/>
      <c r="N178" s="1032"/>
      <c r="O178" s="1032"/>
      <c r="P178" s="925"/>
      <c r="Q178" s="1032"/>
      <c r="R178" s="925"/>
      <c r="S178" s="1032"/>
      <c r="T178" s="924" t="s">
        <v>93</v>
      </c>
      <c r="U178" s="1032"/>
      <c r="V178" s="1032"/>
      <c r="W178" s="1032"/>
      <c r="X178" s="1032"/>
      <c r="Y178" s="1032"/>
      <c r="Z178" s="1032"/>
      <c r="AA178" s="1032"/>
      <c r="AB178" s="925" t="s">
        <v>273</v>
      </c>
      <c r="AC178" s="1032"/>
      <c r="AD178" s="1032"/>
      <c r="AE178" s="1032"/>
      <c r="AF178" s="1032"/>
      <c r="AG178" s="925" t="s">
        <v>274</v>
      </c>
      <c r="AH178" s="1032"/>
      <c r="AI178" s="1032"/>
      <c r="AJ178" s="108" t="s">
        <v>65</v>
      </c>
      <c r="AK178" s="926"/>
      <c r="AL178" s="926"/>
      <c r="AM178" s="926"/>
      <c r="AN178" s="926"/>
      <c r="AO178" s="209">
        <v>186200000</v>
      </c>
      <c r="AP178" s="210">
        <v>0</v>
      </c>
      <c r="AQ178" s="209">
        <v>186200000</v>
      </c>
      <c r="AR178" s="389">
        <v>0</v>
      </c>
      <c r="AS178" s="210">
        <v>0</v>
      </c>
      <c r="AT178" s="210">
        <v>0</v>
      </c>
      <c r="AU178" s="210">
        <v>0</v>
      </c>
      <c r="AV178" s="210">
        <v>0</v>
      </c>
      <c r="AW178" s="210">
        <v>0</v>
      </c>
      <c r="AX178" s="210">
        <v>0</v>
      </c>
      <c r="AY178" s="210">
        <v>0</v>
      </c>
      <c r="AZ178" s="210">
        <v>0</v>
      </c>
      <c r="BA178" s="210">
        <v>0</v>
      </c>
      <c r="BB178" s="327"/>
      <c r="BC178" s="362">
        <f t="shared" si="11"/>
        <v>0</v>
      </c>
      <c r="BD178" s="362" t="e">
        <f t="shared" si="12"/>
        <v>#DIV/0!</v>
      </c>
    </row>
    <row r="179" spans="1:56" ht="15" hidden="1" customHeight="1" x14ac:dyDescent="0.25">
      <c r="A179" s="329" t="str">
        <f t="shared" si="13"/>
        <v>A3610</v>
      </c>
      <c r="B179" s="918" t="s">
        <v>14</v>
      </c>
      <c r="C179" s="1032"/>
      <c r="D179" s="918" t="s">
        <v>289</v>
      </c>
      <c r="E179" s="1032"/>
      <c r="F179" s="918" t="s">
        <v>292</v>
      </c>
      <c r="G179" s="1032"/>
      <c r="H179" s="918"/>
      <c r="I179" s="1032"/>
      <c r="J179" s="918"/>
      <c r="K179" s="1032"/>
      <c r="L179" s="1032"/>
      <c r="M179" s="918"/>
      <c r="N179" s="1032"/>
      <c r="O179" s="1032"/>
      <c r="P179" s="918"/>
      <c r="Q179" s="1032"/>
      <c r="R179" s="918"/>
      <c r="S179" s="1032"/>
      <c r="T179" s="917" t="s">
        <v>315</v>
      </c>
      <c r="U179" s="1032"/>
      <c r="V179" s="1032"/>
      <c r="W179" s="1032"/>
      <c r="X179" s="1032"/>
      <c r="Y179" s="1032"/>
      <c r="Z179" s="1032"/>
      <c r="AA179" s="1032"/>
      <c r="AB179" s="918" t="s">
        <v>273</v>
      </c>
      <c r="AC179" s="1032"/>
      <c r="AD179" s="1032"/>
      <c r="AE179" s="1032"/>
      <c r="AF179" s="1032"/>
      <c r="AG179" s="918" t="s">
        <v>274</v>
      </c>
      <c r="AH179" s="1032"/>
      <c r="AI179" s="1032"/>
      <c r="AJ179" s="105" t="s">
        <v>65</v>
      </c>
      <c r="AK179" s="919"/>
      <c r="AL179" s="919"/>
      <c r="AM179" s="919"/>
      <c r="AN179" s="919"/>
      <c r="AO179" s="205">
        <v>211718000000</v>
      </c>
      <c r="AP179" s="205">
        <v>202643764151</v>
      </c>
      <c r="AQ179" s="205">
        <v>3074235849</v>
      </c>
      <c r="AR179" s="387">
        <v>6000000000</v>
      </c>
      <c r="AS179" s="205">
        <v>193072961520</v>
      </c>
      <c r="AT179" s="205">
        <v>9570802631</v>
      </c>
      <c r="AU179" s="205">
        <v>106707319107</v>
      </c>
      <c r="AV179" s="205">
        <v>86365642413</v>
      </c>
      <c r="AW179" s="205">
        <v>106684149252</v>
      </c>
      <c r="AX179" s="205">
        <v>23169855</v>
      </c>
      <c r="AY179" s="205">
        <v>106684149252</v>
      </c>
      <c r="AZ179" s="206">
        <v>0</v>
      </c>
      <c r="BA179" s="205">
        <v>2742263</v>
      </c>
      <c r="BB179" s="327"/>
      <c r="BC179" s="362">
        <f t="shared" si="11"/>
        <v>0.91193456163387143</v>
      </c>
      <c r="BD179" s="362">
        <f t="shared" si="12"/>
        <v>0.55255872397725059</v>
      </c>
    </row>
    <row r="180" spans="1:56" ht="15" hidden="1" customHeight="1" x14ac:dyDescent="0.25">
      <c r="A180" s="329" t="str">
        <f t="shared" si="13"/>
        <v>A3616</v>
      </c>
      <c r="B180" s="918" t="s">
        <v>14</v>
      </c>
      <c r="C180" s="1032"/>
      <c r="D180" s="918" t="s">
        <v>289</v>
      </c>
      <c r="E180" s="1032"/>
      <c r="F180" s="918" t="s">
        <v>292</v>
      </c>
      <c r="G180" s="1032"/>
      <c r="H180" s="918"/>
      <c r="I180" s="1032"/>
      <c r="J180" s="918"/>
      <c r="K180" s="1032"/>
      <c r="L180" s="1032"/>
      <c r="M180" s="918"/>
      <c r="N180" s="1032"/>
      <c r="O180" s="1032"/>
      <c r="P180" s="918"/>
      <c r="Q180" s="1032"/>
      <c r="R180" s="918"/>
      <c r="S180" s="1032"/>
      <c r="T180" s="917" t="s">
        <v>315</v>
      </c>
      <c r="U180" s="1032"/>
      <c r="V180" s="1032"/>
      <c r="W180" s="1032"/>
      <c r="X180" s="1032"/>
      <c r="Y180" s="1032"/>
      <c r="Z180" s="1032"/>
      <c r="AA180" s="1032"/>
      <c r="AB180" s="918" t="s">
        <v>273</v>
      </c>
      <c r="AC180" s="1032"/>
      <c r="AD180" s="1032"/>
      <c r="AE180" s="1032"/>
      <c r="AF180" s="1032"/>
      <c r="AG180" s="918" t="s">
        <v>276</v>
      </c>
      <c r="AH180" s="1032"/>
      <c r="AI180" s="1032"/>
      <c r="AJ180" s="105" t="s">
        <v>23</v>
      </c>
      <c r="AK180" s="919"/>
      <c r="AL180" s="919"/>
      <c r="AM180" s="919"/>
      <c r="AN180" s="919"/>
      <c r="AO180" s="205">
        <v>66513900000</v>
      </c>
      <c r="AP180" s="205">
        <v>17751740315</v>
      </c>
      <c r="AQ180" s="205">
        <v>48762159685</v>
      </c>
      <c r="AR180" s="388">
        <v>0</v>
      </c>
      <c r="AS180" s="205">
        <v>15085305348</v>
      </c>
      <c r="AT180" s="205">
        <v>2666434967</v>
      </c>
      <c r="AU180" s="205">
        <v>10529975262</v>
      </c>
      <c r="AV180" s="205">
        <v>4555330086</v>
      </c>
      <c r="AW180" s="205">
        <v>10240517727</v>
      </c>
      <c r="AX180" s="205">
        <v>289457535</v>
      </c>
      <c r="AY180" s="205">
        <v>10240517727</v>
      </c>
      <c r="AZ180" s="206">
        <v>0</v>
      </c>
      <c r="BA180" s="206">
        <v>0</v>
      </c>
      <c r="BB180" s="327"/>
      <c r="BC180" s="362">
        <f t="shared" si="11"/>
        <v>0.22679929079485642</v>
      </c>
      <c r="BD180" s="362">
        <f t="shared" si="12"/>
        <v>0.67884059956119358</v>
      </c>
    </row>
    <row r="181" spans="1:56" ht="15" hidden="1" customHeight="1" x14ac:dyDescent="0.25">
      <c r="A181" s="329" t="str">
        <f t="shared" si="13"/>
        <v>A36110</v>
      </c>
      <c r="B181" s="918" t="s">
        <v>14</v>
      </c>
      <c r="C181" s="1032"/>
      <c r="D181" s="918" t="s">
        <v>289</v>
      </c>
      <c r="E181" s="1032"/>
      <c r="F181" s="918" t="s">
        <v>292</v>
      </c>
      <c r="G181" s="1032"/>
      <c r="H181" s="918" t="s">
        <v>279</v>
      </c>
      <c r="I181" s="1032"/>
      <c r="J181" s="918"/>
      <c r="K181" s="1032"/>
      <c r="L181" s="1032"/>
      <c r="M181" s="918"/>
      <c r="N181" s="1032"/>
      <c r="O181" s="1032"/>
      <c r="P181" s="918"/>
      <c r="Q181" s="1032"/>
      <c r="R181" s="918"/>
      <c r="S181" s="1032"/>
      <c r="T181" s="917" t="s">
        <v>419</v>
      </c>
      <c r="U181" s="1032"/>
      <c r="V181" s="1032"/>
      <c r="W181" s="1032"/>
      <c r="X181" s="1032"/>
      <c r="Y181" s="1032"/>
      <c r="Z181" s="1032"/>
      <c r="AA181" s="1032"/>
      <c r="AB181" s="918" t="s">
        <v>273</v>
      </c>
      <c r="AC181" s="1032"/>
      <c r="AD181" s="1032"/>
      <c r="AE181" s="1032"/>
      <c r="AF181" s="1032"/>
      <c r="AG181" s="918" t="s">
        <v>274</v>
      </c>
      <c r="AH181" s="1032"/>
      <c r="AI181" s="1032"/>
      <c r="AJ181" s="105" t="s">
        <v>65</v>
      </c>
      <c r="AK181" s="919"/>
      <c r="AL181" s="919"/>
      <c r="AM181" s="919"/>
      <c r="AN181" s="919"/>
      <c r="AO181" s="205">
        <v>420000000</v>
      </c>
      <c r="AP181" s="205">
        <v>401464151</v>
      </c>
      <c r="AQ181" s="205">
        <v>18535849</v>
      </c>
      <c r="AR181" s="388">
        <v>0</v>
      </c>
      <c r="AS181" s="205">
        <v>401464151</v>
      </c>
      <c r="AT181" s="206">
        <v>0</v>
      </c>
      <c r="AU181" s="205">
        <v>401464151</v>
      </c>
      <c r="AV181" s="206">
        <v>0</v>
      </c>
      <c r="AW181" s="205">
        <v>401464151</v>
      </c>
      <c r="AX181" s="206">
        <v>0</v>
      </c>
      <c r="AY181" s="205">
        <v>401464151</v>
      </c>
      <c r="AZ181" s="206">
        <v>0</v>
      </c>
      <c r="BA181" s="206">
        <v>0</v>
      </c>
      <c r="BB181" s="327"/>
      <c r="BC181" s="362">
        <f t="shared" si="11"/>
        <v>0.95586702619047614</v>
      </c>
      <c r="BD181" s="362">
        <f t="shared" si="12"/>
        <v>1</v>
      </c>
    </row>
    <row r="182" spans="1:56" ht="15" hidden="1" customHeight="1" x14ac:dyDescent="0.25">
      <c r="A182" s="329" t="str">
        <f t="shared" si="13"/>
        <v>A361110</v>
      </c>
      <c r="B182" s="925" t="s">
        <v>14</v>
      </c>
      <c r="C182" s="1032"/>
      <c r="D182" s="925" t="s">
        <v>289</v>
      </c>
      <c r="E182" s="1032"/>
      <c r="F182" s="925" t="s">
        <v>292</v>
      </c>
      <c r="G182" s="1032"/>
      <c r="H182" s="925" t="s">
        <v>279</v>
      </c>
      <c r="I182" s="1032"/>
      <c r="J182" s="925" t="s">
        <v>279</v>
      </c>
      <c r="K182" s="1032"/>
      <c r="L182" s="1032"/>
      <c r="M182" s="925"/>
      <c r="N182" s="1032"/>
      <c r="O182" s="1032"/>
      <c r="P182" s="925"/>
      <c r="Q182" s="1032"/>
      <c r="R182" s="925"/>
      <c r="S182" s="1032"/>
      <c r="T182" s="924" t="s">
        <v>419</v>
      </c>
      <c r="U182" s="1032"/>
      <c r="V182" s="1032"/>
      <c r="W182" s="1032"/>
      <c r="X182" s="1032"/>
      <c r="Y182" s="1032"/>
      <c r="Z182" s="1032"/>
      <c r="AA182" s="1032"/>
      <c r="AB182" s="925" t="s">
        <v>273</v>
      </c>
      <c r="AC182" s="1032"/>
      <c r="AD182" s="1032"/>
      <c r="AE182" s="1032"/>
      <c r="AF182" s="1032"/>
      <c r="AG182" s="925" t="s">
        <v>274</v>
      </c>
      <c r="AH182" s="1032"/>
      <c r="AI182" s="1032"/>
      <c r="AJ182" s="108" t="s">
        <v>65</v>
      </c>
      <c r="AK182" s="926"/>
      <c r="AL182" s="926"/>
      <c r="AM182" s="926"/>
      <c r="AN182" s="926"/>
      <c r="AO182" s="209">
        <v>420000000</v>
      </c>
      <c r="AP182" s="209">
        <v>401464151</v>
      </c>
      <c r="AQ182" s="209">
        <v>18535849</v>
      </c>
      <c r="AR182" s="389">
        <v>0</v>
      </c>
      <c r="AS182" s="209">
        <v>401464151</v>
      </c>
      <c r="AT182" s="210">
        <v>0</v>
      </c>
      <c r="AU182" s="209">
        <v>401464151</v>
      </c>
      <c r="AV182" s="210">
        <v>0</v>
      </c>
      <c r="AW182" s="209">
        <v>401464151</v>
      </c>
      <c r="AX182" s="210">
        <v>0</v>
      </c>
      <c r="AY182" s="209">
        <v>401464151</v>
      </c>
      <c r="AZ182" s="210">
        <v>0</v>
      </c>
      <c r="BA182" s="210">
        <v>0</v>
      </c>
      <c r="BB182" s="327"/>
      <c r="BC182" s="362">
        <f t="shared" si="11"/>
        <v>0.95586702619047614</v>
      </c>
      <c r="BD182" s="362">
        <f t="shared" si="12"/>
        <v>1</v>
      </c>
    </row>
    <row r="183" spans="1:56" ht="15" hidden="1" customHeight="1" x14ac:dyDescent="0.25">
      <c r="A183" s="329" t="str">
        <f t="shared" si="13"/>
        <v>A3611210</v>
      </c>
      <c r="B183" s="925" t="s">
        <v>14</v>
      </c>
      <c r="C183" s="1032"/>
      <c r="D183" s="925" t="s">
        <v>289</v>
      </c>
      <c r="E183" s="1032"/>
      <c r="F183" s="925" t="s">
        <v>292</v>
      </c>
      <c r="G183" s="1032"/>
      <c r="H183" s="925" t="s">
        <v>279</v>
      </c>
      <c r="I183" s="1032"/>
      <c r="J183" s="925" t="s">
        <v>279</v>
      </c>
      <c r="K183" s="1032"/>
      <c r="L183" s="1032"/>
      <c r="M183" s="925" t="s">
        <v>282</v>
      </c>
      <c r="N183" s="1032"/>
      <c r="O183" s="1032"/>
      <c r="P183" s="925"/>
      <c r="Q183" s="1032"/>
      <c r="R183" s="925"/>
      <c r="S183" s="1032"/>
      <c r="T183" s="924" t="s">
        <v>420</v>
      </c>
      <c r="U183" s="1032"/>
      <c r="V183" s="1032"/>
      <c r="W183" s="1032"/>
      <c r="X183" s="1032"/>
      <c r="Y183" s="1032"/>
      <c r="Z183" s="1032"/>
      <c r="AA183" s="1032"/>
      <c r="AB183" s="925" t="s">
        <v>273</v>
      </c>
      <c r="AC183" s="1032"/>
      <c r="AD183" s="1032"/>
      <c r="AE183" s="1032"/>
      <c r="AF183" s="1032"/>
      <c r="AG183" s="925" t="s">
        <v>274</v>
      </c>
      <c r="AH183" s="1032"/>
      <c r="AI183" s="1032"/>
      <c r="AJ183" s="108" t="s">
        <v>65</v>
      </c>
      <c r="AK183" s="926"/>
      <c r="AL183" s="926"/>
      <c r="AM183" s="926"/>
      <c r="AN183" s="926"/>
      <c r="AO183" s="209">
        <v>420000000</v>
      </c>
      <c r="AP183" s="209">
        <v>401464151</v>
      </c>
      <c r="AQ183" s="209">
        <v>18535849</v>
      </c>
      <c r="AR183" s="389">
        <v>0</v>
      </c>
      <c r="AS183" s="209">
        <v>401464151</v>
      </c>
      <c r="AT183" s="210">
        <v>0</v>
      </c>
      <c r="AU183" s="209">
        <v>401464151</v>
      </c>
      <c r="AV183" s="210">
        <v>0</v>
      </c>
      <c r="AW183" s="209">
        <v>401464151</v>
      </c>
      <c r="AX183" s="210">
        <v>0</v>
      </c>
      <c r="AY183" s="209">
        <v>401464151</v>
      </c>
      <c r="AZ183" s="210">
        <v>0</v>
      </c>
      <c r="BA183" s="210">
        <v>0</v>
      </c>
      <c r="BB183" s="327"/>
      <c r="BC183" s="362">
        <f t="shared" si="11"/>
        <v>0.95586702619047614</v>
      </c>
      <c r="BD183" s="362">
        <f t="shared" si="12"/>
        <v>1</v>
      </c>
    </row>
    <row r="184" spans="1:56" ht="15" hidden="1" customHeight="1" x14ac:dyDescent="0.25">
      <c r="A184" s="329" t="str">
        <f t="shared" si="13"/>
        <v>A36310</v>
      </c>
      <c r="B184" s="918" t="s">
        <v>14</v>
      </c>
      <c r="C184" s="1032"/>
      <c r="D184" s="918" t="s">
        <v>289</v>
      </c>
      <c r="E184" s="1032"/>
      <c r="F184" s="918" t="s">
        <v>292</v>
      </c>
      <c r="G184" s="1032"/>
      <c r="H184" s="918" t="s">
        <v>289</v>
      </c>
      <c r="I184" s="1032"/>
      <c r="J184" s="918"/>
      <c r="K184" s="1032"/>
      <c r="L184" s="1032"/>
      <c r="M184" s="918"/>
      <c r="N184" s="1032"/>
      <c r="O184" s="1032"/>
      <c r="P184" s="918"/>
      <c r="Q184" s="1032"/>
      <c r="R184" s="918"/>
      <c r="S184" s="1032"/>
      <c r="T184" s="917" t="s">
        <v>316</v>
      </c>
      <c r="U184" s="1032"/>
      <c r="V184" s="1032"/>
      <c r="W184" s="1032"/>
      <c r="X184" s="1032"/>
      <c r="Y184" s="1032"/>
      <c r="Z184" s="1032"/>
      <c r="AA184" s="1032"/>
      <c r="AB184" s="918" t="s">
        <v>273</v>
      </c>
      <c r="AC184" s="1032"/>
      <c r="AD184" s="1032"/>
      <c r="AE184" s="1032"/>
      <c r="AF184" s="1032"/>
      <c r="AG184" s="918" t="s">
        <v>274</v>
      </c>
      <c r="AH184" s="1032"/>
      <c r="AI184" s="1032"/>
      <c r="AJ184" s="105" t="s">
        <v>65</v>
      </c>
      <c r="AK184" s="919"/>
      <c r="AL184" s="919"/>
      <c r="AM184" s="919"/>
      <c r="AN184" s="919"/>
      <c r="AO184" s="205">
        <v>211298000000</v>
      </c>
      <c r="AP184" s="205">
        <v>202242300000</v>
      </c>
      <c r="AQ184" s="205">
        <v>3055700000</v>
      </c>
      <c r="AR184" s="387">
        <v>6000000000</v>
      </c>
      <c r="AS184" s="205">
        <v>192671497369</v>
      </c>
      <c r="AT184" s="205">
        <v>9570802631</v>
      </c>
      <c r="AU184" s="205">
        <v>106305854956</v>
      </c>
      <c r="AV184" s="205">
        <v>86365642413</v>
      </c>
      <c r="AW184" s="205">
        <v>106282685101</v>
      </c>
      <c r="AX184" s="205">
        <v>23169855</v>
      </c>
      <c r="AY184" s="205">
        <v>106282685101</v>
      </c>
      <c r="AZ184" s="206">
        <v>0</v>
      </c>
      <c r="BA184" s="205">
        <v>2742263</v>
      </c>
      <c r="BB184" s="327"/>
      <c r="BC184" s="362">
        <f t="shared" si="11"/>
        <v>0.91184723645751498</v>
      </c>
      <c r="BD184" s="362">
        <f t="shared" si="12"/>
        <v>0.55162640324245704</v>
      </c>
    </row>
    <row r="185" spans="1:56" ht="15" hidden="1" customHeight="1" x14ac:dyDescent="0.25">
      <c r="A185" s="329" t="str">
        <f t="shared" si="13"/>
        <v>A36316</v>
      </c>
      <c r="B185" s="918" t="s">
        <v>14</v>
      </c>
      <c r="C185" s="1032"/>
      <c r="D185" s="918" t="s">
        <v>289</v>
      </c>
      <c r="E185" s="1032"/>
      <c r="F185" s="918" t="s">
        <v>292</v>
      </c>
      <c r="G185" s="1032"/>
      <c r="H185" s="918" t="s">
        <v>289</v>
      </c>
      <c r="I185" s="1032"/>
      <c r="J185" s="918"/>
      <c r="K185" s="1032"/>
      <c r="L185" s="1032"/>
      <c r="M185" s="918"/>
      <c r="N185" s="1032"/>
      <c r="O185" s="1032"/>
      <c r="P185" s="918"/>
      <c r="Q185" s="1032"/>
      <c r="R185" s="918"/>
      <c r="S185" s="1032"/>
      <c r="T185" s="917" t="s">
        <v>316</v>
      </c>
      <c r="U185" s="1032"/>
      <c r="V185" s="1032"/>
      <c r="W185" s="1032"/>
      <c r="X185" s="1032"/>
      <c r="Y185" s="1032"/>
      <c r="Z185" s="1032"/>
      <c r="AA185" s="1032"/>
      <c r="AB185" s="918" t="s">
        <v>273</v>
      </c>
      <c r="AC185" s="1032"/>
      <c r="AD185" s="1032"/>
      <c r="AE185" s="1032"/>
      <c r="AF185" s="1032"/>
      <c r="AG185" s="918" t="s">
        <v>276</v>
      </c>
      <c r="AH185" s="1032"/>
      <c r="AI185" s="1032"/>
      <c r="AJ185" s="105" t="s">
        <v>23</v>
      </c>
      <c r="AK185" s="919"/>
      <c r="AL185" s="919"/>
      <c r="AM185" s="919"/>
      <c r="AN185" s="919"/>
      <c r="AO185" s="205">
        <v>66513900000</v>
      </c>
      <c r="AP185" s="205">
        <v>17751740315</v>
      </c>
      <c r="AQ185" s="205">
        <v>48762159685</v>
      </c>
      <c r="AR185" s="388">
        <v>0</v>
      </c>
      <c r="AS185" s="205">
        <v>15085305348</v>
      </c>
      <c r="AT185" s="205">
        <v>2666434967</v>
      </c>
      <c r="AU185" s="205">
        <v>10529975262</v>
      </c>
      <c r="AV185" s="205">
        <v>4555330086</v>
      </c>
      <c r="AW185" s="205">
        <v>10240517727</v>
      </c>
      <c r="AX185" s="205">
        <v>289457535</v>
      </c>
      <c r="AY185" s="205">
        <v>10240517727</v>
      </c>
      <c r="AZ185" s="206">
        <v>0</v>
      </c>
      <c r="BA185" s="206">
        <v>0</v>
      </c>
      <c r="BB185" s="327"/>
      <c r="BC185" s="362">
        <f t="shared" si="11"/>
        <v>0.22679929079485642</v>
      </c>
      <c r="BD185" s="362">
        <f t="shared" si="12"/>
        <v>0.67884059956119358</v>
      </c>
    </row>
    <row r="186" spans="1:56" ht="15" hidden="1" customHeight="1" x14ac:dyDescent="0.25">
      <c r="A186" s="329" t="str">
        <f t="shared" si="13"/>
        <v>A363410</v>
      </c>
      <c r="B186" s="925" t="s">
        <v>14</v>
      </c>
      <c r="C186" s="1032"/>
      <c r="D186" s="925" t="s">
        <v>289</v>
      </c>
      <c r="E186" s="1032"/>
      <c r="F186" s="925" t="s">
        <v>292</v>
      </c>
      <c r="G186" s="1032"/>
      <c r="H186" s="925" t="s">
        <v>289</v>
      </c>
      <c r="I186" s="1032"/>
      <c r="J186" s="925" t="s">
        <v>283</v>
      </c>
      <c r="K186" s="1032"/>
      <c r="L186" s="1032"/>
      <c r="M186" s="925"/>
      <c r="N186" s="1032"/>
      <c r="O186" s="1032"/>
      <c r="P186" s="925"/>
      <c r="Q186" s="1032"/>
      <c r="R186" s="925"/>
      <c r="S186" s="1032"/>
      <c r="T186" s="924" t="s">
        <v>94</v>
      </c>
      <c r="U186" s="1032"/>
      <c r="V186" s="1032"/>
      <c r="W186" s="1032"/>
      <c r="X186" s="1032"/>
      <c r="Y186" s="1032"/>
      <c r="Z186" s="1032"/>
      <c r="AA186" s="1032"/>
      <c r="AB186" s="925" t="s">
        <v>273</v>
      </c>
      <c r="AC186" s="1032"/>
      <c r="AD186" s="1032"/>
      <c r="AE186" s="1032"/>
      <c r="AF186" s="1032"/>
      <c r="AG186" s="925" t="s">
        <v>274</v>
      </c>
      <c r="AH186" s="1032"/>
      <c r="AI186" s="1032"/>
      <c r="AJ186" s="108" t="s">
        <v>65</v>
      </c>
      <c r="AK186" s="926"/>
      <c r="AL186" s="926"/>
      <c r="AM186" s="926"/>
      <c r="AN186" s="926"/>
      <c r="AO186" s="209">
        <v>298000000</v>
      </c>
      <c r="AP186" s="209">
        <v>239500000</v>
      </c>
      <c r="AQ186" s="209">
        <v>58500000</v>
      </c>
      <c r="AR186" s="389">
        <v>0</v>
      </c>
      <c r="AS186" s="209">
        <v>222066667</v>
      </c>
      <c r="AT186" s="209">
        <v>17433333</v>
      </c>
      <c r="AU186" s="209">
        <v>108800000</v>
      </c>
      <c r="AV186" s="209">
        <v>113266667</v>
      </c>
      <c r="AW186" s="209">
        <v>108800000</v>
      </c>
      <c r="AX186" s="210">
        <v>0</v>
      </c>
      <c r="AY186" s="209">
        <v>108800000</v>
      </c>
      <c r="AZ186" s="210">
        <v>0</v>
      </c>
      <c r="BA186" s="210">
        <v>0</v>
      </c>
      <c r="BB186" s="327"/>
      <c r="BC186" s="362">
        <f t="shared" si="11"/>
        <v>0.7451901577181208</v>
      </c>
      <c r="BD186" s="362">
        <f t="shared" si="12"/>
        <v>0.48994295933662119</v>
      </c>
    </row>
    <row r="187" spans="1:56" ht="15" hidden="1" customHeight="1" x14ac:dyDescent="0.25">
      <c r="A187" s="329" t="str">
        <f t="shared" si="13"/>
        <v>A363710</v>
      </c>
      <c r="B187" s="925" t="s">
        <v>14</v>
      </c>
      <c r="C187" s="1032"/>
      <c r="D187" s="925" t="s">
        <v>289</v>
      </c>
      <c r="E187" s="1032"/>
      <c r="F187" s="925" t="s">
        <v>292</v>
      </c>
      <c r="G187" s="1032"/>
      <c r="H187" s="925" t="s">
        <v>289</v>
      </c>
      <c r="I187" s="1032"/>
      <c r="J187" s="925" t="s">
        <v>293</v>
      </c>
      <c r="K187" s="1032"/>
      <c r="L187" s="1032"/>
      <c r="M187" s="925"/>
      <c r="N187" s="1032"/>
      <c r="O187" s="1032"/>
      <c r="P187" s="925"/>
      <c r="Q187" s="1032"/>
      <c r="R187" s="925"/>
      <c r="S187" s="1032"/>
      <c r="T187" s="924" t="s">
        <v>95</v>
      </c>
      <c r="U187" s="1032"/>
      <c r="V187" s="1032"/>
      <c r="W187" s="1032"/>
      <c r="X187" s="1032"/>
      <c r="Y187" s="1032"/>
      <c r="Z187" s="1032"/>
      <c r="AA187" s="1032"/>
      <c r="AB187" s="925" t="s">
        <v>273</v>
      </c>
      <c r="AC187" s="1032"/>
      <c r="AD187" s="1032"/>
      <c r="AE187" s="1032"/>
      <c r="AF187" s="1032"/>
      <c r="AG187" s="925" t="s">
        <v>274</v>
      </c>
      <c r="AH187" s="1032"/>
      <c r="AI187" s="1032"/>
      <c r="AJ187" s="108" t="s">
        <v>65</v>
      </c>
      <c r="AK187" s="926"/>
      <c r="AL187" s="926"/>
      <c r="AM187" s="926"/>
      <c r="AN187" s="926"/>
      <c r="AO187" s="209">
        <v>211000000000</v>
      </c>
      <c r="AP187" s="209">
        <v>202002800000</v>
      </c>
      <c r="AQ187" s="209">
        <v>2997200000</v>
      </c>
      <c r="AR187" s="390">
        <v>6000000000</v>
      </c>
      <c r="AS187" s="209">
        <v>192449430702</v>
      </c>
      <c r="AT187" s="209">
        <v>9553369298</v>
      </c>
      <c r="AU187" s="209">
        <v>106197054956</v>
      </c>
      <c r="AV187" s="209">
        <v>86252375746</v>
      </c>
      <c r="AW187" s="209">
        <v>106173885101</v>
      </c>
      <c r="AX187" s="209">
        <v>23169855</v>
      </c>
      <c r="AY187" s="209">
        <v>106173885101</v>
      </c>
      <c r="AZ187" s="210">
        <v>0</v>
      </c>
      <c r="BA187" s="209">
        <v>2742263</v>
      </c>
      <c r="BB187" s="327"/>
      <c r="BC187" s="362">
        <f t="shared" si="11"/>
        <v>0.91208260996208534</v>
      </c>
      <c r="BD187" s="362">
        <f t="shared" si="12"/>
        <v>0.55169757953405374</v>
      </c>
    </row>
    <row r="188" spans="1:56" ht="15" hidden="1" customHeight="1" x14ac:dyDescent="0.25">
      <c r="A188" s="329" t="str">
        <f t="shared" si="13"/>
        <v>A3631116</v>
      </c>
      <c r="B188" s="925" t="s">
        <v>14</v>
      </c>
      <c r="C188" s="1032"/>
      <c r="D188" s="925" t="s">
        <v>289</v>
      </c>
      <c r="E188" s="1032"/>
      <c r="F188" s="925" t="s">
        <v>292</v>
      </c>
      <c r="G188" s="1032"/>
      <c r="H188" s="925" t="s">
        <v>289</v>
      </c>
      <c r="I188" s="1032"/>
      <c r="J188" s="925" t="s">
        <v>80</v>
      </c>
      <c r="K188" s="1032"/>
      <c r="L188" s="1032"/>
      <c r="M188" s="925"/>
      <c r="N188" s="1032"/>
      <c r="O188" s="1032"/>
      <c r="P188" s="925"/>
      <c r="Q188" s="1032"/>
      <c r="R188" s="925"/>
      <c r="S188" s="1032"/>
      <c r="T188" s="924" t="s">
        <v>183</v>
      </c>
      <c r="U188" s="1032"/>
      <c r="V188" s="1032"/>
      <c r="W188" s="1032"/>
      <c r="X188" s="1032"/>
      <c r="Y188" s="1032"/>
      <c r="Z188" s="1032"/>
      <c r="AA188" s="1032"/>
      <c r="AB188" s="925" t="s">
        <v>273</v>
      </c>
      <c r="AC188" s="1032"/>
      <c r="AD188" s="1032"/>
      <c r="AE188" s="1032"/>
      <c r="AF188" s="1032"/>
      <c r="AG188" s="925" t="s">
        <v>276</v>
      </c>
      <c r="AH188" s="1032"/>
      <c r="AI188" s="1032"/>
      <c r="AJ188" s="108" t="s">
        <v>23</v>
      </c>
      <c r="AK188" s="926"/>
      <c r="AL188" s="926"/>
      <c r="AM188" s="926"/>
      <c r="AN188" s="926"/>
      <c r="AO188" s="209">
        <v>66009000000</v>
      </c>
      <c r="AP188" s="209">
        <v>17751740315</v>
      </c>
      <c r="AQ188" s="209">
        <v>48257259685</v>
      </c>
      <c r="AR188" s="389">
        <v>0</v>
      </c>
      <c r="AS188" s="209">
        <v>15085305348</v>
      </c>
      <c r="AT188" s="209">
        <v>2666434967</v>
      </c>
      <c r="AU188" s="209">
        <v>10529975262</v>
      </c>
      <c r="AV188" s="209">
        <v>4555330086</v>
      </c>
      <c r="AW188" s="209">
        <v>10240517727</v>
      </c>
      <c r="AX188" s="209">
        <v>289457535</v>
      </c>
      <c r="AY188" s="209">
        <v>10240517727</v>
      </c>
      <c r="AZ188" s="210">
        <v>0</v>
      </c>
      <c r="BA188" s="210">
        <v>0</v>
      </c>
      <c r="BB188" s="327"/>
      <c r="BC188" s="362">
        <f t="shared" si="11"/>
        <v>0.22853406880879881</v>
      </c>
      <c r="BD188" s="362">
        <f t="shared" si="12"/>
        <v>0.67884059956119358</v>
      </c>
    </row>
    <row r="189" spans="1:56" ht="15" hidden="1" customHeight="1" x14ac:dyDescent="0.25">
      <c r="A189" s="329" t="str">
        <f t="shared" si="13"/>
        <v>A36311116</v>
      </c>
      <c r="B189" s="925" t="s">
        <v>14</v>
      </c>
      <c r="C189" s="1032"/>
      <c r="D189" s="925" t="s">
        <v>289</v>
      </c>
      <c r="E189" s="1032"/>
      <c r="F189" s="925" t="s">
        <v>292</v>
      </c>
      <c r="G189" s="1032"/>
      <c r="H189" s="925" t="s">
        <v>289</v>
      </c>
      <c r="I189" s="1032"/>
      <c r="J189" s="925" t="s">
        <v>80</v>
      </c>
      <c r="K189" s="1032"/>
      <c r="L189" s="1032"/>
      <c r="M189" s="925" t="s">
        <v>279</v>
      </c>
      <c r="N189" s="1032"/>
      <c r="O189" s="1032"/>
      <c r="P189" s="925" t="s">
        <v>236</v>
      </c>
      <c r="Q189" s="1032"/>
      <c r="R189" s="925" t="s">
        <v>236</v>
      </c>
      <c r="S189" s="1032"/>
      <c r="T189" s="924" t="s">
        <v>96</v>
      </c>
      <c r="U189" s="1032"/>
      <c r="V189" s="1032"/>
      <c r="W189" s="1032"/>
      <c r="X189" s="1032"/>
      <c r="Y189" s="1032"/>
      <c r="Z189" s="1032"/>
      <c r="AA189" s="1032"/>
      <c r="AB189" s="925" t="s">
        <v>273</v>
      </c>
      <c r="AC189" s="1032"/>
      <c r="AD189" s="1032"/>
      <c r="AE189" s="1032"/>
      <c r="AF189" s="1032"/>
      <c r="AG189" s="925" t="s">
        <v>276</v>
      </c>
      <c r="AH189" s="1032"/>
      <c r="AI189" s="1032"/>
      <c r="AJ189" s="108" t="s">
        <v>23</v>
      </c>
      <c r="AK189" s="926"/>
      <c r="AL189" s="926"/>
      <c r="AM189" s="926"/>
      <c r="AN189" s="926"/>
      <c r="AO189" s="209">
        <v>58014500000</v>
      </c>
      <c r="AP189" s="209">
        <v>9832240315</v>
      </c>
      <c r="AQ189" s="209">
        <v>48182259685</v>
      </c>
      <c r="AR189" s="389">
        <v>0</v>
      </c>
      <c r="AS189" s="209">
        <v>7382908329</v>
      </c>
      <c r="AT189" s="209">
        <v>2449331986</v>
      </c>
      <c r="AU189" s="209">
        <v>6666811583</v>
      </c>
      <c r="AV189" s="209">
        <v>716096746</v>
      </c>
      <c r="AW189" s="209">
        <v>6377354048</v>
      </c>
      <c r="AX189" s="209">
        <v>289457535</v>
      </c>
      <c r="AY189" s="209">
        <v>6377354048</v>
      </c>
      <c r="AZ189" s="210">
        <v>0</v>
      </c>
      <c r="BA189" s="210">
        <v>0</v>
      </c>
      <c r="BB189" s="327"/>
      <c r="BC189" s="362">
        <f t="shared" si="11"/>
        <v>0.12725970798679639</v>
      </c>
      <c r="BD189" s="362">
        <f t="shared" si="12"/>
        <v>0.8637997065397397</v>
      </c>
    </row>
    <row r="190" spans="1:56" ht="15" hidden="1" customHeight="1" x14ac:dyDescent="0.25">
      <c r="A190" s="329" t="str">
        <f t="shared" si="13"/>
        <v>A36311216</v>
      </c>
      <c r="B190" s="925" t="s">
        <v>14</v>
      </c>
      <c r="C190" s="1032"/>
      <c r="D190" s="925" t="s">
        <v>289</v>
      </c>
      <c r="E190" s="1032"/>
      <c r="F190" s="925" t="s">
        <v>292</v>
      </c>
      <c r="G190" s="1032"/>
      <c r="H190" s="925" t="s">
        <v>289</v>
      </c>
      <c r="I190" s="1032"/>
      <c r="J190" s="925" t="s">
        <v>80</v>
      </c>
      <c r="K190" s="1032"/>
      <c r="L190" s="1032"/>
      <c r="M190" s="925" t="s">
        <v>282</v>
      </c>
      <c r="N190" s="1032"/>
      <c r="O190" s="1032"/>
      <c r="P190" s="925" t="s">
        <v>236</v>
      </c>
      <c r="Q190" s="1032"/>
      <c r="R190" s="925" t="s">
        <v>236</v>
      </c>
      <c r="S190" s="1032"/>
      <c r="T190" s="924" t="s">
        <v>97</v>
      </c>
      <c r="U190" s="1032"/>
      <c r="V190" s="1032"/>
      <c r="W190" s="1032"/>
      <c r="X190" s="1032"/>
      <c r="Y190" s="1032"/>
      <c r="Z190" s="1032"/>
      <c r="AA190" s="1032"/>
      <c r="AB190" s="925" t="s">
        <v>273</v>
      </c>
      <c r="AC190" s="1032"/>
      <c r="AD190" s="1032"/>
      <c r="AE190" s="1032"/>
      <c r="AF190" s="1032"/>
      <c r="AG190" s="925" t="s">
        <v>276</v>
      </c>
      <c r="AH190" s="1032"/>
      <c r="AI190" s="1032"/>
      <c r="AJ190" s="108" t="s">
        <v>23</v>
      </c>
      <c r="AK190" s="926"/>
      <c r="AL190" s="926"/>
      <c r="AM190" s="926"/>
      <c r="AN190" s="926"/>
      <c r="AO190" s="209">
        <v>7994500000</v>
      </c>
      <c r="AP190" s="209">
        <v>7919500000</v>
      </c>
      <c r="AQ190" s="209">
        <v>75000000</v>
      </c>
      <c r="AR190" s="389">
        <v>0</v>
      </c>
      <c r="AS190" s="209">
        <v>7702397019</v>
      </c>
      <c r="AT190" s="209">
        <v>217102981</v>
      </c>
      <c r="AU190" s="209">
        <v>3863163679</v>
      </c>
      <c r="AV190" s="209">
        <v>3839233340</v>
      </c>
      <c r="AW190" s="209">
        <v>3863163679</v>
      </c>
      <c r="AX190" s="210">
        <v>0</v>
      </c>
      <c r="AY190" s="209">
        <v>3863163679</v>
      </c>
      <c r="AZ190" s="210">
        <v>0</v>
      </c>
      <c r="BA190" s="210">
        <v>0</v>
      </c>
      <c r="BB190" s="327"/>
      <c r="BC190" s="362">
        <f t="shared" si="11"/>
        <v>0.96346200750515976</v>
      </c>
      <c r="BD190" s="362">
        <f t="shared" si="12"/>
        <v>0.50155343453089796</v>
      </c>
    </row>
    <row r="191" spans="1:56" ht="15" hidden="1" customHeight="1" x14ac:dyDescent="0.25">
      <c r="A191" s="329" t="str">
        <f t="shared" si="13"/>
        <v>A3636616</v>
      </c>
      <c r="B191" s="925" t="s">
        <v>14</v>
      </c>
      <c r="C191" s="1032"/>
      <c r="D191" s="925" t="s">
        <v>289</v>
      </c>
      <c r="E191" s="1032"/>
      <c r="F191" s="925" t="s">
        <v>292</v>
      </c>
      <c r="G191" s="1032"/>
      <c r="H191" s="925" t="s">
        <v>289</v>
      </c>
      <c r="I191" s="1032"/>
      <c r="J191" s="925" t="s">
        <v>317</v>
      </c>
      <c r="K191" s="1032"/>
      <c r="L191" s="1032"/>
      <c r="M191" s="925"/>
      <c r="N191" s="1032"/>
      <c r="O191" s="1032"/>
      <c r="P191" s="925"/>
      <c r="Q191" s="1032"/>
      <c r="R191" s="925"/>
      <c r="S191" s="1032"/>
      <c r="T191" s="924" t="s">
        <v>98</v>
      </c>
      <c r="U191" s="1032"/>
      <c r="V191" s="1032"/>
      <c r="W191" s="1032"/>
      <c r="X191" s="1032"/>
      <c r="Y191" s="1032"/>
      <c r="Z191" s="1032"/>
      <c r="AA191" s="1032"/>
      <c r="AB191" s="925" t="s">
        <v>273</v>
      </c>
      <c r="AC191" s="1032"/>
      <c r="AD191" s="1032"/>
      <c r="AE191" s="1032"/>
      <c r="AF191" s="1032"/>
      <c r="AG191" s="925" t="s">
        <v>276</v>
      </c>
      <c r="AH191" s="1032"/>
      <c r="AI191" s="1032"/>
      <c r="AJ191" s="108" t="s">
        <v>23</v>
      </c>
      <c r="AK191" s="926"/>
      <c r="AL191" s="926"/>
      <c r="AM191" s="926"/>
      <c r="AN191" s="926"/>
      <c r="AO191" s="209">
        <v>504900000</v>
      </c>
      <c r="AP191" s="210">
        <v>0</v>
      </c>
      <c r="AQ191" s="209">
        <v>504900000</v>
      </c>
      <c r="AR191" s="389">
        <v>0</v>
      </c>
      <c r="AS191" s="210">
        <v>0</v>
      </c>
      <c r="AT191" s="210">
        <v>0</v>
      </c>
      <c r="AU191" s="210">
        <v>0</v>
      </c>
      <c r="AV191" s="210">
        <v>0</v>
      </c>
      <c r="AW191" s="210">
        <v>0</v>
      </c>
      <c r="AX191" s="210">
        <v>0</v>
      </c>
      <c r="AY191" s="210">
        <v>0</v>
      </c>
      <c r="AZ191" s="210">
        <v>0</v>
      </c>
      <c r="BA191" s="210">
        <v>0</v>
      </c>
      <c r="BB191" s="327"/>
      <c r="BC191" s="362">
        <f t="shared" si="11"/>
        <v>0</v>
      </c>
      <c r="BD191" s="362" t="e">
        <f t="shared" si="12"/>
        <v>#DIV/0!</v>
      </c>
    </row>
    <row r="192" spans="1:56" s="329" customFormat="1" ht="15" hidden="1" customHeight="1" x14ac:dyDescent="0.25">
      <c r="A192" s="329" t="str">
        <f t="shared" si="13"/>
        <v>C10</v>
      </c>
      <c r="B192" s="922" t="s">
        <v>99</v>
      </c>
      <c r="C192" s="921"/>
      <c r="D192" s="922"/>
      <c r="E192" s="921"/>
      <c r="F192" s="922"/>
      <c r="G192" s="921"/>
      <c r="H192" s="922"/>
      <c r="I192" s="921"/>
      <c r="J192" s="922"/>
      <c r="K192" s="921"/>
      <c r="L192" s="921"/>
      <c r="M192" s="922"/>
      <c r="N192" s="921"/>
      <c r="O192" s="921"/>
      <c r="P192" s="922"/>
      <c r="Q192" s="921"/>
      <c r="R192" s="922"/>
      <c r="S192" s="921"/>
      <c r="T192" s="920" t="s">
        <v>11</v>
      </c>
      <c r="U192" s="921"/>
      <c r="V192" s="921"/>
      <c r="W192" s="921"/>
      <c r="X192" s="921"/>
      <c r="Y192" s="921"/>
      <c r="Z192" s="921"/>
      <c r="AA192" s="921"/>
      <c r="AB192" s="922" t="s">
        <v>273</v>
      </c>
      <c r="AC192" s="921"/>
      <c r="AD192" s="921"/>
      <c r="AE192" s="921"/>
      <c r="AF192" s="921"/>
      <c r="AG192" s="922" t="s">
        <v>274</v>
      </c>
      <c r="AH192" s="921"/>
      <c r="AI192" s="921"/>
      <c r="AJ192" s="231" t="s">
        <v>65</v>
      </c>
      <c r="AK192" s="923"/>
      <c r="AL192" s="923"/>
      <c r="AM192" s="923"/>
      <c r="AN192" s="923"/>
      <c r="AO192" s="353">
        <v>25670420000</v>
      </c>
      <c r="AP192" s="353">
        <v>13040139694</v>
      </c>
      <c r="AQ192" s="353">
        <v>2433780306</v>
      </c>
      <c r="AR192" s="434">
        <v>10846500000</v>
      </c>
      <c r="AS192" s="353">
        <v>9803735692</v>
      </c>
      <c r="AT192" s="353">
        <v>3236404002</v>
      </c>
      <c r="AU192" s="353">
        <v>3844394528</v>
      </c>
      <c r="AV192" s="353">
        <v>5959341164</v>
      </c>
      <c r="AW192" s="353">
        <v>3820958015</v>
      </c>
      <c r="AX192" s="353">
        <v>23436513</v>
      </c>
      <c r="AY192" s="353">
        <v>3820958015</v>
      </c>
      <c r="AZ192" s="353">
        <v>0</v>
      </c>
      <c r="BA192" s="353">
        <v>1718802</v>
      </c>
      <c r="BB192" s="354"/>
      <c r="BC192" s="355">
        <f t="shared" si="11"/>
        <v>0.38190788043203033</v>
      </c>
      <c r="BD192" s="355">
        <f t="shared" si="12"/>
        <v>0.38974510686961511</v>
      </c>
    </row>
    <row r="193" spans="1:56" s="329" customFormat="1" ht="15" hidden="1" customHeight="1" x14ac:dyDescent="0.25">
      <c r="A193" s="329" t="str">
        <f t="shared" si="13"/>
        <v>C13</v>
      </c>
      <c r="B193" s="922" t="s">
        <v>99</v>
      </c>
      <c r="C193" s="921"/>
      <c r="D193" s="922"/>
      <c r="E193" s="921"/>
      <c r="F193" s="922"/>
      <c r="G193" s="921"/>
      <c r="H193" s="922"/>
      <c r="I193" s="921"/>
      <c r="J193" s="922"/>
      <c r="K193" s="921"/>
      <c r="L193" s="921"/>
      <c r="M193" s="922"/>
      <c r="N193" s="921"/>
      <c r="O193" s="921"/>
      <c r="P193" s="922"/>
      <c r="Q193" s="921"/>
      <c r="R193" s="922"/>
      <c r="S193" s="921"/>
      <c r="T193" s="920" t="s">
        <v>11</v>
      </c>
      <c r="U193" s="921"/>
      <c r="V193" s="921"/>
      <c r="W193" s="921"/>
      <c r="X193" s="921"/>
      <c r="Y193" s="921"/>
      <c r="Z193" s="921"/>
      <c r="AA193" s="921"/>
      <c r="AB193" s="922" t="s">
        <v>273</v>
      </c>
      <c r="AC193" s="921"/>
      <c r="AD193" s="921"/>
      <c r="AE193" s="921"/>
      <c r="AF193" s="921"/>
      <c r="AG193" s="922" t="s">
        <v>274</v>
      </c>
      <c r="AH193" s="921"/>
      <c r="AI193" s="921"/>
      <c r="AJ193" s="231" t="s">
        <v>303</v>
      </c>
      <c r="AK193" s="923"/>
      <c r="AL193" s="923"/>
      <c r="AM193" s="923"/>
      <c r="AN193" s="923"/>
      <c r="AO193" s="353">
        <v>5000000000</v>
      </c>
      <c r="AP193" s="353">
        <v>5000000000</v>
      </c>
      <c r="AQ193" s="353">
        <v>0</v>
      </c>
      <c r="AR193" s="434">
        <v>0</v>
      </c>
      <c r="AS193" s="353">
        <v>5000000000</v>
      </c>
      <c r="AT193" s="353">
        <v>0</v>
      </c>
      <c r="AU193" s="353">
        <v>241645683.05000001</v>
      </c>
      <c r="AV193" s="353">
        <v>4758354316.9499998</v>
      </c>
      <c r="AW193" s="353">
        <v>241645683.05000001</v>
      </c>
      <c r="AX193" s="353">
        <v>0</v>
      </c>
      <c r="AY193" s="353">
        <v>241645683.05000001</v>
      </c>
      <c r="AZ193" s="353">
        <v>0</v>
      </c>
      <c r="BA193" s="353">
        <v>0</v>
      </c>
      <c r="BB193" s="354"/>
      <c r="BC193" s="355">
        <f t="shared" si="11"/>
        <v>1</v>
      </c>
      <c r="BD193" s="355">
        <f t="shared" si="12"/>
        <v>4.8329136610000004E-2</v>
      </c>
    </row>
    <row r="194" spans="1:56" s="329" customFormat="1" ht="15" hidden="1" customHeight="1" x14ac:dyDescent="0.25">
      <c r="A194" s="329" t="str">
        <f t="shared" si="13"/>
        <v>C15</v>
      </c>
      <c r="B194" s="922" t="s">
        <v>99</v>
      </c>
      <c r="C194" s="921"/>
      <c r="D194" s="922"/>
      <c r="E194" s="921"/>
      <c r="F194" s="922"/>
      <c r="G194" s="921"/>
      <c r="H194" s="922"/>
      <c r="I194" s="921"/>
      <c r="J194" s="922"/>
      <c r="K194" s="921"/>
      <c r="L194" s="921"/>
      <c r="M194" s="922"/>
      <c r="N194" s="921"/>
      <c r="O194" s="921"/>
      <c r="P194" s="922"/>
      <c r="Q194" s="921"/>
      <c r="R194" s="922"/>
      <c r="S194" s="921"/>
      <c r="T194" s="920" t="s">
        <v>11</v>
      </c>
      <c r="U194" s="921"/>
      <c r="V194" s="921"/>
      <c r="W194" s="921"/>
      <c r="X194" s="921"/>
      <c r="Y194" s="921"/>
      <c r="Z194" s="921"/>
      <c r="AA194" s="921"/>
      <c r="AB194" s="922" t="s">
        <v>273</v>
      </c>
      <c r="AC194" s="921"/>
      <c r="AD194" s="921"/>
      <c r="AE194" s="921"/>
      <c r="AF194" s="921"/>
      <c r="AG194" s="922" t="s">
        <v>274</v>
      </c>
      <c r="AH194" s="921"/>
      <c r="AI194" s="921"/>
      <c r="AJ194" s="231" t="s">
        <v>286</v>
      </c>
      <c r="AK194" s="923"/>
      <c r="AL194" s="923"/>
      <c r="AM194" s="923"/>
      <c r="AN194" s="923"/>
      <c r="AO194" s="353">
        <v>2815325822</v>
      </c>
      <c r="AP194" s="353">
        <v>469800000</v>
      </c>
      <c r="AQ194" s="353">
        <v>2345525822</v>
      </c>
      <c r="AR194" s="434">
        <v>0</v>
      </c>
      <c r="AS194" s="353">
        <v>401300000</v>
      </c>
      <c r="AT194" s="353">
        <v>68500000</v>
      </c>
      <c r="AU194" s="353">
        <v>0</v>
      </c>
      <c r="AV194" s="353">
        <v>401300000</v>
      </c>
      <c r="AW194" s="353">
        <v>0</v>
      </c>
      <c r="AX194" s="353">
        <v>0</v>
      </c>
      <c r="AY194" s="353">
        <v>0</v>
      </c>
      <c r="AZ194" s="353">
        <v>0</v>
      </c>
      <c r="BA194" s="353">
        <v>0</v>
      </c>
      <c r="BB194" s="354"/>
      <c r="BC194" s="355">
        <f t="shared" si="11"/>
        <v>0.142541228039786</v>
      </c>
      <c r="BD194" s="355">
        <f t="shared" si="12"/>
        <v>0</v>
      </c>
    </row>
    <row r="195" spans="1:56" ht="15" hidden="1" customHeight="1" x14ac:dyDescent="0.25">
      <c r="A195" s="329" t="str">
        <f t="shared" si="13"/>
        <v>C250210</v>
      </c>
      <c r="B195" s="918" t="s">
        <v>99</v>
      </c>
      <c r="C195" s="1032"/>
      <c r="D195" s="918" t="s">
        <v>322</v>
      </c>
      <c r="E195" s="1032"/>
      <c r="F195" s="918"/>
      <c r="G195" s="1032"/>
      <c r="H195" s="918"/>
      <c r="I195" s="1032"/>
      <c r="J195" s="918"/>
      <c r="K195" s="1032"/>
      <c r="L195" s="1032"/>
      <c r="M195" s="918"/>
      <c r="N195" s="1032"/>
      <c r="O195" s="1032"/>
      <c r="P195" s="918"/>
      <c r="Q195" s="1032"/>
      <c r="R195" s="918"/>
      <c r="S195" s="1032"/>
      <c r="T195" s="917" t="s">
        <v>323</v>
      </c>
      <c r="U195" s="1032"/>
      <c r="V195" s="1032"/>
      <c r="W195" s="1032"/>
      <c r="X195" s="1032"/>
      <c r="Y195" s="1032"/>
      <c r="Z195" s="1032"/>
      <c r="AA195" s="1032"/>
      <c r="AB195" s="918" t="s">
        <v>273</v>
      </c>
      <c r="AC195" s="1032"/>
      <c r="AD195" s="1032"/>
      <c r="AE195" s="1032"/>
      <c r="AF195" s="1032"/>
      <c r="AG195" s="918" t="s">
        <v>274</v>
      </c>
      <c r="AH195" s="1032"/>
      <c r="AI195" s="1032"/>
      <c r="AJ195" s="105" t="s">
        <v>65</v>
      </c>
      <c r="AK195" s="919"/>
      <c r="AL195" s="919"/>
      <c r="AM195" s="919"/>
      <c r="AN195" s="919"/>
      <c r="AO195" s="360">
        <v>16000000000</v>
      </c>
      <c r="AP195" s="360">
        <v>12536807694</v>
      </c>
      <c r="AQ195" s="360">
        <v>1663192306</v>
      </c>
      <c r="AR195" s="436">
        <v>2450000000</v>
      </c>
      <c r="AS195" s="360">
        <v>9803735692</v>
      </c>
      <c r="AT195" s="360">
        <v>2733072002</v>
      </c>
      <c r="AU195" s="360">
        <v>3844394528</v>
      </c>
      <c r="AV195" s="360">
        <v>5959341164</v>
      </c>
      <c r="AW195" s="360">
        <v>3820958015</v>
      </c>
      <c r="AX195" s="360">
        <v>23436513</v>
      </c>
      <c r="AY195" s="360">
        <v>3820958015</v>
      </c>
      <c r="AZ195" s="361">
        <v>0</v>
      </c>
      <c r="BA195" s="360">
        <v>1718802</v>
      </c>
      <c r="BB195" s="363"/>
      <c r="BC195" s="364">
        <f t="shared" si="11"/>
        <v>0.61273348075</v>
      </c>
      <c r="BD195" s="364">
        <f t="shared" si="12"/>
        <v>0.38974510686961511</v>
      </c>
    </row>
    <row r="196" spans="1:56" ht="15" hidden="1" customHeight="1" x14ac:dyDescent="0.25">
      <c r="A196" s="329" t="str">
        <f t="shared" si="13"/>
        <v>C250215</v>
      </c>
      <c r="B196" s="918" t="s">
        <v>99</v>
      </c>
      <c r="C196" s="1032"/>
      <c r="D196" s="918" t="s">
        <v>322</v>
      </c>
      <c r="E196" s="1032"/>
      <c r="F196" s="918"/>
      <c r="G196" s="1032"/>
      <c r="H196" s="918"/>
      <c r="I196" s="1032"/>
      <c r="J196" s="918"/>
      <c r="K196" s="1032"/>
      <c r="L196" s="1032"/>
      <c r="M196" s="918"/>
      <c r="N196" s="1032"/>
      <c r="O196" s="1032"/>
      <c r="P196" s="918"/>
      <c r="Q196" s="1032"/>
      <c r="R196" s="918"/>
      <c r="S196" s="1032"/>
      <c r="T196" s="917" t="s">
        <v>323</v>
      </c>
      <c r="U196" s="1032"/>
      <c r="V196" s="1032"/>
      <c r="W196" s="1032"/>
      <c r="X196" s="1032"/>
      <c r="Y196" s="1032"/>
      <c r="Z196" s="1032"/>
      <c r="AA196" s="1032"/>
      <c r="AB196" s="918" t="s">
        <v>273</v>
      </c>
      <c r="AC196" s="1032"/>
      <c r="AD196" s="1032"/>
      <c r="AE196" s="1032"/>
      <c r="AF196" s="1032"/>
      <c r="AG196" s="918" t="s">
        <v>274</v>
      </c>
      <c r="AH196" s="1032"/>
      <c r="AI196" s="1032"/>
      <c r="AJ196" s="105" t="s">
        <v>286</v>
      </c>
      <c r="AK196" s="919"/>
      <c r="AL196" s="919"/>
      <c r="AM196" s="919"/>
      <c r="AN196" s="919"/>
      <c r="AO196" s="360">
        <v>2815325822</v>
      </c>
      <c r="AP196" s="360">
        <v>469800000</v>
      </c>
      <c r="AQ196" s="360">
        <v>2345525822</v>
      </c>
      <c r="AR196" s="436">
        <v>0</v>
      </c>
      <c r="AS196" s="360">
        <v>401300000</v>
      </c>
      <c r="AT196" s="360">
        <v>68500000</v>
      </c>
      <c r="AU196" s="361">
        <v>0</v>
      </c>
      <c r="AV196" s="360">
        <v>401300000</v>
      </c>
      <c r="AW196" s="361">
        <v>0</v>
      </c>
      <c r="AX196" s="361">
        <v>0</v>
      </c>
      <c r="AY196" s="361">
        <v>0</v>
      </c>
      <c r="AZ196" s="361">
        <v>0</v>
      </c>
      <c r="BA196" s="361">
        <v>0</v>
      </c>
      <c r="BB196" s="363"/>
      <c r="BC196" s="364">
        <f t="shared" si="11"/>
        <v>0.142541228039786</v>
      </c>
      <c r="BD196" s="364">
        <f t="shared" si="12"/>
        <v>0</v>
      </c>
    </row>
    <row r="197" spans="1:56" ht="15" hidden="1" customHeight="1" x14ac:dyDescent="0.25">
      <c r="A197" s="329" t="str">
        <f t="shared" si="13"/>
        <v>C2502100010</v>
      </c>
      <c r="B197" s="918" t="s">
        <v>99</v>
      </c>
      <c r="C197" s="1032"/>
      <c r="D197" s="918" t="s">
        <v>322</v>
      </c>
      <c r="E197" s="1032"/>
      <c r="F197" s="918" t="s">
        <v>324</v>
      </c>
      <c r="G197" s="1032"/>
      <c r="H197" s="918"/>
      <c r="I197" s="1032"/>
      <c r="J197" s="918"/>
      <c r="K197" s="1032"/>
      <c r="L197" s="1032"/>
      <c r="M197" s="918"/>
      <c r="N197" s="1032"/>
      <c r="O197" s="1032"/>
      <c r="P197" s="918"/>
      <c r="Q197" s="1032"/>
      <c r="R197" s="918"/>
      <c r="S197" s="1032"/>
      <c r="T197" s="917" t="s">
        <v>325</v>
      </c>
      <c r="U197" s="1032"/>
      <c r="V197" s="1032"/>
      <c r="W197" s="1032"/>
      <c r="X197" s="1032"/>
      <c r="Y197" s="1032"/>
      <c r="Z197" s="1032"/>
      <c r="AA197" s="1032"/>
      <c r="AB197" s="918" t="s">
        <v>273</v>
      </c>
      <c r="AC197" s="1032"/>
      <c r="AD197" s="1032"/>
      <c r="AE197" s="1032"/>
      <c r="AF197" s="1032"/>
      <c r="AG197" s="918" t="s">
        <v>274</v>
      </c>
      <c r="AH197" s="1032"/>
      <c r="AI197" s="1032"/>
      <c r="AJ197" s="105" t="s">
        <v>65</v>
      </c>
      <c r="AK197" s="919"/>
      <c r="AL197" s="919"/>
      <c r="AM197" s="919"/>
      <c r="AN197" s="919"/>
      <c r="AO197" s="360">
        <v>16000000000</v>
      </c>
      <c r="AP197" s="360">
        <v>12536807694</v>
      </c>
      <c r="AQ197" s="360">
        <v>1663192306</v>
      </c>
      <c r="AR197" s="436">
        <v>2450000000</v>
      </c>
      <c r="AS197" s="360">
        <v>9803735692</v>
      </c>
      <c r="AT197" s="360">
        <v>2733072002</v>
      </c>
      <c r="AU197" s="360">
        <v>3844394528</v>
      </c>
      <c r="AV197" s="360">
        <v>5959341164</v>
      </c>
      <c r="AW197" s="360">
        <v>3820958015</v>
      </c>
      <c r="AX197" s="360">
        <v>23436513</v>
      </c>
      <c r="AY197" s="360">
        <v>3820958015</v>
      </c>
      <c r="AZ197" s="361">
        <v>0</v>
      </c>
      <c r="BA197" s="360">
        <v>1718802</v>
      </c>
      <c r="BB197" s="363"/>
      <c r="BC197" s="364">
        <f t="shared" si="11"/>
        <v>0.61273348075</v>
      </c>
      <c r="BD197" s="364">
        <f t="shared" si="12"/>
        <v>0.38974510686961511</v>
      </c>
    </row>
    <row r="198" spans="1:56" ht="15" hidden="1" customHeight="1" x14ac:dyDescent="0.25">
      <c r="A198" s="329" t="str">
        <f t="shared" si="13"/>
        <v>C2502100015</v>
      </c>
      <c r="B198" s="918" t="s">
        <v>99</v>
      </c>
      <c r="C198" s="1032"/>
      <c r="D198" s="918" t="s">
        <v>322</v>
      </c>
      <c r="E198" s="1032"/>
      <c r="F198" s="918" t="s">
        <v>324</v>
      </c>
      <c r="G198" s="1032"/>
      <c r="H198" s="918"/>
      <c r="I198" s="1032"/>
      <c r="J198" s="918"/>
      <c r="K198" s="1032"/>
      <c r="L198" s="1032"/>
      <c r="M198" s="918"/>
      <c r="N198" s="1032"/>
      <c r="O198" s="1032"/>
      <c r="P198" s="918"/>
      <c r="Q198" s="1032"/>
      <c r="R198" s="918"/>
      <c r="S198" s="1032"/>
      <c r="T198" s="917" t="s">
        <v>325</v>
      </c>
      <c r="U198" s="1032"/>
      <c r="V198" s="1032"/>
      <c r="W198" s="1032"/>
      <c r="X198" s="1032"/>
      <c r="Y198" s="1032"/>
      <c r="Z198" s="1032"/>
      <c r="AA198" s="1032"/>
      <c r="AB198" s="918" t="s">
        <v>273</v>
      </c>
      <c r="AC198" s="1032"/>
      <c r="AD198" s="1032"/>
      <c r="AE198" s="1032"/>
      <c r="AF198" s="1032"/>
      <c r="AG198" s="918" t="s">
        <v>274</v>
      </c>
      <c r="AH198" s="1032"/>
      <c r="AI198" s="1032"/>
      <c r="AJ198" s="105" t="s">
        <v>286</v>
      </c>
      <c r="AK198" s="919"/>
      <c r="AL198" s="919"/>
      <c r="AM198" s="919"/>
      <c r="AN198" s="919"/>
      <c r="AO198" s="360">
        <v>2815325822</v>
      </c>
      <c r="AP198" s="360">
        <v>469800000</v>
      </c>
      <c r="AQ198" s="360">
        <v>2345525822</v>
      </c>
      <c r="AR198" s="436">
        <v>0</v>
      </c>
      <c r="AS198" s="360">
        <v>401300000</v>
      </c>
      <c r="AT198" s="360">
        <v>68500000</v>
      </c>
      <c r="AU198" s="361">
        <v>0</v>
      </c>
      <c r="AV198" s="360">
        <v>401300000</v>
      </c>
      <c r="AW198" s="361">
        <v>0</v>
      </c>
      <c r="AX198" s="361">
        <v>0</v>
      </c>
      <c r="AY198" s="361">
        <v>0</v>
      </c>
      <c r="AZ198" s="361">
        <v>0</v>
      </c>
      <c r="BA198" s="361">
        <v>0</v>
      </c>
      <c r="BB198" s="363"/>
      <c r="BC198" s="364">
        <f t="shared" si="11"/>
        <v>0.142541228039786</v>
      </c>
      <c r="BD198" s="364">
        <f t="shared" si="12"/>
        <v>0</v>
      </c>
    </row>
    <row r="199" spans="1:56" s="426" customFormat="1" ht="15" customHeight="1" x14ac:dyDescent="0.3">
      <c r="A199" s="426" t="str">
        <f t="shared" si="13"/>
        <v>C25021000110</v>
      </c>
      <c r="B199" s="1059" t="s">
        <v>99</v>
      </c>
      <c r="C199" s="1060"/>
      <c r="D199" s="1059" t="s">
        <v>322</v>
      </c>
      <c r="E199" s="1060"/>
      <c r="F199" s="1059" t="s">
        <v>324</v>
      </c>
      <c r="G199" s="1060"/>
      <c r="H199" s="1059" t="s">
        <v>279</v>
      </c>
      <c r="I199" s="1060"/>
      <c r="J199" s="1059"/>
      <c r="K199" s="1060"/>
      <c r="L199" s="1060"/>
      <c r="M199" s="1059"/>
      <c r="N199" s="1060"/>
      <c r="O199" s="1060"/>
      <c r="P199" s="1059"/>
      <c r="Q199" s="1060"/>
      <c r="R199" s="1059"/>
      <c r="S199" s="1060"/>
      <c r="T199" s="1062" t="s">
        <v>237</v>
      </c>
      <c r="U199" s="1060"/>
      <c r="V199" s="1060"/>
      <c r="W199" s="1060"/>
      <c r="X199" s="1060"/>
      <c r="Y199" s="1060"/>
      <c r="Z199" s="1060"/>
      <c r="AA199" s="1060"/>
      <c r="AB199" s="1059" t="s">
        <v>273</v>
      </c>
      <c r="AC199" s="1060"/>
      <c r="AD199" s="1060"/>
      <c r="AE199" s="1060"/>
      <c r="AF199" s="1060"/>
      <c r="AG199" s="1059" t="s">
        <v>274</v>
      </c>
      <c r="AH199" s="1060"/>
      <c r="AI199" s="1060"/>
      <c r="AJ199" s="427" t="s">
        <v>65</v>
      </c>
      <c r="AK199" s="1061"/>
      <c r="AL199" s="1061"/>
      <c r="AM199" s="1061"/>
      <c r="AN199" s="1061"/>
      <c r="AO199" s="428">
        <v>1700000000</v>
      </c>
      <c r="AP199" s="428">
        <v>1101000000</v>
      </c>
      <c r="AQ199" s="428">
        <v>199000000</v>
      </c>
      <c r="AR199" s="437">
        <v>400000000</v>
      </c>
      <c r="AS199" s="428">
        <v>464439242</v>
      </c>
      <c r="AT199" s="428">
        <v>636560758</v>
      </c>
      <c r="AU199" s="428">
        <v>42458604</v>
      </c>
      <c r="AV199" s="428">
        <v>421980638</v>
      </c>
      <c r="AW199" s="428">
        <v>42458604</v>
      </c>
      <c r="AX199" s="429">
        <v>0</v>
      </c>
      <c r="AY199" s="428">
        <v>42458604</v>
      </c>
      <c r="AZ199" s="429">
        <v>0</v>
      </c>
      <c r="BA199" s="429">
        <v>0</v>
      </c>
      <c r="BC199" s="430">
        <f t="shared" si="11"/>
        <v>0.27319955411764707</v>
      </c>
      <c r="BD199" s="430">
        <f t="shared" si="12"/>
        <v>9.1419070914769945E-2</v>
      </c>
    </row>
    <row r="200" spans="1:56" s="426" customFormat="1" ht="15" customHeight="1" x14ac:dyDescent="0.3">
      <c r="A200" s="426" t="str">
        <f t="shared" si="13"/>
        <v>C25021000115</v>
      </c>
      <c r="B200" s="1059" t="s">
        <v>99</v>
      </c>
      <c r="C200" s="1060"/>
      <c r="D200" s="1059" t="s">
        <v>322</v>
      </c>
      <c r="E200" s="1060"/>
      <c r="F200" s="1059" t="s">
        <v>324</v>
      </c>
      <c r="G200" s="1060"/>
      <c r="H200" s="1059" t="s">
        <v>279</v>
      </c>
      <c r="I200" s="1060"/>
      <c r="J200" s="1059"/>
      <c r="K200" s="1060"/>
      <c r="L200" s="1060"/>
      <c r="M200" s="1059"/>
      <c r="N200" s="1060"/>
      <c r="O200" s="1060"/>
      <c r="P200" s="1059"/>
      <c r="Q200" s="1060"/>
      <c r="R200" s="1059"/>
      <c r="S200" s="1060"/>
      <c r="T200" s="1062" t="s">
        <v>237</v>
      </c>
      <c r="U200" s="1060"/>
      <c r="V200" s="1060"/>
      <c r="W200" s="1060"/>
      <c r="X200" s="1060"/>
      <c r="Y200" s="1060"/>
      <c r="Z200" s="1060"/>
      <c r="AA200" s="1060"/>
      <c r="AB200" s="1059" t="s">
        <v>273</v>
      </c>
      <c r="AC200" s="1060"/>
      <c r="AD200" s="1060"/>
      <c r="AE200" s="1060"/>
      <c r="AF200" s="1060"/>
      <c r="AG200" s="1059" t="s">
        <v>274</v>
      </c>
      <c r="AH200" s="1060"/>
      <c r="AI200" s="1060"/>
      <c r="AJ200" s="427" t="s">
        <v>286</v>
      </c>
      <c r="AK200" s="1061"/>
      <c r="AL200" s="1061"/>
      <c r="AM200" s="1061"/>
      <c r="AN200" s="1061"/>
      <c r="AO200" s="428">
        <v>2815325822</v>
      </c>
      <c r="AP200" s="428">
        <v>469800000</v>
      </c>
      <c r="AQ200" s="428">
        <v>2345525822</v>
      </c>
      <c r="AR200" s="437">
        <v>0</v>
      </c>
      <c r="AS200" s="428">
        <v>401300000</v>
      </c>
      <c r="AT200" s="428">
        <v>68500000</v>
      </c>
      <c r="AU200" s="429">
        <v>0</v>
      </c>
      <c r="AV200" s="428">
        <v>401300000</v>
      </c>
      <c r="AW200" s="429">
        <v>0</v>
      </c>
      <c r="AX200" s="429">
        <v>0</v>
      </c>
      <c r="AY200" s="429">
        <v>0</v>
      </c>
      <c r="AZ200" s="429">
        <v>0</v>
      </c>
      <c r="BA200" s="429">
        <v>0</v>
      </c>
      <c r="BC200" s="430">
        <f t="shared" si="11"/>
        <v>0.142541228039786</v>
      </c>
      <c r="BD200" s="430">
        <f t="shared" si="12"/>
        <v>0</v>
      </c>
    </row>
    <row r="201" spans="1:56" ht="15" hidden="1" customHeight="1" x14ac:dyDescent="0.25">
      <c r="A201" s="329" t="str">
        <f t="shared" si="13"/>
        <v>C250210001010</v>
      </c>
      <c r="B201" s="918" t="s">
        <v>99</v>
      </c>
      <c r="C201" s="1032"/>
      <c r="D201" s="918" t="s">
        <v>322</v>
      </c>
      <c r="E201" s="1032"/>
      <c r="F201" s="918" t="s">
        <v>324</v>
      </c>
      <c r="G201" s="1032"/>
      <c r="H201" s="918" t="s">
        <v>279</v>
      </c>
      <c r="I201" s="1032"/>
      <c r="J201" s="918" t="s">
        <v>280</v>
      </c>
      <c r="K201" s="1032"/>
      <c r="L201" s="1032"/>
      <c r="M201" s="918"/>
      <c r="N201" s="1032"/>
      <c r="O201" s="1032"/>
      <c r="P201" s="918"/>
      <c r="Q201" s="1032"/>
      <c r="R201" s="918"/>
      <c r="S201" s="1032"/>
      <c r="T201" s="917" t="s">
        <v>237</v>
      </c>
      <c r="U201" s="1032"/>
      <c r="V201" s="1032"/>
      <c r="W201" s="1032"/>
      <c r="X201" s="1032"/>
      <c r="Y201" s="1032"/>
      <c r="Z201" s="1032"/>
      <c r="AA201" s="1032"/>
      <c r="AB201" s="918" t="s">
        <v>273</v>
      </c>
      <c r="AC201" s="1032"/>
      <c r="AD201" s="1032"/>
      <c r="AE201" s="1032"/>
      <c r="AF201" s="1032"/>
      <c r="AG201" s="918" t="s">
        <v>274</v>
      </c>
      <c r="AH201" s="1032"/>
      <c r="AI201" s="1032"/>
      <c r="AJ201" s="105" t="s">
        <v>65</v>
      </c>
      <c r="AK201" s="919"/>
      <c r="AL201" s="919"/>
      <c r="AM201" s="919"/>
      <c r="AN201" s="919"/>
      <c r="AO201" s="360">
        <v>1300000000</v>
      </c>
      <c r="AP201" s="360">
        <v>1101000000</v>
      </c>
      <c r="AQ201" s="360">
        <v>199000000</v>
      </c>
      <c r="AR201" s="436">
        <v>0</v>
      </c>
      <c r="AS201" s="360">
        <v>464439242</v>
      </c>
      <c r="AT201" s="360">
        <v>636560758</v>
      </c>
      <c r="AU201" s="360">
        <v>42458604</v>
      </c>
      <c r="AV201" s="360">
        <v>421980638</v>
      </c>
      <c r="AW201" s="360">
        <v>42458604</v>
      </c>
      <c r="AX201" s="361">
        <v>0</v>
      </c>
      <c r="AY201" s="360">
        <v>42458604</v>
      </c>
      <c r="AZ201" s="361">
        <v>0</v>
      </c>
      <c r="BA201" s="361">
        <v>0</v>
      </c>
      <c r="BB201" s="363"/>
      <c r="BC201" s="364">
        <f t="shared" si="11"/>
        <v>0.35726095538461539</v>
      </c>
      <c r="BD201" s="364">
        <f t="shared" si="12"/>
        <v>9.1419070914769945E-2</v>
      </c>
    </row>
    <row r="202" spans="1:56" ht="15" hidden="1" customHeight="1" x14ac:dyDescent="0.25">
      <c r="A202" s="329" t="str">
        <f t="shared" si="13"/>
        <v>C250210001015</v>
      </c>
      <c r="B202" s="918" t="s">
        <v>99</v>
      </c>
      <c r="C202" s="1032"/>
      <c r="D202" s="918" t="s">
        <v>322</v>
      </c>
      <c r="E202" s="1032"/>
      <c r="F202" s="918" t="s">
        <v>324</v>
      </c>
      <c r="G202" s="1032"/>
      <c r="H202" s="918" t="s">
        <v>279</v>
      </c>
      <c r="I202" s="1032"/>
      <c r="J202" s="918" t="s">
        <v>280</v>
      </c>
      <c r="K202" s="1032"/>
      <c r="L202" s="1032"/>
      <c r="M202" s="918"/>
      <c r="N202" s="1032"/>
      <c r="O202" s="1032"/>
      <c r="P202" s="918"/>
      <c r="Q202" s="1032"/>
      <c r="R202" s="918"/>
      <c r="S202" s="1032"/>
      <c r="T202" s="917" t="s">
        <v>237</v>
      </c>
      <c r="U202" s="1032"/>
      <c r="V202" s="1032"/>
      <c r="W202" s="1032"/>
      <c r="X202" s="1032"/>
      <c r="Y202" s="1032"/>
      <c r="Z202" s="1032"/>
      <c r="AA202" s="1032"/>
      <c r="AB202" s="918" t="s">
        <v>273</v>
      </c>
      <c r="AC202" s="1032"/>
      <c r="AD202" s="1032"/>
      <c r="AE202" s="1032"/>
      <c r="AF202" s="1032"/>
      <c r="AG202" s="918" t="s">
        <v>274</v>
      </c>
      <c r="AH202" s="1032"/>
      <c r="AI202" s="1032"/>
      <c r="AJ202" s="105" t="s">
        <v>286</v>
      </c>
      <c r="AK202" s="919"/>
      <c r="AL202" s="919"/>
      <c r="AM202" s="919"/>
      <c r="AN202" s="919"/>
      <c r="AO202" s="360">
        <v>2815325822</v>
      </c>
      <c r="AP202" s="360">
        <v>469800000</v>
      </c>
      <c r="AQ202" s="360">
        <v>2345525822</v>
      </c>
      <c r="AR202" s="436">
        <v>0</v>
      </c>
      <c r="AS202" s="360">
        <v>401300000</v>
      </c>
      <c r="AT202" s="360">
        <v>68500000</v>
      </c>
      <c r="AU202" s="361">
        <v>0</v>
      </c>
      <c r="AV202" s="360">
        <v>401300000</v>
      </c>
      <c r="AW202" s="361">
        <v>0</v>
      </c>
      <c r="AX202" s="361">
        <v>0</v>
      </c>
      <c r="AY202" s="361">
        <v>0</v>
      </c>
      <c r="AZ202" s="361">
        <v>0</v>
      </c>
      <c r="BA202" s="361">
        <v>0</v>
      </c>
      <c r="BB202" s="363"/>
      <c r="BC202" s="364">
        <f t="shared" si="11"/>
        <v>0.142541228039786</v>
      </c>
      <c r="BD202" s="364">
        <f t="shared" si="12"/>
        <v>0</v>
      </c>
    </row>
    <row r="203" spans="1:56" ht="15" hidden="1" customHeight="1" x14ac:dyDescent="0.25">
      <c r="A203" s="329" t="str">
        <f t="shared" si="13"/>
        <v>C2502100010210</v>
      </c>
      <c r="B203" s="918" t="s">
        <v>99</v>
      </c>
      <c r="C203" s="1032"/>
      <c r="D203" s="918" t="s">
        <v>322</v>
      </c>
      <c r="E203" s="1032"/>
      <c r="F203" s="918" t="s">
        <v>324</v>
      </c>
      <c r="G203" s="1032"/>
      <c r="H203" s="918" t="s">
        <v>279</v>
      </c>
      <c r="I203" s="1032"/>
      <c r="J203" s="918" t="s">
        <v>280</v>
      </c>
      <c r="K203" s="1032"/>
      <c r="L203" s="1032"/>
      <c r="M203" s="918" t="s">
        <v>282</v>
      </c>
      <c r="N203" s="1032"/>
      <c r="O203" s="1032"/>
      <c r="P203" s="918"/>
      <c r="Q203" s="1032"/>
      <c r="R203" s="918"/>
      <c r="S203" s="1032"/>
      <c r="T203" s="917" t="s">
        <v>326</v>
      </c>
      <c r="U203" s="1032"/>
      <c r="V203" s="1032"/>
      <c r="W203" s="1032"/>
      <c r="X203" s="1032"/>
      <c r="Y203" s="1032"/>
      <c r="Z203" s="1032"/>
      <c r="AA203" s="1032"/>
      <c r="AB203" s="918" t="s">
        <v>273</v>
      </c>
      <c r="AC203" s="1032"/>
      <c r="AD203" s="1032"/>
      <c r="AE203" s="1032"/>
      <c r="AF203" s="1032"/>
      <c r="AG203" s="918" t="s">
        <v>274</v>
      </c>
      <c r="AH203" s="1032"/>
      <c r="AI203" s="1032"/>
      <c r="AJ203" s="105" t="s">
        <v>65</v>
      </c>
      <c r="AK203" s="919"/>
      <c r="AL203" s="919"/>
      <c r="AM203" s="919"/>
      <c r="AN203" s="919"/>
      <c r="AO203" s="360">
        <v>1300000000</v>
      </c>
      <c r="AP203" s="360">
        <v>1101000000</v>
      </c>
      <c r="AQ203" s="360">
        <v>199000000</v>
      </c>
      <c r="AR203" s="436">
        <v>0</v>
      </c>
      <c r="AS203" s="360">
        <v>464439242</v>
      </c>
      <c r="AT203" s="360">
        <v>636560758</v>
      </c>
      <c r="AU203" s="360">
        <v>42458604</v>
      </c>
      <c r="AV203" s="360">
        <v>421980638</v>
      </c>
      <c r="AW203" s="360">
        <v>42458604</v>
      </c>
      <c r="AX203" s="361">
        <v>0</v>
      </c>
      <c r="AY203" s="360">
        <v>42458604</v>
      </c>
      <c r="AZ203" s="361">
        <v>0</v>
      </c>
      <c r="BA203" s="361">
        <v>0</v>
      </c>
      <c r="BB203" s="363"/>
      <c r="BC203" s="364">
        <f t="shared" si="11"/>
        <v>0.35726095538461539</v>
      </c>
      <c r="BD203" s="364">
        <f t="shared" si="12"/>
        <v>9.1419070914769945E-2</v>
      </c>
    </row>
    <row r="204" spans="1:56" ht="15" hidden="1" customHeight="1" x14ac:dyDescent="0.25">
      <c r="A204" s="329" t="str">
        <f t="shared" si="13"/>
        <v>C25021000102110</v>
      </c>
      <c r="B204" s="925" t="s">
        <v>99</v>
      </c>
      <c r="C204" s="1032"/>
      <c r="D204" s="925" t="s">
        <v>322</v>
      </c>
      <c r="E204" s="1032"/>
      <c r="F204" s="925" t="s">
        <v>324</v>
      </c>
      <c r="G204" s="1032"/>
      <c r="H204" s="925" t="s">
        <v>279</v>
      </c>
      <c r="I204" s="1032"/>
      <c r="J204" s="925" t="s">
        <v>280</v>
      </c>
      <c r="K204" s="1032"/>
      <c r="L204" s="1032"/>
      <c r="M204" s="925" t="s">
        <v>282</v>
      </c>
      <c r="N204" s="1032"/>
      <c r="O204" s="1032"/>
      <c r="P204" s="925" t="s">
        <v>279</v>
      </c>
      <c r="Q204" s="1032"/>
      <c r="R204" s="925"/>
      <c r="S204" s="1032"/>
      <c r="T204" s="924" t="s">
        <v>332</v>
      </c>
      <c r="U204" s="1032"/>
      <c r="V204" s="1032"/>
      <c r="W204" s="1032"/>
      <c r="X204" s="1032"/>
      <c r="Y204" s="1032"/>
      <c r="Z204" s="1032"/>
      <c r="AA204" s="1032"/>
      <c r="AB204" s="925" t="s">
        <v>273</v>
      </c>
      <c r="AC204" s="1032"/>
      <c r="AD204" s="1032"/>
      <c r="AE204" s="1032"/>
      <c r="AF204" s="1032"/>
      <c r="AG204" s="925" t="s">
        <v>274</v>
      </c>
      <c r="AH204" s="1032"/>
      <c r="AI204" s="1032"/>
      <c r="AJ204" s="108" t="s">
        <v>65</v>
      </c>
      <c r="AK204" s="926"/>
      <c r="AL204" s="926"/>
      <c r="AM204" s="926"/>
      <c r="AN204" s="926"/>
      <c r="AO204" s="365">
        <v>197200000</v>
      </c>
      <c r="AP204" s="365">
        <v>90000000</v>
      </c>
      <c r="AQ204" s="365">
        <v>107200000</v>
      </c>
      <c r="AR204" s="438">
        <v>0</v>
      </c>
      <c r="AS204" s="366">
        <v>0</v>
      </c>
      <c r="AT204" s="365">
        <v>90000000</v>
      </c>
      <c r="AU204" s="366">
        <v>0</v>
      </c>
      <c r="AV204" s="366">
        <v>0</v>
      </c>
      <c r="AW204" s="366">
        <v>0</v>
      </c>
      <c r="AX204" s="366">
        <v>0</v>
      </c>
      <c r="AY204" s="366">
        <v>0</v>
      </c>
      <c r="AZ204" s="366">
        <v>0</v>
      </c>
      <c r="BA204" s="366">
        <v>0</v>
      </c>
      <c r="BB204" s="363"/>
      <c r="BC204" s="364">
        <f t="shared" si="11"/>
        <v>0</v>
      </c>
      <c r="BD204" s="364" t="e">
        <f t="shared" si="12"/>
        <v>#DIV/0!</v>
      </c>
    </row>
    <row r="205" spans="1:56" ht="15" hidden="1" customHeight="1" x14ac:dyDescent="0.25">
      <c r="A205" s="329" t="str">
        <f t="shared" si="13"/>
        <v>C25021000102210</v>
      </c>
      <c r="B205" s="925" t="s">
        <v>99</v>
      </c>
      <c r="C205" s="1032"/>
      <c r="D205" s="925" t="s">
        <v>322</v>
      </c>
      <c r="E205" s="1032"/>
      <c r="F205" s="925" t="s">
        <v>324</v>
      </c>
      <c r="G205" s="1032"/>
      <c r="H205" s="925" t="s">
        <v>279</v>
      </c>
      <c r="I205" s="1032"/>
      <c r="J205" s="925" t="s">
        <v>280</v>
      </c>
      <c r="K205" s="1032"/>
      <c r="L205" s="1032"/>
      <c r="M205" s="925" t="s">
        <v>282</v>
      </c>
      <c r="N205" s="1032"/>
      <c r="O205" s="1032"/>
      <c r="P205" s="925" t="s">
        <v>282</v>
      </c>
      <c r="Q205" s="1032"/>
      <c r="R205" s="925"/>
      <c r="S205" s="1032"/>
      <c r="T205" s="924" t="s">
        <v>327</v>
      </c>
      <c r="U205" s="1032"/>
      <c r="V205" s="1032"/>
      <c r="W205" s="1032"/>
      <c r="X205" s="1032"/>
      <c r="Y205" s="1032"/>
      <c r="Z205" s="1032"/>
      <c r="AA205" s="1032"/>
      <c r="AB205" s="925" t="s">
        <v>273</v>
      </c>
      <c r="AC205" s="1032"/>
      <c r="AD205" s="1032"/>
      <c r="AE205" s="1032"/>
      <c r="AF205" s="1032"/>
      <c r="AG205" s="925" t="s">
        <v>274</v>
      </c>
      <c r="AH205" s="1032"/>
      <c r="AI205" s="1032"/>
      <c r="AJ205" s="108" t="s">
        <v>65</v>
      </c>
      <c r="AK205" s="926"/>
      <c r="AL205" s="926"/>
      <c r="AM205" s="926"/>
      <c r="AN205" s="926"/>
      <c r="AO205" s="365">
        <v>135600000</v>
      </c>
      <c r="AP205" s="365">
        <v>105000000</v>
      </c>
      <c r="AQ205" s="365">
        <v>30600000</v>
      </c>
      <c r="AR205" s="438">
        <v>0</v>
      </c>
      <c r="AS205" s="365">
        <v>105000000</v>
      </c>
      <c r="AT205" s="366">
        <v>0</v>
      </c>
      <c r="AU205" s="365">
        <v>25000000</v>
      </c>
      <c r="AV205" s="365">
        <v>80000000</v>
      </c>
      <c r="AW205" s="365">
        <v>25000000</v>
      </c>
      <c r="AX205" s="366">
        <v>0</v>
      </c>
      <c r="AY205" s="365">
        <v>25000000</v>
      </c>
      <c r="AZ205" s="366">
        <v>0</v>
      </c>
      <c r="BA205" s="366">
        <v>0</v>
      </c>
      <c r="BB205" s="363"/>
      <c r="BC205" s="364">
        <f t="shared" si="11"/>
        <v>0.77433628318584069</v>
      </c>
      <c r="BD205" s="364">
        <f t="shared" si="12"/>
        <v>0.23809523809523808</v>
      </c>
    </row>
    <row r="206" spans="1:56" ht="15" hidden="1" customHeight="1" x14ac:dyDescent="0.25">
      <c r="A206" s="329" t="str">
        <f t="shared" si="13"/>
        <v>C25021000102310</v>
      </c>
      <c r="B206" s="925" t="s">
        <v>99</v>
      </c>
      <c r="C206" s="1032"/>
      <c r="D206" s="925" t="s">
        <v>322</v>
      </c>
      <c r="E206" s="1032"/>
      <c r="F206" s="925" t="s">
        <v>324</v>
      </c>
      <c r="G206" s="1032"/>
      <c r="H206" s="925" t="s">
        <v>279</v>
      </c>
      <c r="I206" s="1032"/>
      <c r="J206" s="925" t="s">
        <v>280</v>
      </c>
      <c r="K206" s="1032"/>
      <c r="L206" s="1032"/>
      <c r="M206" s="925" t="s">
        <v>282</v>
      </c>
      <c r="N206" s="1032"/>
      <c r="O206" s="1032"/>
      <c r="P206" s="925" t="s">
        <v>289</v>
      </c>
      <c r="Q206" s="1032"/>
      <c r="R206" s="925"/>
      <c r="S206" s="1032"/>
      <c r="T206" s="924" t="s">
        <v>328</v>
      </c>
      <c r="U206" s="1032"/>
      <c r="V206" s="1032"/>
      <c r="W206" s="1032"/>
      <c r="X206" s="1032"/>
      <c r="Y206" s="1032"/>
      <c r="Z206" s="1032"/>
      <c r="AA206" s="1032"/>
      <c r="AB206" s="925" t="s">
        <v>273</v>
      </c>
      <c r="AC206" s="1032"/>
      <c r="AD206" s="1032"/>
      <c r="AE206" s="1032"/>
      <c r="AF206" s="1032"/>
      <c r="AG206" s="925" t="s">
        <v>274</v>
      </c>
      <c r="AH206" s="1032"/>
      <c r="AI206" s="1032"/>
      <c r="AJ206" s="108" t="s">
        <v>65</v>
      </c>
      <c r="AK206" s="926"/>
      <c r="AL206" s="926"/>
      <c r="AM206" s="926"/>
      <c r="AN206" s="926"/>
      <c r="AO206" s="365">
        <v>341600000</v>
      </c>
      <c r="AP206" s="365">
        <v>341600000</v>
      </c>
      <c r="AQ206" s="366">
        <v>0</v>
      </c>
      <c r="AR206" s="438">
        <v>0</v>
      </c>
      <c r="AS206" s="365">
        <v>341600000</v>
      </c>
      <c r="AT206" s="366">
        <v>0</v>
      </c>
      <c r="AU206" s="365">
        <v>5055867</v>
      </c>
      <c r="AV206" s="365">
        <v>336544133</v>
      </c>
      <c r="AW206" s="365">
        <v>5055867</v>
      </c>
      <c r="AX206" s="366">
        <v>0</v>
      </c>
      <c r="AY206" s="365">
        <v>5055867</v>
      </c>
      <c r="AZ206" s="366">
        <v>0</v>
      </c>
      <c r="BA206" s="366">
        <v>0</v>
      </c>
      <c r="BB206" s="363"/>
      <c r="BC206" s="364">
        <f t="shared" si="11"/>
        <v>1</v>
      </c>
      <c r="BD206" s="364">
        <f t="shared" si="12"/>
        <v>1.4800547423887587E-2</v>
      </c>
    </row>
    <row r="207" spans="1:56" ht="15" hidden="1" customHeight="1" x14ac:dyDescent="0.25">
      <c r="A207" s="329" t="str">
        <f t="shared" si="13"/>
        <v>C25021000102410</v>
      </c>
      <c r="B207" s="925" t="s">
        <v>99</v>
      </c>
      <c r="C207" s="1032"/>
      <c r="D207" s="925" t="s">
        <v>322</v>
      </c>
      <c r="E207" s="1032"/>
      <c r="F207" s="925" t="s">
        <v>324</v>
      </c>
      <c r="G207" s="1032"/>
      <c r="H207" s="925" t="s">
        <v>279</v>
      </c>
      <c r="I207" s="1032"/>
      <c r="J207" s="925" t="s">
        <v>280</v>
      </c>
      <c r="K207" s="1032"/>
      <c r="L207" s="1032"/>
      <c r="M207" s="925" t="s">
        <v>282</v>
      </c>
      <c r="N207" s="1032"/>
      <c r="O207" s="1032"/>
      <c r="P207" s="925" t="s">
        <v>283</v>
      </c>
      <c r="Q207" s="1032"/>
      <c r="R207" s="925"/>
      <c r="S207" s="1032"/>
      <c r="T207" s="924" t="s">
        <v>84</v>
      </c>
      <c r="U207" s="1032"/>
      <c r="V207" s="1032"/>
      <c r="W207" s="1032"/>
      <c r="X207" s="1032"/>
      <c r="Y207" s="1032"/>
      <c r="Z207" s="1032"/>
      <c r="AA207" s="1032"/>
      <c r="AB207" s="925" t="s">
        <v>273</v>
      </c>
      <c r="AC207" s="1032"/>
      <c r="AD207" s="1032"/>
      <c r="AE207" s="1032"/>
      <c r="AF207" s="1032"/>
      <c r="AG207" s="925" t="s">
        <v>274</v>
      </c>
      <c r="AH207" s="1032"/>
      <c r="AI207" s="1032"/>
      <c r="AJ207" s="108" t="s">
        <v>65</v>
      </c>
      <c r="AK207" s="926"/>
      <c r="AL207" s="926"/>
      <c r="AM207" s="926"/>
      <c r="AN207" s="926"/>
      <c r="AO207" s="365">
        <v>394400000</v>
      </c>
      <c r="AP207" s="365">
        <v>394400000</v>
      </c>
      <c r="AQ207" s="366">
        <v>0</v>
      </c>
      <c r="AR207" s="438">
        <v>0</v>
      </c>
      <c r="AS207" s="365">
        <v>17839242</v>
      </c>
      <c r="AT207" s="365">
        <v>376560758</v>
      </c>
      <c r="AU207" s="365">
        <v>12402737</v>
      </c>
      <c r="AV207" s="365">
        <v>5436505</v>
      </c>
      <c r="AW207" s="365">
        <v>12402737</v>
      </c>
      <c r="AX207" s="366">
        <v>0</v>
      </c>
      <c r="AY207" s="365">
        <v>12402737</v>
      </c>
      <c r="AZ207" s="366">
        <v>0</v>
      </c>
      <c r="BA207" s="366">
        <v>0</v>
      </c>
      <c r="BB207" s="363"/>
      <c r="BC207" s="364">
        <f t="shared" si="11"/>
        <v>4.5231343813387427E-2</v>
      </c>
      <c r="BD207" s="364">
        <f t="shared" si="12"/>
        <v>0.69525022419674554</v>
      </c>
    </row>
    <row r="208" spans="1:56" ht="15" hidden="1" customHeight="1" x14ac:dyDescent="0.25">
      <c r="A208" s="329" t="str">
        <f t="shared" si="13"/>
        <v>C25021000102610</v>
      </c>
      <c r="B208" s="925" t="s">
        <v>99</v>
      </c>
      <c r="C208" s="1032"/>
      <c r="D208" s="925" t="s">
        <v>322</v>
      </c>
      <c r="E208" s="1032"/>
      <c r="F208" s="925" t="s">
        <v>324</v>
      </c>
      <c r="G208" s="1032"/>
      <c r="H208" s="925" t="s">
        <v>279</v>
      </c>
      <c r="I208" s="1032"/>
      <c r="J208" s="925" t="s">
        <v>280</v>
      </c>
      <c r="K208" s="1032"/>
      <c r="L208" s="1032"/>
      <c r="M208" s="925" t="s">
        <v>282</v>
      </c>
      <c r="N208" s="1032"/>
      <c r="O208" s="1032"/>
      <c r="P208" s="925" t="s">
        <v>292</v>
      </c>
      <c r="Q208" s="1032"/>
      <c r="R208" s="925"/>
      <c r="S208" s="1032"/>
      <c r="T208" s="924" t="s">
        <v>329</v>
      </c>
      <c r="U208" s="1032"/>
      <c r="V208" s="1032"/>
      <c r="W208" s="1032"/>
      <c r="X208" s="1032"/>
      <c r="Y208" s="1032"/>
      <c r="Z208" s="1032"/>
      <c r="AA208" s="1032"/>
      <c r="AB208" s="925" t="s">
        <v>273</v>
      </c>
      <c r="AC208" s="1032"/>
      <c r="AD208" s="1032"/>
      <c r="AE208" s="1032"/>
      <c r="AF208" s="1032"/>
      <c r="AG208" s="925" t="s">
        <v>274</v>
      </c>
      <c r="AH208" s="1032"/>
      <c r="AI208" s="1032"/>
      <c r="AJ208" s="108" t="s">
        <v>65</v>
      </c>
      <c r="AK208" s="926"/>
      <c r="AL208" s="926"/>
      <c r="AM208" s="926"/>
      <c r="AN208" s="926"/>
      <c r="AO208" s="365">
        <v>230000000</v>
      </c>
      <c r="AP208" s="365">
        <v>170000000</v>
      </c>
      <c r="AQ208" s="365">
        <v>60000000</v>
      </c>
      <c r="AR208" s="438">
        <v>0</v>
      </c>
      <c r="AS208" s="366">
        <v>0</v>
      </c>
      <c r="AT208" s="365">
        <v>170000000</v>
      </c>
      <c r="AU208" s="366">
        <v>0</v>
      </c>
      <c r="AV208" s="366">
        <v>0</v>
      </c>
      <c r="AW208" s="366">
        <v>0</v>
      </c>
      <c r="AX208" s="366">
        <v>0</v>
      </c>
      <c r="AY208" s="366">
        <v>0</v>
      </c>
      <c r="AZ208" s="366">
        <v>0</v>
      </c>
      <c r="BA208" s="366">
        <v>0</v>
      </c>
      <c r="BB208" s="363"/>
      <c r="BC208" s="364">
        <f t="shared" si="11"/>
        <v>0</v>
      </c>
      <c r="BD208" s="364" t="e">
        <f t="shared" si="12"/>
        <v>#DIV/0!</v>
      </c>
    </row>
    <row r="209" spans="1:56" ht="15" hidden="1" customHeight="1" x14ac:dyDescent="0.25">
      <c r="A209" s="329" t="str">
        <f t="shared" si="13"/>
        <v>C250210001021110</v>
      </c>
      <c r="B209" s="925" t="s">
        <v>99</v>
      </c>
      <c r="C209" s="1032"/>
      <c r="D209" s="925" t="s">
        <v>322</v>
      </c>
      <c r="E209" s="1032"/>
      <c r="F209" s="925" t="s">
        <v>324</v>
      </c>
      <c r="G209" s="1032"/>
      <c r="H209" s="925" t="s">
        <v>279</v>
      </c>
      <c r="I209" s="1032"/>
      <c r="J209" s="925" t="s">
        <v>280</v>
      </c>
      <c r="K209" s="1032"/>
      <c r="L209" s="1032"/>
      <c r="M209" s="925" t="s">
        <v>282</v>
      </c>
      <c r="N209" s="1032"/>
      <c r="O209" s="1032"/>
      <c r="P209" s="925" t="s">
        <v>80</v>
      </c>
      <c r="Q209" s="1032"/>
      <c r="R209" s="925"/>
      <c r="S209" s="1032"/>
      <c r="T209" s="924" t="s">
        <v>330</v>
      </c>
      <c r="U209" s="1032"/>
      <c r="V209" s="1032"/>
      <c r="W209" s="1032"/>
      <c r="X209" s="1032"/>
      <c r="Y209" s="1032"/>
      <c r="Z209" s="1032"/>
      <c r="AA209" s="1032"/>
      <c r="AB209" s="925" t="s">
        <v>273</v>
      </c>
      <c r="AC209" s="1032"/>
      <c r="AD209" s="1032"/>
      <c r="AE209" s="1032"/>
      <c r="AF209" s="1032"/>
      <c r="AG209" s="925" t="s">
        <v>274</v>
      </c>
      <c r="AH209" s="1032"/>
      <c r="AI209" s="1032"/>
      <c r="AJ209" s="108" t="s">
        <v>65</v>
      </c>
      <c r="AK209" s="926"/>
      <c r="AL209" s="926"/>
      <c r="AM209" s="926"/>
      <c r="AN209" s="926"/>
      <c r="AO209" s="365">
        <v>1200000</v>
      </c>
      <c r="AP209" s="366">
        <v>0</v>
      </c>
      <c r="AQ209" s="365">
        <v>1200000</v>
      </c>
      <c r="AR209" s="438">
        <v>0</v>
      </c>
      <c r="AS209" s="366">
        <v>0</v>
      </c>
      <c r="AT209" s="366">
        <v>0</v>
      </c>
      <c r="AU209" s="366">
        <v>0</v>
      </c>
      <c r="AV209" s="366">
        <v>0</v>
      </c>
      <c r="AW209" s="366">
        <v>0</v>
      </c>
      <c r="AX209" s="366">
        <v>0</v>
      </c>
      <c r="AY209" s="366">
        <v>0</v>
      </c>
      <c r="AZ209" s="366">
        <v>0</v>
      </c>
      <c r="BA209" s="366">
        <v>0</v>
      </c>
      <c r="BB209" s="363"/>
      <c r="BC209" s="364">
        <f t="shared" si="11"/>
        <v>0</v>
      </c>
      <c r="BD209" s="364" t="e">
        <f t="shared" si="12"/>
        <v>#DIV/0!</v>
      </c>
    </row>
    <row r="210" spans="1:56" ht="15" hidden="1" customHeight="1" x14ac:dyDescent="0.25">
      <c r="A210" s="329" t="str">
        <f t="shared" si="13"/>
        <v>C2502100010315</v>
      </c>
      <c r="B210" s="918" t="s">
        <v>99</v>
      </c>
      <c r="C210" s="1032"/>
      <c r="D210" s="918" t="s">
        <v>322</v>
      </c>
      <c r="E210" s="1032"/>
      <c r="F210" s="918" t="s">
        <v>324</v>
      </c>
      <c r="G210" s="1032"/>
      <c r="H210" s="918" t="s">
        <v>279</v>
      </c>
      <c r="I210" s="1032"/>
      <c r="J210" s="918" t="s">
        <v>280</v>
      </c>
      <c r="K210" s="1032"/>
      <c r="L210" s="1032"/>
      <c r="M210" s="918" t="s">
        <v>289</v>
      </c>
      <c r="N210" s="1032"/>
      <c r="O210" s="1032"/>
      <c r="P210" s="918"/>
      <c r="Q210" s="1032"/>
      <c r="R210" s="918"/>
      <c r="S210" s="1032"/>
      <c r="T210" s="917" t="s">
        <v>422</v>
      </c>
      <c r="U210" s="1032"/>
      <c r="V210" s="1032"/>
      <c r="W210" s="1032"/>
      <c r="X210" s="1032"/>
      <c r="Y210" s="1032"/>
      <c r="Z210" s="1032"/>
      <c r="AA210" s="1032"/>
      <c r="AB210" s="918" t="s">
        <v>273</v>
      </c>
      <c r="AC210" s="1032"/>
      <c r="AD210" s="1032"/>
      <c r="AE210" s="1032"/>
      <c r="AF210" s="1032"/>
      <c r="AG210" s="918" t="s">
        <v>274</v>
      </c>
      <c r="AH210" s="1032"/>
      <c r="AI210" s="1032"/>
      <c r="AJ210" s="105" t="s">
        <v>286</v>
      </c>
      <c r="AK210" s="919"/>
      <c r="AL210" s="919"/>
      <c r="AM210" s="919"/>
      <c r="AN210" s="919"/>
      <c r="AO210" s="360">
        <v>2815325822</v>
      </c>
      <c r="AP210" s="360">
        <v>469800000</v>
      </c>
      <c r="AQ210" s="360">
        <v>2345525822</v>
      </c>
      <c r="AR210" s="436">
        <v>0</v>
      </c>
      <c r="AS210" s="360">
        <v>401300000</v>
      </c>
      <c r="AT210" s="360">
        <v>68500000</v>
      </c>
      <c r="AU210" s="361">
        <v>0</v>
      </c>
      <c r="AV210" s="360">
        <v>401300000</v>
      </c>
      <c r="AW210" s="361">
        <v>0</v>
      </c>
      <c r="AX210" s="361">
        <v>0</v>
      </c>
      <c r="AY210" s="361">
        <v>0</v>
      </c>
      <c r="AZ210" s="361">
        <v>0</v>
      </c>
      <c r="BA210" s="361">
        <v>0</v>
      </c>
      <c r="BB210" s="363"/>
      <c r="BC210" s="364">
        <f t="shared" si="11"/>
        <v>0.142541228039786</v>
      </c>
      <c r="BD210" s="364">
        <f t="shared" si="12"/>
        <v>0</v>
      </c>
    </row>
    <row r="211" spans="1:56" ht="15" hidden="1" customHeight="1" x14ac:dyDescent="0.25">
      <c r="A211" s="329" t="str">
        <f t="shared" si="13"/>
        <v>C25021000103115</v>
      </c>
      <c r="B211" s="925" t="s">
        <v>99</v>
      </c>
      <c r="C211" s="1032"/>
      <c r="D211" s="925" t="s">
        <v>322</v>
      </c>
      <c r="E211" s="1032"/>
      <c r="F211" s="925" t="s">
        <v>324</v>
      </c>
      <c r="G211" s="1032"/>
      <c r="H211" s="925" t="s">
        <v>279</v>
      </c>
      <c r="I211" s="1032"/>
      <c r="J211" s="925" t="s">
        <v>280</v>
      </c>
      <c r="K211" s="1032"/>
      <c r="L211" s="1032"/>
      <c r="M211" s="925" t="s">
        <v>289</v>
      </c>
      <c r="N211" s="1032"/>
      <c r="O211" s="1032"/>
      <c r="P211" s="925" t="s">
        <v>279</v>
      </c>
      <c r="Q211" s="1032"/>
      <c r="R211" s="925"/>
      <c r="S211" s="1032"/>
      <c r="T211" s="924" t="s">
        <v>332</v>
      </c>
      <c r="U211" s="1032"/>
      <c r="V211" s="1032"/>
      <c r="W211" s="1032"/>
      <c r="X211" s="1032"/>
      <c r="Y211" s="1032"/>
      <c r="Z211" s="1032"/>
      <c r="AA211" s="1032"/>
      <c r="AB211" s="925" t="s">
        <v>273</v>
      </c>
      <c r="AC211" s="1032"/>
      <c r="AD211" s="1032"/>
      <c r="AE211" s="1032"/>
      <c r="AF211" s="1032"/>
      <c r="AG211" s="925" t="s">
        <v>274</v>
      </c>
      <c r="AH211" s="1032"/>
      <c r="AI211" s="1032"/>
      <c r="AJ211" s="108" t="s">
        <v>286</v>
      </c>
      <c r="AK211" s="926"/>
      <c r="AL211" s="926"/>
      <c r="AM211" s="926"/>
      <c r="AN211" s="926"/>
      <c r="AO211" s="365">
        <v>1217200000</v>
      </c>
      <c r="AP211" s="365">
        <v>469800000</v>
      </c>
      <c r="AQ211" s="365">
        <v>747400000</v>
      </c>
      <c r="AR211" s="438">
        <v>0</v>
      </c>
      <c r="AS211" s="365">
        <v>401300000</v>
      </c>
      <c r="AT211" s="365">
        <v>68500000</v>
      </c>
      <c r="AU211" s="366">
        <v>0</v>
      </c>
      <c r="AV211" s="365">
        <v>401300000</v>
      </c>
      <c r="AW211" s="366">
        <v>0</v>
      </c>
      <c r="AX211" s="366">
        <v>0</v>
      </c>
      <c r="AY211" s="366">
        <v>0</v>
      </c>
      <c r="AZ211" s="366">
        <v>0</v>
      </c>
      <c r="BA211" s="366">
        <v>0</v>
      </c>
      <c r="BB211" s="363"/>
      <c r="BC211" s="364">
        <f t="shared" si="11"/>
        <v>0.32969109431482091</v>
      </c>
      <c r="BD211" s="364">
        <f t="shared" si="12"/>
        <v>0</v>
      </c>
    </row>
    <row r="212" spans="1:56" ht="15" hidden="1" customHeight="1" x14ac:dyDescent="0.25">
      <c r="A212" s="329" t="str">
        <f t="shared" si="13"/>
        <v>C25021000103215</v>
      </c>
      <c r="B212" s="925" t="s">
        <v>99</v>
      </c>
      <c r="C212" s="1032"/>
      <c r="D212" s="925" t="s">
        <v>322</v>
      </c>
      <c r="E212" s="1032"/>
      <c r="F212" s="925" t="s">
        <v>324</v>
      </c>
      <c r="G212" s="1032"/>
      <c r="H212" s="925" t="s">
        <v>279</v>
      </c>
      <c r="I212" s="1032"/>
      <c r="J212" s="925" t="s">
        <v>280</v>
      </c>
      <c r="K212" s="1032"/>
      <c r="L212" s="1032"/>
      <c r="M212" s="925" t="s">
        <v>289</v>
      </c>
      <c r="N212" s="1032"/>
      <c r="O212" s="1032"/>
      <c r="P212" s="925" t="s">
        <v>282</v>
      </c>
      <c r="Q212" s="1032"/>
      <c r="R212" s="925"/>
      <c r="S212" s="1032"/>
      <c r="T212" s="924" t="s">
        <v>327</v>
      </c>
      <c r="U212" s="1032"/>
      <c r="V212" s="1032"/>
      <c r="W212" s="1032"/>
      <c r="X212" s="1032"/>
      <c r="Y212" s="1032"/>
      <c r="Z212" s="1032"/>
      <c r="AA212" s="1032"/>
      <c r="AB212" s="925" t="s">
        <v>273</v>
      </c>
      <c r="AC212" s="1032"/>
      <c r="AD212" s="1032"/>
      <c r="AE212" s="1032"/>
      <c r="AF212" s="1032"/>
      <c r="AG212" s="925" t="s">
        <v>274</v>
      </c>
      <c r="AH212" s="1032"/>
      <c r="AI212" s="1032"/>
      <c r="AJ212" s="108" t="s">
        <v>286</v>
      </c>
      <c r="AK212" s="926"/>
      <c r="AL212" s="926"/>
      <c r="AM212" s="926"/>
      <c r="AN212" s="926"/>
      <c r="AO212" s="365">
        <v>228000000</v>
      </c>
      <c r="AP212" s="366">
        <v>0</v>
      </c>
      <c r="AQ212" s="365">
        <v>228000000</v>
      </c>
      <c r="AR212" s="438">
        <v>0</v>
      </c>
      <c r="AS212" s="366">
        <v>0</v>
      </c>
      <c r="AT212" s="366">
        <v>0</v>
      </c>
      <c r="AU212" s="366">
        <v>0</v>
      </c>
      <c r="AV212" s="366">
        <v>0</v>
      </c>
      <c r="AW212" s="366">
        <v>0</v>
      </c>
      <c r="AX212" s="366">
        <v>0</v>
      </c>
      <c r="AY212" s="366">
        <v>0</v>
      </c>
      <c r="AZ212" s="366">
        <v>0</v>
      </c>
      <c r="BA212" s="366">
        <v>0</v>
      </c>
      <c r="BB212" s="363"/>
      <c r="BC212" s="364">
        <f t="shared" si="11"/>
        <v>0</v>
      </c>
      <c r="BD212" s="364" t="e">
        <f t="shared" si="12"/>
        <v>#DIV/0!</v>
      </c>
    </row>
    <row r="213" spans="1:56" ht="15" hidden="1" customHeight="1" x14ac:dyDescent="0.25">
      <c r="A213" s="329" t="str">
        <f t="shared" si="13"/>
        <v>C25021000103315</v>
      </c>
      <c r="B213" s="925" t="s">
        <v>99</v>
      </c>
      <c r="C213" s="1032"/>
      <c r="D213" s="925" t="s">
        <v>322</v>
      </c>
      <c r="E213" s="1032"/>
      <c r="F213" s="925" t="s">
        <v>324</v>
      </c>
      <c r="G213" s="1032"/>
      <c r="H213" s="925" t="s">
        <v>279</v>
      </c>
      <c r="I213" s="1032"/>
      <c r="J213" s="925" t="s">
        <v>280</v>
      </c>
      <c r="K213" s="1032"/>
      <c r="L213" s="1032"/>
      <c r="M213" s="925" t="s">
        <v>289</v>
      </c>
      <c r="N213" s="1032"/>
      <c r="O213" s="1032"/>
      <c r="P213" s="925" t="s">
        <v>289</v>
      </c>
      <c r="Q213" s="1032"/>
      <c r="R213" s="925"/>
      <c r="S213" s="1032"/>
      <c r="T213" s="924" t="s">
        <v>328</v>
      </c>
      <c r="U213" s="1032"/>
      <c r="V213" s="1032"/>
      <c r="W213" s="1032"/>
      <c r="X213" s="1032"/>
      <c r="Y213" s="1032"/>
      <c r="Z213" s="1032"/>
      <c r="AA213" s="1032"/>
      <c r="AB213" s="925" t="s">
        <v>273</v>
      </c>
      <c r="AC213" s="1032"/>
      <c r="AD213" s="1032"/>
      <c r="AE213" s="1032"/>
      <c r="AF213" s="1032"/>
      <c r="AG213" s="925" t="s">
        <v>274</v>
      </c>
      <c r="AH213" s="1032"/>
      <c r="AI213" s="1032"/>
      <c r="AJ213" s="108" t="s">
        <v>286</v>
      </c>
      <c r="AK213" s="926"/>
      <c r="AL213" s="926"/>
      <c r="AM213" s="926"/>
      <c r="AN213" s="926"/>
      <c r="AO213" s="365">
        <v>164000000</v>
      </c>
      <c r="AP213" s="366">
        <v>0</v>
      </c>
      <c r="AQ213" s="365">
        <v>164000000</v>
      </c>
      <c r="AR213" s="438">
        <v>0</v>
      </c>
      <c r="AS213" s="366">
        <v>0</v>
      </c>
      <c r="AT213" s="366">
        <v>0</v>
      </c>
      <c r="AU213" s="366">
        <v>0</v>
      </c>
      <c r="AV213" s="366">
        <v>0</v>
      </c>
      <c r="AW213" s="366">
        <v>0</v>
      </c>
      <c r="AX213" s="366">
        <v>0</v>
      </c>
      <c r="AY213" s="366">
        <v>0</v>
      </c>
      <c r="AZ213" s="366">
        <v>0</v>
      </c>
      <c r="BA213" s="366">
        <v>0</v>
      </c>
      <c r="BB213" s="363"/>
      <c r="BC213" s="364">
        <f t="shared" si="11"/>
        <v>0</v>
      </c>
      <c r="BD213" s="364" t="e">
        <f t="shared" si="12"/>
        <v>#DIV/0!</v>
      </c>
    </row>
    <row r="214" spans="1:56" ht="15" hidden="1" customHeight="1" x14ac:dyDescent="0.25">
      <c r="A214" s="329" t="str">
        <f t="shared" si="13"/>
        <v>C25021000103415</v>
      </c>
      <c r="B214" s="925" t="s">
        <v>99</v>
      </c>
      <c r="C214" s="1032"/>
      <c r="D214" s="925" t="s">
        <v>322</v>
      </c>
      <c r="E214" s="1032"/>
      <c r="F214" s="925" t="s">
        <v>324</v>
      </c>
      <c r="G214" s="1032"/>
      <c r="H214" s="925" t="s">
        <v>279</v>
      </c>
      <c r="I214" s="1032"/>
      <c r="J214" s="925" t="s">
        <v>280</v>
      </c>
      <c r="K214" s="1032"/>
      <c r="L214" s="1032"/>
      <c r="M214" s="925" t="s">
        <v>289</v>
      </c>
      <c r="N214" s="1032"/>
      <c r="O214" s="1032"/>
      <c r="P214" s="925" t="s">
        <v>283</v>
      </c>
      <c r="Q214" s="1032"/>
      <c r="R214" s="925"/>
      <c r="S214" s="1032"/>
      <c r="T214" s="924" t="s">
        <v>84</v>
      </c>
      <c r="U214" s="1032"/>
      <c r="V214" s="1032"/>
      <c r="W214" s="1032"/>
      <c r="X214" s="1032"/>
      <c r="Y214" s="1032"/>
      <c r="Z214" s="1032"/>
      <c r="AA214" s="1032"/>
      <c r="AB214" s="925" t="s">
        <v>273</v>
      </c>
      <c r="AC214" s="1032"/>
      <c r="AD214" s="1032"/>
      <c r="AE214" s="1032"/>
      <c r="AF214" s="1032"/>
      <c r="AG214" s="925" t="s">
        <v>274</v>
      </c>
      <c r="AH214" s="1032"/>
      <c r="AI214" s="1032"/>
      <c r="AJ214" s="108" t="s">
        <v>286</v>
      </c>
      <c r="AK214" s="926"/>
      <c r="AL214" s="926"/>
      <c r="AM214" s="926"/>
      <c r="AN214" s="926"/>
      <c r="AO214" s="365">
        <v>361540000</v>
      </c>
      <c r="AP214" s="366">
        <v>0</v>
      </c>
      <c r="AQ214" s="365">
        <v>361540000</v>
      </c>
      <c r="AR214" s="438">
        <v>0</v>
      </c>
      <c r="AS214" s="366">
        <v>0</v>
      </c>
      <c r="AT214" s="366">
        <v>0</v>
      </c>
      <c r="AU214" s="366">
        <v>0</v>
      </c>
      <c r="AV214" s="366">
        <v>0</v>
      </c>
      <c r="AW214" s="366">
        <v>0</v>
      </c>
      <c r="AX214" s="366">
        <v>0</v>
      </c>
      <c r="AY214" s="366">
        <v>0</v>
      </c>
      <c r="AZ214" s="366">
        <v>0</v>
      </c>
      <c r="BA214" s="366">
        <v>0</v>
      </c>
      <c r="BB214" s="363"/>
      <c r="BC214" s="364">
        <f t="shared" si="11"/>
        <v>0</v>
      </c>
      <c r="BD214" s="364" t="e">
        <f t="shared" si="12"/>
        <v>#DIV/0!</v>
      </c>
    </row>
    <row r="215" spans="1:56" ht="15" hidden="1" customHeight="1" x14ac:dyDescent="0.25">
      <c r="A215" s="329" t="str">
        <f t="shared" si="13"/>
        <v>C250210001031115</v>
      </c>
      <c r="B215" s="925" t="s">
        <v>99</v>
      </c>
      <c r="C215" s="1032"/>
      <c r="D215" s="925" t="s">
        <v>322</v>
      </c>
      <c r="E215" s="1032"/>
      <c r="F215" s="925" t="s">
        <v>324</v>
      </c>
      <c r="G215" s="1032"/>
      <c r="H215" s="925" t="s">
        <v>279</v>
      </c>
      <c r="I215" s="1032"/>
      <c r="J215" s="925" t="s">
        <v>280</v>
      </c>
      <c r="K215" s="1032"/>
      <c r="L215" s="1032"/>
      <c r="M215" s="925" t="s">
        <v>289</v>
      </c>
      <c r="N215" s="1032"/>
      <c r="O215" s="1032"/>
      <c r="P215" s="925" t="s">
        <v>80</v>
      </c>
      <c r="Q215" s="1032"/>
      <c r="R215" s="925"/>
      <c r="S215" s="1032"/>
      <c r="T215" s="924" t="s">
        <v>330</v>
      </c>
      <c r="U215" s="1032"/>
      <c r="V215" s="1032"/>
      <c r="W215" s="1032"/>
      <c r="X215" s="1032"/>
      <c r="Y215" s="1032"/>
      <c r="Z215" s="1032"/>
      <c r="AA215" s="1032"/>
      <c r="AB215" s="925" t="s">
        <v>273</v>
      </c>
      <c r="AC215" s="1032"/>
      <c r="AD215" s="1032"/>
      <c r="AE215" s="1032"/>
      <c r="AF215" s="1032"/>
      <c r="AG215" s="925" t="s">
        <v>274</v>
      </c>
      <c r="AH215" s="1032"/>
      <c r="AI215" s="1032"/>
      <c r="AJ215" s="108" t="s">
        <v>286</v>
      </c>
      <c r="AK215" s="926"/>
      <c r="AL215" s="926"/>
      <c r="AM215" s="926"/>
      <c r="AN215" s="926"/>
      <c r="AO215" s="365">
        <v>844585822</v>
      </c>
      <c r="AP215" s="366">
        <v>0</v>
      </c>
      <c r="AQ215" s="365">
        <v>844585822</v>
      </c>
      <c r="AR215" s="438">
        <v>0</v>
      </c>
      <c r="AS215" s="366">
        <v>0</v>
      </c>
      <c r="AT215" s="366">
        <v>0</v>
      </c>
      <c r="AU215" s="366">
        <v>0</v>
      </c>
      <c r="AV215" s="366">
        <v>0</v>
      </c>
      <c r="AW215" s="366">
        <v>0</v>
      </c>
      <c r="AX215" s="366">
        <v>0</v>
      </c>
      <c r="AY215" s="366">
        <v>0</v>
      </c>
      <c r="AZ215" s="366">
        <v>0</v>
      </c>
      <c r="BA215" s="366">
        <v>0</v>
      </c>
      <c r="BB215" s="363"/>
      <c r="BC215" s="364">
        <f t="shared" si="11"/>
        <v>0</v>
      </c>
      <c r="BD215" s="364" t="e">
        <f t="shared" si="12"/>
        <v>#DIV/0!</v>
      </c>
    </row>
    <row r="216" spans="1:56" s="426" customFormat="1" ht="15" customHeight="1" x14ac:dyDescent="0.3">
      <c r="A216" s="426" t="str">
        <f t="shared" si="13"/>
        <v>C25021000210</v>
      </c>
      <c r="B216" s="1059" t="s">
        <v>99</v>
      </c>
      <c r="C216" s="1060"/>
      <c r="D216" s="1059" t="s">
        <v>322</v>
      </c>
      <c r="E216" s="1060"/>
      <c r="F216" s="1059" t="s">
        <v>324</v>
      </c>
      <c r="G216" s="1060"/>
      <c r="H216" s="1059" t="s">
        <v>282</v>
      </c>
      <c r="I216" s="1060"/>
      <c r="J216" s="1059"/>
      <c r="K216" s="1060"/>
      <c r="L216" s="1060"/>
      <c r="M216" s="1059"/>
      <c r="N216" s="1060"/>
      <c r="O216" s="1060"/>
      <c r="P216" s="1059"/>
      <c r="Q216" s="1060"/>
      <c r="R216" s="1059"/>
      <c r="S216" s="1060"/>
      <c r="T216" s="1062" t="s">
        <v>318</v>
      </c>
      <c r="U216" s="1060"/>
      <c r="V216" s="1060"/>
      <c r="W216" s="1060"/>
      <c r="X216" s="1060"/>
      <c r="Y216" s="1060"/>
      <c r="Z216" s="1060"/>
      <c r="AA216" s="1060"/>
      <c r="AB216" s="1059" t="s">
        <v>273</v>
      </c>
      <c r="AC216" s="1060"/>
      <c r="AD216" s="1060"/>
      <c r="AE216" s="1060"/>
      <c r="AF216" s="1060"/>
      <c r="AG216" s="1059" t="s">
        <v>274</v>
      </c>
      <c r="AH216" s="1060"/>
      <c r="AI216" s="1060"/>
      <c r="AJ216" s="427" t="s">
        <v>65</v>
      </c>
      <c r="AK216" s="1061"/>
      <c r="AL216" s="1061"/>
      <c r="AM216" s="1061"/>
      <c r="AN216" s="1061"/>
      <c r="AO216" s="428">
        <v>1600000000</v>
      </c>
      <c r="AP216" s="428">
        <v>1353859460</v>
      </c>
      <c r="AQ216" s="428">
        <v>246140540</v>
      </c>
      <c r="AR216" s="437">
        <v>0</v>
      </c>
      <c r="AS216" s="428">
        <v>1258989940</v>
      </c>
      <c r="AT216" s="428">
        <v>94869520</v>
      </c>
      <c r="AU216" s="429">
        <v>307874050</v>
      </c>
      <c r="AV216" s="428">
        <v>951115890</v>
      </c>
      <c r="AW216" s="429">
        <v>306143693</v>
      </c>
      <c r="AX216" s="429">
        <v>1730357</v>
      </c>
      <c r="AY216" s="429">
        <v>306143693</v>
      </c>
      <c r="AZ216" s="429">
        <v>0</v>
      </c>
      <c r="BA216" s="429">
        <v>183673</v>
      </c>
      <c r="BC216" s="430">
        <f t="shared" si="11"/>
        <v>0.78686871250000001</v>
      </c>
      <c r="BD216" s="430">
        <f t="shared" si="12"/>
        <v>0.24316611537023083</v>
      </c>
    </row>
    <row r="217" spans="1:56" ht="15" hidden="1" customHeight="1" x14ac:dyDescent="0.25">
      <c r="A217" s="329" t="str">
        <f t="shared" si="13"/>
        <v>C250210002010</v>
      </c>
      <c r="B217" s="918" t="s">
        <v>99</v>
      </c>
      <c r="C217" s="1032"/>
      <c r="D217" s="918" t="s">
        <v>322</v>
      </c>
      <c r="E217" s="1032"/>
      <c r="F217" s="918" t="s">
        <v>324</v>
      </c>
      <c r="G217" s="1032"/>
      <c r="H217" s="918" t="s">
        <v>282</v>
      </c>
      <c r="I217" s="1032"/>
      <c r="J217" s="918" t="s">
        <v>280</v>
      </c>
      <c r="K217" s="1032"/>
      <c r="L217" s="1032"/>
      <c r="M217" s="918"/>
      <c r="N217" s="1032"/>
      <c r="O217" s="1032"/>
      <c r="P217" s="918"/>
      <c r="Q217" s="1032"/>
      <c r="R217" s="918"/>
      <c r="S217" s="1032"/>
      <c r="T217" s="917" t="s">
        <v>318</v>
      </c>
      <c r="U217" s="1032"/>
      <c r="V217" s="1032"/>
      <c r="W217" s="1032"/>
      <c r="X217" s="1032"/>
      <c r="Y217" s="1032"/>
      <c r="Z217" s="1032"/>
      <c r="AA217" s="1032"/>
      <c r="AB217" s="918" t="s">
        <v>273</v>
      </c>
      <c r="AC217" s="1032"/>
      <c r="AD217" s="1032"/>
      <c r="AE217" s="1032"/>
      <c r="AF217" s="1032"/>
      <c r="AG217" s="918" t="s">
        <v>274</v>
      </c>
      <c r="AH217" s="1032"/>
      <c r="AI217" s="1032"/>
      <c r="AJ217" s="105" t="s">
        <v>65</v>
      </c>
      <c r="AK217" s="919"/>
      <c r="AL217" s="919"/>
      <c r="AM217" s="919"/>
      <c r="AN217" s="919"/>
      <c r="AO217" s="360">
        <v>1600000000</v>
      </c>
      <c r="AP217" s="360">
        <v>1353859460</v>
      </c>
      <c r="AQ217" s="360">
        <v>246140540</v>
      </c>
      <c r="AR217" s="436">
        <v>0</v>
      </c>
      <c r="AS217" s="360">
        <v>1258989940</v>
      </c>
      <c r="AT217" s="360">
        <v>94869520</v>
      </c>
      <c r="AU217" s="360">
        <v>307874050</v>
      </c>
      <c r="AV217" s="360">
        <v>951115890</v>
      </c>
      <c r="AW217" s="360">
        <v>306143693</v>
      </c>
      <c r="AX217" s="360">
        <v>1730357</v>
      </c>
      <c r="AY217" s="360">
        <v>306143693</v>
      </c>
      <c r="AZ217" s="361">
        <v>0</v>
      </c>
      <c r="BA217" s="360">
        <v>183673</v>
      </c>
      <c r="BB217" s="363"/>
      <c r="BC217" s="364">
        <f t="shared" si="11"/>
        <v>0.78686871250000001</v>
      </c>
      <c r="BD217" s="364">
        <f t="shared" si="12"/>
        <v>0.24316611537023083</v>
      </c>
    </row>
    <row r="218" spans="1:56" ht="15" hidden="1" customHeight="1" x14ac:dyDescent="0.25">
      <c r="A218" s="329" t="str">
        <f t="shared" si="13"/>
        <v>C2502100020110</v>
      </c>
      <c r="B218" s="918" t="s">
        <v>99</v>
      </c>
      <c r="C218" s="1032"/>
      <c r="D218" s="918" t="s">
        <v>322</v>
      </c>
      <c r="E218" s="1032"/>
      <c r="F218" s="918" t="s">
        <v>324</v>
      </c>
      <c r="G218" s="1032"/>
      <c r="H218" s="918" t="s">
        <v>282</v>
      </c>
      <c r="I218" s="1032"/>
      <c r="J218" s="918" t="s">
        <v>280</v>
      </c>
      <c r="K218" s="1032"/>
      <c r="L218" s="1032"/>
      <c r="M218" s="918" t="s">
        <v>279</v>
      </c>
      <c r="N218" s="1032"/>
      <c r="O218" s="1032"/>
      <c r="P218" s="918"/>
      <c r="Q218" s="1032"/>
      <c r="R218" s="918"/>
      <c r="S218" s="1032"/>
      <c r="T218" s="917" t="s">
        <v>331</v>
      </c>
      <c r="U218" s="1032"/>
      <c r="V218" s="1032"/>
      <c r="W218" s="1032"/>
      <c r="X218" s="1032"/>
      <c r="Y218" s="1032"/>
      <c r="Z218" s="1032"/>
      <c r="AA218" s="1032"/>
      <c r="AB218" s="918" t="s">
        <v>273</v>
      </c>
      <c r="AC218" s="1032"/>
      <c r="AD218" s="1032"/>
      <c r="AE218" s="1032"/>
      <c r="AF218" s="1032"/>
      <c r="AG218" s="918" t="s">
        <v>274</v>
      </c>
      <c r="AH218" s="1032"/>
      <c r="AI218" s="1032"/>
      <c r="AJ218" s="105" t="s">
        <v>65</v>
      </c>
      <c r="AK218" s="919"/>
      <c r="AL218" s="919"/>
      <c r="AM218" s="919"/>
      <c r="AN218" s="919"/>
      <c r="AO218" s="360">
        <v>382300000</v>
      </c>
      <c r="AP218" s="360">
        <v>285000000</v>
      </c>
      <c r="AQ218" s="360">
        <v>97300000</v>
      </c>
      <c r="AR218" s="436">
        <v>0</v>
      </c>
      <c r="AS218" s="360">
        <v>274571528</v>
      </c>
      <c r="AT218" s="360">
        <v>10428472</v>
      </c>
      <c r="AU218" s="360">
        <v>56096412</v>
      </c>
      <c r="AV218" s="360">
        <v>218475116</v>
      </c>
      <c r="AW218" s="360">
        <v>55814144</v>
      </c>
      <c r="AX218" s="360">
        <v>282268</v>
      </c>
      <c r="AY218" s="360">
        <v>55814144</v>
      </c>
      <c r="AZ218" s="361">
        <v>0</v>
      </c>
      <c r="BA218" s="360">
        <v>183673</v>
      </c>
      <c r="BB218" s="363"/>
      <c r="BC218" s="364">
        <f t="shared" si="11"/>
        <v>0.71820959455924671</v>
      </c>
      <c r="BD218" s="364">
        <f t="shared" si="12"/>
        <v>0.20327724584757381</v>
      </c>
    </row>
    <row r="219" spans="1:56" ht="15" hidden="1" customHeight="1" x14ac:dyDescent="0.25">
      <c r="A219" s="329" t="str">
        <f t="shared" si="13"/>
        <v>C25021000201110</v>
      </c>
      <c r="B219" s="925" t="s">
        <v>99</v>
      </c>
      <c r="C219" s="1032"/>
      <c r="D219" s="925" t="s">
        <v>322</v>
      </c>
      <c r="E219" s="1032"/>
      <c r="F219" s="925" t="s">
        <v>324</v>
      </c>
      <c r="G219" s="1032"/>
      <c r="H219" s="925" t="s">
        <v>282</v>
      </c>
      <c r="I219" s="1032"/>
      <c r="J219" s="925" t="s">
        <v>280</v>
      </c>
      <c r="K219" s="1032"/>
      <c r="L219" s="1032"/>
      <c r="M219" s="925" t="s">
        <v>279</v>
      </c>
      <c r="N219" s="1032"/>
      <c r="O219" s="1032"/>
      <c r="P219" s="925" t="s">
        <v>279</v>
      </c>
      <c r="Q219" s="1032"/>
      <c r="R219" s="925"/>
      <c r="S219" s="1032"/>
      <c r="T219" s="924" t="s">
        <v>332</v>
      </c>
      <c r="U219" s="1032"/>
      <c r="V219" s="1032"/>
      <c r="W219" s="1032"/>
      <c r="X219" s="1032"/>
      <c r="Y219" s="1032"/>
      <c r="Z219" s="1032"/>
      <c r="AA219" s="1032"/>
      <c r="AB219" s="925" t="s">
        <v>273</v>
      </c>
      <c r="AC219" s="1032"/>
      <c r="AD219" s="1032"/>
      <c r="AE219" s="1032"/>
      <c r="AF219" s="1032"/>
      <c r="AG219" s="925" t="s">
        <v>274</v>
      </c>
      <c r="AH219" s="1032"/>
      <c r="AI219" s="1032"/>
      <c r="AJ219" s="108" t="s">
        <v>65</v>
      </c>
      <c r="AK219" s="926"/>
      <c r="AL219" s="926"/>
      <c r="AM219" s="926"/>
      <c r="AN219" s="926"/>
      <c r="AO219" s="365">
        <v>177300000</v>
      </c>
      <c r="AP219" s="365">
        <v>80000000</v>
      </c>
      <c r="AQ219" s="365">
        <v>97300000</v>
      </c>
      <c r="AR219" s="438">
        <v>0</v>
      </c>
      <c r="AS219" s="365">
        <v>70000000</v>
      </c>
      <c r="AT219" s="365">
        <v>10000000</v>
      </c>
      <c r="AU219" s="366">
        <v>0</v>
      </c>
      <c r="AV219" s="365">
        <v>70000000</v>
      </c>
      <c r="AW219" s="366">
        <v>0</v>
      </c>
      <c r="AX219" s="366">
        <v>0</v>
      </c>
      <c r="AY219" s="366">
        <v>0</v>
      </c>
      <c r="AZ219" s="366">
        <v>0</v>
      </c>
      <c r="BA219" s="366">
        <v>0</v>
      </c>
      <c r="BB219" s="363"/>
      <c r="BC219" s="364">
        <f t="shared" si="11"/>
        <v>0.39481105470953187</v>
      </c>
      <c r="BD219" s="364">
        <f t="shared" si="12"/>
        <v>0</v>
      </c>
    </row>
    <row r="220" spans="1:56" ht="15" hidden="1" customHeight="1" x14ac:dyDescent="0.25">
      <c r="A220" s="329" t="str">
        <f t="shared" si="13"/>
        <v>C25021000201210</v>
      </c>
      <c r="B220" s="925" t="s">
        <v>99</v>
      </c>
      <c r="C220" s="1032"/>
      <c r="D220" s="925" t="s">
        <v>322</v>
      </c>
      <c r="E220" s="1032"/>
      <c r="F220" s="925" t="s">
        <v>324</v>
      </c>
      <c r="G220" s="1032"/>
      <c r="H220" s="925" t="s">
        <v>282</v>
      </c>
      <c r="I220" s="1032"/>
      <c r="J220" s="925" t="s">
        <v>280</v>
      </c>
      <c r="K220" s="1032"/>
      <c r="L220" s="1032"/>
      <c r="M220" s="925" t="s">
        <v>279</v>
      </c>
      <c r="N220" s="1032"/>
      <c r="O220" s="1032"/>
      <c r="P220" s="925" t="s">
        <v>282</v>
      </c>
      <c r="Q220" s="1032"/>
      <c r="R220" s="925"/>
      <c r="S220" s="1032"/>
      <c r="T220" s="924" t="s">
        <v>327</v>
      </c>
      <c r="U220" s="1032"/>
      <c r="V220" s="1032"/>
      <c r="W220" s="1032"/>
      <c r="X220" s="1032"/>
      <c r="Y220" s="1032"/>
      <c r="Z220" s="1032"/>
      <c r="AA220" s="1032"/>
      <c r="AB220" s="925" t="s">
        <v>273</v>
      </c>
      <c r="AC220" s="1032"/>
      <c r="AD220" s="1032"/>
      <c r="AE220" s="1032"/>
      <c r="AF220" s="1032"/>
      <c r="AG220" s="925" t="s">
        <v>274</v>
      </c>
      <c r="AH220" s="1032"/>
      <c r="AI220" s="1032"/>
      <c r="AJ220" s="108" t="s">
        <v>65</v>
      </c>
      <c r="AK220" s="926"/>
      <c r="AL220" s="926"/>
      <c r="AM220" s="926"/>
      <c r="AN220" s="926"/>
      <c r="AO220" s="365">
        <v>175000000</v>
      </c>
      <c r="AP220" s="365">
        <v>175000000</v>
      </c>
      <c r="AQ220" s="366">
        <v>0</v>
      </c>
      <c r="AR220" s="438">
        <v>0</v>
      </c>
      <c r="AS220" s="365">
        <v>175000000</v>
      </c>
      <c r="AT220" s="366">
        <v>0</v>
      </c>
      <c r="AU220" s="365">
        <v>35000000</v>
      </c>
      <c r="AV220" s="365">
        <v>140000000</v>
      </c>
      <c r="AW220" s="365">
        <v>35000000</v>
      </c>
      <c r="AX220" s="366">
        <v>0</v>
      </c>
      <c r="AY220" s="365">
        <v>35000000</v>
      </c>
      <c r="AZ220" s="366">
        <v>0</v>
      </c>
      <c r="BA220" s="366">
        <v>0</v>
      </c>
      <c r="BB220" s="363"/>
      <c r="BC220" s="364">
        <f t="shared" si="11"/>
        <v>1</v>
      </c>
      <c r="BD220" s="364">
        <f t="shared" si="12"/>
        <v>0.2</v>
      </c>
    </row>
    <row r="221" spans="1:56" ht="15" hidden="1" customHeight="1" x14ac:dyDescent="0.25">
      <c r="A221" s="329" t="str">
        <f t="shared" si="13"/>
        <v>C25021000201310</v>
      </c>
      <c r="B221" s="925" t="s">
        <v>99</v>
      </c>
      <c r="C221" s="1032"/>
      <c r="D221" s="925" t="s">
        <v>322</v>
      </c>
      <c r="E221" s="1032"/>
      <c r="F221" s="925" t="s">
        <v>324</v>
      </c>
      <c r="G221" s="1032"/>
      <c r="H221" s="925" t="s">
        <v>282</v>
      </c>
      <c r="I221" s="1032"/>
      <c r="J221" s="925" t="s">
        <v>280</v>
      </c>
      <c r="K221" s="1032"/>
      <c r="L221" s="1032"/>
      <c r="M221" s="925" t="s">
        <v>279</v>
      </c>
      <c r="N221" s="1032"/>
      <c r="O221" s="1032"/>
      <c r="P221" s="925" t="s">
        <v>289</v>
      </c>
      <c r="Q221" s="1032"/>
      <c r="R221" s="925"/>
      <c r="S221" s="1032"/>
      <c r="T221" s="924" t="s">
        <v>328</v>
      </c>
      <c r="U221" s="1032"/>
      <c r="V221" s="1032"/>
      <c r="W221" s="1032"/>
      <c r="X221" s="1032"/>
      <c r="Y221" s="1032"/>
      <c r="Z221" s="1032"/>
      <c r="AA221" s="1032"/>
      <c r="AB221" s="925" t="s">
        <v>273</v>
      </c>
      <c r="AC221" s="1032"/>
      <c r="AD221" s="1032"/>
      <c r="AE221" s="1032"/>
      <c r="AF221" s="1032"/>
      <c r="AG221" s="925" t="s">
        <v>274</v>
      </c>
      <c r="AH221" s="1032"/>
      <c r="AI221" s="1032"/>
      <c r="AJ221" s="108" t="s">
        <v>65</v>
      </c>
      <c r="AK221" s="926"/>
      <c r="AL221" s="926"/>
      <c r="AM221" s="926"/>
      <c r="AN221" s="926"/>
      <c r="AO221" s="365">
        <v>5000000</v>
      </c>
      <c r="AP221" s="365">
        <v>5000000</v>
      </c>
      <c r="AQ221" s="366">
        <v>0</v>
      </c>
      <c r="AR221" s="438">
        <v>0</v>
      </c>
      <c r="AS221" s="365">
        <v>5000000</v>
      </c>
      <c r="AT221" s="366">
        <v>0</v>
      </c>
      <c r="AU221" s="365">
        <v>504590</v>
      </c>
      <c r="AV221" s="365">
        <v>4495410</v>
      </c>
      <c r="AW221" s="365">
        <v>504590</v>
      </c>
      <c r="AX221" s="366">
        <v>0</v>
      </c>
      <c r="AY221" s="365">
        <v>504590</v>
      </c>
      <c r="AZ221" s="366">
        <v>0</v>
      </c>
      <c r="BA221" s="365">
        <v>183673</v>
      </c>
      <c r="BB221" s="363"/>
      <c r="BC221" s="364">
        <f t="shared" si="11"/>
        <v>1</v>
      </c>
      <c r="BD221" s="364">
        <f t="shared" si="12"/>
        <v>0.10091799999999999</v>
      </c>
    </row>
    <row r="222" spans="1:56" ht="15" hidden="1" customHeight="1" x14ac:dyDescent="0.25">
      <c r="A222" s="329" t="str">
        <f t="shared" si="13"/>
        <v>C25021000201410</v>
      </c>
      <c r="B222" s="925" t="s">
        <v>99</v>
      </c>
      <c r="C222" s="1032"/>
      <c r="D222" s="925" t="s">
        <v>322</v>
      </c>
      <c r="E222" s="1032"/>
      <c r="F222" s="925" t="s">
        <v>324</v>
      </c>
      <c r="G222" s="1032"/>
      <c r="H222" s="925" t="s">
        <v>282</v>
      </c>
      <c r="I222" s="1032"/>
      <c r="J222" s="925" t="s">
        <v>280</v>
      </c>
      <c r="K222" s="1032"/>
      <c r="L222" s="1032"/>
      <c r="M222" s="925" t="s">
        <v>279</v>
      </c>
      <c r="N222" s="1032"/>
      <c r="O222" s="1032"/>
      <c r="P222" s="925" t="s">
        <v>283</v>
      </c>
      <c r="Q222" s="1032"/>
      <c r="R222" s="925"/>
      <c r="S222" s="1032"/>
      <c r="T222" s="924" t="s">
        <v>84</v>
      </c>
      <c r="U222" s="1032"/>
      <c r="V222" s="1032"/>
      <c r="W222" s="1032"/>
      <c r="X222" s="1032"/>
      <c r="Y222" s="1032"/>
      <c r="Z222" s="1032"/>
      <c r="AA222" s="1032"/>
      <c r="AB222" s="925" t="s">
        <v>273</v>
      </c>
      <c r="AC222" s="1032"/>
      <c r="AD222" s="1032"/>
      <c r="AE222" s="1032"/>
      <c r="AF222" s="1032"/>
      <c r="AG222" s="925" t="s">
        <v>274</v>
      </c>
      <c r="AH222" s="1032"/>
      <c r="AI222" s="1032"/>
      <c r="AJ222" s="108" t="s">
        <v>65</v>
      </c>
      <c r="AK222" s="926"/>
      <c r="AL222" s="926"/>
      <c r="AM222" s="926"/>
      <c r="AN222" s="926"/>
      <c r="AO222" s="365">
        <v>25000000</v>
      </c>
      <c r="AP222" s="365">
        <v>25000000</v>
      </c>
      <c r="AQ222" s="366">
        <v>0</v>
      </c>
      <c r="AR222" s="438">
        <v>0</v>
      </c>
      <c r="AS222" s="365">
        <v>24571528</v>
      </c>
      <c r="AT222" s="365">
        <v>428472</v>
      </c>
      <c r="AU222" s="365">
        <v>20591822</v>
      </c>
      <c r="AV222" s="365">
        <v>3979706</v>
      </c>
      <c r="AW222" s="365">
        <v>20309554</v>
      </c>
      <c r="AX222" s="365">
        <v>282268</v>
      </c>
      <c r="AY222" s="365">
        <v>20309554</v>
      </c>
      <c r="AZ222" s="366">
        <v>0</v>
      </c>
      <c r="BA222" s="366">
        <v>0</v>
      </c>
      <c r="BB222" s="363"/>
      <c r="BC222" s="364">
        <f t="shared" ref="BC222:BC285" si="14">+AS222/AO222</f>
        <v>0.98286112000000003</v>
      </c>
      <c r="BD222" s="364">
        <f t="shared" ref="BD222:BD285" si="15">+AW222/AS222</f>
        <v>0.8265482716418775</v>
      </c>
    </row>
    <row r="223" spans="1:56" ht="15" hidden="1" customHeight="1" x14ac:dyDescent="0.25">
      <c r="A223" s="329" t="str">
        <f t="shared" si="13"/>
        <v>C2502100020210</v>
      </c>
      <c r="B223" s="918" t="s">
        <v>99</v>
      </c>
      <c r="C223" s="1032"/>
      <c r="D223" s="918" t="s">
        <v>322</v>
      </c>
      <c r="E223" s="1032"/>
      <c r="F223" s="918" t="s">
        <v>324</v>
      </c>
      <c r="G223" s="1032"/>
      <c r="H223" s="918" t="s">
        <v>282</v>
      </c>
      <c r="I223" s="1032"/>
      <c r="J223" s="918" t="s">
        <v>280</v>
      </c>
      <c r="K223" s="1032"/>
      <c r="L223" s="1032"/>
      <c r="M223" s="918" t="s">
        <v>282</v>
      </c>
      <c r="N223" s="1032"/>
      <c r="O223" s="1032"/>
      <c r="P223" s="918"/>
      <c r="Q223" s="1032"/>
      <c r="R223" s="918"/>
      <c r="S223" s="1032"/>
      <c r="T223" s="917" t="s">
        <v>326</v>
      </c>
      <c r="U223" s="1032"/>
      <c r="V223" s="1032"/>
      <c r="W223" s="1032"/>
      <c r="X223" s="1032"/>
      <c r="Y223" s="1032"/>
      <c r="Z223" s="1032"/>
      <c r="AA223" s="1032"/>
      <c r="AB223" s="918" t="s">
        <v>273</v>
      </c>
      <c r="AC223" s="1032"/>
      <c r="AD223" s="1032"/>
      <c r="AE223" s="1032"/>
      <c r="AF223" s="1032"/>
      <c r="AG223" s="918" t="s">
        <v>274</v>
      </c>
      <c r="AH223" s="1032"/>
      <c r="AI223" s="1032"/>
      <c r="AJ223" s="105" t="s">
        <v>65</v>
      </c>
      <c r="AK223" s="919"/>
      <c r="AL223" s="919"/>
      <c r="AM223" s="919"/>
      <c r="AN223" s="919"/>
      <c r="AO223" s="360">
        <v>1217700000</v>
      </c>
      <c r="AP223" s="360">
        <v>1068859460</v>
      </c>
      <c r="AQ223" s="360">
        <v>148840540</v>
      </c>
      <c r="AR223" s="436">
        <v>0</v>
      </c>
      <c r="AS223" s="360">
        <v>984418412</v>
      </c>
      <c r="AT223" s="360">
        <v>84441048</v>
      </c>
      <c r="AU223" s="360">
        <v>251777638</v>
      </c>
      <c r="AV223" s="360">
        <v>732640774</v>
      </c>
      <c r="AW223" s="360">
        <v>250329549</v>
      </c>
      <c r="AX223" s="360">
        <v>1448089</v>
      </c>
      <c r="AY223" s="360">
        <v>250329549</v>
      </c>
      <c r="AZ223" s="361">
        <v>0</v>
      </c>
      <c r="BA223" s="361">
        <v>0</v>
      </c>
      <c r="BB223" s="363"/>
      <c r="BC223" s="364">
        <f t="shared" si="14"/>
        <v>0.80842441652295316</v>
      </c>
      <c r="BD223" s="364">
        <f t="shared" si="15"/>
        <v>0.25429181936105438</v>
      </c>
    </row>
    <row r="224" spans="1:56" ht="15" hidden="1" customHeight="1" x14ac:dyDescent="0.25">
      <c r="A224" s="329" t="str">
        <f t="shared" si="13"/>
        <v>C25021000202110</v>
      </c>
      <c r="B224" s="925" t="s">
        <v>99</v>
      </c>
      <c r="C224" s="1032"/>
      <c r="D224" s="925" t="s">
        <v>322</v>
      </c>
      <c r="E224" s="1032"/>
      <c r="F224" s="925" t="s">
        <v>324</v>
      </c>
      <c r="G224" s="1032"/>
      <c r="H224" s="925" t="s">
        <v>282</v>
      </c>
      <c r="I224" s="1032"/>
      <c r="J224" s="925" t="s">
        <v>280</v>
      </c>
      <c r="K224" s="1032"/>
      <c r="L224" s="1032"/>
      <c r="M224" s="925" t="s">
        <v>282</v>
      </c>
      <c r="N224" s="1032"/>
      <c r="O224" s="1032"/>
      <c r="P224" s="925" t="s">
        <v>279</v>
      </c>
      <c r="Q224" s="1032"/>
      <c r="R224" s="925"/>
      <c r="S224" s="1032"/>
      <c r="T224" s="924" t="s">
        <v>332</v>
      </c>
      <c r="U224" s="1032"/>
      <c r="V224" s="1032"/>
      <c r="W224" s="1032"/>
      <c r="X224" s="1032"/>
      <c r="Y224" s="1032"/>
      <c r="Z224" s="1032"/>
      <c r="AA224" s="1032"/>
      <c r="AB224" s="925" t="s">
        <v>273</v>
      </c>
      <c r="AC224" s="1032"/>
      <c r="AD224" s="1032"/>
      <c r="AE224" s="1032"/>
      <c r="AF224" s="1032"/>
      <c r="AG224" s="925" t="s">
        <v>274</v>
      </c>
      <c r="AH224" s="1032"/>
      <c r="AI224" s="1032"/>
      <c r="AJ224" s="108" t="s">
        <v>65</v>
      </c>
      <c r="AK224" s="926"/>
      <c r="AL224" s="926"/>
      <c r="AM224" s="926"/>
      <c r="AN224" s="926"/>
      <c r="AO224" s="365">
        <v>172000000</v>
      </c>
      <c r="AP224" s="365">
        <v>171600000</v>
      </c>
      <c r="AQ224" s="365">
        <v>400000</v>
      </c>
      <c r="AR224" s="438">
        <v>0</v>
      </c>
      <c r="AS224" s="365">
        <v>135340000</v>
      </c>
      <c r="AT224" s="365">
        <v>36260000</v>
      </c>
      <c r="AU224" s="365">
        <v>46840000</v>
      </c>
      <c r="AV224" s="365">
        <v>88500000</v>
      </c>
      <c r="AW224" s="365">
        <v>46840000</v>
      </c>
      <c r="AX224" s="366">
        <v>0</v>
      </c>
      <c r="AY224" s="365">
        <v>46840000</v>
      </c>
      <c r="AZ224" s="366">
        <v>0</v>
      </c>
      <c r="BA224" s="366">
        <v>0</v>
      </c>
      <c r="BB224" s="363"/>
      <c r="BC224" s="364">
        <f t="shared" si="14"/>
        <v>0.78686046511627905</v>
      </c>
      <c r="BD224" s="364">
        <f t="shared" si="15"/>
        <v>0.34609132555046551</v>
      </c>
    </row>
    <row r="225" spans="1:56" ht="15" hidden="1" customHeight="1" x14ac:dyDescent="0.25">
      <c r="A225" s="329" t="str">
        <f t="shared" si="13"/>
        <v>C25021000202210</v>
      </c>
      <c r="B225" s="925" t="s">
        <v>99</v>
      </c>
      <c r="C225" s="1032"/>
      <c r="D225" s="925" t="s">
        <v>322</v>
      </c>
      <c r="E225" s="1032"/>
      <c r="F225" s="925" t="s">
        <v>324</v>
      </c>
      <c r="G225" s="1032"/>
      <c r="H225" s="925" t="s">
        <v>282</v>
      </c>
      <c r="I225" s="1032"/>
      <c r="J225" s="925" t="s">
        <v>280</v>
      </c>
      <c r="K225" s="1032"/>
      <c r="L225" s="1032"/>
      <c r="M225" s="925" t="s">
        <v>282</v>
      </c>
      <c r="N225" s="1032"/>
      <c r="O225" s="1032"/>
      <c r="P225" s="925" t="s">
        <v>282</v>
      </c>
      <c r="Q225" s="1032"/>
      <c r="R225" s="925"/>
      <c r="S225" s="1032"/>
      <c r="T225" s="924" t="s">
        <v>327</v>
      </c>
      <c r="U225" s="1032"/>
      <c r="V225" s="1032"/>
      <c r="W225" s="1032"/>
      <c r="X225" s="1032"/>
      <c r="Y225" s="1032"/>
      <c r="Z225" s="1032"/>
      <c r="AA225" s="1032"/>
      <c r="AB225" s="925" t="s">
        <v>273</v>
      </c>
      <c r="AC225" s="1032"/>
      <c r="AD225" s="1032"/>
      <c r="AE225" s="1032"/>
      <c r="AF225" s="1032"/>
      <c r="AG225" s="925" t="s">
        <v>274</v>
      </c>
      <c r="AH225" s="1032"/>
      <c r="AI225" s="1032"/>
      <c r="AJ225" s="108" t="s">
        <v>65</v>
      </c>
      <c r="AK225" s="926"/>
      <c r="AL225" s="926"/>
      <c r="AM225" s="926"/>
      <c r="AN225" s="926"/>
      <c r="AO225" s="365">
        <v>633400000</v>
      </c>
      <c r="AP225" s="365">
        <v>633400000</v>
      </c>
      <c r="AQ225" s="366">
        <v>0</v>
      </c>
      <c r="AR225" s="438">
        <v>0</v>
      </c>
      <c r="AS225" s="365">
        <v>633400000</v>
      </c>
      <c r="AT225" s="366">
        <v>0</v>
      </c>
      <c r="AU225" s="365">
        <v>126680000</v>
      </c>
      <c r="AV225" s="365">
        <v>506720000</v>
      </c>
      <c r="AW225" s="365">
        <v>126680000</v>
      </c>
      <c r="AX225" s="366">
        <v>0</v>
      </c>
      <c r="AY225" s="365">
        <v>126680000</v>
      </c>
      <c r="AZ225" s="366">
        <v>0</v>
      </c>
      <c r="BA225" s="366">
        <v>0</v>
      </c>
      <c r="BB225" s="363"/>
      <c r="BC225" s="364">
        <f t="shared" si="14"/>
        <v>1</v>
      </c>
      <c r="BD225" s="364">
        <f t="shared" si="15"/>
        <v>0.2</v>
      </c>
    </row>
    <row r="226" spans="1:56" ht="15" hidden="1" customHeight="1" x14ac:dyDescent="0.25">
      <c r="A226" s="329" t="str">
        <f t="shared" ref="A226:A289" si="16">+B226&amp;D226&amp;F226&amp;H226&amp;J226&amp;M226&amp;P226&amp;R226&amp;AJ226</f>
        <v>C25021000202310</v>
      </c>
      <c r="B226" s="925" t="s">
        <v>99</v>
      </c>
      <c r="C226" s="1032"/>
      <c r="D226" s="925" t="s">
        <v>322</v>
      </c>
      <c r="E226" s="1032"/>
      <c r="F226" s="925" t="s">
        <v>324</v>
      </c>
      <c r="G226" s="1032"/>
      <c r="H226" s="925" t="s">
        <v>282</v>
      </c>
      <c r="I226" s="1032"/>
      <c r="J226" s="925" t="s">
        <v>280</v>
      </c>
      <c r="K226" s="1032"/>
      <c r="L226" s="1032"/>
      <c r="M226" s="925" t="s">
        <v>282</v>
      </c>
      <c r="N226" s="1032"/>
      <c r="O226" s="1032"/>
      <c r="P226" s="925" t="s">
        <v>289</v>
      </c>
      <c r="Q226" s="1032"/>
      <c r="R226" s="925"/>
      <c r="S226" s="1032"/>
      <c r="T226" s="924" t="s">
        <v>328</v>
      </c>
      <c r="U226" s="1032"/>
      <c r="V226" s="1032"/>
      <c r="W226" s="1032"/>
      <c r="X226" s="1032"/>
      <c r="Y226" s="1032"/>
      <c r="Z226" s="1032"/>
      <c r="AA226" s="1032"/>
      <c r="AB226" s="925" t="s">
        <v>273</v>
      </c>
      <c r="AC226" s="1032"/>
      <c r="AD226" s="1032"/>
      <c r="AE226" s="1032"/>
      <c r="AF226" s="1032"/>
      <c r="AG226" s="925" t="s">
        <v>274</v>
      </c>
      <c r="AH226" s="1032"/>
      <c r="AI226" s="1032"/>
      <c r="AJ226" s="108" t="s">
        <v>65</v>
      </c>
      <c r="AK226" s="926"/>
      <c r="AL226" s="926"/>
      <c r="AM226" s="926"/>
      <c r="AN226" s="926"/>
      <c r="AO226" s="365">
        <v>120000000</v>
      </c>
      <c r="AP226" s="365">
        <v>120000000</v>
      </c>
      <c r="AQ226" s="366">
        <v>0</v>
      </c>
      <c r="AR226" s="438">
        <v>0</v>
      </c>
      <c r="AS226" s="365">
        <v>120000000</v>
      </c>
      <c r="AT226" s="366">
        <v>0</v>
      </c>
      <c r="AU226" s="365">
        <v>10380733</v>
      </c>
      <c r="AV226" s="365">
        <v>109619267</v>
      </c>
      <c r="AW226" s="365">
        <v>10380733</v>
      </c>
      <c r="AX226" s="366">
        <v>0</v>
      </c>
      <c r="AY226" s="365">
        <v>10380733</v>
      </c>
      <c r="AZ226" s="366">
        <v>0</v>
      </c>
      <c r="BA226" s="366">
        <v>0</v>
      </c>
      <c r="BB226" s="363"/>
      <c r="BC226" s="364">
        <f t="shared" si="14"/>
        <v>1</v>
      </c>
      <c r="BD226" s="364">
        <f t="shared" si="15"/>
        <v>8.6506108333333331E-2</v>
      </c>
    </row>
    <row r="227" spans="1:56" ht="15" hidden="1" customHeight="1" x14ac:dyDescent="0.25">
      <c r="A227" s="329" t="str">
        <f t="shared" si="16"/>
        <v>C25021000202410</v>
      </c>
      <c r="B227" s="925" t="s">
        <v>99</v>
      </c>
      <c r="C227" s="1032"/>
      <c r="D227" s="925" t="s">
        <v>322</v>
      </c>
      <c r="E227" s="1032"/>
      <c r="F227" s="925" t="s">
        <v>324</v>
      </c>
      <c r="G227" s="1032"/>
      <c r="H227" s="925" t="s">
        <v>282</v>
      </c>
      <c r="I227" s="1032"/>
      <c r="J227" s="925" t="s">
        <v>280</v>
      </c>
      <c r="K227" s="1032"/>
      <c r="L227" s="1032"/>
      <c r="M227" s="925" t="s">
        <v>282</v>
      </c>
      <c r="N227" s="1032"/>
      <c r="O227" s="1032"/>
      <c r="P227" s="925" t="s">
        <v>283</v>
      </c>
      <c r="Q227" s="1032"/>
      <c r="R227" s="925"/>
      <c r="S227" s="1032"/>
      <c r="T227" s="924" t="s">
        <v>84</v>
      </c>
      <c r="U227" s="1032"/>
      <c r="V227" s="1032"/>
      <c r="W227" s="1032"/>
      <c r="X227" s="1032"/>
      <c r="Y227" s="1032"/>
      <c r="Z227" s="1032"/>
      <c r="AA227" s="1032"/>
      <c r="AB227" s="925" t="s">
        <v>273</v>
      </c>
      <c r="AC227" s="1032"/>
      <c r="AD227" s="1032"/>
      <c r="AE227" s="1032"/>
      <c r="AF227" s="1032"/>
      <c r="AG227" s="925" t="s">
        <v>274</v>
      </c>
      <c r="AH227" s="1032"/>
      <c r="AI227" s="1032"/>
      <c r="AJ227" s="108" t="s">
        <v>65</v>
      </c>
      <c r="AK227" s="926"/>
      <c r="AL227" s="926"/>
      <c r="AM227" s="926"/>
      <c r="AN227" s="926"/>
      <c r="AO227" s="365">
        <v>140000000</v>
      </c>
      <c r="AP227" s="365">
        <v>140000000</v>
      </c>
      <c r="AQ227" s="366">
        <v>0</v>
      </c>
      <c r="AR227" s="438">
        <v>0</v>
      </c>
      <c r="AS227" s="365">
        <v>91818952</v>
      </c>
      <c r="AT227" s="365">
        <v>48181048</v>
      </c>
      <c r="AU227" s="365">
        <v>64017445</v>
      </c>
      <c r="AV227" s="365">
        <v>27801507</v>
      </c>
      <c r="AW227" s="365">
        <v>62569356</v>
      </c>
      <c r="AX227" s="365">
        <v>1448089</v>
      </c>
      <c r="AY227" s="365">
        <v>62569356</v>
      </c>
      <c r="AZ227" s="366">
        <v>0</v>
      </c>
      <c r="BA227" s="366">
        <v>0</v>
      </c>
      <c r="BB227" s="363"/>
      <c r="BC227" s="364">
        <f t="shared" si="14"/>
        <v>0.65584965714285715</v>
      </c>
      <c r="BD227" s="364">
        <f t="shared" si="15"/>
        <v>0.68144271566070591</v>
      </c>
    </row>
    <row r="228" spans="1:56" ht="15" hidden="1" customHeight="1" x14ac:dyDescent="0.25">
      <c r="A228" s="329" t="str">
        <f t="shared" si="16"/>
        <v>C25021000202610</v>
      </c>
      <c r="B228" s="925" t="s">
        <v>99</v>
      </c>
      <c r="C228" s="1032"/>
      <c r="D228" s="925" t="s">
        <v>322</v>
      </c>
      <c r="E228" s="1032"/>
      <c r="F228" s="925" t="s">
        <v>324</v>
      </c>
      <c r="G228" s="1032"/>
      <c r="H228" s="925" t="s">
        <v>282</v>
      </c>
      <c r="I228" s="1032"/>
      <c r="J228" s="925" t="s">
        <v>280</v>
      </c>
      <c r="K228" s="1032"/>
      <c r="L228" s="1032"/>
      <c r="M228" s="925" t="s">
        <v>282</v>
      </c>
      <c r="N228" s="1032"/>
      <c r="O228" s="1032"/>
      <c r="P228" s="925" t="s">
        <v>292</v>
      </c>
      <c r="Q228" s="1032"/>
      <c r="R228" s="925"/>
      <c r="S228" s="1032"/>
      <c r="T228" s="924" t="s">
        <v>329</v>
      </c>
      <c r="U228" s="1032"/>
      <c r="V228" s="1032"/>
      <c r="W228" s="1032"/>
      <c r="X228" s="1032"/>
      <c r="Y228" s="1032"/>
      <c r="Z228" s="1032"/>
      <c r="AA228" s="1032"/>
      <c r="AB228" s="925" t="s">
        <v>273</v>
      </c>
      <c r="AC228" s="1032"/>
      <c r="AD228" s="1032"/>
      <c r="AE228" s="1032"/>
      <c r="AF228" s="1032"/>
      <c r="AG228" s="925" t="s">
        <v>274</v>
      </c>
      <c r="AH228" s="1032"/>
      <c r="AI228" s="1032"/>
      <c r="AJ228" s="108" t="s">
        <v>65</v>
      </c>
      <c r="AK228" s="926"/>
      <c r="AL228" s="926"/>
      <c r="AM228" s="926"/>
      <c r="AN228" s="926"/>
      <c r="AO228" s="365">
        <v>70000000</v>
      </c>
      <c r="AP228" s="366">
        <v>0</v>
      </c>
      <c r="AQ228" s="365">
        <v>70000000</v>
      </c>
      <c r="AR228" s="438">
        <v>0</v>
      </c>
      <c r="AS228" s="366">
        <v>0</v>
      </c>
      <c r="AT228" s="366">
        <v>0</v>
      </c>
      <c r="AU228" s="366">
        <v>0</v>
      </c>
      <c r="AV228" s="366">
        <v>0</v>
      </c>
      <c r="AW228" s="366">
        <v>0</v>
      </c>
      <c r="AX228" s="366">
        <v>0</v>
      </c>
      <c r="AY228" s="366">
        <v>0</v>
      </c>
      <c r="AZ228" s="366">
        <v>0</v>
      </c>
      <c r="BA228" s="366">
        <v>0</v>
      </c>
      <c r="BB228" s="363"/>
      <c r="BC228" s="364">
        <f t="shared" si="14"/>
        <v>0</v>
      </c>
      <c r="BD228" s="364" t="e">
        <f t="shared" si="15"/>
        <v>#DIV/0!</v>
      </c>
    </row>
    <row r="229" spans="1:56" s="417" customFormat="1" ht="15" hidden="1" customHeight="1" x14ac:dyDescent="0.25">
      <c r="A229" s="411" t="str">
        <f t="shared" si="16"/>
        <v>C250210002021110</v>
      </c>
      <c r="B229" s="1063" t="s">
        <v>99</v>
      </c>
      <c r="C229" s="1064"/>
      <c r="D229" s="1063" t="s">
        <v>322</v>
      </c>
      <c r="E229" s="1064"/>
      <c r="F229" s="1063" t="s">
        <v>324</v>
      </c>
      <c r="G229" s="1064"/>
      <c r="H229" s="1063" t="s">
        <v>282</v>
      </c>
      <c r="I229" s="1064"/>
      <c r="J229" s="1063" t="s">
        <v>280</v>
      </c>
      <c r="K229" s="1064"/>
      <c r="L229" s="1064"/>
      <c r="M229" s="1063" t="s">
        <v>282</v>
      </c>
      <c r="N229" s="1064"/>
      <c r="O229" s="1064"/>
      <c r="P229" s="1063" t="s">
        <v>80</v>
      </c>
      <c r="Q229" s="1064"/>
      <c r="R229" s="1063"/>
      <c r="S229" s="1064"/>
      <c r="T229" s="1066" t="s">
        <v>330</v>
      </c>
      <c r="U229" s="1064"/>
      <c r="V229" s="1064"/>
      <c r="W229" s="1064"/>
      <c r="X229" s="1064"/>
      <c r="Y229" s="1064"/>
      <c r="Z229" s="1064"/>
      <c r="AA229" s="1064"/>
      <c r="AB229" s="1063" t="s">
        <v>273</v>
      </c>
      <c r="AC229" s="1064"/>
      <c r="AD229" s="1064"/>
      <c r="AE229" s="1064"/>
      <c r="AF229" s="1064"/>
      <c r="AG229" s="1063" t="s">
        <v>274</v>
      </c>
      <c r="AH229" s="1064"/>
      <c r="AI229" s="1064"/>
      <c r="AJ229" s="412" t="s">
        <v>65</v>
      </c>
      <c r="AK229" s="1065"/>
      <c r="AL229" s="1065"/>
      <c r="AM229" s="1065"/>
      <c r="AN229" s="1065"/>
      <c r="AO229" s="413">
        <v>82300000</v>
      </c>
      <c r="AP229" s="413">
        <v>3859460</v>
      </c>
      <c r="AQ229" s="413">
        <v>78440540</v>
      </c>
      <c r="AR229" s="439">
        <v>0</v>
      </c>
      <c r="AS229" s="413">
        <v>3859460</v>
      </c>
      <c r="AT229" s="414">
        <v>0</v>
      </c>
      <c r="AU229" s="413">
        <v>3859460</v>
      </c>
      <c r="AV229" s="414">
        <v>0</v>
      </c>
      <c r="AW229" s="413">
        <v>3859460</v>
      </c>
      <c r="AX229" s="414">
        <v>0</v>
      </c>
      <c r="AY229" s="413">
        <v>3859460</v>
      </c>
      <c r="AZ229" s="414">
        <v>0</v>
      </c>
      <c r="BA229" s="414">
        <v>0</v>
      </c>
      <c r="BB229" s="415"/>
      <c r="BC229" s="416">
        <f t="shared" si="14"/>
        <v>4.6895018226002429E-2</v>
      </c>
      <c r="BD229" s="416">
        <f t="shared" si="15"/>
        <v>1</v>
      </c>
    </row>
    <row r="230" spans="1:56" s="426" customFormat="1" ht="15" customHeight="1" x14ac:dyDescent="0.3">
      <c r="A230" s="426" t="str">
        <f t="shared" si="16"/>
        <v>C25021000310</v>
      </c>
      <c r="B230" s="1059" t="s">
        <v>99</v>
      </c>
      <c r="C230" s="1060"/>
      <c r="D230" s="1059" t="s">
        <v>322</v>
      </c>
      <c r="E230" s="1060"/>
      <c r="F230" s="1059" t="s">
        <v>324</v>
      </c>
      <c r="G230" s="1060"/>
      <c r="H230" s="1059" t="s">
        <v>289</v>
      </c>
      <c r="I230" s="1060"/>
      <c r="J230" s="1059"/>
      <c r="K230" s="1060"/>
      <c r="L230" s="1060"/>
      <c r="M230" s="1059"/>
      <c r="N230" s="1060"/>
      <c r="O230" s="1060"/>
      <c r="P230" s="1059"/>
      <c r="Q230" s="1060"/>
      <c r="R230" s="1059"/>
      <c r="S230" s="1060"/>
      <c r="T230" s="1062" t="s">
        <v>320</v>
      </c>
      <c r="U230" s="1060"/>
      <c r="V230" s="1060"/>
      <c r="W230" s="1060"/>
      <c r="X230" s="1060"/>
      <c r="Y230" s="1060"/>
      <c r="Z230" s="1060"/>
      <c r="AA230" s="1060"/>
      <c r="AB230" s="1059" t="s">
        <v>273</v>
      </c>
      <c r="AC230" s="1060"/>
      <c r="AD230" s="1060"/>
      <c r="AE230" s="1060"/>
      <c r="AF230" s="1060"/>
      <c r="AG230" s="1059" t="s">
        <v>274</v>
      </c>
      <c r="AH230" s="1060"/>
      <c r="AI230" s="1060"/>
      <c r="AJ230" s="427" t="s">
        <v>65</v>
      </c>
      <c r="AK230" s="1061"/>
      <c r="AL230" s="1061"/>
      <c r="AM230" s="1061"/>
      <c r="AN230" s="1061"/>
      <c r="AO230" s="441">
        <v>2500000000</v>
      </c>
      <c r="AP230" s="428">
        <v>2174366881</v>
      </c>
      <c r="AQ230" s="428">
        <v>325633119</v>
      </c>
      <c r="AR230" s="442">
        <v>350000000</v>
      </c>
      <c r="AS230" s="428">
        <v>1564068950</v>
      </c>
      <c r="AT230" s="428">
        <v>610297931</v>
      </c>
      <c r="AU230" s="429">
        <v>521521896</v>
      </c>
      <c r="AV230" s="428">
        <v>1042547054</v>
      </c>
      <c r="AW230" s="429">
        <v>516695139</v>
      </c>
      <c r="AX230" s="429">
        <v>4826757</v>
      </c>
      <c r="AY230" s="429">
        <v>516695139</v>
      </c>
      <c r="AZ230" s="429">
        <v>0</v>
      </c>
      <c r="BA230" s="429">
        <v>0</v>
      </c>
      <c r="BC230" s="430">
        <f t="shared" si="14"/>
        <v>0.62562757999999996</v>
      </c>
      <c r="BD230" s="430">
        <f t="shared" si="15"/>
        <v>0.33035317209001558</v>
      </c>
    </row>
    <row r="231" spans="1:56" s="426" customFormat="1" ht="15" customHeight="1" x14ac:dyDescent="0.3">
      <c r="A231" s="426" t="str">
        <f t="shared" si="16"/>
        <v>C250210003010</v>
      </c>
      <c r="B231" s="1059" t="s">
        <v>99</v>
      </c>
      <c r="C231" s="1060"/>
      <c r="D231" s="1059" t="s">
        <v>322</v>
      </c>
      <c r="E231" s="1060"/>
      <c r="F231" s="1059" t="s">
        <v>324</v>
      </c>
      <c r="G231" s="1060"/>
      <c r="H231" s="1059" t="s">
        <v>289</v>
      </c>
      <c r="I231" s="1060"/>
      <c r="J231" s="1059" t="s">
        <v>280</v>
      </c>
      <c r="K231" s="1060"/>
      <c r="L231" s="1060"/>
      <c r="M231" s="1059"/>
      <c r="N231" s="1060"/>
      <c r="O231" s="1060"/>
      <c r="P231" s="1059"/>
      <c r="Q231" s="1060"/>
      <c r="R231" s="1059"/>
      <c r="S231" s="1060"/>
      <c r="T231" s="1062" t="s">
        <v>320</v>
      </c>
      <c r="U231" s="1060"/>
      <c r="V231" s="1060"/>
      <c r="W231" s="1060"/>
      <c r="X231" s="1060"/>
      <c r="Y231" s="1060"/>
      <c r="Z231" s="1060"/>
      <c r="AA231" s="1060"/>
      <c r="AB231" s="1059" t="s">
        <v>273</v>
      </c>
      <c r="AC231" s="1060"/>
      <c r="AD231" s="1060"/>
      <c r="AE231" s="1060"/>
      <c r="AF231" s="1060"/>
      <c r="AG231" s="1059" t="s">
        <v>274</v>
      </c>
      <c r="AH231" s="1060"/>
      <c r="AI231" s="1060"/>
      <c r="AJ231" s="427" t="s">
        <v>65</v>
      </c>
      <c r="AK231" s="1061"/>
      <c r="AL231" s="1061"/>
      <c r="AM231" s="1061"/>
      <c r="AN231" s="1061"/>
      <c r="AO231" s="441">
        <v>2500000000</v>
      </c>
      <c r="AP231" s="428">
        <v>2174366881</v>
      </c>
      <c r="AQ231" s="428">
        <v>325633119</v>
      </c>
      <c r="AR231" s="437">
        <v>0</v>
      </c>
      <c r="AS231" s="428">
        <v>1564068950</v>
      </c>
      <c r="AT231" s="428">
        <v>610297931</v>
      </c>
      <c r="AU231" s="429">
        <v>521521896</v>
      </c>
      <c r="AV231" s="428">
        <v>1042547054</v>
      </c>
      <c r="AW231" s="429">
        <v>516695139</v>
      </c>
      <c r="AX231" s="429">
        <v>4826757</v>
      </c>
      <c r="AY231" s="429">
        <v>516695139</v>
      </c>
      <c r="AZ231" s="429">
        <v>0</v>
      </c>
      <c r="BA231" s="429">
        <v>0</v>
      </c>
      <c r="BC231" s="430">
        <f t="shared" si="14"/>
        <v>0.62562757999999996</v>
      </c>
      <c r="BD231" s="430">
        <f t="shared" si="15"/>
        <v>0.33035317209001558</v>
      </c>
    </row>
    <row r="232" spans="1:56" ht="15" hidden="1" customHeight="1" x14ac:dyDescent="0.25">
      <c r="A232" s="329" t="str">
        <f t="shared" si="16"/>
        <v>C2502100030110</v>
      </c>
      <c r="B232" s="918" t="s">
        <v>99</v>
      </c>
      <c r="C232" s="1032"/>
      <c r="D232" s="918" t="s">
        <v>322</v>
      </c>
      <c r="E232" s="1032"/>
      <c r="F232" s="918" t="s">
        <v>324</v>
      </c>
      <c r="G232" s="1032"/>
      <c r="H232" s="918" t="s">
        <v>289</v>
      </c>
      <c r="I232" s="1032"/>
      <c r="J232" s="918" t="s">
        <v>280</v>
      </c>
      <c r="K232" s="1032"/>
      <c r="L232" s="1032"/>
      <c r="M232" s="918" t="s">
        <v>279</v>
      </c>
      <c r="N232" s="1032"/>
      <c r="O232" s="1032"/>
      <c r="P232" s="918"/>
      <c r="Q232" s="1032"/>
      <c r="R232" s="918"/>
      <c r="S232" s="1032"/>
      <c r="T232" s="917" t="s">
        <v>331</v>
      </c>
      <c r="U232" s="1032"/>
      <c r="V232" s="1032"/>
      <c r="W232" s="1032"/>
      <c r="X232" s="1032"/>
      <c r="Y232" s="1032"/>
      <c r="Z232" s="1032"/>
      <c r="AA232" s="1032"/>
      <c r="AB232" s="918" t="s">
        <v>273</v>
      </c>
      <c r="AC232" s="1032"/>
      <c r="AD232" s="1032"/>
      <c r="AE232" s="1032"/>
      <c r="AF232" s="1032"/>
      <c r="AG232" s="918" t="s">
        <v>274</v>
      </c>
      <c r="AH232" s="1032"/>
      <c r="AI232" s="1032"/>
      <c r="AJ232" s="105" t="s">
        <v>65</v>
      </c>
      <c r="AK232" s="919"/>
      <c r="AL232" s="919"/>
      <c r="AM232" s="919"/>
      <c r="AN232" s="919"/>
      <c r="AO232" s="361">
        <v>0</v>
      </c>
      <c r="AP232" s="361">
        <v>0</v>
      </c>
      <c r="AQ232" s="361">
        <v>0</v>
      </c>
      <c r="AR232" s="436">
        <v>0</v>
      </c>
      <c r="AS232" s="361">
        <v>0</v>
      </c>
      <c r="AT232" s="361">
        <v>0</v>
      </c>
      <c r="AU232" s="361">
        <v>0</v>
      </c>
      <c r="AV232" s="361">
        <v>0</v>
      </c>
      <c r="AW232" s="361">
        <v>0</v>
      </c>
      <c r="AX232" s="361">
        <v>0</v>
      </c>
      <c r="AY232" s="361">
        <v>0</v>
      </c>
      <c r="AZ232" s="361">
        <v>0</v>
      </c>
      <c r="BA232" s="361">
        <v>0</v>
      </c>
      <c r="BB232" s="363"/>
      <c r="BC232" s="364" t="e">
        <f t="shared" si="14"/>
        <v>#DIV/0!</v>
      </c>
      <c r="BD232" s="364" t="e">
        <f t="shared" si="15"/>
        <v>#DIV/0!</v>
      </c>
    </row>
    <row r="233" spans="1:56" ht="15" hidden="1" customHeight="1" x14ac:dyDescent="0.25">
      <c r="A233" s="329" t="str">
        <f t="shared" si="16"/>
        <v>C25021000301410</v>
      </c>
      <c r="B233" s="925" t="s">
        <v>99</v>
      </c>
      <c r="C233" s="1032"/>
      <c r="D233" s="925" t="s">
        <v>322</v>
      </c>
      <c r="E233" s="1032"/>
      <c r="F233" s="925" t="s">
        <v>324</v>
      </c>
      <c r="G233" s="1032"/>
      <c r="H233" s="925" t="s">
        <v>289</v>
      </c>
      <c r="I233" s="1032"/>
      <c r="J233" s="925" t="s">
        <v>280</v>
      </c>
      <c r="K233" s="1032"/>
      <c r="L233" s="1032"/>
      <c r="M233" s="925" t="s">
        <v>279</v>
      </c>
      <c r="N233" s="1032"/>
      <c r="O233" s="1032"/>
      <c r="P233" s="925" t="s">
        <v>283</v>
      </c>
      <c r="Q233" s="1032"/>
      <c r="R233" s="925"/>
      <c r="S233" s="1032"/>
      <c r="T233" s="924" t="s">
        <v>84</v>
      </c>
      <c r="U233" s="1032"/>
      <c r="V233" s="1032"/>
      <c r="W233" s="1032"/>
      <c r="X233" s="1032"/>
      <c r="Y233" s="1032"/>
      <c r="Z233" s="1032"/>
      <c r="AA233" s="1032"/>
      <c r="AB233" s="925" t="s">
        <v>273</v>
      </c>
      <c r="AC233" s="1032"/>
      <c r="AD233" s="1032"/>
      <c r="AE233" s="1032"/>
      <c r="AF233" s="1032"/>
      <c r="AG233" s="925" t="s">
        <v>274</v>
      </c>
      <c r="AH233" s="1032"/>
      <c r="AI233" s="1032"/>
      <c r="AJ233" s="108" t="s">
        <v>65</v>
      </c>
      <c r="AK233" s="926"/>
      <c r="AL233" s="926"/>
      <c r="AM233" s="926"/>
      <c r="AN233" s="926"/>
      <c r="AO233" s="366">
        <v>0</v>
      </c>
      <c r="AP233" s="366">
        <v>0</v>
      </c>
      <c r="AQ233" s="366">
        <v>0</v>
      </c>
      <c r="AR233" s="438">
        <v>0</v>
      </c>
      <c r="AS233" s="366">
        <v>0</v>
      </c>
      <c r="AT233" s="366">
        <v>0</v>
      </c>
      <c r="AU233" s="366">
        <v>0</v>
      </c>
      <c r="AV233" s="366">
        <v>0</v>
      </c>
      <c r="AW233" s="366">
        <v>0</v>
      </c>
      <c r="AX233" s="366">
        <v>0</v>
      </c>
      <c r="AY233" s="366">
        <v>0</v>
      </c>
      <c r="AZ233" s="366">
        <v>0</v>
      </c>
      <c r="BA233" s="366">
        <v>0</v>
      </c>
      <c r="BB233" s="363"/>
      <c r="BC233" s="364" t="e">
        <f t="shared" si="14"/>
        <v>#DIV/0!</v>
      </c>
      <c r="BD233" s="364" t="e">
        <f t="shared" si="15"/>
        <v>#DIV/0!</v>
      </c>
    </row>
    <row r="234" spans="1:56" ht="15" hidden="1" customHeight="1" x14ac:dyDescent="0.25">
      <c r="A234" s="329" t="str">
        <f t="shared" si="16"/>
        <v>C2502100030210</v>
      </c>
      <c r="B234" s="918" t="s">
        <v>99</v>
      </c>
      <c r="C234" s="1032"/>
      <c r="D234" s="918" t="s">
        <v>322</v>
      </c>
      <c r="E234" s="1032"/>
      <c r="F234" s="918" t="s">
        <v>324</v>
      </c>
      <c r="G234" s="1032"/>
      <c r="H234" s="918" t="s">
        <v>289</v>
      </c>
      <c r="I234" s="1032"/>
      <c r="J234" s="918" t="s">
        <v>280</v>
      </c>
      <c r="K234" s="1032"/>
      <c r="L234" s="1032"/>
      <c r="M234" s="918" t="s">
        <v>282</v>
      </c>
      <c r="N234" s="1032"/>
      <c r="O234" s="1032"/>
      <c r="P234" s="918"/>
      <c r="Q234" s="1032"/>
      <c r="R234" s="918"/>
      <c r="S234" s="1032"/>
      <c r="T234" s="917" t="s">
        <v>326</v>
      </c>
      <c r="U234" s="1032"/>
      <c r="V234" s="1032"/>
      <c r="W234" s="1032"/>
      <c r="X234" s="1032"/>
      <c r="Y234" s="1032"/>
      <c r="Z234" s="1032"/>
      <c r="AA234" s="1032"/>
      <c r="AB234" s="918" t="s">
        <v>273</v>
      </c>
      <c r="AC234" s="1032"/>
      <c r="AD234" s="1032"/>
      <c r="AE234" s="1032"/>
      <c r="AF234" s="1032"/>
      <c r="AG234" s="918" t="s">
        <v>274</v>
      </c>
      <c r="AH234" s="1032"/>
      <c r="AI234" s="1032"/>
      <c r="AJ234" s="105" t="s">
        <v>65</v>
      </c>
      <c r="AK234" s="919"/>
      <c r="AL234" s="919"/>
      <c r="AM234" s="919"/>
      <c r="AN234" s="919"/>
      <c r="AO234" s="360">
        <v>2500000000</v>
      </c>
      <c r="AP234" s="360">
        <v>2174366881</v>
      </c>
      <c r="AQ234" s="360">
        <v>325633119</v>
      </c>
      <c r="AR234" s="436">
        <v>0</v>
      </c>
      <c r="AS234" s="360">
        <v>1564068950</v>
      </c>
      <c r="AT234" s="360">
        <v>610297931</v>
      </c>
      <c r="AU234" s="360">
        <v>521521896</v>
      </c>
      <c r="AV234" s="360">
        <v>1042547054</v>
      </c>
      <c r="AW234" s="360">
        <v>516695139</v>
      </c>
      <c r="AX234" s="360">
        <v>4826757</v>
      </c>
      <c r="AY234" s="360">
        <v>516695139</v>
      </c>
      <c r="AZ234" s="361">
        <v>0</v>
      </c>
      <c r="BA234" s="361">
        <v>0</v>
      </c>
      <c r="BB234" s="363"/>
      <c r="BC234" s="364">
        <f t="shared" si="14"/>
        <v>0.62562757999999996</v>
      </c>
      <c r="BD234" s="364">
        <f t="shared" si="15"/>
        <v>0.33035317209001558</v>
      </c>
    </row>
    <row r="235" spans="1:56" ht="15" hidden="1" customHeight="1" x14ac:dyDescent="0.25">
      <c r="A235" s="329" t="str">
        <f t="shared" si="16"/>
        <v>C25021000302110</v>
      </c>
      <c r="B235" s="925" t="s">
        <v>99</v>
      </c>
      <c r="C235" s="1032"/>
      <c r="D235" s="925" t="s">
        <v>322</v>
      </c>
      <c r="E235" s="1032"/>
      <c r="F235" s="925" t="s">
        <v>324</v>
      </c>
      <c r="G235" s="1032"/>
      <c r="H235" s="925" t="s">
        <v>289</v>
      </c>
      <c r="I235" s="1032"/>
      <c r="J235" s="925" t="s">
        <v>280</v>
      </c>
      <c r="K235" s="1032"/>
      <c r="L235" s="1032"/>
      <c r="M235" s="925" t="s">
        <v>282</v>
      </c>
      <c r="N235" s="1032"/>
      <c r="O235" s="1032"/>
      <c r="P235" s="925" t="s">
        <v>279</v>
      </c>
      <c r="Q235" s="1032"/>
      <c r="R235" s="925"/>
      <c r="S235" s="1032"/>
      <c r="T235" s="924" t="s">
        <v>332</v>
      </c>
      <c r="U235" s="1032"/>
      <c r="V235" s="1032"/>
      <c r="W235" s="1032"/>
      <c r="X235" s="1032"/>
      <c r="Y235" s="1032"/>
      <c r="Z235" s="1032"/>
      <c r="AA235" s="1032"/>
      <c r="AB235" s="925" t="s">
        <v>273</v>
      </c>
      <c r="AC235" s="1032"/>
      <c r="AD235" s="1032"/>
      <c r="AE235" s="1032"/>
      <c r="AF235" s="1032"/>
      <c r="AG235" s="925" t="s">
        <v>274</v>
      </c>
      <c r="AH235" s="1032"/>
      <c r="AI235" s="1032"/>
      <c r="AJ235" s="108" t="s">
        <v>65</v>
      </c>
      <c r="AK235" s="926"/>
      <c r="AL235" s="926"/>
      <c r="AM235" s="926"/>
      <c r="AN235" s="926"/>
      <c r="AO235" s="365">
        <v>1000000000</v>
      </c>
      <c r="AP235" s="365">
        <v>904366881</v>
      </c>
      <c r="AQ235" s="365">
        <v>95633119</v>
      </c>
      <c r="AR235" s="438">
        <v>0</v>
      </c>
      <c r="AS235" s="365">
        <v>595292215</v>
      </c>
      <c r="AT235" s="365">
        <v>309074666</v>
      </c>
      <c r="AU235" s="365">
        <v>214289748</v>
      </c>
      <c r="AV235" s="365">
        <v>381002467</v>
      </c>
      <c r="AW235" s="365">
        <v>214289748</v>
      </c>
      <c r="AX235" s="366">
        <v>0</v>
      </c>
      <c r="AY235" s="365">
        <v>214289748</v>
      </c>
      <c r="AZ235" s="366">
        <v>0</v>
      </c>
      <c r="BA235" s="366">
        <v>0</v>
      </c>
      <c r="BB235" s="363"/>
      <c r="BC235" s="364">
        <f t="shared" si="14"/>
        <v>0.59529221499999996</v>
      </c>
      <c r="BD235" s="364">
        <f t="shared" si="15"/>
        <v>0.35997404736764449</v>
      </c>
    </row>
    <row r="236" spans="1:56" ht="15" hidden="1" customHeight="1" x14ac:dyDescent="0.25">
      <c r="A236" s="329" t="str">
        <f t="shared" si="16"/>
        <v>C25021000302210</v>
      </c>
      <c r="B236" s="925" t="s">
        <v>99</v>
      </c>
      <c r="C236" s="1032"/>
      <c r="D236" s="925" t="s">
        <v>322</v>
      </c>
      <c r="E236" s="1032"/>
      <c r="F236" s="925" t="s">
        <v>324</v>
      </c>
      <c r="G236" s="1032"/>
      <c r="H236" s="925" t="s">
        <v>289</v>
      </c>
      <c r="I236" s="1032"/>
      <c r="J236" s="925" t="s">
        <v>280</v>
      </c>
      <c r="K236" s="1032"/>
      <c r="L236" s="1032"/>
      <c r="M236" s="925" t="s">
        <v>282</v>
      </c>
      <c r="N236" s="1032"/>
      <c r="O236" s="1032"/>
      <c r="P236" s="925" t="s">
        <v>282</v>
      </c>
      <c r="Q236" s="1032"/>
      <c r="R236" s="925"/>
      <c r="S236" s="1032"/>
      <c r="T236" s="924" t="s">
        <v>327</v>
      </c>
      <c r="U236" s="1032"/>
      <c r="V236" s="1032"/>
      <c r="W236" s="1032"/>
      <c r="X236" s="1032"/>
      <c r="Y236" s="1032"/>
      <c r="Z236" s="1032"/>
      <c r="AA236" s="1032"/>
      <c r="AB236" s="925" t="s">
        <v>273</v>
      </c>
      <c r="AC236" s="1032"/>
      <c r="AD236" s="1032"/>
      <c r="AE236" s="1032"/>
      <c r="AF236" s="1032"/>
      <c r="AG236" s="925" t="s">
        <v>274</v>
      </c>
      <c r="AH236" s="1032"/>
      <c r="AI236" s="1032"/>
      <c r="AJ236" s="108" t="s">
        <v>65</v>
      </c>
      <c r="AK236" s="926"/>
      <c r="AL236" s="926"/>
      <c r="AM236" s="926"/>
      <c r="AN236" s="926"/>
      <c r="AO236" s="365">
        <v>550000000</v>
      </c>
      <c r="AP236" s="365">
        <v>420000000</v>
      </c>
      <c r="AQ236" s="365">
        <v>130000000</v>
      </c>
      <c r="AR236" s="438">
        <v>0</v>
      </c>
      <c r="AS236" s="365">
        <v>420000000</v>
      </c>
      <c r="AT236" s="366">
        <v>0</v>
      </c>
      <c r="AU236" s="365">
        <v>84000000</v>
      </c>
      <c r="AV236" s="365">
        <v>336000000</v>
      </c>
      <c r="AW236" s="365">
        <v>84000000</v>
      </c>
      <c r="AX236" s="366">
        <v>0</v>
      </c>
      <c r="AY236" s="365">
        <v>84000000</v>
      </c>
      <c r="AZ236" s="366">
        <v>0</v>
      </c>
      <c r="BA236" s="366">
        <v>0</v>
      </c>
      <c r="BB236" s="363"/>
      <c r="BC236" s="364">
        <f t="shared" si="14"/>
        <v>0.76363636363636367</v>
      </c>
      <c r="BD236" s="364">
        <f t="shared" si="15"/>
        <v>0.2</v>
      </c>
    </row>
    <row r="237" spans="1:56" ht="15" hidden="1" customHeight="1" x14ac:dyDescent="0.25">
      <c r="A237" s="329" t="str">
        <f t="shared" si="16"/>
        <v>C25021000302310</v>
      </c>
      <c r="B237" s="925" t="s">
        <v>99</v>
      </c>
      <c r="C237" s="1032"/>
      <c r="D237" s="925" t="s">
        <v>322</v>
      </c>
      <c r="E237" s="1032"/>
      <c r="F237" s="925" t="s">
        <v>324</v>
      </c>
      <c r="G237" s="1032"/>
      <c r="H237" s="925" t="s">
        <v>289</v>
      </c>
      <c r="I237" s="1032"/>
      <c r="J237" s="925" t="s">
        <v>280</v>
      </c>
      <c r="K237" s="1032"/>
      <c r="L237" s="1032"/>
      <c r="M237" s="925" t="s">
        <v>282</v>
      </c>
      <c r="N237" s="1032"/>
      <c r="O237" s="1032"/>
      <c r="P237" s="925" t="s">
        <v>289</v>
      </c>
      <c r="Q237" s="1032"/>
      <c r="R237" s="925"/>
      <c r="S237" s="1032"/>
      <c r="T237" s="924" t="s">
        <v>328</v>
      </c>
      <c r="U237" s="1032"/>
      <c r="V237" s="1032"/>
      <c r="W237" s="1032"/>
      <c r="X237" s="1032"/>
      <c r="Y237" s="1032"/>
      <c r="Z237" s="1032"/>
      <c r="AA237" s="1032"/>
      <c r="AB237" s="925" t="s">
        <v>273</v>
      </c>
      <c r="AC237" s="1032"/>
      <c r="AD237" s="1032"/>
      <c r="AE237" s="1032"/>
      <c r="AF237" s="1032"/>
      <c r="AG237" s="925" t="s">
        <v>274</v>
      </c>
      <c r="AH237" s="1032"/>
      <c r="AI237" s="1032"/>
      <c r="AJ237" s="108" t="s">
        <v>65</v>
      </c>
      <c r="AK237" s="926"/>
      <c r="AL237" s="926"/>
      <c r="AM237" s="926"/>
      <c r="AN237" s="926"/>
      <c r="AO237" s="365">
        <v>250000000</v>
      </c>
      <c r="AP237" s="365">
        <v>250000000</v>
      </c>
      <c r="AQ237" s="366">
        <v>0</v>
      </c>
      <c r="AR237" s="438">
        <v>0</v>
      </c>
      <c r="AS237" s="365">
        <v>250000000</v>
      </c>
      <c r="AT237" s="366">
        <v>0</v>
      </c>
      <c r="AU237" s="365">
        <v>17616386</v>
      </c>
      <c r="AV237" s="365">
        <v>232383614</v>
      </c>
      <c r="AW237" s="365">
        <v>17616386</v>
      </c>
      <c r="AX237" s="366">
        <v>0</v>
      </c>
      <c r="AY237" s="365">
        <v>17616386</v>
      </c>
      <c r="AZ237" s="366">
        <v>0</v>
      </c>
      <c r="BA237" s="366">
        <v>0</v>
      </c>
      <c r="BB237" s="363"/>
      <c r="BC237" s="364">
        <f t="shared" si="14"/>
        <v>1</v>
      </c>
      <c r="BD237" s="364">
        <f t="shared" si="15"/>
        <v>7.0465544000000005E-2</v>
      </c>
    </row>
    <row r="238" spans="1:56" ht="15" hidden="1" customHeight="1" x14ac:dyDescent="0.25">
      <c r="A238" s="329" t="str">
        <f t="shared" si="16"/>
        <v>C25021000302410</v>
      </c>
      <c r="B238" s="925" t="s">
        <v>99</v>
      </c>
      <c r="C238" s="1032"/>
      <c r="D238" s="925" t="s">
        <v>322</v>
      </c>
      <c r="E238" s="1032"/>
      <c r="F238" s="925" t="s">
        <v>324</v>
      </c>
      <c r="G238" s="1032"/>
      <c r="H238" s="925" t="s">
        <v>289</v>
      </c>
      <c r="I238" s="1032"/>
      <c r="J238" s="925" t="s">
        <v>280</v>
      </c>
      <c r="K238" s="1032"/>
      <c r="L238" s="1032"/>
      <c r="M238" s="925" t="s">
        <v>282</v>
      </c>
      <c r="N238" s="1032"/>
      <c r="O238" s="1032"/>
      <c r="P238" s="925" t="s">
        <v>283</v>
      </c>
      <c r="Q238" s="1032"/>
      <c r="R238" s="925"/>
      <c r="S238" s="1032"/>
      <c r="T238" s="924" t="s">
        <v>84</v>
      </c>
      <c r="U238" s="1032"/>
      <c r="V238" s="1032"/>
      <c r="W238" s="1032"/>
      <c r="X238" s="1032"/>
      <c r="Y238" s="1032"/>
      <c r="Z238" s="1032"/>
      <c r="AA238" s="1032"/>
      <c r="AB238" s="925" t="s">
        <v>273</v>
      </c>
      <c r="AC238" s="1032"/>
      <c r="AD238" s="1032"/>
      <c r="AE238" s="1032"/>
      <c r="AF238" s="1032"/>
      <c r="AG238" s="925" t="s">
        <v>274</v>
      </c>
      <c r="AH238" s="1032"/>
      <c r="AI238" s="1032"/>
      <c r="AJ238" s="108" t="s">
        <v>65</v>
      </c>
      <c r="AK238" s="926"/>
      <c r="AL238" s="926"/>
      <c r="AM238" s="926"/>
      <c r="AN238" s="926"/>
      <c r="AO238" s="365">
        <v>400000000</v>
      </c>
      <c r="AP238" s="365">
        <v>400000000</v>
      </c>
      <c r="AQ238" s="366">
        <v>0</v>
      </c>
      <c r="AR238" s="438">
        <v>0</v>
      </c>
      <c r="AS238" s="365">
        <v>298776735</v>
      </c>
      <c r="AT238" s="365">
        <v>101223265</v>
      </c>
      <c r="AU238" s="365">
        <v>205615762</v>
      </c>
      <c r="AV238" s="365">
        <v>93160973</v>
      </c>
      <c r="AW238" s="365">
        <v>200789005</v>
      </c>
      <c r="AX238" s="365">
        <v>4826757</v>
      </c>
      <c r="AY238" s="365">
        <v>200789005</v>
      </c>
      <c r="AZ238" s="366">
        <v>0</v>
      </c>
      <c r="BA238" s="366">
        <v>0</v>
      </c>
      <c r="BB238" s="363"/>
      <c r="BC238" s="364">
        <f t="shared" si="14"/>
        <v>0.74694183749999998</v>
      </c>
      <c r="BD238" s="364">
        <f t="shared" si="15"/>
        <v>0.67203694758897481</v>
      </c>
    </row>
    <row r="239" spans="1:56" ht="15" hidden="1" customHeight="1" x14ac:dyDescent="0.25">
      <c r="A239" s="329" t="str">
        <f t="shared" si="16"/>
        <v>C25021000302610</v>
      </c>
      <c r="B239" s="925" t="s">
        <v>99</v>
      </c>
      <c r="C239" s="1032"/>
      <c r="D239" s="925" t="s">
        <v>322</v>
      </c>
      <c r="E239" s="1032"/>
      <c r="F239" s="925" t="s">
        <v>324</v>
      </c>
      <c r="G239" s="1032"/>
      <c r="H239" s="925" t="s">
        <v>289</v>
      </c>
      <c r="I239" s="1032"/>
      <c r="J239" s="925" t="s">
        <v>280</v>
      </c>
      <c r="K239" s="1032"/>
      <c r="L239" s="1032"/>
      <c r="M239" s="925" t="s">
        <v>282</v>
      </c>
      <c r="N239" s="1032"/>
      <c r="O239" s="1032"/>
      <c r="P239" s="925" t="s">
        <v>292</v>
      </c>
      <c r="Q239" s="1032"/>
      <c r="R239" s="925"/>
      <c r="S239" s="1032"/>
      <c r="T239" s="924" t="s">
        <v>329</v>
      </c>
      <c r="U239" s="1032"/>
      <c r="V239" s="1032"/>
      <c r="W239" s="1032"/>
      <c r="X239" s="1032"/>
      <c r="Y239" s="1032"/>
      <c r="Z239" s="1032"/>
      <c r="AA239" s="1032"/>
      <c r="AB239" s="925" t="s">
        <v>273</v>
      </c>
      <c r="AC239" s="1032"/>
      <c r="AD239" s="1032"/>
      <c r="AE239" s="1032"/>
      <c r="AF239" s="1032"/>
      <c r="AG239" s="925" t="s">
        <v>274</v>
      </c>
      <c r="AH239" s="1032"/>
      <c r="AI239" s="1032"/>
      <c r="AJ239" s="108" t="s">
        <v>65</v>
      </c>
      <c r="AK239" s="926"/>
      <c r="AL239" s="926"/>
      <c r="AM239" s="926"/>
      <c r="AN239" s="926"/>
      <c r="AO239" s="365">
        <v>200000000</v>
      </c>
      <c r="AP239" s="365">
        <v>200000000</v>
      </c>
      <c r="AQ239" s="366">
        <v>0</v>
      </c>
      <c r="AR239" s="438">
        <v>0</v>
      </c>
      <c r="AS239" s="366">
        <v>0</v>
      </c>
      <c r="AT239" s="365">
        <v>200000000</v>
      </c>
      <c r="AU239" s="366">
        <v>0</v>
      </c>
      <c r="AV239" s="366">
        <v>0</v>
      </c>
      <c r="AW239" s="366">
        <v>0</v>
      </c>
      <c r="AX239" s="366">
        <v>0</v>
      </c>
      <c r="AY239" s="366">
        <v>0</v>
      </c>
      <c r="AZ239" s="366">
        <v>0</v>
      </c>
      <c r="BA239" s="366">
        <v>0</v>
      </c>
      <c r="BB239" s="363"/>
      <c r="BC239" s="364">
        <f t="shared" si="14"/>
        <v>0</v>
      </c>
      <c r="BD239" s="364" t="e">
        <f t="shared" si="15"/>
        <v>#DIV/0!</v>
      </c>
    </row>
    <row r="240" spans="1:56" ht="15" hidden="1" customHeight="1" x14ac:dyDescent="0.25">
      <c r="A240" s="329" t="str">
        <f t="shared" si="16"/>
        <v>C250210003021110</v>
      </c>
      <c r="B240" s="925" t="s">
        <v>99</v>
      </c>
      <c r="C240" s="1032"/>
      <c r="D240" s="925" t="s">
        <v>322</v>
      </c>
      <c r="E240" s="1032"/>
      <c r="F240" s="925" t="s">
        <v>324</v>
      </c>
      <c r="G240" s="1032"/>
      <c r="H240" s="925" t="s">
        <v>289</v>
      </c>
      <c r="I240" s="1032"/>
      <c r="J240" s="925" t="s">
        <v>280</v>
      </c>
      <c r="K240" s="1032"/>
      <c r="L240" s="1032"/>
      <c r="M240" s="925" t="s">
        <v>282</v>
      </c>
      <c r="N240" s="1032"/>
      <c r="O240" s="1032"/>
      <c r="P240" s="925" t="s">
        <v>80</v>
      </c>
      <c r="Q240" s="1032"/>
      <c r="R240" s="925"/>
      <c r="S240" s="1032"/>
      <c r="T240" s="924" t="s">
        <v>330</v>
      </c>
      <c r="U240" s="1032"/>
      <c r="V240" s="1032"/>
      <c r="W240" s="1032"/>
      <c r="X240" s="1032"/>
      <c r="Y240" s="1032"/>
      <c r="Z240" s="1032"/>
      <c r="AA240" s="1032"/>
      <c r="AB240" s="925" t="s">
        <v>273</v>
      </c>
      <c r="AC240" s="1032"/>
      <c r="AD240" s="1032"/>
      <c r="AE240" s="1032"/>
      <c r="AF240" s="1032"/>
      <c r="AG240" s="925" t="s">
        <v>274</v>
      </c>
      <c r="AH240" s="1032"/>
      <c r="AI240" s="1032"/>
      <c r="AJ240" s="108" t="s">
        <v>65</v>
      </c>
      <c r="AK240" s="926"/>
      <c r="AL240" s="926"/>
      <c r="AM240" s="926"/>
      <c r="AN240" s="926"/>
      <c r="AO240" s="365">
        <v>100000000</v>
      </c>
      <c r="AP240" s="366">
        <v>0</v>
      </c>
      <c r="AQ240" s="365">
        <v>100000000</v>
      </c>
      <c r="AR240" s="438">
        <v>0</v>
      </c>
      <c r="AS240" s="366">
        <v>0</v>
      </c>
      <c r="AT240" s="366">
        <v>0</v>
      </c>
      <c r="AU240" s="366">
        <v>0</v>
      </c>
      <c r="AV240" s="366">
        <v>0</v>
      </c>
      <c r="AW240" s="366">
        <v>0</v>
      </c>
      <c r="AX240" s="366">
        <v>0</v>
      </c>
      <c r="AY240" s="366">
        <v>0</v>
      </c>
      <c r="AZ240" s="366">
        <v>0</v>
      </c>
      <c r="BA240" s="366">
        <v>0</v>
      </c>
      <c r="BB240" s="363"/>
      <c r="BC240" s="364">
        <f t="shared" si="14"/>
        <v>0</v>
      </c>
      <c r="BD240" s="364" t="e">
        <f t="shared" si="15"/>
        <v>#DIV/0!</v>
      </c>
    </row>
    <row r="241" spans="1:56" s="426" customFormat="1" ht="15" customHeight="1" x14ac:dyDescent="0.3">
      <c r="A241" s="426" t="str">
        <f t="shared" si="16"/>
        <v>C25021000410</v>
      </c>
      <c r="B241" s="1059" t="s">
        <v>99</v>
      </c>
      <c r="C241" s="1060"/>
      <c r="D241" s="1059" t="s">
        <v>322</v>
      </c>
      <c r="E241" s="1060"/>
      <c r="F241" s="1059" t="s">
        <v>324</v>
      </c>
      <c r="G241" s="1060"/>
      <c r="H241" s="1059" t="s">
        <v>283</v>
      </c>
      <c r="I241" s="1060"/>
      <c r="J241" s="1059"/>
      <c r="K241" s="1060"/>
      <c r="L241" s="1060"/>
      <c r="M241" s="1059"/>
      <c r="N241" s="1060"/>
      <c r="O241" s="1060"/>
      <c r="P241" s="1059"/>
      <c r="Q241" s="1060"/>
      <c r="R241" s="1059"/>
      <c r="S241" s="1060"/>
      <c r="T241" s="1062" t="s">
        <v>319</v>
      </c>
      <c r="U241" s="1060"/>
      <c r="V241" s="1060"/>
      <c r="W241" s="1060"/>
      <c r="X241" s="1060"/>
      <c r="Y241" s="1060"/>
      <c r="Z241" s="1060"/>
      <c r="AA241" s="1060"/>
      <c r="AB241" s="1059" t="s">
        <v>273</v>
      </c>
      <c r="AC241" s="1060"/>
      <c r="AD241" s="1060"/>
      <c r="AE241" s="1060"/>
      <c r="AF241" s="1060"/>
      <c r="AG241" s="1059" t="s">
        <v>274</v>
      </c>
      <c r="AH241" s="1060"/>
      <c r="AI241" s="1060"/>
      <c r="AJ241" s="427" t="s">
        <v>65</v>
      </c>
      <c r="AK241" s="1061"/>
      <c r="AL241" s="1061"/>
      <c r="AM241" s="1061"/>
      <c r="AN241" s="1061"/>
      <c r="AO241" s="443">
        <v>600000000</v>
      </c>
      <c r="AP241" s="428">
        <v>567051354</v>
      </c>
      <c r="AQ241" s="428">
        <v>32948646</v>
      </c>
      <c r="AR241" s="442">
        <v>300000000</v>
      </c>
      <c r="AS241" s="428">
        <v>349696021</v>
      </c>
      <c r="AT241" s="428">
        <v>217355333</v>
      </c>
      <c r="AU241" s="429">
        <v>119140730</v>
      </c>
      <c r="AV241" s="428">
        <v>230555291</v>
      </c>
      <c r="AW241" s="429">
        <v>117008016</v>
      </c>
      <c r="AX241" s="429">
        <v>2132714</v>
      </c>
      <c r="AY241" s="429">
        <v>117008016</v>
      </c>
      <c r="AZ241" s="429">
        <v>0</v>
      </c>
      <c r="BA241" s="429">
        <v>0</v>
      </c>
      <c r="BC241" s="430">
        <f t="shared" si="14"/>
        <v>0.58282670166666661</v>
      </c>
      <c r="BD241" s="430">
        <f t="shared" si="15"/>
        <v>0.33459922038975676</v>
      </c>
    </row>
    <row r="242" spans="1:56" s="426" customFormat="1" ht="15" customHeight="1" x14ac:dyDescent="0.3">
      <c r="A242" s="426" t="str">
        <f t="shared" si="16"/>
        <v>C250210004010</v>
      </c>
      <c r="B242" s="1059" t="s">
        <v>99</v>
      </c>
      <c r="C242" s="1060"/>
      <c r="D242" s="1059" t="s">
        <v>322</v>
      </c>
      <c r="E242" s="1060"/>
      <c r="F242" s="1059" t="s">
        <v>324</v>
      </c>
      <c r="G242" s="1060"/>
      <c r="H242" s="1059" t="s">
        <v>283</v>
      </c>
      <c r="I242" s="1060"/>
      <c r="J242" s="1059" t="s">
        <v>280</v>
      </c>
      <c r="K242" s="1060"/>
      <c r="L242" s="1060"/>
      <c r="M242" s="1059"/>
      <c r="N242" s="1060"/>
      <c r="O242" s="1060"/>
      <c r="P242" s="1059"/>
      <c r="Q242" s="1060"/>
      <c r="R242" s="1059"/>
      <c r="S242" s="1060"/>
      <c r="T242" s="1062" t="s">
        <v>319</v>
      </c>
      <c r="U242" s="1060"/>
      <c r="V242" s="1060"/>
      <c r="W242" s="1060"/>
      <c r="X242" s="1060"/>
      <c r="Y242" s="1060"/>
      <c r="Z242" s="1060"/>
      <c r="AA242" s="1060"/>
      <c r="AB242" s="1059" t="s">
        <v>273</v>
      </c>
      <c r="AC242" s="1060"/>
      <c r="AD242" s="1060"/>
      <c r="AE242" s="1060"/>
      <c r="AF242" s="1060"/>
      <c r="AG242" s="1059" t="s">
        <v>274</v>
      </c>
      <c r="AH242" s="1060"/>
      <c r="AI242" s="1060"/>
      <c r="AJ242" s="427" t="s">
        <v>65</v>
      </c>
      <c r="AK242" s="1061"/>
      <c r="AL242" s="1061"/>
      <c r="AM242" s="1061"/>
      <c r="AN242" s="1061"/>
      <c r="AO242" s="428">
        <v>600000000</v>
      </c>
      <c r="AP242" s="428">
        <v>567051354</v>
      </c>
      <c r="AQ242" s="428">
        <v>32948646</v>
      </c>
      <c r="AR242" s="437">
        <v>0</v>
      </c>
      <c r="AS242" s="428">
        <v>349696021</v>
      </c>
      <c r="AT242" s="428">
        <v>217355333</v>
      </c>
      <c r="AU242" s="429">
        <v>119140730</v>
      </c>
      <c r="AV242" s="428">
        <v>230555291</v>
      </c>
      <c r="AW242" s="429">
        <v>117008016</v>
      </c>
      <c r="AX242" s="429">
        <v>2132714</v>
      </c>
      <c r="AY242" s="429">
        <v>117008016</v>
      </c>
      <c r="AZ242" s="429">
        <v>0</v>
      </c>
      <c r="BA242" s="429">
        <v>0</v>
      </c>
      <c r="BC242" s="430">
        <f t="shared" si="14"/>
        <v>0.58282670166666661</v>
      </c>
      <c r="BD242" s="430">
        <f t="shared" si="15"/>
        <v>0.33459922038975676</v>
      </c>
    </row>
    <row r="243" spans="1:56" ht="15" hidden="1" customHeight="1" x14ac:dyDescent="0.25">
      <c r="A243" s="329" t="str">
        <f t="shared" si="16"/>
        <v>C2502100040210</v>
      </c>
      <c r="B243" s="918" t="s">
        <v>99</v>
      </c>
      <c r="C243" s="1032"/>
      <c r="D243" s="918" t="s">
        <v>322</v>
      </c>
      <c r="E243" s="1032"/>
      <c r="F243" s="918" t="s">
        <v>324</v>
      </c>
      <c r="G243" s="1032"/>
      <c r="H243" s="918" t="s">
        <v>283</v>
      </c>
      <c r="I243" s="1032"/>
      <c r="J243" s="918" t="s">
        <v>280</v>
      </c>
      <c r="K243" s="1032"/>
      <c r="L243" s="1032"/>
      <c r="M243" s="918" t="s">
        <v>282</v>
      </c>
      <c r="N243" s="1032"/>
      <c r="O243" s="1032"/>
      <c r="P243" s="918"/>
      <c r="Q243" s="1032"/>
      <c r="R243" s="918"/>
      <c r="S243" s="1032"/>
      <c r="T243" s="917" t="s">
        <v>326</v>
      </c>
      <c r="U243" s="1032"/>
      <c r="V243" s="1032"/>
      <c r="W243" s="1032"/>
      <c r="X243" s="1032"/>
      <c r="Y243" s="1032"/>
      <c r="Z243" s="1032"/>
      <c r="AA243" s="1032"/>
      <c r="AB243" s="918" t="s">
        <v>273</v>
      </c>
      <c r="AC243" s="1032"/>
      <c r="AD243" s="1032"/>
      <c r="AE243" s="1032"/>
      <c r="AF243" s="1032"/>
      <c r="AG243" s="918" t="s">
        <v>274</v>
      </c>
      <c r="AH243" s="1032"/>
      <c r="AI243" s="1032"/>
      <c r="AJ243" s="105" t="s">
        <v>65</v>
      </c>
      <c r="AK243" s="919"/>
      <c r="AL243" s="919"/>
      <c r="AM243" s="919"/>
      <c r="AN243" s="919"/>
      <c r="AO243" s="360">
        <v>600000000</v>
      </c>
      <c r="AP243" s="360">
        <v>567051354</v>
      </c>
      <c r="AQ243" s="360">
        <v>32948646</v>
      </c>
      <c r="AR243" s="436">
        <v>0</v>
      </c>
      <c r="AS243" s="360">
        <v>349696021</v>
      </c>
      <c r="AT243" s="360">
        <v>217355333</v>
      </c>
      <c r="AU243" s="360">
        <v>119140730</v>
      </c>
      <c r="AV243" s="360">
        <v>230555291</v>
      </c>
      <c r="AW243" s="360">
        <v>117008016</v>
      </c>
      <c r="AX243" s="360">
        <v>2132714</v>
      </c>
      <c r="AY243" s="360">
        <v>117008016</v>
      </c>
      <c r="AZ243" s="361">
        <v>0</v>
      </c>
      <c r="BA243" s="361">
        <v>0</v>
      </c>
      <c r="BB243" s="363"/>
      <c r="BC243" s="364">
        <f t="shared" si="14"/>
        <v>0.58282670166666661</v>
      </c>
      <c r="BD243" s="364">
        <f t="shared" si="15"/>
        <v>0.33459922038975676</v>
      </c>
    </row>
    <row r="244" spans="1:56" s="381" customFormat="1" ht="21.75" hidden="1" customHeight="1" x14ac:dyDescent="0.25">
      <c r="A244" s="375" t="str">
        <f t="shared" si="16"/>
        <v>C25021000402110</v>
      </c>
      <c r="B244" s="1068" t="s">
        <v>99</v>
      </c>
      <c r="C244" s="1069"/>
      <c r="D244" s="1068" t="s">
        <v>322</v>
      </c>
      <c r="E244" s="1069"/>
      <c r="F244" s="1068" t="s">
        <v>324</v>
      </c>
      <c r="G244" s="1069"/>
      <c r="H244" s="1068" t="s">
        <v>283</v>
      </c>
      <c r="I244" s="1069"/>
      <c r="J244" s="1068" t="s">
        <v>280</v>
      </c>
      <c r="K244" s="1069"/>
      <c r="L244" s="1069"/>
      <c r="M244" s="1068" t="s">
        <v>282</v>
      </c>
      <c r="N244" s="1069"/>
      <c r="O244" s="1069"/>
      <c r="P244" s="1068" t="s">
        <v>279</v>
      </c>
      <c r="Q244" s="1069"/>
      <c r="R244" s="1068"/>
      <c r="S244" s="1069"/>
      <c r="T244" s="1070" t="s">
        <v>332</v>
      </c>
      <c r="U244" s="1069"/>
      <c r="V244" s="1069"/>
      <c r="W244" s="1069"/>
      <c r="X244" s="1069"/>
      <c r="Y244" s="1069"/>
      <c r="Z244" s="1069"/>
      <c r="AA244" s="1069"/>
      <c r="AB244" s="1068" t="s">
        <v>273</v>
      </c>
      <c r="AC244" s="1069"/>
      <c r="AD244" s="1069"/>
      <c r="AE244" s="1069"/>
      <c r="AF244" s="1069"/>
      <c r="AG244" s="1068" t="s">
        <v>274</v>
      </c>
      <c r="AH244" s="1069"/>
      <c r="AI244" s="1069"/>
      <c r="AJ244" s="376" t="s">
        <v>65</v>
      </c>
      <c r="AK244" s="1067"/>
      <c r="AL244" s="1067"/>
      <c r="AM244" s="1067"/>
      <c r="AN244" s="1067"/>
      <c r="AO244" s="377">
        <v>313318843</v>
      </c>
      <c r="AP244" s="377">
        <v>284734899</v>
      </c>
      <c r="AQ244" s="377">
        <v>28583944</v>
      </c>
      <c r="AR244" s="438">
        <v>0</v>
      </c>
      <c r="AS244" s="377">
        <v>197634899</v>
      </c>
      <c r="AT244" s="377">
        <v>87100000</v>
      </c>
      <c r="AU244" s="377">
        <v>72338049</v>
      </c>
      <c r="AV244" s="377">
        <v>125296850</v>
      </c>
      <c r="AW244" s="377">
        <v>72338049</v>
      </c>
      <c r="AX244" s="378">
        <v>0</v>
      </c>
      <c r="AY244" s="377">
        <v>72338049</v>
      </c>
      <c r="AZ244" s="378">
        <v>0</v>
      </c>
      <c r="BA244" s="378">
        <v>0</v>
      </c>
      <c r="BB244" s="379"/>
      <c r="BC244" s="380">
        <f t="shared" si="14"/>
        <v>0.63077884849715216</v>
      </c>
      <c r="BD244" s="380">
        <f t="shared" si="15"/>
        <v>0.36601859978181284</v>
      </c>
    </row>
    <row r="245" spans="1:56" ht="15" hidden="1" customHeight="1" x14ac:dyDescent="0.25">
      <c r="A245" s="329" t="str">
        <f t="shared" si="16"/>
        <v>C25021000402210</v>
      </c>
      <c r="B245" s="925" t="s">
        <v>99</v>
      </c>
      <c r="C245" s="1032"/>
      <c r="D245" s="925" t="s">
        <v>322</v>
      </c>
      <c r="E245" s="1032"/>
      <c r="F245" s="925" t="s">
        <v>324</v>
      </c>
      <c r="G245" s="1032"/>
      <c r="H245" s="925" t="s">
        <v>283</v>
      </c>
      <c r="I245" s="1032"/>
      <c r="J245" s="925" t="s">
        <v>280</v>
      </c>
      <c r="K245" s="1032"/>
      <c r="L245" s="1032"/>
      <c r="M245" s="925" t="s">
        <v>282</v>
      </c>
      <c r="N245" s="1032"/>
      <c r="O245" s="1032"/>
      <c r="P245" s="925" t="s">
        <v>282</v>
      </c>
      <c r="Q245" s="1032"/>
      <c r="R245" s="925"/>
      <c r="S245" s="1032"/>
      <c r="T245" s="924" t="s">
        <v>327</v>
      </c>
      <c r="U245" s="1032"/>
      <c r="V245" s="1032"/>
      <c r="W245" s="1032"/>
      <c r="X245" s="1032"/>
      <c r="Y245" s="1032"/>
      <c r="Z245" s="1032"/>
      <c r="AA245" s="1032"/>
      <c r="AB245" s="925" t="s">
        <v>273</v>
      </c>
      <c r="AC245" s="1032"/>
      <c r="AD245" s="1032"/>
      <c r="AE245" s="1032"/>
      <c r="AF245" s="1032"/>
      <c r="AG245" s="925" t="s">
        <v>274</v>
      </c>
      <c r="AH245" s="1032"/>
      <c r="AI245" s="1032"/>
      <c r="AJ245" s="108" t="s">
        <v>65</v>
      </c>
      <c r="AK245" s="926"/>
      <c r="AL245" s="926"/>
      <c r="AM245" s="926"/>
      <c r="AN245" s="926"/>
      <c r="AO245" s="365">
        <v>62595455</v>
      </c>
      <c r="AP245" s="365">
        <v>62595455</v>
      </c>
      <c r="AQ245" s="366">
        <v>0</v>
      </c>
      <c r="AR245" s="438">
        <v>0</v>
      </c>
      <c r="AS245" s="365">
        <v>40000000</v>
      </c>
      <c r="AT245" s="365">
        <v>22595455</v>
      </c>
      <c r="AU245" s="366">
        <v>0</v>
      </c>
      <c r="AV245" s="365">
        <v>40000000</v>
      </c>
      <c r="AW245" s="366">
        <v>0</v>
      </c>
      <c r="AX245" s="366">
        <v>0</v>
      </c>
      <c r="AY245" s="366">
        <v>0</v>
      </c>
      <c r="AZ245" s="366">
        <v>0</v>
      </c>
      <c r="BA245" s="366">
        <v>0</v>
      </c>
      <c r="BB245" s="363"/>
      <c r="BC245" s="364">
        <f t="shared" si="14"/>
        <v>0.63902403137735797</v>
      </c>
      <c r="BD245" s="364">
        <f t="shared" si="15"/>
        <v>0</v>
      </c>
    </row>
    <row r="246" spans="1:56" ht="15" hidden="1" customHeight="1" x14ac:dyDescent="0.25">
      <c r="A246" s="329" t="str">
        <f t="shared" si="16"/>
        <v>C25021000402310</v>
      </c>
      <c r="B246" s="925" t="s">
        <v>99</v>
      </c>
      <c r="C246" s="1032"/>
      <c r="D246" s="925" t="s">
        <v>322</v>
      </c>
      <c r="E246" s="1032"/>
      <c r="F246" s="925" t="s">
        <v>324</v>
      </c>
      <c r="G246" s="1032"/>
      <c r="H246" s="925" t="s">
        <v>283</v>
      </c>
      <c r="I246" s="1032"/>
      <c r="J246" s="925" t="s">
        <v>280</v>
      </c>
      <c r="K246" s="1032"/>
      <c r="L246" s="1032"/>
      <c r="M246" s="925" t="s">
        <v>282</v>
      </c>
      <c r="N246" s="1032"/>
      <c r="O246" s="1032"/>
      <c r="P246" s="925" t="s">
        <v>289</v>
      </c>
      <c r="Q246" s="1032"/>
      <c r="R246" s="925"/>
      <c r="S246" s="1032"/>
      <c r="T246" s="924" t="s">
        <v>328</v>
      </c>
      <c r="U246" s="1032"/>
      <c r="V246" s="1032"/>
      <c r="W246" s="1032"/>
      <c r="X246" s="1032"/>
      <c r="Y246" s="1032"/>
      <c r="Z246" s="1032"/>
      <c r="AA246" s="1032"/>
      <c r="AB246" s="925" t="s">
        <v>273</v>
      </c>
      <c r="AC246" s="1032"/>
      <c r="AD246" s="1032"/>
      <c r="AE246" s="1032"/>
      <c r="AF246" s="1032"/>
      <c r="AG246" s="925" t="s">
        <v>274</v>
      </c>
      <c r="AH246" s="1032"/>
      <c r="AI246" s="1032"/>
      <c r="AJ246" s="108" t="s">
        <v>65</v>
      </c>
      <c r="AK246" s="926"/>
      <c r="AL246" s="926"/>
      <c r="AM246" s="926"/>
      <c r="AN246" s="926"/>
      <c r="AO246" s="365">
        <v>45000000</v>
      </c>
      <c r="AP246" s="365">
        <v>45000000</v>
      </c>
      <c r="AQ246" s="366">
        <v>0</v>
      </c>
      <c r="AR246" s="438">
        <v>0</v>
      </c>
      <c r="AS246" s="365">
        <v>45000000</v>
      </c>
      <c r="AT246" s="366">
        <v>0</v>
      </c>
      <c r="AU246" s="365">
        <v>3926588</v>
      </c>
      <c r="AV246" s="365">
        <v>41073412</v>
      </c>
      <c r="AW246" s="365">
        <v>3926588</v>
      </c>
      <c r="AX246" s="366">
        <v>0</v>
      </c>
      <c r="AY246" s="365">
        <v>3926588</v>
      </c>
      <c r="AZ246" s="366">
        <v>0</v>
      </c>
      <c r="BA246" s="366">
        <v>0</v>
      </c>
      <c r="BB246" s="363"/>
      <c r="BC246" s="364">
        <f t="shared" si="14"/>
        <v>1</v>
      </c>
      <c r="BD246" s="364">
        <f t="shared" si="15"/>
        <v>8.7257511111111116E-2</v>
      </c>
    </row>
    <row r="247" spans="1:56" ht="15" hidden="1" customHeight="1" x14ac:dyDescent="0.25">
      <c r="A247" s="329" t="str">
        <f t="shared" si="16"/>
        <v>C25021000402410</v>
      </c>
      <c r="B247" s="925" t="s">
        <v>99</v>
      </c>
      <c r="C247" s="1032"/>
      <c r="D247" s="925" t="s">
        <v>322</v>
      </c>
      <c r="E247" s="1032"/>
      <c r="F247" s="925" t="s">
        <v>324</v>
      </c>
      <c r="G247" s="1032"/>
      <c r="H247" s="925" t="s">
        <v>283</v>
      </c>
      <c r="I247" s="1032"/>
      <c r="J247" s="925" t="s">
        <v>280</v>
      </c>
      <c r="K247" s="1032"/>
      <c r="L247" s="1032"/>
      <c r="M247" s="925" t="s">
        <v>282</v>
      </c>
      <c r="N247" s="1032"/>
      <c r="O247" s="1032"/>
      <c r="P247" s="925" t="s">
        <v>283</v>
      </c>
      <c r="Q247" s="1032"/>
      <c r="R247" s="925"/>
      <c r="S247" s="1032"/>
      <c r="T247" s="924" t="s">
        <v>84</v>
      </c>
      <c r="U247" s="1032"/>
      <c r="V247" s="1032"/>
      <c r="W247" s="1032"/>
      <c r="X247" s="1032"/>
      <c r="Y247" s="1032"/>
      <c r="Z247" s="1032"/>
      <c r="AA247" s="1032"/>
      <c r="AB247" s="925" t="s">
        <v>273</v>
      </c>
      <c r="AC247" s="1032"/>
      <c r="AD247" s="1032"/>
      <c r="AE247" s="1032"/>
      <c r="AF247" s="1032"/>
      <c r="AG247" s="925" t="s">
        <v>274</v>
      </c>
      <c r="AH247" s="1032"/>
      <c r="AI247" s="1032"/>
      <c r="AJ247" s="108" t="s">
        <v>65</v>
      </c>
      <c r="AK247" s="926"/>
      <c r="AL247" s="926"/>
      <c r="AM247" s="926"/>
      <c r="AN247" s="926"/>
      <c r="AO247" s="365">
        <v>139085702</v>
      </c>
      <c r="AP247" s="365">
        <v>134721000</v>
      </c>
      <c r="AQ247" s="365">
        <v>4364702</v>
      </c>
      <c r="AR247" s="438">
        <v>0</v>
      </c>
      <c r="AS247" s="365">
        <v>67061122</v>
      </c>
      <c r="AT247" s="365">
        <v>67659878</v>
      </c>
      <c r="AU247" s="365">
        <v>42876093</v>
      </c>
      <c r="AV247" s="365">
        <v>24185029</v>
      </c>
      <c r="AW247" s="365">
        <v>40743379</v>
      </c>
      <c r="AX247" s="365">
        <v>2132714</v>
      </c>
      <c r="AY247" s="365">
        <v>40743379</v>
      </c>
      <c r="AZ247" s="366">
        <v>0</v>
      </c>
      <c r="BA247" s="366">
        <v>0</v>
      </c>
      <c r="BB247" s="363"/>
      <c r="BC247" s="364">
        <f t="shared" si="14"/>
        <v>0.48215683593414943</v>
      </c>
      <c r="BD247" s="364">
        <f t="shared" si="15"/>
        <v>0.60755588014170114</v>
      </c>
    </row>
    <row r="248" spans="1:56" ht="15" hidden="1" customHeight="1" x14ac:dyDescent="0.25">
      <c r="A248" s="329" t="str">
        <f t="shared" si="16"/>
        <v>C25021000402610</v>
      </c>
      <c r="B248" s="925" t="s">
        <v>99</v>
      </c>
      <c r="C248" s="1032"/>
      <c r="D248" s="925" t="s">
        <v>322</v>
      </c>
      <c r="E248" s="1032"/>
      <c r="F248" s="925" t="s">
        <v>324</v>
      </c>
      <c r="G248" s="1032"/>
      <c r="H248" s="925" t="s">
        <v>283</v>
      </c>
      <c r="I248" s="1032"/>
      <c r="J248" s="925" t="s">
        <v>280</v>
      </c>
      <c r="K248" s="1032"/>
      <c r="L248" s="1032"/>
      <c r="M248" s="925" t="s">
        <v>282</v>
      </c>
      <c r="N248" s="1032"/>
      <c r="O248" s="1032"/>
      <c r="P248" s="925" t="s">
        <v>292</v>
      </c>
      <c r="Q248" s="1032"/>
      <c r="R248" s="925"/>
      <c r="S248" s="1032"/>
      <c r="T248" s="924" t="s">
        <v>329</v>
      </c>
      <c r="U248" s="1032"/>
      <c r="V248" s="1032"/>
      <c r="W248" s="1032"/>
      <c r="X248" s="1032"/>
      <c r="Y248" s="1032"/>
      <c r="Z248" s="1032"/>
      <c r="AA248" s="1032"/>
      <c r="AB248" s="925" t="s">
        <v>273</v>
      </c>
      <c r="AC248" s="1032"/>
      <c r="AD248" s="1032"/>
      <c r="AE248" s="1032"/>
      <c r="AF248" s="1032"/>
      <c r="AG248" s="925" t="s">
        <v>274</v>
      </c>
      <c r="AH248" s="1032"/>
      <c r="AI248" s="1032"/>
      <c r="AJ248" s="108" t="s">
        <v>65</v>
      </c>
      <c r="AK248" s="926"/>
      <c r="AL248" s="926"/>
      <c r="AM248" s="926"/>
      <c r="AN248" s="926"/>
      <c r="AO248" s="365">
        <v>40000000</v>
      </c>
      <c r="AP248" s="365">
        <v>40000000</v>
      </c>
      <c r="AQ248" s="366">
        <v>0</v>
      </c>
      <c r="AR248" s="438">
        <v>0</v>
      </c>
      <c r="AS248" s="366">
        <v>0</v>
      </c>
      <c r="AT248" s="365">
        <v>40000000</v>
      </c>
      <c r="AU248" s="366">
        <v>0</v>
      </c>
      <c r="AV248" s="366">
        <v>0</v>
      </c>
      <c r="AW248" s="366">
        <v>0</v>
      </c>
      <c r="AX248" s="366">
        <v>0</v>
      </c>
      <c r="AY248" s="366">
        <v>0</v>
      </c>
      <c r="AZ248" s="366">
        <v>0</v>
      </c>
      <c r="BA248" s="366">
        <v>0</v>
      </c>
      <c r="BB248" s="363"/>
      <c r="BC248" s="364">
        <f t="shared" si="14"/>
        <v>0</v>
      </c>
      <c r="BD248" s="364" t="e">
        <f t="shared" si="15"/>
        <v>#DIV/0!</v>
      </c>
    </row>
    <row r="249" spans="1:56" ht="15" hidden="1" customHeight="1" x14ac:dyDescent="0.25">
      <c r="A249" s="329" t="str">
        <f t="shared" si="16"/>
        <v>C250210004021110</v>
      </c>
      <c r="B249" s="925" t="s">
        <v>99</v>
      </c>
      <c r="C249" s="1032"/>
      <c r="D249" s="925" t="s">
        <v>322</v>
      </c>
      <c r="E249" s="1032"/>
      <c r="F249" s="925" t="s">
        <v>324</v>
      </c>
      <c r="G249" s="1032"/>
      <c r="H249" s="925" t="s">
        <v>283</v>
      </c>
      <c r="I249" s="1032"/>
      <c r="J249" s="925" t="s">
        <v>280</v>
      </c>
      <c r="K249" s="1032"/>
      <c r="L249" s="1032"/>
      <c r="M249" s="925" t="s">
        <v>282</v>
      </c>
      <c r="N249" s="1032"/>
      <c r="O249" s="1032"/>
      <c r="P249" s="925" t="s">
        <v>80</v>
      </c>
      <c r="Q249" s="1032"/>
      <c r="R249" s="925"/>
      <c r="S249" s="1032"/>
      <c r="T249" s="924" t="s">
        <v>330</v>
      </c>
      <c r="U249" s="1032"/>
      <c r="V249" s="1032"/>
      <c r="W249" s="1032"/>
      <c r="X249" s="1032"/>
      <c r="Y249" s="1032"/>
      <c r="Z249" s="1032"/>
      <c r="AA249" s="1032"/>
      <c r="AB249" s="925" t="s">
        <v>273</v>
      </c>
      <c r="AC249" s="1032"/>
      <c r="AD249" s="1032"/>
      <c r="AE249" s="1032"/>
      <c r="AF249" s="1032"/>
      <c r="AG249" s="925" t="s">
        <v>274</v>
      </c>
      <c r="AH249" s="1032"/>
      <c r="AI249" s="1032"/>
      <c r="AJ249" s="108" t="s">
        <v>65</v>
      </c>
      <c r="AK249" s="926"/>
      <c r="AL249" s="926"/>
      <c r="AM249" s="926"/>
      <c r="AN249" s="926"/>
      <c r="AO249" s="366">
        <v>0</v>
      </c>
      <c r="AP249" s="366">
        <v>0</v>
      </c>
      <c r="AQ249" s="366">
        <v>0</v>
      </c>
      <c r="AR249" s="438">
        <v>0</v>
      </c>
      <c r="AS249" s="366">
        <v>0</v>
      </c>
      <c r="AT249" s="366">
        <v>0</v>
      </c>
      <c r="AU249" s="366">
        <v>0</v>
      </c>
      <c r="AV249" s="366">
        <v>0</v>
      </c>
      <c r="AW249" s="366">
        <v>0</v>
      </c>
      <c r="AX249" s="366">
        <v>0</v>
      </c>
      <c r="AY249" s="366">
        <v>0</v>
      </c>
      <c r="AZ249" s="366">
        <v>0</v>
      </c>
      <c r="BA249" s="366">
        <v>0</v>
      </c>
      <c r="BB249" s="363"/>
      <c r="BC249" s="364" t="e">
        <f t="shared" si="14"/>
        <v>#DIV/0!</v>
      </c>
      <c r="BD249" s="364" t="e">
        <f t="shared" si="15"/>
        <v>#DIV/0!</v>
      </c>
    </row>
    <row r="250" spans="1:56" s="426" customFormat="1" ht="15" customHeight="1" x14ac:dyDescent="0.3">
      <c r="A250" s="426" t="str">
        <f t="shared" si="16"/>
        <v>C25021000510</v>
      </c>
      <c r="B250" s="1059" t="s">
        <v>99</v>
      </c>
      <c r="C250" s="1060"/>
      <c r="D250" s="1059" t="s">
        <v>322</v>
      </c>
      <c r="E250" s="1060"/>
      <c r="F250" s="1059" t="s">
        <v>324</v>
      </c>
      <c r="G250" s="1060"/>
      <c r="H250" s="1059" t="s">
        <v>284</v>
      </c>
      <c r="I250" s="1060"/>
      <c r="J250" s="1059"/>
      <c r="K250" s="1060"/>
      <c r="L250" s="1060"/>
      <c r="M250" s="1059"/>
      <c r="N250" s="1060"/>
      <c r="O250" s="1060"/>
      <c r="P250" s="1059"/>
      <c r="Q250" s="1060"/>
      <c r="R250" s="1059"/>
      <c r="S250" s="1060"/>
      <c r="T250" s="1062" t="s">
        <v>333</v>
      </c>
      <c r="U250" s="1060"/>
      <c r="V250" s="1060"/>
      <c r="W250" s="1060"/>
      <c r="X250" s="1060"/>
      <c r="Y250" s="1060"/>
      <c r="Z250" s="1060"/>
      <c r="AA250" s="1060"/>
      <c r="AB250" s="1059" t="s">
        <v>273</v>
      </c>
      <c r="AC250" s="1060"/>
      <c r="AD250" s="1060"/>
      <c r="AE250" s="1060"/>
      <c r="AF250" s="1060"/>
      <c r="AG250" s="1059" t="s">
        <v>274</v>
      </c>
      <c r="AH250" s="1060"/>
      <c r="AI250" s="1060"/>
      <c r="AJ250" s="427" t="s">
        <v>65</v>
      </c>
      <c r="AK250" s="1061"/>
      <c r="AL250" s="1061"/>
      <c r="AM250" s="1061"/>
      <c r="AN250" s="1061"/>
      <c r="AO250" s="428">
        <v>900000000</v>
      </c>
      <c r="AP250" s="428">
        <v>900000000</v>
      </c>
      <c r="AQ250" s="428">
        <v>0</v>
      </c>
      <c r="AR250" s="437">
        <v>0</v>
      </c>
      <c r="AS250" s="428">
        <v>677655637</v>
      </c>
      <c r="AT250" s="428">
        <v>222344363</v>
      </c>
      <c r="AU250" s="429">
        <v>290139496</v>
      </c>
      <c r="AV250" s="428">
        <v>387516141</v>
      </c>
      <c r="AW250" s="429">
        <v>286886740</v>
      </c>
      <c r="AX250" s="429">
        <v>3252756</v>
      </c>
      <c r="AY250" s="429">
        <v>286886740</v>
      </c>
      <c r="AZ250" s="429">
        <v>0</v>
      </c>
      <c r="BA250" s="429">
        <v>0</v>
      </c>
      <c r="BC250" s="430">
        <f t="shared" si="14"/>
        <v>0.75295070777777773</v>
      </c>
      <c r="BD250" s="430">
        <f t="shared" si="15"/>
        <v>0.42335180929071209</v>
      </c>
    </row>
    <row r="251" spans="1:56" s="426" customFormat="1" ht="15" customHeight="1" x14ac:dyDescent="0.3">
      <c r="A251" s="426" t="str">
        <f t="shared" si="16"/>
        <v>C250210005010</v>
      </c>
      <c r="B251" s="1059" t="s">
        <v>99</v>
      </c>
      <c r="C251" s="1060"/>
      <c r="D251" s="1059" t="s">
        <v>322</v>
      </c>
      <c r="E251" s="1060"/>
      <c r="F251" s="1059" t="s">
        <v>324</v>
      </c>
      <c r="G251" s="1060"/>
      <c r="H251" s="1059" t="s">
        <v>284</v>
      </c>
      <c r="I251" s="1060"/>
      <c r="J251" s="1059" t="s">
        <v>280</v>
      </c>
      <c r="K251" s="1060"/>
      <c r="L251" s="1060"/>
      <c r="M251" s="1059"/>
      <c r="N251" s="1060"/>
      <c r="O251" s="1060"/>
      <c r="P251" s="1059"/>
      <c r="Q251" s="1060"/>
      <c r="R251" s="1059"/>
      <c r="S251" s="1060"/>
      <c r="T251" s="1062" t="s">
        <v>333</v>
      </c>
      <c r="U251" s="1060"/>
      <c r="V251" s="1060"/>
      <c r="W251" s="1060"/>
      <c r="X251" s="1060"/>
      <c r="Y251" s="1060"/>
      <c r="Z251" s="1060"/>
      <c r="AA251" s="1060"/>
      <c r="AB251" s="1059" t="s">
        <v>273</v>
      </c>
      <c r="AC251" s="1060"/>
      <c r="AD251" s="1060"/>
      <c r="AE251" s="1060"/>
      <c r="AF251" s="1060"/>
      <c r="AG251" s="1059" t="s">
        <v>274</v>
      </c>
      <c r="AH251" s="1060"/>
      <c r="AI251" s="1060"/>
      <c r="AJ251" s="427" t="s">
        <v>65</v>
      </c>
      <c r="AK251" s="1061"/>
      <c r="AL251" s="1061"/>
      <c r="AM251" s="1061"/>
      <c r="AN251" s="1061"/>
      <c r="AO251" s="428">
        <v>900000000</v>
      </c>
      <c r="AP251" s="428">
        <v>900000000</v>
      </c>
      <c r="AQ251" s="428">
        <v>0</v>
      </c>
      <c r="AR251" s="437">
        <v>0</v>
      </c>
      <c r="AS251" s="428">
        <v>677655637</v>
      </c>
      <c r="AT251" s="428">
        <v>222344363</v>
      </c>
      <c r="AU251" s="429">
        <v>290139496</v>
      </c>
      <c r="AV251" s="428">
        <v>387516141</v>
      </c>
      <c r="AW251" s="429">
        <v>286886740</v>
      </c>
      <c r="AX251" s="429">
        <v>3252756</v>
      </c>
      <c r="AY251" s="429">
        <v>286886740</v>
      </c>
      <c r="AZ251" s="429">
        <v>0</v>
      </c>
      <c r="BA251" s="429">
        <v>0</v>
      </c>
      <c r="BC251" s="430">
        <f t="shared" si="14"/>
        <v>0.75295070777777773</v>
      </c>
      <c r="BD251" s="430">
        <f t="shared" si="15"/>
        <v>0.42335180929071209</v>
      </c>
    </row>
    <row r="252" spans="1:56" ht="15" hidden="1" customHeight="1" x14ac:dyDescent="0.25">
      <c r="A252" s="329" t="str">
        <f t="shared" si="16"/>
        <v>C2502100050210</v>
      </c>
      <c r="B252" s="918" t="s">
        <v>99</v>
      </c>
      <c r="C252" s="1032"/>
      <c r="D252" s="918" t="s">
        <v>322</v>
      </c>
      <c r="E252" s="1032"/>
      <c r="F252" s="918" t="s">
        <v>324</v>
      </c>
      <c r="G252" s="1032"/>
      <c r="H252" s="918" t="s">
        <v>284</v>
      </c>
      <c r="I252" s="1032"/>
      <c r="J252" s="918" t="s">
        <v>280</v>
      </c>
      <c r="K252" s="1032"/>
      <c r="L252" s="1032"/>
      <c r="M252" s="918" t="s">
        <v>282</v>
      </c>
      <c r="N252" s="1032"/>
      <c r="O252" s="1032"/>
      <c r="P252" s="918"/>
      <c r="Q252" s="1032"/>
      <c r="R252" s="918"/>
      <c r="S252" s="1032"/>
      <c r="T252" s="917" t="s">
        <v>326</v>
      </c>
      <c r="U252" s="1032"/>
      <c r="V252" s="1032"/>
      <c r="W252" s="1032"/>
      <c r="X252" s="1032"/>
      <c r="Y252" s="1032"/>
      <c r="Z252" s="1032"/>
      <c r="AA252" s="1032"/>
      <c r="AB252" s="918" t="s">
        <v>273</v>
      </c>
      <c r="AC252" s="1032"/>
      <c r="AD252" s="1032"/>
      <c r="AE252" s="1032"/>
      <c r="AF252" s="1032"/>
      <c r="AG252" s="918" t="s">
        <v>274</v>
      </c>
      <c r="AH252" s="1032"/>
      <c r="AI252" s="1032"/>
      <c r="AJ252" s="105" t="s">
        <v>65</v>
      </c>
      <c r="AK252" s="919"/>
      <c r="AL252" s="919"/>
      <c r="AM252" s="919"/>
      <c r="AN252" s="919"/>
      <c r="AO252" s="360">
        <v>900000000</v>
      </c>
      <c r="AP252" s="360">
        <v>900000000</v>
      </c>
      <c r="AQ252" s="361">
        <v>0</v>
      </c>
      <c r="AR252" s="436">
        <v>0</v>
      </c>
      <c r="AS252" s="360">
        <v>677655637</v>
      </c>
      <c r="AT252" s="360">
        <v>222344363</v>
      </c>
      <c r="AU252" s="360">
        <v>290139496</v>
      </c>
      <c r="AV252" s="360">
        <v>387516141</v>
      </c>
      <c r="AW252" s="360">
        <v>286886740</v>
      </c>
      <c r="AX252" s="360">
        <v>3252756</v>
      </c>
      <c r="AY252" s="360">
        <v>286886740</v>
      </c>
      <c r="AZ252" s="361">
        <v>0</v>
      </c>
      <c r="BA252" s="361">
        <v>0</v>
      </c>
      <c r="BB252" s="363"/>
      <c r="BC252" s="364">
        <f t="shared" si="14"/>
        <v>0.75295070777777773</v>
      </c>
      <c r="BD252" s="364">
        <f t="shared" si="15"/>
        <v>0.42335180929071209</v>
      </c>
    </row>
    <row r="253" spans="1:56" ht="15" hidden="1" customHeight="1" x14ac:dyDescent="0.25">
      <c r="A253" s="329" t="str">
        <f t="shared" si="16"/>
        <v>C25021000502110</v>
      </c>
      <c r="B253" s="925" t="s">
        <v>99</v>
      </c>
      <c r="C253" s="1032"/>
      <c r="D253" s="925" t="s">
        <v>322</v>
      </c>
      <c r="E253" s="1032"/>
      <c r="F253" s="925" t="s">
        <v>324</v>
      </c>
      <c r="G253" s="1032"/>
      <c r="H253" s="925" t="s">
        <v>284</v>
      </c>
      <c r="I253" s="1032"/>
      <c r="J253" s="925" t="s">
        <v>280</v>
      </c>
      <c r="K253" s="1032"/>
      <c r="L253" s="1032"/>
      <c r="M253" s="925" t="s">
        <v>282</v>
      </c>
      <c r="N253" s="1032"/>
      <c r="O253" s="1032"/>
      <c r="P253" s="925" t="s">
        <v>279</v>
      </c>
      <c r="Q253" s="1032"/>
      <c r="R253" s="925"/>
      <c r="S253" s="1032"/>
      <c r="T253" s="924" t="s">
        <v>332</v>
      </c>
      <c r="U253" s="1032"/>
      <c r="V253" s="1032"/>
      <c r="W253" s="1032"/>
      <c r="X253" s="1032"/>
      <c r="Y253" s="1032"/>
      <c r="Z253" s="1032"/>
      <c r="AA253" s="1032"/>
      <c r="AB253" s="925" t="s">
        <v>273</v>
      </c>
      <c r="AC253" s="1032"/>
      <c r="AD253" s="1032"/>
      <c r="AE253" s="1032"/>
      <c r="AF253" s="1032"/>
      <c r="AG253" s="925" t="s">
        <v>274</v>
      </c>
      <c r="AH253" s="1032"/>
      <c r="AI253" s="1032"/>
      <c r="AJ253" s="108" t="s">
        <v>65</v>
      </c>
      <c r="AK253" s="926"/>
      <c r="AL253" s="926"/>
      <c r="AM253" s="926"/>
      <c r="AN253" s="926"/>
      <c r="AO253" s="365">
        <v>550000000</v>
      </c>
      <c r="AP253" s="365">
        <v>550000000</v>
      </c>
      <c r="AQ253" s="366">
        <v>0</v>
      </c>
      <c r="AR253" s="438">
        <v>0</v>
      </c>
      <c r="AS253" s="365">
        <v>352813333</v>
      </c>
      <c r="AT253" s="365">
        <v>197186667</v>
      </c>
      <c r="AU253" s="365">
        <v>138813333</v>
      </c>
      <c r="AV253" s="365">
        <v>214000000</v>
      </c>
      <c r="AW253" s="365">
        <v>138813333</v>
      </c>
      <c r="AX253" s="366">
        <v>0</v>
      </c>
      <c r="AY253" s="365">
        <v>138813333</v>
      </c>
      <c r="AZ253" s="366">
        <v>0</v>
      </c>
      <c r="BA253" s="366">
        <v>0</v>
      </c>
      <c r="BB253" s="363"/>
      <c r="BC253" s="364">
        <f t="shared" si="14"/>
        <v>0.64147878727272722</v>
      </c>
      <c r="BD253" s="364">
        <f t="shared" si="15"/>
        <v>0.3934469591034418</v>
      </c>
    </row>
    <row r="254" spans="1:56" ht="15" hidden="1" customHeight="1" x14ac:dyDescent="0.25">
      <c r="A254" s="329" t="str">
        <f t="shared" si="16"/>
        <v>C25021000502210</v>
      </c>
      <c r="B254" s="925" t="s">
        <v>99</v>
      </c>
      <c r="C254" s="1032"/>
      <c r="D254" s="925" t="s">
        <v>322</v>
      </c>
      <c r="E254" s="1032"/>
      <c r="F254" s="925" t="s">
        <v>324</v>
      </c>
      <c r="G254" s="1032"/>
      <c r="H254" s="925" t="s">
        <v>284</v>
      </c>
      <c r="I254" s="1032"/>
      <c r="J254" s="925" t="s">
        <v>280</v>
      </c>
      <c r="K254" s="1032"/>
      <c r="L254" s="1032"/>
      <c r="M254" s="925" t="s">
        <v>282</v>
      </c>
      <c r="N254" s="1032"/>
      <c r="O254" s="1032"/>
      <c r="P254" s="925" t="s">
        <v>282</v>
      </c>
      <c r="Q254" s="1032"/>
      <c r="R254" s="925"/>
      <c r="S254" s="1032"/>
      <c r="T254" s="924" t="s">
        <v>327</v>
      </c>
      <c r="U254" s="1032"/>
      <c r="V254" s="1032"/>
      <c r="W254" s="1032"/>
      <c r="X254" s="1032"/>
      <c r="Y254" s="1032"/>
      <c r="Z254" s="1032"/>
      <c r="AA254" s="1032"/>
      <c r="AB254" s="925" t="s">
        <v>273</v>
      </c>
      <c r="AC254" s="1032"/>
      <c r="AD254" s="1032"/>
      <c r="AE254" s="1032"/>
      <c r="AF254" s="1032"/>
      <c r="AG254" s="925" t="s">
        <v>274</v>
      </c>
      <c r="AH254" s="1032"/>
      <c r="AI254" s="1032"/>
      <c r="AJ254" s="108" t="s">
        <v>65</v>
      </c>
      <c r="AK254" s="926"/>
      <c r="AL254" s="926"/>
      <c r="AM254" s="926"/>
      <c r="AN254" s="926"/>
      <c r="AO254" s="365">
        <v>120000000</v>
      </c>
      <c r="AP254" s="365">
        <v>120000000</v>
      </c>
      <c r="AQ254" s="366">
        <v>0</v>
      </c>
      <c r="AR254" s="438">
        <v>0</v>
      </c>
      <c r="AS254" s="365">
        <v>120000000</v>
      </c>
      <c r="AT254" s="366">
        <v>0</v>
      </c>
      <c r="AU254" s="365">
        <v>24000000</v>
      </c>
      <c r="AV254" s="365">
        <v>96000000</v>
      </c>
      <c r="AW254" s="365">
        <v>24000000</v>
      </c>
      <c r="AX254" s="366">
        <v>0</v>
      </c>
      <c r="AY254" s="365">
        <v>24000000</v>
      </c>
      <c r="AZ254" s="366">
        <v>0</v>
      </c>
      <c r="BA254" s="366">
        <v>0</v>
      </c>
      <c r="BB254" s="363"/>
      <c r="BC254" s="364">
        <f t="shared" si="14"/>
        <v>1</v>
      </c>
      <c r="BD254" s="364">
        <f t="shared" si="15"/>
        <v>0.2</v>
      </c>
    </row>
    <row r="255" spans="1:56" ht="15" hidden="1" customHeight="1" x14ac:dyDescent="0.25">
      <c r="A255" s="329" t="str">
        <f t="shared" si="16"/>
        <v>C25021000502310</v>
      </c>
      <c r="B255" s="925" t="s">
        <v>99</v>
      </c>
      <c r="C255" s="1032"/>
      <c r="D255" s="925" t="s">
        <v>322</v>
      </c>
      <c r="E255" s="1032"/>
      <c r="F255" s="925" t="s">
        <v>324</v>
      </c>
      <c r="G255" s="1032"/>
      <c r="H255" s="925" t="s">
        <v>284</v>
      </c>
      <c r="I255" s="1032"/>
      <c r="J255" s="925" t="s">
        <v>280</v>
      </c>
      <c r="K255" s="1032"/>
      <c r="L255" s="1032"/>
      <c r="M255" s="925" t="s">
        <v>282</v>
      </c>
      <c r="N255" s="1032"/>
      <c r="O255" s="1032"/>
      <c r="P255" s="925" t="s">
        <v>289</v>
      </c>
      <c r="Q255" s="1032"/>
      <c r="R255" s="925"/>
      <c r="S255" s="1032"/>
      <c r="T255" s="924" t="s">
        <v>328</v>
      </c>
      <c r="U255" s="1032"/>
      <c r="V255" s="1032"/>
      <c r="W255" s="1032"/>
      <c r="X255" s="1032"/>
      <c r="Y255" s="1032"/>
      <c r="Z255" s="1032"/>
      <c r="AA255" s="1032"/>
      <c r="AB255" s="925" t="s">
        <v>273</v>
      </c>
      <c r="AC255" s="1032"/>
      <c r="AD255" s="1032"/>
      <c r="AE255" s="1032"/>
      <c r="AF255" s="1032"/>
      <c r="AG255" s="925" t="s">
        <v>274</v>
      </c>
      <c r="AH255" s="1032"/>
      <c r="AI255" s="1032"/>
      <c r="AJ255" s="108" t="s">
        <v>65</v>
      </c>
      <c r="AK255" s="926"/>
      <c r="AL255" s="926"/>
      <c r="AM255" s="926"/>
      <c r="AN255" s="926"/>
      <c r="AO255" s="365">
        <v>55000000</v>
      </c>
      <c r="AP255" s="365">
        <v>55000000</v>
      </c>
      <c r="AQ255" s="366">
        <v>0</v>
      </c>
      <c r="AR255" s="438">
        <v>0</v>
      </c>
      <c r="AS255" s="365">
        <v>55000000</v>
      </c>
      <c r="AT255" s="366">
        <v>0</v>
      </c>
      <c r="AU255" s="365">
        <v>19578547</v>
      </c>
      <c r="AV255" s="365">
        <v>35421453</v>
      </c>
      <c r="AW255" s="365">
        <v>19578547</v>
      </c>
      <c r="AX255" s="366">
        <v>0</v>
      </c>
      <c r="AY255" s="365">
        <v>19578547</v>
      </c>
      <c r="AZ255" s="366">
        <v>0</v>
      </c>
      <c r="BA255" s="366">
        <v>0</v>
      </c>
      <c r="BB255" s="363"/>
      <c r="BC255" s="364">
        <f t="shared" si="14"/>
        <v>1</v>
      </c>
      <c r="BD255" s="364">
        <f t="shared" si="15"/>
        <v>0.35597358181818184</v>
      </c>
    </row>
    <row r="256" spans="1:56" ht="15" hidden="1" customHeight="1" x14ac:dyDescent="0.25">
      <c r="A256" s="329" t="str">
        <f t="shared" si="16"/>
        <v>C25021000502410</v>
      </c>
      <c r="B256" s="925" t="s">
        <v>99</v>
      </c>
      <c r="C256" s="1032"/>
      <c r="D256" s="925" t="s">
        <v>322</v>
      </c>
      <c r="E256" s="1032"/>
      <c r="F256" s="925" t="s">
        <v>324</v>
      </c>
      <c r="G256" s="1032"/>
      <c r="H256" s="925" t="s">
        <v>284</v>
      </c>
      <c r="I256" s="1032"/>
      <c r="J256" s="925" t="s">
        <v>280</v>
      </c>
      <c r="K256" s="1032"/>
      <c r="L256" s="1032"/>
      <c r="M256" s="925" t="s">
        <v>282</v>
      </c>
      <c r="N256" s="1032"/>
      <c r="O256" s="1032"/>
      <c r="P256" s="925" t="s">
        <v>283</v>
      </c>
      <c r="Q256" s="1032"/>
      <c r="R256" s="925"/>
      <c r="S256" s="1032"/>
      <c r="T256" s="924" t="s">
        <v>84</v>
      </c>
      <c r="U256" s="1032"/>
      <c r="V256" s="1032"/>
      <c r="W256" s="1032"/>
      <c r="X256" s="1032"/>
      <c r="Y256" s="1032"/>
      <c r="Z256" s="1032"/>
      <c r="AA256" s="1032"/>
      <c r="AB256" s="925" t="s">
        <v>273</v>
      </c>
      <c r="AC256" s="1032"/>
      <c r="AD256" s="1032"/>
      <c r="AE256" s="1032"/>
      <c r="AF256" s="1032"/>
      <c r="AG256" s="925" t="s">
        <v>274</v>
      </c>
      <c r="AH256" s="1032"/>
      <c r="AI256" s="1032"/>
      <c r="AJ256" s="108" t="s">
        <v>65</v>
      </c>
      <c r="AK256" s="926"/>
      <c r="AL256" s="926"/>
      <c r="AM256" s="926"/>
      <c r="AN256" s="926"/>
      <c r="AO256" s="365">
        <v>175000000</v>
      </c>
      <c r="AP256" s="365">
        <v>175000000</v>
      </c>
      <c r="AQ256" s="366">
        <v>0</v>
      </c>
      <c r="AR256" s="438">
        <v>0</v>
      </c>
      <c r="AS256" s="365">
        <v>149842304</v>
      </c>
      <c r="AT256" s="365">
        <v>25157696</v>
      </c>
      <c r="AU256" s="365">
        <v>107747616</v>
      </c>
      <c r="AV256" s="365">
        <v>42094688</v>
      </c>
      <c r="AW256" s="365">
        <v>104494860</v>
      </c>
      <c r="AX256" s="365">
        <v>3252756</v>
      </c>
      <c r="AY256" s="365">
        <v>104494860</v>
      </c>
      <c r="AZ256" s="366">
        <v>0</v>
      </c>
      <c r="BA256" s="366">
        <v>0</v>
      </c>
      <c r="BB256" s="363"/>
      <c r="BC256" s="364">
        <f t="shared" si="14"/>
        <v>0.85624173714285712</v>
      </c>
      <c r="BD256" s="364">
        <f t="shared" si="15"/>
        <v>0.69736554504661119</v>
      </c>
    </row>
    <row r="257" spans="1:56" ht="15" hidden="1" customHeight="1" x14ac:dyDescent="0.25">
      <c r="A257" s="329" t="str">
        <f t="shared" si="16"/>
        <v>C25021000502610</v>
      </c>
      <c r="B257" s="925" t="s">
        <v>99</v>
      </c>
      <c r="C257" s="1032"/>
      <c r="D257" s="925" t="s">
        <v>322</v>
      </c>
      <c r="E257" s="1032"/>
      <c r="F257" s="925" t="s">
        <v>324</v>
      </c>
      <c r="G257" s="1032"/>
      <c r="H257" s="925" t="s">
        <v>284</v>
      </c>
      <c r="I257" s="1032"/>
      <c r="J257" s="925" t="s">
        <v>280</v>
      </c>
      <c r="K257" s="1032"/>
      <c r="L257" s="1032"/>
      <c r="M257" s="925" t="s">
        <v>282</v>
      </c>
      <c r="N257" s="1032"/>
      <c r="O257" s="1032"/>
      <c r="P257" s="925" t="s">
        <v>292</v>
      </c>
      <c r="Q257" s="1032"/>
      <c r="R257" s="925"/>
      <c r="S257" s="1032"/>
      <c r="T257" s="924" t="s">
        <v>329</v>
      </c>
      <c r="U257" s="1032"/>
      <c r="V257" s="1032"/>
      <c r="W257" s="1032"/>
      <c r="X257" s="1032"/>
      <c r="Y257" s="1032"/>
      <c r="Z257" s="1032"/>
      <c r="AA257" s="1032"/>
      <c r="AB257" s="925" t="s">
        <v>273</v>
      </c>
      <c r="AC257" s="1032"/>
      <c r="AD257" s="1032"/>
      <c r="AE257" s="1032"/>
      <c r="AF257" s="1032"/>
      <c r="AG257" s="925" t="s">
        <v>274</v>
      </c>
      <c r="AH257" s="1032"/>
      <c r="AI257" s="1032"/>
      <c r="AJ257" s="108" t="s">
        <v>65</v>
      </c>
      <c r="AK257" s="926"/>
      <c r="AL257" s="926"/>
      <c r="AM257" s="926"/>
      <c r="AN257" s="926"/>
      <c r="AO257" s="366">
        <v>0</v>
      </c>
      <c r="AP257" s="366">
        <v>0</v>
      </c>
      <c r="AQ257" s="366">
        <v>0</v>
      </c>
      <c r="AR257" s="438">
        <v>0</v>
      </c>
      <c r="AS257" s="366">
        <v>0</v>
      </c>
      <c r="AT257" s="366">
        <v>0</v>
      </c>
      <c r="AU257" s="366">
        <v>0</v>
      </c>
      <c r="AV257" s="366">
        <v>0</v>
      </c>
      <c r="AW257" s="366">
        <v>0</v>
      </c>
      <c r="AX257" s="366">
        <v>0</v>
      </c>
      <c r="AY257" s="366">
        <v>0</v>
      </c>
      <c r="AZ257" s="366">
        <v>0</v>
      </c>
      <c r="BA257" s="366">
        <v>0</v>
      </c>
      <c r="BB257" s="363"/>
      <c r="BC257" s="364" t="e">
        <f t="shared" si="14"/>
        <v>#DIV/0!</v>
      </c>
      <c r="BD257" s="364" t="e">
        <f t="shared" si="15"/>
        <v>#DIV/0!</v>
      </c>
    </row>
    <row r="258" spans="1:56" ht="15" hidden="1" customHeight="1" x14ac:dyDescent="0.25">
      <c r="A258" s="329" t="str">
        <f t="shared" si="16"/>
        <v>C250210005021110</v>
      </c>
      <c r="B258" s="925" t="s">
        <v>99</v>
      </c>
      <c r="C258" s="1032"/>
      <c r="D258" s="925" t="s">
        <v>322</v>
      </c>
      <c r="E258" s="1032"/>
      <c r="F258" s="925" t="s">
        <v>324</v>
      </c>
      <c r="G258" s="1032"/>
      <c r="H258" s="925" t="s">
        <v>284</v>
      </c>
      <c r="I258" s="1032"/>
      <c r="J258" s="925" t="s">
        <v>280</v>
      </c>
      <c r="K258" s="1032"/>
      <c r="L258" s="1032"/>
      <c r="M258" s="925" t="s">
        <v>282</v>
      </c>
      <c r="N258" s="1032"/>
      <c r="O258" s="1032"/>
      <c r="P258" s="925" t="s">
        <v>80</v>
      </c>
      <c r="Q258" s="1032"/>
      <c r="R258" s="925"/>
      <c r="S258" s="1032"/>
      <c r="T258" s="924" t="s">
        <v>330</v>
      </c>
      <c r="U258" s="1032"/>
      <c r="V258" s="1032"/>
      <c r="W258" s="1032"/>
      <c r="X258" s="1032"/>
      <c r="Y258" s="1032"/>
      <c r="Z258" s="1032"/>
      <c r="AA258" s="1032"/>
      <c r="AB258" s="925" t="s">
        <v>273</v>
      </c>
      <c r="AC258" s="1032"/>
      <c r="AD258" s="1032"/>
      <c r="AE258" s="1032"/>
      <c r="AF258" s="1032"/>
      <c r="AG258" s="925" t="s">
        <v>274</v>
      </c>
      <c r="AH258" s="1032"/>
      <c r="AI258" s="1032"/>
      <c r="AJ258" s="108" t="s">
        <v>65</v>
      </c>
      <c r="AK258" s="926"/>
      <c r="AL258" s="926"/>
      <c r="AM258" s="926"/>
      <c r="AN258" s="926"/>
      <c r="AO258" s="366">
        <v>0</v>
      </c>
      <c r="AP258" s="366">
        <v>0</v>
      </c>
      <c r="AQ258" s="366">
        <v>0</v>
      </c>
      <c r="AR258" s="438">
        <v>0</v>
      </c>
      <c r="AS258" s="366">
        <v>0</v>
      </c>
      <c r="AT258" s="366">
        <v>0</v>
      </c>
      <c r="AU258" s="366">
        <v>0</v>
      </c>
      <c r="AV258" s="366">
        <v>0</v>
      </c>
      <c r="AW258" s="366">
        <v>0</v>
      </c>
      <c r="AX258" s="366">
        <v>0</v>
      </c>
      <c r="AY258" s="366">
        <v>0</v>
      </c>
      <c r="AZ258" s="366">
        <v>0</v>
      </c>
      <c r="BA258" s="366">
        <v>0</v>
      </c>
      <c r="BB258" s="363"/>
      <c r="BC258" s="364" t="e">
        <f t="shared" si="14"/>
        <v>#DIV/0!</v>
      </c>
      <c r="BD258" s="364" t="e">
        <f t="shared" si="15"/>
        <v>#DIV/0!</v>
      </c>
    </row>
    <row r="259" spans="1:56" s="426" customFormat="1" ht="15" customHeight="1" x14ac:dyDescent="0.3">
      <c r="A259" s="426" t="str">
        <f t="shared" si="16"/>
        <v>C25021000610</v>
      </c>
      <c r="B259" s="1059" t="s">
        <v>99</v>
      </c>
      <c r="C259" s="1060"/>
      <c r="D259" s="1059" t="s">
        <v>322</v>
      </c>
      <c r="E259" s="1060"/>
      <c r="F259" s="1059" t="s">
        <v>324</v>
      </c>
      <c r="G259" s="1060"/>
      <c r="H259" s="1059" t="s">
        <v>292</v>
      </c>
      <c r="I259" s="1060"/>
      <c r="J259" s="1059"/>
      <c r="K259" s="1060"/>
      <c r="L259" s="1060"/>
      <c r="M259" s="1059"/>
      <c r="N259" s="1060"/>
      <c r="O259" s="1060"/>
      <c r="P259" s="1059"/>
      <c r="Q259" s="1060"/>
      <c r="R259" s="1059"/>
      <c r="S259" s="1060"/>
      <c r="T259" s="1062" t="s">
        <v>334</v>
      </c>
      <c r="U259" s="1060"/>
      <c r="V259" s="1060"/>
      <c r="W259" s="1060"/>
      <c r="X259" s="1060"/>
      <c r="Y259" s="1060"/>
      <c r="Z259" s="1060"/>
      <c r="AA259" s="1060"/>
      <c r="AB259" s="1059" t="s">
        <v>273</v>
      </c>
      <c r="AC259" s="1060"/>
      <c r="AD259" s="1060"/>
      <c r="AE259" s="1060"/>
      <c r="AF259" s="1060"/>
      <c r="AG259" s="1059" t="s">
        <v>274</v>
      </c>
      <c r="AH259" s="1060"/>
      <c r="AI259" s="1060"/>
      <c r="AJ259" s="427" t="s">
        <v>65</v>
      </c>
      <c r="AK259" s="1061"/>
      <c r="AL259" s="1061"/>
      <c r="AM259" s="1061"/>
      <c r="AN259" s="1061"/>
      <c r="AO259" s="441">
        <v>4000000000</v>
      </c>
      <c r="AP259" s="428">
        <v>3200000000</v>
      </c>
      <c r="AQ259" s="428">
        <v>400000000</v>
      </c>
      <c r="AR259" s="437">
        <v>400000000</v>
      </c>
      <c r="AS259" s="428">
        <v>2655486173</v>
      </c>
      <c r="AT259" s="428">
        <v>544513827</v>
      </c>
      <c r="AU259" s="429">
        <v>1383827217</v>
      </c>
      <c r="AV259" s="428">
        <v>1271658956</v>
      </c>
      <c r="AW259" s="429">
        <v>1375664403</v>
      </c>
      <c r="AX259" s="429">
        <v>8162814</v>
      </c>
      <c r="AY259" s="429">
        <v>1375664403</v>
      </c>
      <c r="AZ259" s="429">
        <v>0</v>
      </c>
      <c r="BA259" s="429">
        <v>1535129</v>
      </c>
      <c r="BC259" s="430">
        <f t="shared" si="14"/>
        <v>0.66387154324999997</v>
      </c>
      <c r="BD259" s="430">
        <f t="shared" si="15"/>
        <v>0.51804615553537658</v>
      </c>
    </row>
    <row r="260" spans="1:56" s="426" customFormat="1" ht="15" customHeight="1" x14ac:dyDescent="0.3">
      <c r="A260" s="426" t="str">
        <f t="shared" si="16"/>
        <v>C250210006010</v>
      </c>
      <c r="B260" s="1059" t="s">
        <v>99</v>
      </c>
      <c r="C260" s="1060"/>
      <c r="D260" s="1059" t="s">
        <v>322</v>
      </c>
      <c r="E260" s="1060"/>
      <c r="F260" s="1059" t="s">
        <v>324</v>
      </c>
      <c r="G260" s="1060"/>
      <c r="H260" s="1059" t="s">
        <v>292</v>
      </c>
      <c r="I260" s="1060"/>
      <c r="J260" s="1059" t="s">
        <v>280</v>
      </c>
      <c r="K260" s="1060"/>
      <c r="L260" s="1060"/>
      <c r="M260" s="1059"/>
      <c r="N260" s="1060"/>
      <c r="O260" s="1060"/>
      <c r="P260" s="1059"/>
      <c r="Q260" s="1060"/>
      <c r="R260" s="1059"/>
      <c r="S260" s="1060"/>
      <c r="T260" s="1062" t="s">
        <v>334</v>
      </c>
      <c r="U260" s="1060"/>
      <c r="V260" s="1060"/>
      <c r="W260" s="1060"/>
      <c r="X260" s="1060"/>
      <c r="Y260" s="1060"/>
      <c r="Z260" s="1060"/>
      <c r="AA260" s="1060"/>
      <c r="AB260" s="1059" t="s">
        <v>273</v>
      </c>
      <c r="AC260" s="1060"/>
      <c r="AD260" s="1060"/>
      <c r="AE260" s="1060"/>
      <c r="AF260" s="1060"/>
      <c r="AG260" s="1059" t="s">
        <v>274</v>
      </c>
      <c r="AH260" s="1060"/>
      <c r="AI260" s="1060"/>
      <c r="AJ260" s="427" t="s">
        <v>65</v>
      </c>
      <c r="AK260" s="1061"/>
      <c r="AL260" s="1061"/>
      <c r="AM260" s="1061"/>
      <c r="AN260" s="1061"/>
      <c r="AO260" s="441">
        <v>3600000000</v>
      </c>
      <c r="AP260" s="428">
        <v>3200000000</v>
      </c>
      <c r="AQ260" s="428">
        <v>400000000</v>
      </c>
      <c r="AR260" s="437">
        <v>0</v>
      </c>
      <c r="AS260" s="428">
        <v>2655486173</v>
      </c>
      <c r="AT260" s="428">
        <v>544513827</v>
      </c>
      <c r="AU260" s="429">
        <v>1383827217</v>
      </c>
      <c r="AV260" s="428">
        <v>1271658956</v>
      </c>
      <c r="AW260" s="429">
        <v>1375664403</v>
      </c>
      <c r="AX260" s="429">
        <v>8162814</v>
      </c>
      <c r="AY260" s="429">
        <v>1375664403</v>
      </c>
      <c r="AZ260" s="429">
        <v>0</v>
      </c>
      <c r="BA260" s="429">
        <v>1535129</v>
      </c>
      <c r="BC260" s="430">
        <f t="shared" si="14"/>
        <v>0.73763504805555558</v>
      </c>
      <c r="BD260" s="430">
        <f t="shared" si="15"/>
        <v>0.51804615553537658</v>
      </c>
    </row>
    <row r="261" spans="1:56" ht="15" hidden="1" customHeight="1" x14ac:dyDescent="0.25">
      <c r="A261" s="329" t="str">
        <f t="shared" si="16"/>
        <v>C2502100060110</v>
      </c>
      <c r="B261" s="918" t="s">
        <v>99</v>
      </c>
      <c r="C261" s="1032"/>
      <c r="D261" s="918" t="s">
        <v>322</v>
      </c>
      <c r="E261" s="1032"/>
      <c r="F261" s="918" t="s">
        <v>324</v>
      </c>
      <c r="G261" s="1032"/>
      <c r="H261" s="918" t="s">
        <v>292</v>
      </c>
      <c r="I261" s="1032"/>
      <c r="J261" s="918" t="s">
        <v>280</v>
      </c>
      <c r="K261" s="1032"/>
      <c r="L261" s="1032"/>
      <c r="M261" s="918" t="s">
        <v>279</v>
      </c>
      <c r="N261" s="1032"/>
      <c r="O261" s="1032"/>
      <c r="P261" s="918"/>
      <c r="Q261" s="1032"/>
      <c r="R261" s="918"/>
      <c r="S261" s="1032"/>
      <c r="T261" s="917" t="s">
        <v>331</v>
      </c>
      <c r="U261" s="1032"/>
      <c r="V261" s="1032"/>
      <c r="W261" s="1032"/>
      <c r="X261" s="1032"/>
      <c r="Y261" s="1032"/>
      <c r="Z261" s="1032"/>
      <c r="AA261" s="1032"/>
      <c r="AB261" s="918" t="s">
        <v>273</v>
      </c>
      <c r="AC261" s="1032"/>
      <c r="AD261" s="1032"/>
      <c r="AE261" s="1032"/>
      <c r="AF261" s="1032"/>
      <c r="AG261" s="918" t="s">
        <v>274</v>
      </c>
      <c r="AH261" s="1032"/>
      <c r="AI261" s="1032"/>
      <c r="AJ261" s="105" t="s">
        <v>65</v>
      </c>
      <c r="AK261" s="919"/>
      <c r="AL261" s="919"/>
      <c r="AM261" s="919"/>
      <c r="AN261" s="919"/>
      <c r="AO261" s="360">
        <v>3600000000</v>
      </c>
      <c r="AP261" s="360">
        <v>3200000000</v>
      </c>
      <c r="AQ261" s="360">
        <v>400000000</v>
      </c>
      <c r="AR261" s="436">
        <v>0</v>
      </c>
      <c r="AS261" s="360">
        <v>2655486173</v>
      </c>
      <c r="AT261" s="360">
        <v>544513827</v>
      </c>
      <c r="AU261" s="360">
        <v>1383827217</v>
      </c>
      <c r="AV261" s="360">
        <v>1271658956</v>
      </c>
      <c r="AW261" s="360">
        <v>1375664403</v>
      </c>
      <c r="AX261" s="360">
        <v>8162814</v>
      </c>
      <c r="AY261" s="360">
        <v>1375664403</v>
      </c>
      <c r="AZ261" s="361">
        <v>0</v>
      </c>
      <c r="BA261" s="360">
        <v>1535129</v>
      </c>
      <c r="BB261" s="363"/>
      <c r="BC261" s="364">
        <f t="shared" si="14"/>
        <v>0.73763504805555558</v>
      </c>
      <c r="BD261" s="364">
        <f t="shared" si="15"/>
        <v>0.51804615553537658</v>
      </c>
    </row>
    <row r="262" spans="1:56" ht="15" hidden="1" customHeight="1" x14ac:dyDescent="0.25">
      <c r="A262" s="329" t="str">
        <f t="shared" si="16"/>
        <v>C25021000601110</v>
      </c>
      <c r="B262" s="925" t="s">
        <v>99</v>
      </c>
      <c r="C262" s="1032"/>
      <c r="D262" s="925" t="s">
        <v>322</v>
      </c>
      <c r="E262" s="1032"/>
      <c r="F262" s="925" t="s">
        <v>324</v>
      </c>
      <c r="G262" s="1032"/>
      <c r="H262" s="925" t="s">
        <v>292</v>
      </c>
      <c r="I262" s="1032"/>
      <c r="J262" s="925" t="s">
        <v>280</v>
      </c>
      <c r="K262" s="1032"/>
      <c r="L262" s="1032"/>
      <c r="M262" s="925" t="s">
        <v>279</v>
      </c>
      <c r="N262" s="1032"/>
      <c r="O262" s="1032"/>
      <c r="P262" s="925" t="s">
        <v>279</v>
      </c>
      <c r="Q262" s="1032"/>
      <c r="R262" s="925"/>
      <c r="S262" s="1032"/>
      <c r="T262" s="924" t="s">
        <v>332</v>
      </c>
      <c r="U262" s="1032"/>
      <c r="V262" s="1032"/>
      <c r="W262" s="1032"/>
      <c r="X262" s="1032"/>
      <c r="Y262" s="1032"/>
      <c r="Z262" s="1032"/>
      <c r="AA262" s="1032"/>
      <c r="AB262" s="925" t="s">
        <v>273</v>
      </c>
      <c r="AC262" s="1032"/>
      <c r="AD262" s="1032"/>
      <c r="AE262" s="1032"/>
      <c r="AF262" s="1032"/>
      <c r="AG262" s="925" t="s">
        <v>274</v>
      </c>
      <c r="AH262" s="1032"/>
      <c r="AI262" s="1032"/>
      <c r="AJ262" s="108" t="s">
        <v>65</v>
      </c>
      <c r="AK262" s="926"/>
      <c r="AL262" s="926"/>
      <c r="AM262" s="926"/>
      <c r="AN262" s="926"/>
      <c r="AO262" s="365">
        <v>868452358</v>
      </c>
      <c r="AP262" s="365">
        <v>868452358</v>
      </c>
      <c r="AQ262" s="366">
        <v>0</v>
      </c>
      <c r="AR262" s="438">
        <v>0</v>
      </c>
      <c r="AS262" s="365">
        <v>785890233</v>
      </c>
      <c r="AT262" s="365">
        <v>82562125</v>
      </c>
      <c r="AU262" s="365">
        <v>319290400</v>
      </c>
      <c r="AV262" s="365">
        <v>466599833</v>
      </c>
      <c r="AW262" s="365">
        <v>319290400</v>
      </c>
      <c r="AX262" s="366">
        <v>0</v>
      </c>
      <c r="AY262" s="365">
        <v>319290400</v>
      </c>
      <c r="AZ262" s="366">
        <v>0</v>
      </c>
      <c r="BA262" s="366">
        <v>0</v>
      </c>
      <c r="BB262" s="363"/>
      <c r="BC262" s="364">
        <f t="shared" si="14"/>
        <v>0.90493188919408751</v>
      </c>
      <c r="BD262" s="364">
        <f t="shared" si="15"/>
        <v>0.40627862084653238</v>
      </c>
    </row>
    <row r="263" spans="1:56" ht="15" hidden="1" customHeight="1" x14ac:dyDescent="0.25">
      <c r="A263" s="329" t="str">
        <f t="shared" si="16"/>
        <v>C25021000601210</v>
      </c>
      <c r="B263" s="925" t="s">
        <v>99</v>
      </c>
      <c r="C263" s="1032"/>
      <c r="D263" s="925" t="s">
        <v>322</v>
      </c>
      <c r="E263" s="1032"/>
      <c r="F263" s="925" t="s">
        <v>324</v>
      </c>
      <c r="G263" s="1032"/>
      <c r="H263" s="925" t="s">
        <v>292</v>
      </c>
      <c r="I263" s="1032"/>
      <c r="J263" s="925" t="s">
        <v>280</v>
      </c>
      <c r="K263" s="1032"/>
      <c r="L263" s="1032"/>
      <c r="M263" s="925" t="s">
        <v>279</v>
      </c>
      <c r="N263" s="1032"/>
      <c r="O263" s="1032"/>
      <c r="P263" s="925" t="s">
        <v>282</v>
      </c>
      <c r="Q263" s="1032"/>
      <c r="R263" s="925"/>
      <c r="S263" s="1032"/>
      <c r="T263" s="924" t="s">
        <v>327</v>
      </c>
      <c r="U263" s="1032"/>
      <c r="V263" s="1032"/>
      <c r="W263" s="1032"/>
      <c r="X263" s="1032"/>
      <c r="Y263" s="1032"/>
      <c r="Z263" s="1032"/>
      <c r="AA263" s="1032"/>
      <c r="AB263" s="925" t="s">
        <v>273</v>
      </c>
      <c r="AC263" s="1032"/>
      <c r="AD263" s="1032"/>
      <c r="AE263" s="1032"/>
      <c r="AF263" s="1032"/>
      <c r="AG263" s="925" t="s">
        <v>274</v>
      </c>
      <c r="AH263" s="1032"/>
      <c r="AI263" s="1032"/>
      <c r="AJ263" s="108" t="s">
        <v>65</v>
      </c>
      <c r="AK263" s="926"/>
      <c r="AL263" s="926"/>
      <c r="AM263" s="926"/>
      <c r="AN263" s="926"/>
      <c r="AO263" s="365">
        <v>480000000</v>
      </c>
      <c r="AP263" s="365">
        <v>370000000</v>
      </c>
      <c r="AQ263" s="365">
        <v>110000000</v>
      </c>
      <c r="AR263" s="438">
        <v>0</v>
      </c>
      <c r="AS263" s="365">
        <v>370000000</v>
      </c>
      <c r="AT263" s="366">
        <v>0</v>
      </c>
      <c r="AU263" s="365">
        <v>74000000</v>
      </c>
      <c r="AV263" s="365">
        <v>296000000</v>
      </c>
      <c r="AW263" s="365">
        <v>74000000</v>
      </c>
      <c r="AX263" s="366">
        <v>0</v>
      </c>
      <c r="AY263" s="365">
        <v>74000000</v>
      </c>
      <c r="AZ263" s="366">
        <v>0</v>
      </c>
      <c r="BA263" s="366">
        <v>0</v>
      </c>
      <c r="BB263" s="363"/>
      <c r="BC263" s="364">
        <f t="shared" si="14"/>
        <v>0.77083333333333337</v>
      </c>
      <c r="BD263" s="364">
        <f t="shared" si="15"/>
        <v>0.2</v>
      </c>
    </row>
    <row r="264" spans="1:56" ht="15" hidden="1" customHeight="1" x14ac:dyDescent="0.25">
      <c r="A264" s="329" t="str">
        <f t="shared" si="16"/>
        <v>C25021000601310</v>
      </c>
      <c r="B264" s="925" t="s">
        <v>99</v>
      </c>
      <c r="C264" s="1032"/>
      <c r="D264" s="925" t="s">
        <v>322</v>
      </c>
      <c r="E264" s="1032"/>
      <c r="F264" s="925" t="s">
        <v>324</v>
      </c>
      <c r="G264" s="1032"/>
      <c r="H264" s="925" t="s">
        <v>292</v>
      </c>
      <c r="I264" s="1032"/>
      <c r="J264" s="925" t="s">
        <v>280</v>
      </c>
      <c r="K264" s="1032"/>
      <c r="L264" s="1032"/>
      <c r="M264" s="925" t="s">
        <v>279</v>
      </c>
      <c r="N264" s="1032"/>
      <c r="O264" s="1032"/>
      <c r="P264" s="925" t="s">
        <v>289</v>
      </c>
      <c r="Q264" s="1032"/>
      <c r="R264" s="925"/>
      <c r="S264" s="1032"/>
      <c r="T264" s="924" t="s">
        <v>328</v>
      </c>
      <c r="U264" s="1032"/>
      <c r="V264" s="1032"/>
      <c r="W264" s="1032"/>
      <c r="X264" s="1032"/>
      <c r="Y264" s="1032"/>
      <c r="Z264" s="1032"/>
      <c r="AA264" s="1032"/>
      <c r="AB264" s="925" t="s">
        <v>273</v>
      </c>
      <c r="AC264" s="1032"/>
      <c r="AD264" s="1032"/>
      <c r="AE264" s="1032"/>
      <c r="AF264" s="1032"/>
      <c r="AG264" s="925" t="s">
        <v>274</v>
      </c>
      <c r="AH264" s="1032"/>
      <c r="AI264" s="1032"/>
      <c r="AJ264" s="108" t="s">
        <v>65</v>
      </c>
      <c r="AK264" s="926"/>
      <c r="AL264" s="926"/>
      <c r="AM264" s="926"/>
      <c r="AN264" s="926"/>
      <c r="AO264" s="365">
        <v>390000000</v>
      </c>
      <c r="AP264" s="365">
        <v>390000000</v>
      </c>
      <c r="AQ264" s="366">
        <v>0</v>
      </c>
      <c r="AR264" s="438">
        <v>0</v>
      </c>
      <c r="AS264" s="365">
        <v>390000000</v>
      </c>
      <c r="AT264" s="366">
        <v>0</v>
      </c>
      <c r="AU264" s="365">
        <v>51240318</v>
      </c>
      <c r="AV264" s="365">
        <v>338759682</v>
      </c>
      <c r="AW264" s="365">
        <v>51240318</v>
      </c>
      <c r="AX264" s="366">
        <v>0</v>
      </c>
      <c r="AY264" s="365">
        <v>51240318</v>
      </c>
      <c r="AZ264" s="366">
        <v>0</v>
      </c>
      <c r="BA264" s="366">
        <v>0</v>
      </c>
      <c r="BB264" s="363"/>
      <c r="BC264" s="364">
        <f t="shared" si="14"/>
        <v>1</v>
      </c>
      <c r="BD264" s="364">
        <f t="shared" si="15"/>
        <v>0.13138543076923076</v>
      </c>
    </row>
    <row r="265" spans="1:56" ht="15" hidden="1" customHeight="1" x14ac:dyDescent="0.25">
      <c r="A265" s="329" t="str">
        <f t="shared" si="16"/>
        <v>C25021000601410</v>
      </c>
      <c r="B265" s="925" t="s">
        <v>99</v>
      </c>
      <c r="C265" s="1032"/>
      <c r="D265" s="925" t="s">
        <v>322</v>
      </c>
      <c r="E265" s="1032"/>
      <c r="F265" s="925" t="s">
        <v>324</v>
      </c>
      <c r="G265" s="1032"/>
      <c r="H265" s="925" t="s">
        <v>292</v>
      </c>
      <c r="I265" s="1032"/>
      <c r="J265" s="925" t="s">
        <v>280</v>
      </c>
      <c r="K265" s="1032"/>
      <c r="L265" s="1032"/>
      <c r="M265" s="925" t="s">
        <v>279</v>
      </c>
      <c r="N265" s="1032"/>
      <c r="O265" s="1032"/>
      <c r="P265" s="925" t="s">
        <v>283</v>
      </c>
      <c r="Q265" s="1032"/>
      <c r="R265" s="925"/>
      <c r="S265" s="1032"/>
      <c r="T265" s="924" t="s">
        <v>84</v>
      </c>
      <c r="U265" s="1032"/>
      <c r="V265" s="1032"/>
      <c r="W265" s="1032"/>
      <c r="X265" s="1032"/>
      <c r="Y265" s="1032"/>
      <c r="Z265" s="1032"/>
      <c r="AA265" s="1032"/>
      <c r="AB265" s="925" t="s">
        <v>273</v>
      </c>
      <c r="AC265" s="1032"/>
      <c r="AD265" s="1032"/>
      <c r="AE265" s="1032"/>
      <c r="AF265" s="1032"/>
      <c r="AG265" s="925" t="s">
        <v>274</v>
      </c>
      <c r="AH265" s="1032"/>
      <c r="AI265" s="1032"/>
      <c r="AJ265" s="108" t="s">
        <v>65</v>
      </c>
      <c r="AK265" s="926"/>
      <c r="AL265" s="926"/>
      <c r="AM265" s="926"/>
      <c r="AN265" s="926"/>
      <c r="AO265" s="365">
        <v>1571547642</v>
      </c>
      <c r="AP265" s="365">
        <v>1571547642</v>
      </c>
      <c r="AQ265" s="366">
        <v>0</v>
      </c>
      <c r="AR265" s="438">
        <v>0</v>
      </c>
      <c r="AS265" s="365">
        <v>1109595940</v>
      </c>
      <c r="AT265" s="365">
        <v>461951702</v>
      </c>
      <c r="AU265" s="365">
        <v>939296499</v>
      </c>
      <c r="AV265" s="365">
        <v>170299441</v>
      </c>
      <c r="AW265" s="365">
        <v>931133685</v>
      </c>
      <c r="AX265" s="365">
        <v>8162814</v>
      </c>
      <c r="AY265" s="365">
        <v>931133685</v>
      </c>
      <c r="AZ265" s="366">
        <v>0</v>
      </c>
      <c r="BA265" s="365">
        <v>1535129</v>
      </c>
      <c r="BB265" s="363"/>
      <c r="BC265" s="364">
        <f t="shared" si="14"/>
        <v>0.70605300809582461</v>
      </c>
      <c r="BD265" s="364">
        <f t="shared" si="15"/>
        <v>0.83916464672716806</v>
      </c>
    </row>
    <row r="266" spans="1:56" ht="15" hidden="1" customHeight="1" x14ac:dyDescent="0.25">
      <c r="A266" s="329" t="str">
        <f t="shared" si="16"/>
        <v>C25021000601710</v>
      </c>
      <c r="B266" s="925" t="s">
        <v>99</v>
      </c>
      <c r="C266" s="1032"/>
      <c r="D266" s="925" t="s">
        <v>322</v>
      </c>
      <c r="E266" s="1032"/>
      <c r="F266" s="925" t="s">
        <v>324</v>
      </c>
      <c r="G266" s="1032"/>
      <c r="H266" s="925" t="s">
        <v>292</v>
      </c>
      <c r="I266" s="1032"/>
      <c r="J266" s="925" t="s">
        <v>280</v>
      </c>
      <c r="K266" s="1032"/>
      <c r="L266" s="1032"/>
      <c r="M266" s="925" t="s">
        <v>279</v>
      </c>
      <c r="N266" s="1032"/>
      <c r="O266" s="1032"/>
      <c r="P266" s="925" t="s">
        <v>293</v>
      </c>
      <c r="Q266" s="1032"/>
      <c r="R266" s="925"/>
      <c r="S266" s="1032"/>
      <c r="T266" s="924" t="s">
        <v>335</v>
      </c>
      <c r="U266" s="1032"/>
      <c r="V266" s="1032"/>
      <c r="W266" s="1032"/>
      <c r="X266" s="1032"/>
      <c r="Y266" s="1032"/>
      <c r="Z266" s="1032"/>
      <c r="AA266" s="1032"/>
      <c r="AB266" s="925" t="s">
        <v>273</v>
      </c>
      <c r="AC266" s="1032"/>
      <c r="AD266" s="1032"/>
      <c r="AE266" s="1032"/>
      <c r="AF266" s="1032"/>
      <c r="AG266" s="925" t="s">
        <v>274</v>
      </c>
      <c r="AH266" s="1032"/>
      <c r="AI266" s="1032"/>
      <c r="AJ266" s="108" t="s">
        <v>65</v>
      </c>
      <c r="AK266" s="926"/>
      <c r="AL266" s="926"/>
      <c r="AM266" s="926"/>
      <c r="AN266" s="926"/>
      <c r="AO266" s="365">
        <v>170000000</v>
      </c>
      <c r="AP266" s="366">
        <v>0</v>
      </c>
      <c r="AQ266" s="365">
        <v>170000000</v>
      </c>
      <c r="AR266" s="438">
        <v>0</v>
      </c>
      <c r="AS266" s="366">
        <v>0</v>
      </c>
      <c r="AT266" s="366">
        <v>0</v>
      </c>
      <c r="AU266" s="366">
        <v>0</v>
      </c>
      <c r="AV266" s="366">
        <v>0</v>
      </c>
      <c r="AW266" s="366">
        <v>0</v>
      </c>
      <c r="AX266" s="366">
        <v>0</v>
      </c>
      <c r="AY266" s="366">
        <v>0</v>
      </c>
      <c r="AZ266" s="366">
        <v>0</v>
      </c>
      <c r="BA266" s="366">
        <v>0</v>
      </c>
      <c r="BB266" s="363"/>
      <c r="BC266" s="364">
        <f t="shared" si="14"/>
        <v>0</v>
      </c>
      <c r="BD266" s="364" t="e">
        <f t="shared" si="15"/>
        <v>#DIV/0!</v>
      </c>
    </row>
    <row r="267" spans="1:56" ht="33" customHeight="1" x14ac:dyDescent="0.25">
      <c r="A267" s="329" t="str">
        <f t="shared" si="16"/>
        <v>250210006011210</v>
      </c>
      <c r="B267" s="925"/>
      <c r="C267" s="1032"/>
      <c r="D267" s="925" t="s">
        <v>322</v>
      </c>
      <c r="E267" s="1032"/>
      <c r="F267" s="925" t="s">
        <v>324</v>
      </c>
      <c r="G267" s="1032"/>
      <c r="H267" s="925" t="s">
        <v>292</v>
      </c>
      <c r="I267" s="1032"/>
      <c r="J267" s="925" t="s">
        <v>280</v>
      </c>
      <c r="K267" s="1032"/>
      <c r="L267" s="1032"/>
      <c r="M267" s="925" t="s">
        <v>279</v>
      </c>
      <c r="N267" s="1032"/>
      <c r="O267" s="1032"/>
      <c r="P267" s="925" t="s">
        <v>290</v>
      </c>
      <c r="Q267" s="1032"/>
      <c r="R267" s="925" t="s">
        <v>236</v>
      </c>
      <c r="S267" s="1032"/>
      <c r="T267" s="924" t="s">
        <v>863</v>
      </c>
      <c r="U267" s="1032"/>
      <c r="V267" s="1032"/>
      <c r="W267" s="1032"/>
      <c r="X267" s="1032"/>
      <c r="Y267" s="1032"/>
      <c r="Z267" s="1032"/>
      <c r="AA267" s="1032"/>
      <c r="AB267" s="925" t="s">
        <v>273</v>
      </c>
      <c r="AC267" s="1032"/>
      <c r="AD267" s="1032"/>
      <c r="AE267" s="1032"/>
      <c r="AF267" s="1032"/>
      <c r="AG267" s="925" t="s">
        <v>274</v>
      </c>
      <c r="AH267" s="1032"/>
      <c r="AI267" s="1032"/>
      <c r="AJ267" s="108" t="s">
        <v>65</v>
      </c>
      <c r="AK267" s="926"/>
      <c r="AL267" s="926"/>
      <c r="AM267" s="926"/>
      <c r="AN267" s="926"/>
      <c r="AO267" s="365">
        <v>120000000</v>
      </c>
      <c r="AP267" s="366">
        <v>0</v>
      </c>
      <c r="AQ267" s="365">
        <v>120000000</v>
      </c>
      <c r="AR267" s="438">
        <v>0</v>
      </c>
      <c r="AS267" s="366">
        <v>0</v>
      </c>
      <c r="AT267" s="366">
        <v>0</v>
      </c>
      <c r="AU267" s="366">
        <v>0</v>
      </c>
      <c r="AV267" s="366">
        <v>0</v>
      </c>
      <c r="AW267" s="366">
        <v>0</v>
      </c>
      <c r="AX267" s="366">
        <v>0</v>
      </c>
      <c r="AY267" s="366">
        <v>0</v>
      </c>
      <c r="AZ267" s="366">
        <v>0</v>
      </c>
      <c r="BA267" s="366">
        <v>0</v>
      </c>
      <c r="BB267" s="363"/>
      <c r="BC267" s="364">
        <f t="shared" si="14"/>
        <v>0</v>
      </c>
      <c r="BD267" s="364" t="e">
        <f t="shared" si="15"/>
        <v>#DIV/0!</v>
      </c>
    </row>
    <row r="268" spans="1:56" s="426" customFormat="1" ht="15" customHeight="1" x14ac:dyDescent="0.3">
      <c r="A268" s="426" t="str">
        <f t="shared" si="16"/>
        <v>C25021000710</v>
      </c>
      <c r="B268" s="1059" t="s">
        <v>99</v>
      </c>
      <c r="C268" s="1060"/>
      <c r="D268" s="1059" t="s">
        <v>322</v>
      </c>
      <c r="E268" s="1060"/>
      <c r="F268" s="1059" t="s">
        <v>324</v>
      </c>
      <c r="G268" s="1060"/>
      <c r="H268" s="1059" t="s">
        <v>293</v>
      </c>
      <c r="I268" s="1060"/>
      <c r="J268" s="1059"/>
      <c r="K268" s="1060"/>
      <c r="L268" s="1060"/>
      <c r="M268" s="1059"/>
      <c r="N268" s="1060"/>
      <c r="O268" s="1060"/>
      <c r="P268" s="1059"/>
      <c r="Q268" s="1060"/>
      <c r="R268" s="1059"/>
      <c r="S268" s="1060"/>
      <c r="T268" s="1062" t="s">
        <v>336</v>
      </c>
      <c r="U268" s="1060"/>
      <c r="V268" s="1060"/>
      <c r="W268" s="1060"/>
      <c r="X268" s="1060"/>
      <c r="Y268" s="1060"/>
      <c r="Z268" s="1060"/>
      <c r="AA268" s="1060"/>
      <c r="AB268" s="1059" t="s">
        <v>273</v>
      </c>
      <c r="AC268" s="1060"/>
      <c r="AD268" s="1060"/>
      <c r="AE268" s="1060"/>
      <c r="AF268" s="1060"/>
      <c r="AG268" s="1059" t="s">
        <v>274</v>
      </c>
      <c r="AH268" s="1060"/>
      <c r="AI268" s="1060"/>
      <c r="AJ268" s="427" t="s">
        <v>65</v>
      </c>
      <c r="AK268" s="1061"/>
      <c r="AL268" s="1061"/>
      <c r="AM268" s="1061"/>
      <c r="AN268" s="1061"/>
      <c r="AO268" s="441">
        <v>4700000000</v>
      </c>
      <c r="AP268" s="428">
        <v>3240529999</v>
      </c>
      <c r="AQ268" s="428">
        <v>459470001</v>
      </c>
      <c r="AR268" s="437">
        <v>1000000000</v>
      </c>
      <c r="AS268" s="428">
        <v>2833399729</v>
      </c>
      <c r="AT268" s="428">
        <v>407130270</v>
      </c>
      <c r="AU268" s="429">
        <v>1179432535</v>
      </c>
      <c r="AV268" s="428">
        <v>1653967194</v>
      </c>
      <c r="AW268" s="429">
        <v>1176101420</v>
      </c>
      <c r="AX268" s="429">
        <v>3331115</v>
      </c>
      <c r="AY268" s="429">
        <v>1176101420</v>
      </c>
      <c r="AZ268" s="429">
        <v>0</v>
      </c>
      <c r="BA268" s="429">
        <v>0</v>
      </c>
      <c r="BC268" s="430">
        <f t="shared" si="14"/>
        <v>0.60285100617021281</v>
      </c>
      <c r="BD268" s="430">
        <f t="shared" si="15"/>
        <v>0.4150848918218415</v>
      </c>
    </row>
    <row r="269" spans="1:56" s="426" customFormat="1" ht="15" customHeight="1" x14ac:dyDescent="0.3">
      <c r="A269" s="426" t="str">
        <f t="shared" si="16"/>
        <v>C250210007010</v>
      </c>
      <c r="B269" s="1059" t="s">
        <v>99</v>
      </c>
      <c r="C269" s="1060"/>
      <c r="D269" s="1059" t="s">
        <v>322</v>
      </c>
      <c r="E269" s="1060"/>
      <c r="F269" s="1059" t="s">
        <v>324</v>
      </c>
      <c r="G269" s="1060"/>
      <c r="H269" s="1059" t="s">
        <v>293</v>
      </c>
      <c r="I269" s="1060"/>
      <c r="J269" s="1059" t="s">
        <v>280</v>
      </c>
      <c r="K269" s="1060"/>
      <c r="L269" s="1060"/>
      <c r="M269" s="1059"/>
      <c r="N269" s="1060"/>
      <c r="O269" s="1060"/>
      <c r="P269" s="1059"/>
      <c r="Q269" s="1060"/>
      <c r="R269" s="1059"/>
      <c r="S269" s="1060"/>
      <c r="T269" s="1062" t="s">
        <v>336</v>
      </c>
      <c r="U269" s="1060"/>
      <c r="V269" s="1060"/>
      <c r="W269" s="1060"/>
      <c r="X269" s="1060"/>
      <c r="Y269" s="1060"/>
      <c r="Z269" s="1060"/>
      <c r="AA269" s="1060"/>
      <c r="AB269" s="1059" t="s">
        <v>273</v>
      </c>
      <c r="AC269" s="1060"/>
      <c r="AD269" s="1060"/>
      <c r="AE269" s="1060"/>
      <c r="AF269" s="1060"/>
      <c r="AG269" s="1059" t="s">
        <v>274</v>
      </c>
      <c r="AH269" s="1060"/>
      <c r="AI269" s="1060"/>
      <c r="AJ269" s="427" t="s">
        <v>65</v>
      </c>
      <c r="AK269" s="1061"/>
      <c r="AL269" s="1061"/>
      <c r="AM269" s="1061"/>
      <c r="AN269" s="1061"/>
      <c r="AO269" s="441">
        <v>3500000000</v>
      </c>
      <c r="AP269" s="428">
        <v>3240529999</v>
      </c>
      <c r="AQ269" s="428">
        <v>259470001</v>
      </c>
      <c r="AR269" s="437">
        <v>0</v>
      </c>
      <c r="AS269" s="428">
        <v>2833399729</v>
      </c>
      <c r="AT269" s="428">
        <v>407130270</v>
      </c>
      <c r="AU269" s="429">
        <v>1179432535</v>
      </c>
      <c r="AV269" s="428">
        <v>1653967194</v>
      </c>
      <c r="AW269" s="429">
        <v>1176101420</v>
      </c>
      <c r="AX269" s="429">
        <v>3331115</v>
      </c>
      <c r="AY269" s="429">
        <v>1176101420</v>
      </c>
      <c r="AZ269" s="429">
        <v>0</v>
      </c>
      <c r="BA269" s="429">
        <v>0</v>
      </c>
      <c r="BC269" s="430">
        <f t="shared" si="14"/>
        <v>0.80954277971428568</v>
      </c>
      <c r="BD269" s="430">
        <f t="shared" si="15"/>
        <v>0.4150848918218415</v>
      </c>
    </row>
    <row r="270" spans="1:56" ht="15" hidden="1" customHeight="1" x14ac:dyDescent="0.25">
      <c r="A270" s="329" t="str">
        <f t="shared" si="16"/>
        <v>C2502100070210</v>
      </c>
      <c r="B270" s="918" t="s">
        <v>99</v>
      </c>
      <c r="C270" s="1032"/>
      <c r="D270" s="918" t="s">
        <v>322</v>
      </c>
      <c r="E270" s="1032"/>
      <c r="F270" s="918" t="s">
        <v>324</v>
      </c>
      <c r="G270" s="1032"/>
      <c r="H270" s="918" t="s">
        <v>293</v>
      </c>
      <c r="I270" s="1032"/>
      <c r="J270" s="918" t="s">
        <v>280</v>
      </c>
      <c r="K270" s="1032"/>
      <c r="L270" s="1032"/>
      <c r="M270" s="918" t="s">
        <v>282</v>
      </c>
      <c r="N270" s="1032"/>
      <c r="O270" s="1032"/>
      <c r="P270" s="918"/>
      <c r="Q270" s="1032"/>
      <c r="R270" s="918"/>
      <c r="S270" s="1032"/>
      <c r="T270" s="917" t="s">
        <v>326</v>
      </c>
      <c r="U270" s="1032"/>
      <c r="V270" s="1032"/>
      <c r="W270" s="1032"/>
      <c r="X270" s="1032"/>
      <c r="Y270" s="1032"/>
      <c r="Z270" s="1032"/>
      <c r="AA270" s="1032"/>
      <c r="AB270" s="918" t="s">
        <v>273</v>
      </c>
      <c r="AC270" s="1032"/>
      <c r="AD270" s="1032"/>
      <c r="AE270" s="1032"/>
      <c r="AF270" s="1032"/>
      <c r="AG270" s="918" t="s">
        <v>274</v>
      </c>
      <c r="AH270" s="1032"/>
      <c r="AI270" s="1032"/>
      <c r="AJ270" s="105" t="s">
        <v>65</v>
      </c>
      <c r="AK270" s="919"/>
      <c r="AL270" s="919"/>
      <c r="AM270" s="919"/>
      <c r="AN270" s="919"/>
      <c r="AO270" s="360">
        <v>3500000000</v>
      </c>
      <c r="AP270" s="360">
        <v>3240529999</v>
      </c>
      <c r="AQ270" s="360">
        <v>259470001</v>
      </c>
      <c r="AR270" s="436">
        <v>0</v>
      </c>
      <c r="AS270" s="360">
        <v>2833399729</v>
      </c>
      <c r="AT270" s="360">
        <v>407130270</v>
      </c>
      <c r="AU270" s="360">
        <v>1179432535</v>
      </c>
      <c r="AV270" s="360">
        <v>1653967194</v>
      </c>
      <c r="AW270" s="360">
        <v>1176101420</v>
      </c>
      <c r="AX270" s="360">
        <v>3331115</v>
      </c>
      <c r="AY270" s="360">
        <v>1176101420</v>
      </c>
      <c r="AZ270" s="361">
        <v>0</v>
      </c>
      <c r="BA270" s="361">
        <v>0</v>
      </c>
      <c r="BB270" s="363"/>
      <c r="BC270" s="364">
        <f t="shared" si="14"/>
        <v>0.80954277971428568</v>
      </c>
      <c r="BD270" s="364">
        <f t="shared" si="15"/>
        <v>0.4150848918218415</v>
      </c>
    </row>
    <row r="271" spans="1:56" ht="15" hidden="1" customHeight="1" x14ac:dyDescent="0.25">
      <c r="A271" s="329" t="str">
        <f t="shared" si="16"/>
        <v>C25021000702110</v>
      </c>
      <c r="B271" s="925" t="s">
        <v>99</v>
      </c>
      <c r="C271" s="1032"/>
      <c r="D271" s="925" t="s">
        <v>322</v>
      </c>
      <c r="E271" s="1032"/>
      <c r="F271" s="925" t="s">
        <v>324</v>
      </c>
      <c r="G271" s="1032"/>
      <c r="H271" s="925" t="s">
        <v>293</v>
      </c>
      <c r="I271" s="1032"/>
      <c r="J271" s="925" t="s">
        <v>280</v>
      </c>
      <c r="K271" s="1032"/>
      <c r="L271" s="1032"/>
      <c r="M271" s="925" t="s">
        <v>282</v>
      </c>
      <c r="N271" s="1032"/>
      <c r="O271" s="1032"/>
      <c r="P271" s="925" t="s">
        <v>279</v>
      </c>
      <c r="Q271" s="1032"/>
      <c r="R271" s="925"/>
      <c r="S271" s="1032"/>
      <c r="T271" s="924" t="s">
        <v>332</v>
      </c>
      <c r="U271" s="1032"/>
      <c r="V271" s="1032"/>
      <c r="W271" s="1032"/>
      <c r="X271" s="1032"/>
      <c r="Y271" s="1032"/>
      <c r="Z271" s="1032"/>
      <c r="AA271" s="1032"/>
      <c r="AB271" s="925" t="s">
        <v>273</v>
      </c>
      <c r="AC271" s="1032"/>
      <c r="AD271" s="1032"/>
      <c r="AE271" s="1032"/>
      <c r="AF271" s="1032"/>
      <c r="AG271" s="925" t="s">
        <v>274</v>
      </c>
      <c r="AH271" s="1032"/>
      <c r="AI271" s="1032"/>
      <c r="AJ271" s="108" t="s">
        <v>65</v>
      </c>
      <c r="AK271" s="926"/>
      <c r="AL271" s="926"/>
      <c r="AM271" s="926"/>
      <c r="AN271" s="926"/>
      <c r="AO271" s="365">
        <v>2400000000</v>
      </c>
      <c r="AP271" s="365">
        <v>2215529999</v>
      </c>
      <c r="AQ271" s="365">
        <v>184470001</v>
      </c>
      <c r="AR271" s="438">
        <v>0</v>
      </c>
      <c r="AS271" s="365">
        <v>1950122331</v>
      </c>
      <c r="AT271" s="365">
        <v>265407668</v>
      </c>
      <c r="AU271" s="365">
        <v>762776652</v>
      </c>
      <c r="AV271" s="365">
        <v>1187345679</v>
      </c>
      <c r="AW271" s="365">
        <v>762776652</v>
      </c>
      <c r="AX271" s="366">
        <v>0</v>
      </c>
      <c r="AY271" s="365">
        <v>762776652</v>
      </c>
      <c r="AZ271" s="366">
        <v>0</v>
      </c>
      <c r="BA271" s="366">
        <v>0</v>
      </c>
      <c r="BB271" s="363"/>
      <c r="BC271" s="364">
        <f t="shared" si="14"/>
        <v>0.81255097124999998</v>
      </c>
      <c r="BD271" s="364">
        <f t="shared" si="15"/>
        <v>0.39114297594287689</v>
      </c>
    </row>
    <row r="272" spans="1:56" ht="15" hidden="1" customHeight="1" x14ac:dyDescent="0.25">
      <c r="A272" s="329" t="str">
        <f t="shared" si="16"/>
        <v>C25021000702210</v>
      </c>
      <c r="B272" s="925" t="s">
        <v>99</v>
      </c>
      <c r="C272" s="1032"/>
      <c r="D272" s="925" t="s">
        <v>322</v>
      </c>
      <c r="E272" s="1032"/>
      <c r="F272" s="925" t="s">
        <v>324</v>
      </c>
      <c r="G272" s="1032"/>
      <c r="H272" s="925" t="s">
        <v>293</v>
      </c>
      <c r="I272" s="1032"/>
      <c r="J272" s="925" t="s">
        <v>280</v>
      </c>
      <c r="K272" s="1032"/>
      <c r="L272" s="1032"/>
      <c r="M272" s="925" t="s">
        <v>282</v>
      </c>
      <c r="N272" s="1032"/>
      <c r="O272" s="1032"/>
      <c r="P272" s="925" t="s">
        <v>282</v>
      </c>
      <c r="Q272" s="1032"/>
      <c r="R272" s="925"/>
      <c r="S272" s="1032"/>
      <c r="T272" s="924" t="s">
        <v>327</v>
      </c>
      <c r="U272" s="1032"/>
      <c r="V272" s="1032"/>
      <c r="W272" s="1032"/>
      <c r="X272" s="1032"/>
      <c r="Y272" s="1032"/>
      <c r="Z272" s="1032"/>
      <c r="AA272" s="1032"/>
      <c r="AB272" s="925" t="s">
        <v>273</v>
      </c>
      <c r="AC272" s="1032"/>
      <c r="AD272" s="1032"/>
      <c r="AE272" s="1032"/>
      <c r="AF272" s="1032"/>
      <c r="AG272" s="925" t="s">
        <v>274</v>
      </c>
      <c r="AH272" s="1032"/>
      <c r="AI272" s="1032"/>
      <c r="AJ272" s="108" t="s">
        <v>65</v>
      </c>
      <c r="AK272" s="926"/>
      <c r="AL272" s="926"/>
      <c r="AM272" s="926"/>
      <c r="AN272" s="926"/>
      <c r="AO272" s="365">
        <v>375000000</v>
      </c>
      <c r="AP272" s="365">
        <v>375000000</v>
      </c>
      <c r="AQ272" s="366">
        <v>0</v>
      </c>
      <c r="AR272" s="438">
        <v>0</v>
      </c>
      <c r="AS272" s="365">
        <v>375000000</v>
      </c>
      <c r="AT272" s="366">
        <v>0</v>
      </c>
      <c r="AU272" s="365">
        <v>75000000</v>
      </c>
      <c r="AV272" s="365">
        <v>300000000</v>
      </c>
      <c r="AW272" s="365">
        <v>75000000</v>
      </c>
      <c r="AX272" s="366">
        <v>0</v>
      </c>
      <c r="AY272" s="365">
        <v>75000000</v>
      </c>
      <c r="AZ272" s="366">
        <v>0</v>
      </c>
      <c r="BA272" s="366">
        <v>0</v>
      </c>
      <c r="BB272" s="363"/>
      <c r="BC272" s="364">
        <f t="shared" si="14"/>
        <v>1</v>
      </c>
      <c r="BD272" s="364">
        <f t="shared" si="15"/>
        <v>0.2</v>
      </c>
    </row>
    <row r="273" spans="1:56" ht="15" hidden="1" customHeight="1" x14ac:dyDescent="0.25">
      <c r="A273" s="329" t="str">
        <f t="shared" si="16"/>
        <v>C25021000702310</v>
      </c>
      <c r="B273" s="925" t="s">
        <v>99</v>
      </c>
      <c r="C273" s="1032"/>
      <c r="D273" s="925" t="s">
        <v>322</v>
      </c>
      <c r="E273" s="1032"/>
      <c r="F273" s="925" t="s">
        <v>324</v>
      </c>
      <c r="G273" s="1032"/>
      <c r="H273" s="925" t="s">
        <v>293</v>
      </c>
      <c r="I273" s="1032"/>
      <c r="J273" s="925" t="s">
        <v>280</v>
      </c>
      <c r="K273" s="1032"/>
      <c r="L273" s="1032"/>
      <c r="M273" s="925" t="s">
        <v>282</v>
      </c>
      <c r="N273" s="1032"/>
      <c r="O273" s="1032"/>
      <c r="P273" s="925" t="s">
        <v>289</v>
      </c>
      <c r="Q273" s="1032"/>
      <c r="R273" s="925"/>
      <c r="S273" s="1032"/>
      <c r="T273" s="924" t="s">
        <v>328</v>
      </c>
      <c r="U273" s="1032"/>
      <c r="V273" s="1032"/>
      <c r="W273" s="1032"/>
      <c r="X273" s="1032"/>
      <c r="Y273" s="1032"/>
      <c r="Z273" s="1032"/>
      <c r="AA273" s="1032"/>
      <c r="AB273" s="925" t="s">
        <v>273</v>
      </c>
      <c r="AC273" s="1032"/>
      <c r="AD273" s="1032"/>
      <c r="AE273" s="1032"/>
      <c r="AF273" s="1032"/>
      <c r="AG273" s="925" t="s">
        <v>274</v>
      </c>
      <c r="AH273" s="1032"/>
      <c r="AI273" s="1032"/>
      <c r="AJ273" s="108" t="s">
        <v>65</v>
      </c>
      <c r="AK273" s="926"/>
      <c r="AL273" s="926"/>
      <c r="AM273" s="926"/>
      <c r="AN273" s="926"/>
      <c r="AO273" s="365">
        <v>150000000</v>
      </c>
      <c r="AP273" s="365">
        <v>150000000</v>
      </c>
      <c r="AQ273" s="366">
        <v>0</v>
      </c>
      <c r="AR273" s="438">
        <v>0</v>
      </c>
      <c r="AS273" s="365">
        <v>150000000</v>
      </c>
      <c r="AT273" s="366">
        <v>0</v>
      </c>
      <c r="AU273" s="365">
        <v>76781230</v>
      </c>
      <c r="AV273" s="365">
        <v>73218770</v>
      </c>
      <c r="AW273" s="365">
        <v>76781230</v>
      </c>
      <c r="AX273" s="366">
        <v>0</v>
      </c>
      <c r="AY273" s="365">
        <v>76781230</v>
      </c>
      <c r="AZ273" s="366">
        <v>0</v>
      </c>
      <c r="BA273" s="366">
        <v>0</v>
      </c>
      <c r="BB273" s="363"/>
      <c r="BC273" s="364">
        <f t="shared" si="14"/>
        <v>1</v>
      </c>
      <c r="BD273" s="364">
        <f t="shared" si="15"/>
        <v>0.51187486666666671</v>
      </c>
    </row>
    <row r="274" spans="1:56" ht="15" hidden="1" customHeight="1" x14ac:dyDescent="0.25">
      <c r="A274" s="329" t="str">
        <f t="shared" si="16"/>
        <v>C25021000702410</v>
      </c>
      <c r="B274" s="925" t="s">
        <v>99</v>
      </c>
      <c r="C274" s="1032"/>
      <c r="D274" s="925" t="s">
        <v>322</v>
      </c>
      <c r="E274" s="1032"/>
      <c r="F274" s="925" t="s">
        <v>324</v>
      </c>
      <c r="G274" s="1032"/>
      <c r="H274" s="925" t="s">
        <v>293</v>
      </c>
      <c r="I274" s="1032"/>
      <c r="J274" s="925" t="s">
        <v>280</v>
      </c>
      <c r="K274" s="1032"/>
      <c r="L274" s="1032"/>
      <c r="M274" s="925" t="s">
        <v>282</v>
      </c>
      <c r="N274" s="1032"/>
      <c r="O274" s="1032"/>
      <c r="P274" s="925" t="s">
        <v>283</v>
      </c>
      <c r="Q274" s="1032"/>
      <c r="R274" s="925"/>
      <c r="S274" s="1032"/>
      <c r="T274" s="924" t="s">
        <v>84</v>
      </c>
      <c r="U274" s="1032"/>
      <c r="V274" s="1032"/>
      <c r="W274" s="1032"/>
      <c r="X274" s="1032"/>
      <c r="Y274" s="1032"/>
      <c r="Z274" s="1032"/>
      <c r="AA274" s="1032"/>
      <c r="AB274" s="925" t="s">
        <v>273</v>
      </c>
      <c r="AC274" s="1032"/>
      <c r="AD274" s="1032"/>
      <c r="AE274" s="1032"/>
      <c r="AF274" s="1032"/>
      <c r="AG274" s="925" t="s">
        <v>274</v>
      </c>
      <c r="AH274" s="1032"/>
      <c r="AI274" s="1032"/>
      <c r="AJ274" s="108" t="s">
        <v>65</v>
      </c>
      <c r="AK274" s="926"/>
      <c r="AL274" s="926"/>
      <c r="AM274" s="926"/>
      <c r="AN274" s="926"/>
      <c r="AO274" s="365">
        <v>500000000</v>
      </c>
      <c r="AP274" s="365">
        <v>500000000</v>
      </c>
      <c r="AQ274" s="366">
        <v>0</v>
      </c>
      <c r="AR274" s="438">
        <v>0</v>
      </c>
      <c r="AS274" s="365">
        <v>358277398</v>
      </c>
      <c r="AT274" s="365">
        <v>141722602</v>
      </c>
      <c r="AU274" s="365">
        <v>264874653</v>
      </c>
      <c r="AV274" s="365">
        <v>93402745</v>
      </c>
      <c r="AW274" s="365">
        <v>261543538</v>
      </c>
      <c r="AX274" s="365">
        <v>3331115</v>
      </c>
      <c r="AY274" s="365">
        <v>261543538</v>
      </c>
      <c r="AZ274" s="366">
        <v>0</v>
      </c>
      <c r="BA274" s="366">
        <v>0</v>
      </c>
      <c r="BB274" s="363"/>
      <c r="BC274" s="364">
        <f t="shared" si="14"/>
        <v>0.71655479600000005</v>
      </c>
      <c r="BD274" s="364">
        <f t="shared" si="15"/>
        <v>0.73000289568922239</v>
      </c>
    </row>
    <row r="275" spans="1:56" ht="15" hidden="1" customHeight="1" x14ac:dyDescent="0.25">
      <c r="A275" s="329" t="str">
        <f t="shared" si="16"/>
        <v>C25021000702610</v>
      </c>
      <c r="B275" s="925" t="s">
        <v>99</v>
      </c>
      <c r="C275" s="1032"/>
      <c r="D275" s="925" t="s">
        <v>322</v>
      </c>
      <c r="E275" s="1032"/>
      <c r="F275" s="925" t="s">
        <v>324</v>
      </c>
      <c r="G275" s="1032"/>
      <c r="H275" s="925" t="s">
        <v>293</v>
      </c>
      <c r="I275" s="1032"/>
      <c r="J275" s="925" t="s">
        <v>280</v>
      </c>
      <c r="K275" s="1032"/>
      <c r="L275" s="1032"/>
      <c r="M275" s="925" t="s">
        <v>282</v>
      </c>
      <c r="N275" s="1032"/>
      <c r="O275" s="1032"/>
      <c r="P275" s="925" t="s">
        <v>292</v>
      </c>
      <c r="Q275" s="1032"/>
      <c r="R275" s="925"/>
      <c r="S275" s="1032"/>
      <c r="T275" s="924" t="s">
        <v>329</v>
      </c>
      <c r="U275" s="1032"/>
      <c r="V275" s="1032"/>
      <c r="W275" s="1032"/>
      <c r="X275" s="1032"/>
      <c r="Y275" s="1032"/>
      <c r="Z275" s="1032"/>
      <c r="AA275" s="1032"/>
      <c r="AB275" s="925" t="s">
        <v>273</v>
      </c>
      <c r="AC275" s="1032"/>
      <c r="AD275" s="1032"/>
      <c r="AE275" s="1032"/>
      <c r="AF275" s="1032"/>
      <c r="AG275" s="925" t="s">
        <v>274</v>
      </c>
      <c r="AH275" s="1032"/>
      <c r="AI275" s="1032"/>
      <c r="AJ275" s="108" t="s">
        <v>65</v>
      </c>
      <c r="AK275" s="926"/>
      <c r="AL275" s="926"/>
      <c r="AM275" s="926"/>
      <c r="AN275" s="926"/>
      <c r="AO275" s="365">
        <v>75000000</v>
      </c>
      <c r="AP275" s="366">
        <v>0</v>
      </c>
      <c r="AQ275" s="365">
        <v>75000000</v>
      </c>
      <c r="AR275" s="438">
        <v>0</v>
      </c>
      <c r="AS275" s="366">
        <v>0</v>
      </c>
      <c r="AT275" s="366">
        <v>0</v>
      </c>
      <c r="AU275" s="366">
        <v>0</v>
      </c>
      <c r="AV275" s="366">
        <v>0</v>
      </c>
      <c r="AW275" s="366">
        <v>0</v>
      </c>
      <c r="AX275" s="366">
        <v>0</v>
      </c>
      <c r="AY275" s="366">
        <v>0</v>
      </c>
      <c r="AZ275" s="366">
        <v>0</v>
      </c>
      <c r="BA275" s="366">
        <v>0</v>
      </c>
      <c r="BB275" s="363"/>
      <c r="BC275" s="364">
        <f t="shared" si="14"/>
        <v>0</v>
      </c>
      <c r="BD275" s="364" t="e">
        <f t="shared" si="15"/>
        <v>#DIV/0!</v>
      </c>
    </row>
    <row r="276" spans="1:56" s="381" customFormat="1" ht="15" hidden="1" customHeight="1" x14ac:dyDescent="0.25">
      <c r="A276" s="375" t="str">
        <f t="shared" si="16"/>
        <v>C250210007021110</v>
      </c>
      <c r="B276" s="1068" t="s">
        <v>99</v>
      </c>
      <c r="C276" s="1069"/>
      <c r="D276" s="1068" t="s">
        <v>322</v>
      </c>
      <c r="E276" s="1069"/>
      <c r="F276" s="1068" t="s">
        <v>324</v>
      </c>
      <c r="G276" s="1069"/>
      <c r="H276" s="1068" t="s">
        <v>293</v>
      </c>
      <c r="I276" s="1069"/>
      <c r="J276" s="1068" t="s">
        <v>280</v>
      </c>
      <c r="K276" s="1069"/>
      <c r="L276" s="1069"/>
      <c r="M276" s="1068" t="s">
        <v>282</v>
      </c>
      <c r="N276" s="1069"/>
      <c r="O276" s="1069"/>
      <c r="P276" s="1068" t="s">
        <v>80</v>
      </c>
      <c r="Q276" s="1069"/>
      <c r="R276" s="1068"/>
      <c r="S276" s="1069"/>
      <c r="T276" s="1070" t="s">
        <v>330</v>
      </c>
      <c r="U276" s="1069"/>
      <c r="V276" s="1069"/>
      <c r="W276" s="1069"/>
      <c r="X276" s="1069"/>
      <c r="Y276" s="1069"/>
      <c r="Z276" s="1069"/>
      <c r="AA276" s="1069"/>
      <c r="AB276" s="1068" t="s">
        <v>273</v>
      </c>
      <c r="AC276" s="1069"/>
      <c r="AD276" s="1069"/>
      <c r="AE276" s="1069"/>
      <c r="AF276" s="1069"/>
      <c r="AG276" s="1068" t="s">
        <v>274</v>
      </c>
      <c r="AH276" s="1069"/>
      <c r="AI276" s="1069"/>
      <c r="AJ276" s="376" t="s">
        <v>65</v>
      </c>
      <c r="AK276" s="1067"/>
      <c r="AL276" s="1067"/>
      <c r="AM276" s="1067"/>
      <c r="AN276" s="1067"/>
      <c r="AO276" s="378">
        <v>0</v>
      </c>
      <c r="AP276" s="378">
        <v>0</v>
      </c>
      <c r="AQ276" s="378">
        <v>0</v>
      </c>
      <c r="AR276" s="438">
        <v>0</v>
      </c>
      <c r="AS276" s="378">
        <v>0</v>
      </c>
      <c r="AT276" s="378">
        <v>0</v>
      </c>
      <c r="AU276" s="378">
        <v>0</v>
      </c>
      <c r="AV276" s="378">
        <v>0</v>
      </c>
      <c r="AW276" s="378">
        <v>0</v>
      </c>
      <c r="AX276" s="378">
        <v>0</v>
      </c>
      <c r="AY276" s="378">
        <v>0</v>
      </c>
      <c r="AZ276" s="378">
        <v>0</v>
      </c>
      <c r="BA276" s="378">
        <v>0</v>
      </c>
      <c r="BB276" s="379"/>
      <c r="BC276" s="380" t="e">
        <f t="shared" si="14"/>
        <v>#DIV/0!</v>
      </c>
      <c r="BD276" s="380" t="e">
        <f t="shared" si="15"/>
        <v>#DIV/0!</v>
      </c>
    </row>
    <row r="277" spans="1:56" ht="15" hidden="1" customHeight="1" x14ac:dyDescent="0.25">
      <c r="A277" s="419" t="str">
        <f t="shared" si="16"/>
        <v>C259910</v>
      </c>
      <c r="B277" s="918" t="s">
        <v>99</v>
      </c>
      <c r="C277" s="918"/>
      <c r="D277" s="918" t="s">
        <v>337</v>
      </c>
      <c r="E277" s="918"/>
      <c r="F277" s="918"/>
      <c r="G277" s="918"/>
      <c r="H277" s="918"/>
      <c r="I277" s="918"/>
      <c r="J277" s="918"/>
      <c r="K277" s="918"/>
      <c r="L277" s="918"/>
      <c r="M277" s="918"/>
      <c r="N277" s="918"/>
      <c r="O277" s="918"/>
      <c r="P277" s="918"/>
      <c r="Q277" s="918"/>
      <c r="R277" s="918"/>
      <c r="S277" s="918"/>
      <c r="T277" s="917" t="s">
        <v>338</v>
      </c>
      <c r="U277" s="917"/>
      <c r="V277" s="917"/>
      <c r="W277" s="917"/>
      <c r="X277" s="917"/>
      <c r="Y277" s="917"/>
      <c r="Z277" s="917"/>
      <c r="AA277" s="917"/>
      <c r="AB277" s="918" t="s">
        <v>273</v>
      </c>
      <c r="AC277" s="918"/>
      <c r="AD277" s="918"/>
      <c r="AE277" s="918"/>
      <c r="AF277" s="918"/>
      <c r="AG277" s="918" t="s">
        <v>274</v>
      </c>
      <c r="AH277" s="918"/>
      <c r="AI277" s="918"/>
      <c r="AJ277" s="105" t="s">
        <v>65</v>
      </c>
      <c r="AK277" s="919"/>
      <c r="AL277" s="919"/>
      <c r="AM277" s="919"/>
      <c r="AN277" s="919"/>
      <c r="AO277" s="360">
        <v>9670420000</v>
      </c>
      <c r="AP277" s="360">
        <v>503332000</v>
      </c>
      <c r="AQ277" s="360">
        <v>770588000</v>
      </c>
      <c r="AR277" s="436">
        <v>8396500000</v>
      </c>
      <c r="AS277" s="361">
        <v>0</v>
      </c>
      <c r="AT277" s="360">
        <v>503332000</v>
      </c>
      <c r="AU277" s="361">
        <v>0</v>
      </c>
      <c r="AV277" s="361">
        <v>0</v>
      </c>
      <c r="AW277" s="361">
        <v>0</v>
      </c>
      <c r="AX277" s="361">
        <v>0</v>
      </c>
      <c r="AY277" s="361">
        <v>0</v>
      </c>
      <c r="AZ277" s="361">
        <v>0</v>
      </c>
      <c r="BA277" s="361">
        <v>0</v>
      </c>
      <c r="BB277" s="363"/>
      <c r="BC277" s="364">
        <f t="shared" si="14"/>
        <v>0</v>
      </c>
      <c r="BD277" s="364" t="e">
        <f t="shared" si="15"/>
        <v>#DIV/0!</v>
      </c>
    </row>
    <row r="278" spans="1:56" ht="15" hidden="1" customHeight="1" x14ac:dyDescent="0.25">
      <c r="A278" s="329" t="str">
        <f t="shared" si="16"/>
        <v>C259913</v>
      </c>
      <c r="B278" s="918" t="s">
        <v>99</v>
      </c>
      <c r="C278" s="1032"/>
      <c r="D278" s="918" t="s">
        <v>337</v>
      </c>
      <c r="E278" s="1032"/>
      <c r="F278" s="918"/>
      <c r="G278" s="1032"/>
      <c r="H278" s="918"/>
      <c r="I278" s="1032"/>
      <c r="J278" s="918"/>
      <c r="K278" s="1032"/>
      <c r="L278" s="1032"/>
      <c r="M278" s="918"/>
      <c r="N278" s="1032"/>
      <c r="O278" s="1032"/>
      <c r="P278" s="918"/>
      <c r="Q278" s="1032"/>
      <c r="R278" s="918"/>
      <c r="S278" s="1032"/>
      <c r="T278" s="917" t="s">
        <v>338</v>
      </c>
      <c r="U278" s="1032"/>
      <c r="V278" s="1032"/>
      <c r="W278" s="1032"/>
      <c r="X278" s="1032"/>
      <c r="Y278" s="1032"/>
      <c r="Z278" s="1032"/>
      <c r="AA278" s="1032"/>
      <c r="AB278" s="918" t="s">
        <v>273</v>
      </c>
      <c r="AC278" s="1032"/>
      <c r="AD278" s="1032"/>
      <c r="AE278" s="1032"/>
      <c r="AF278" s="1032"/>
      <c r="AG278" s="918" t="s">
        <v>274</v>
      </c>
      <c r="AH278" s="1032"/>
      <c r="AI278" s="1032"/>
      <c r="AJ278" s="105" t="s">
        <v>303</v>
      </c>
      <c r="AK278" s="919"/>
      <c r="AL278" s="919"/>
      <c r="AM278" s="919"/>
      <c r="AN278" s="919"/>
      <c r="AO278" s="360">
        <v>5000000000</v>
      </c>
      <c r="AP278" s="360">
        <v>5000000000</v>
      </c>
      <c r="AQ278" s="361">
        <v>0</v>
      </c>
      <c r="AR278" s="436">
        <v>0</v>
      </c>
      <c r="AS278" s="360">
        <v>5000000000</v>
      </c>
      <c r="AT278" s="361">
        <v>0</v>
      </c>
      <c r="AU278" s="360">
        <v>241645683.05000001</v>
      </c>
      <c r="AV278" s="360">
        <v>4758354316.9499998</v>
      </c>
      <c r="AW278" s="360">
        <v>241645683.05000001</v>
      </c>
      <c r="AX278" s="361">
        <v>0</v>
      </c>
      <c r="AY278" s="360">
        <v>241645683.05000001</v>
      </c>
      <c r="AZ278" s="361">
        <v>0</v>
      </c>
      <c r="BA278" s="361">
        <v>0</v>
      </c>
      <c r="BB278" s="363"/>
      <c r="BC278" s="364">
        <f t="shared" si="14"/>
        <v>1</v>
      </c>
      <c r="BD278" s="364">
        <f t="shared" si="15"/>
        <v>4.8329136610000004E-2</v>
      </c>
    </row>
    <row r="279" spans="1:56" ht="15" hidden="1" customHeight="1" x14ac:dyDescent="0.25">
      <c r="A279" s="329" t="str">
        <f t="shared" si="16"/>
        <v>C2599100010</v>
      </c>
      <c r="B279" s="918" t="s">
        <v>99</v>
      </c>
      <c r="C279" s="1032"/>
      <c r="D279" s="918" t="s">
        <v>337</v>
      </c>
      <c r="E279" s="1032"/>
      <c r="F279" s="918" t="s">
        <v>324</v>
      </c>
      <c r="G279" s="1032"/>
      <c r="H279" s="918"/>
      <c r="I279" s="1032"/>
      <c r="J279" s="918"/>
      <c r="K279" s="1032"/>
      <c r="L279" s="1032"/>
      <c r="M279" s="918"/>
      <c r="N279" s="1032"/>
      <c r="O279" s="1032"/>
      <c r="P279" s="918"/>
      <c r="Q279" s="1032"/>
      <c r="R279" s="918"/>
      <c r="S279" s="1032"/>
      <c r="T279" s="917" t="s">
        <v>325</v>
      </c>
      <c r="U279" s="1032"/>
      <c r="V279" s="1032"/>
      <c r="W279" s="1032"/>
      <c r="X279" s="1032"/>
      <c r="Y279" s="1032"/>
      <c r="Z279" s="1032"/>
      <c r="AA279" s="1032"/>
      <c r="AB279" s="918" t="s">
        <v>273</v>
      </c>
      <c r="AC279" s="1032"/>
      <c r="AD279" s="1032"/>
      <c r="AE279" s="1032"/>
      <c r="AF279" s="1032"/>
      <c r="AG279" s="918" t="s">
        <v>274</v>
      </c>
      <c r="AH279" s="1032"/>
      <c r="AI279" s="1032"/>
      <c r="AJ279" s="105" t="s">
        <v>65</v>
      </c>
      <c r="AK279" s="919"/>
      <c r="AL279" s="919"/>
      <c r="AM279" s="919"/>
      <c r="AN279" s="919"/>
      <c r="AO279" s="360">
        <v>9670420000</v>
      </c>
      <c r="AP279" s="360">
        <v>503332000</v>
      </c>
      <c r="AQ279" s="360">
        <v>770588000</v>
      </c>
      <c r="AR279" s="436">
        <v>8396500000</v>
      </c>
      <c r="AS279" s="361">
        <v>0</v>
      </c>
      <c r="AT279" s="360">
        <v>503332000</v>
      </c>
      <c r="AU279" s="361">
        <v>0</v>
      </c>
      <c r="AV279" s="361">
        <v>0</v>
      </c>
      <c r="AW279" s="361">
        <v>0</v>
      </c>
      <c r="AX279" s="361">
        <v>0</v>
      </c>
      <c r="AY279" s="361">
        <v>0</v>
      </c>
      <c r="AZ279" s="361">
        <v>0</v>
      </c>
      <c r="BA279" s="361">
        <v>0</v>
      </c>
      <c r="BB279" s="363"/>
      <c r="BC279" s="364">
        <f t="shared" si="14"/>
        <v>0</v>
      </c>
      <c r="BD279" s="364" t="e">
        <f t="shared" si="15"/>
        <v>#DIV/0!</v>
      </c>
    </row>
    <row r="280" spans="1:56" ht="15" hidden="1" customHeight="1" x14ac:dyDescent="0.25">
      <c r="A280" s="329" t="str">
        <f t="shared" si="16"/>
        <v>C2599100013</v>
      </c>
      <c r="B280" s="918" t="s">
        <v>99</v>
      </c>
      <c r="C280" s="1032"/>
      <c r="D280" s="918" t="s">
        <v>337</v>
      </c>
      <c r="E280" s="1032"/>
      <c r="F280" s="918" t="s">
        <v>324</v>
      </c>
      <c r="G280" s="1032"/>
      <c r="H280" s="918"/>
      <c r="I280" s="1032"/>
      <c r="J280" s="918"/>
      <c r="K280" s="1032"/>
      <c r="L280" s="1032"/>
      <c r="M280" s="918"/>
      <c r="N280" s="1032"/>
      <c r="O280" s="1032"/>
      <c r="P280" s="918"/>
      <c r="Q280" s="1032"/>
      <c r="R280" s="918"/>
      <c r="S280" s="1032"/>
      <c r="T280" s="917" t="s">
        <v>325</v>
      </c>
      <c r="U280" s="1032"/>
      <c r="V280" s="1032"/>
      <c r="W280" s="1032"/>
      <c r="X280" s="1032"/>
      <c r="Y280" s="1032"/>
      <c r="Z280" s="1032"/>
      <c r="AA280" s="1032"/>
      <c r="AB280" s="918" t="s">
        <v>273</v>
      </c>
      <c r="AC280" s="1032"/>
      <c r="AD280" s="1032"/>
      <c r="AE280" s="1032"/>
      <c r="AF280" s="1032"/>
      <c r="AG280" s="918" t="s">
        <v>274</v>
      </c>
      <c r="AH280" s="1032"/>
      <c r="AI280" s="1032"/>
      <c r="AJ280" s="105" t="s">
        <v>303</v>
      </c>
      <c r="AK280" s="919"/>
      <c r="AL280" s="919"/>
      <c r="AM280" s="919"/>
      <c r="AN280" s="919"/>
      <c r="AO280" s="360">
        <v>5000000000</v>
      </c>
      <c r="AP280" s="360">
        <v>5000000000</v>
      </c>
      <c r="AQ280" s="361">
        <v>0</v>
      </c>
      <c r="AR280" s="436">
        <v>0</v>
      </c>
      <c r="AS280" s="360">
        <v>5000000000</v>
      </c>
      <c r="AT280" s="361">
        <v>0</v>
      </c>
      <c r="AU280" s="360">
        <v>241645683.05000001</v>
      </c>
      <c r="AV280" s="360">
        <v>4758354316.9499998</v>
      </c>
      <c r="AW280" s="360">
        <v>241645683.05000001</v>
      </c>
      <c r="AX280" s="361">
        <v>0</v>
      </c>
      <c r="AY280" s="360">
        <v>241645683.05000001</v>
      </c>
      <c r="AZ280" s="361">
        <v>0</v>
      </c>
      <c r="BA280" s="361">
        <v>0</v>
      </c>
      <c r="BB280" s="363"/>
      <c r="BC280" s="364">
        <f t="shared" si="14"/>
        <v>1</v>
      </c>
      <c r="BD280" s="364">
        <f t="shared" si="15"/>
        <v>4.8329136610000004E-2</v>
      </c>
    </row>
    <row r="281" spans="1:56" s="426" customFormat="1" ht="15" customHeight="1" x14ac:dyDescent="0.3">
      <c r="A281" s="426" t="str">
        <f t="shared" si="16"/>
        <v>C25991000110</v>
      </c>
      <c r="B281" s="1059" t="s">
        <v>99</v>
      </c>
      <c r="C281" s="1060"/>
      <c r="D281" s="1059" t="s">
        <v>337</v>
      </c>
      <c r="E281" s="1060"/>
      <c r="F281" s="1059" t="s">
        <v>324</v>
      </c>
      <c r="G281" s="1060"/>
      <c r="H281" s="1059" t="s">
        <v>279</v>
      </c>
      <c r="I281" s="1060"/>
      <c r="J281" s="1059"/>
      <c r="K281" s="1060"/>
      <c r="L281" s="1060"/>
      <c r="M281" s="1059"/>
      <c r="N281" s="1060"/>
      <c r="O281" s="1060"/>
      <c r="P281" s="1059"/>
      <c r="Q281" s="1060"/>
      <c r="R281" s="1059"/>
      <c r="S281" s="1060"/>
      <c r="T281" s="1062" t="s">
        <v>184</v>
      </c>
      <c r="U281" s="1060"/>
      <c r="V281" s="1060"/>
      <c r="W281" s="1060"/>
      <c r="X281" s="1060"/>
      <c r="Y281" s="1060"/>
      <c r="Z281" s="1060"/>
      <c r="AA281" s="1060"/>
      <c r="AB281" s="1059" t="s">
        <v>273</v>
      </c>
      <c r="AC281" s="1060"/>
      <c r="AD281" s="1060"/>
      <c r="AE281" s="1060"/>
      <c r="AF281" s="1060"/>
      <c r="AG281" s="1059" t="s">
        <v>274</v>
      </c>
      <c r="AH281" s="1060"/>
      <c r="AI281" s="1060"/>
      <c r="AJ281" s="427" t="s">
        <v>65</v>
      </c>
      <c r="AK281" s="1061"/>
      <c r="AL281" s="1061"/>
      <c r="AM281" s="1061"/>
      <c r="AN281" s="1061"/>
      <c r="AO281" s="428">
        <v>8396500000</v>
      </c>
      <c r="AP281" s="428">
        <v>0</v>
      </c>
      <c r="AQ281" s="428">
        <v>0</v>
      </c>
      <c r="AR281" s="437">
        <v>8396500000</v>
      </c>
      <c r="AS281" s="428">
        <v>0</v>
      </c>
      <c r="AT281" s="428">
        <v>0</v>
      </c>
      <c r="AU281" s="429">
        <v>0</v>
      </c>
      <c r="AV281" s="428">
        <v>0</v>
      </c>
      <c r="AW281" s="429">
        <v>0</v>
      </c>
      <c r="AX281" s="429">
        <v>0</v>
      </c>
      <c r="AY281" s="429">
        <v>0</v>
      </c>
      <c r="AZ281" s="429">
        <v>0</v>
      </c>
      <c r="BA281" s="429">
        <v>0</v>
      </c>
      <c r="BC281" s="430">
        <f t="shared" si="14"/>
        <v>0</v>
      </c>
      <c r="BD281" s="430" t="e">
        <f t="shared" si="15"/>
        <v>#DIV/0!</v>
      </c>
    </row>
    <row r="282" spans="1:56" s="426" customFormat="1" ht="15" customHeight="1" x14ac:dyDescent="0.3">
      <c r="A282" s="426" t="str">
        <f t="shared" si="16"/>
        <v>C25991000113</v>
      </c>
      <c r="B282" s="1059" t="s">
        <v>99</v>
      </c>
      <c r="C282" s="1060"/>
      <c r="D282" s="1059" t="s">
        <v>337</v>
      </c>
      <c r="E282" s="1060"/>
      <c r="F282" s="1059" t="s">
        <v>324</v>
      </c>
      <c r="G282" s="1060"/>
      <c r="H282" s="1059" t="s">
        <v>279</v>
      </c>
      <c r="I282" s="1060"/>
      <c r="J282" s="1059"/>
      <c r="K282" s="1060"/>
      <c r="L282" s="1060"/>
      <c r="M282" s="1059"/>
      <c r="N282" s="1060"/>
      <c r="O282" s="1060"/>
      <c r="P282" s="1059"/>
      <c r="Q282" s="1060"/>
      <c r="R282" s="1059"/>
      <c r="S282" s="1060"/>
      <c r="T282" s="1062" t="s">
        <v>184</v>
      </c>
      <c r="U282" s="1060"/>
      <c r="V282" s="1060"/>
      <c r="W282" s="1060"/>
      <c r="X282" s="1060"/>
      <c r="Y282" s="1060"/>
      <c r="Z282" s="1060"/>
      <c r="AA282" s="1060"/>
      <c r="AB282" s="1059" t="s">
        <v>273</v>
      </c>
      <c r="AC282" s="1060"/>
      <c r="AD282" s="1060"/>
      <c r="AE282" s="1060"/>
      <c r="AF282" s="1060"/>
      <c r="AG282" s="1059" t="s">
        <v>274</v>
      </c>
      <c r="AH282" s="1060"/>
      <c r="AI282" s="1060"/>
      <c r="AJ282" s="427" t="s">
        <v>303</v>
      </c>
      <c r="AK282" s="1061"/>
      <c r="AL282" s="1061"/>
      <c r="AM282" s="1061"/>
      <c r="AN282" s="1061"/>
      <c r="AO282" s="428">
        <v>5000000000</v>
      </c>
      <c r="AP282" s="428">
        <v>5000000000</v>
      </c>
      <c r="AQ282" s="428">
        <v>0</v>
      </c>
      <c r="AR282" s="437">
        <v>0</v>
      </c>
      <c r="AS282" s="428">
        <v>5000000000</v>
      </c>
      <c r="AT282" s="428">
        <v>0</v>
      </c>
      <c r="AU282" s="429">
        <v>241645683.05000001</v>
      </c>
      <c r="AV282" s="428">
        <v>4758354316.9499998</v>
      </c>
      <c r="AW282" s="429">
        <v>241645683.05000001</v>
      </c>
      <c r="AX282" s="429">
        <v>0</v>
      </c>
      <c r="AY282" s="429">
        <v>241645683.05000001</v>
      </c>
      <c r="AZ282" s="429">
        <v>0</v>
      </c>
      <c r="BA282" s="429">
        <v>0</v>
      </c>
      <c r="BC282" s="430">
        <f t="shared" si="14"/>
        <v>1</v>
      </c>
      <c r="BD282" s="430">
        <f t="shared" si="15"/>
        <v>4.8329136610000004E-2</v>
      </c>
    </row>
    <row r="283" spans="1:56" s="426" customFormat="1" ht="15" customHeight="1" x14ac:dyDescent="0.3">
      <c r="A283" s="426" t="str">
        <f t="shared" si="16"/>
        <v>C25991000210</v>
      </c>
      <c r="B283" s="1059" t="s">
        <v>99</v>
      </c>
      <c r="C283" s="1060"/>
      <c r="D283" s="1059" t="s">
        <v>337</v>
      </c>
      <c r="E283" s="1060"/>
      <c r="F283" s="1059" t="s">
        <v>324</v>
      </c>
      <c r="G283" s="1060"/>
      <c r="H283" s="1059" t="s">
        <v>282</v>
      </c>
      <c r="I283" s="1060"/>
      <c r="J283" s="1059" t="s">
        <v>236</v>
      </c>
      <c r="K283" s="1060"/>
      <c r="L283" s="1060"/>
      <c r="M283" s="1059" t="s">
        <v>236</v>
      </c>
      <c r="N283" s="1060"/>
      <c r="O283" s="1060"/>
      <c r="P283" s="1059" t="s">
        <v>236</v>
      </c>
      <c r="Q283" s="1060"/>
      <c r="R283" s="1059" t="s">
        <v>236</v>
      </c>
      <c r="S283" s="1060"/>
      <c r="T283" s="1062" t="s">
        <v>647</v>
      </c>
      <c r="U283" s="1060"/>
      <c r="V283" s="1060"/>
      <c r="W283" s="1060"/>
      <c r="X283" s="1060"/>
      <c r="Y283" s="1060"/>
      <c r="Z283" s="1060"/>
      <c r="AA283" s="1060"/>
      <c r="AB283" s="1059" t="s">
        <v>273</v>
      </c>
      <c r="AC283" s="1060"/>
      <c r="AD283" s="1060"/>
      <c r="AE283" s="1060"/>
      <c r="AF283" s="1060"/>
      <c r="AG283" s="1059" t="s">
        <v>274</v>
      </c>
      <c r="AH283" s="1060"/>
      <c r="AI283" s="1060"/>
      <c r="AJ283" s="427" t="s">
        <v>65</v>
      </c>
      <c r="AK283" s="1061"/>
      <c r="AL283" s="1061"/>
      <c r="AM283" s="1061"/>
      <c r="AN283" s="1061"/>
      <c r="AO283" s="428">
        <v>323920000</v>
      </c>
      <c r="AP283" s="428">
        <v>0</v>
      </c>
      <c r="AQ283" s="428">
        <v>323920000</v>
      </c>
      <c r="AR283" s="437">
        <v>0</v>
      </c>
      <c r="AS283" s="428">
        <v>0</v>
      </c>
      <c r="AT283" s="428">
        <v>0</v>
      </c>
      <c r="AU283" s="429">
        <v>0</v>
      </c>
      <c r="AV283" s="428">
        <v>0</v>
      </c>
      <c r="AW283" s="429">
        <v>0</v>
      </c>
      <c r="AX283" s="429">
        <v>0</v>
      </c>
      <c r="AY283" s="429">
        <v>0</v>
      </c>
      <c r="AZ283" s="429">
        <v>0</v>
      </c>
      <c r="BA283" s="429">
        <v>0</v>
      </c>
      <c r="BC283" s="430">
        <f t="shared" si="14"/>
        <v>0</v>
      </c>
      <c r="BD283" s="430" t="e">
        <f t="shared" si="15"/>
        <v>#DIV/0!</v>
      </c>
    </row>
    <row r="284" spans="1:56" s="381" customFormat="1" ht="15" hidden="1" customHeight="1" x14ac:dyDescent="0.25">
      <c r="A284" s="375" t="str">
        <f t="shared" si="16"/>
        <v>C259910004010</v>
      </c>
      <c r="B284" s="1071" t="s">
        <v>99</v>
      </c>
      <c r="C284" s="1069"/>
      <c r="D284" s="1071" t="s">
        <v>337</v>
      </c>
      <c r="E284" s="1069"/>
      <c r="F284" s="1071" t="s">
        <v>324</v>
      </c>
      <c r="G284" s="1069"/>
      <c r="H284" s="1071" t="s">
        <v>283</v>
      </c>
      <c r="I284" s="1069"/>
      <c r="J284" s="1071" t="s">
        <v>280</v>
      </c>
      <c r="K284" s="1069"/>
      <c r="L284" s="1069"/>
      <c r="M284" s="1071"/>
      <c r="N284" s="1069"/>
      <c r="O284" s="1069"/>
      <c r="P284" s="1071"/>
      <c r="Q284" s="1069"/>
      <c r="R284" s="1071"/>
      <c r="S284" s="1069"/>
      <c r="T284" s="1073" t="s">
        <v>648</v>
      </c>
      <c r="U284" s="1069"/>
      <c r="V284" s="1069"/>
      <c r="W284" s="1069"/>
      <c r="X284" s="1069"/>
      <c r="Y284" s="1069"/>
      <c r="Z284" s="1069"/>
      <c r="AA284" s="1069"/>
      <c r="AB284" s="1071" t="s">
        <v>273</v>
      </c>
      <c r="AC284" s="1069"/>
      <c r="AD284" s="1069"/>
      <c r="AE284" s="1069"/>
      <c r="AF284" s="1069"/>
      <c r="AG284" s="1071" t="s">
        <v>274</v>
      </c>
      <c r="AH284" s="1069"/>
      <c r="AI284" s="1069"/>
      <c r="AJ284" s="382" t="s">
        <v>65</v>
      </c>
      <c r="AK284" s="1072"/>
      <c r="AL284" s="1072"/>
      <c r="AM284" s="1072"/>
      <c r="AN284" s="1072"/>
      <c r="AO284" s="383">
        <v>350000000</v>
      </c>
      <c r="AP284" s="383">
        <v>120000000</v>
      </c>
      <c r="AQ284" s="383">
        <v>230000000</v>
      </c>
      <c r="AR284" s="436">
        <v>0</v>
      </c>
      <c r="AS284" s="384">
        <v>0</v>
      </c>
      <c r="AT284" s="383">
        <v>120000000</v>
      </c>
      <c r="AU284" s="384">
        <v>0</v>
      </c>
      <c r="AV284" s="384">
        <v>0</v>
      </c>
      <c r="AW284" s="384">
        <v>0</v>
      </c>
      <c r="AX284" s="384">
        <v>0</v>
      </c>
      <c r="AY284" s="384">
        <v>0</v>
      </c>
      <c r="AZ284" s="384">
        <v>0</v>
      </c>
      <c r="BA284" s="384">
        <v>0</v>
      </c>
      <c r="BB284" s="379"/>
      <c r="BC284" s="380">
        <f t="shared" si="14"/>
        <v>0</v>
      </c>
      <c r="BD284" s="380" t="e">
        <f t="shared" si="15"/>
        <v>#DIV/0!</v>
      </c>
    </row>
    <row r="285" spans="1:56" s="426" customFormat="1" ht="15" customHeight="1" x14ac:dyDescent="0.3">
      <c r="A285" s="426" t="str">
        <f t="shared" si="16"/>
        <v>C25991000410</v>
      </c>
      <c r="B285" s="1059" t="s">
        <v>99</v>
      </c>
      <c r="C285" s="1060"/>
      <c r="D285" s="1059" t="s">
        <v>337</v>
      </c>
      <c r="E285" s="1060"/>
      <c r="F285" s="1059" t="s">
        <v>324</v>
      </c>
      <c r="G285" s="1060"/>
      <c r="H285" s="1059" t="s">
        <v>283</v>
      </c>
      <c r="I285" s="1060"/>
      <c r="J285" s="1059" t="s">
        <v>236</v>
      </c>
      <c r="K285" s="1060"/>
      <c r="L285" s="1060"/>
      <c r="M285" s="1059" t="s">
        <v>236</v>
      </c>
      <c r="N285" s="1060"/>
      <c r="O285" s="1060"/>
      <c r="P285" s="1059" t="s">
        <v>236</v>
      </c>
      <c r="Q285" s="1060"/>
      <c r="R285" s="1059" t="s">
        <v>236</v>
      </c>
      <c r="S285" s="1060"/>
      <c r="T285" s="1062" t="s">
        <v>648</v>
      </c>
      <c r="U285" s="1060"/>
      <c r="V285" s="1060"/>
      <c r="W285" s="1060"/>
      <c r="X285" s="1060"/>
      <c r="Y285" s="1060"/>
      <c r="Z285" s="1060"/>
      <c r="AA285" s="1060"/>
      <c r="AB285" s="1059" t="s">
        <v>273</v>
      </c>
      <c r="AC285" s="1060"/>
      <c r="AD285" s="1060"/>
      <c r="AE285" s="1060"/>
      <c r="AF285" s="1060"/>
      <c r="AG285" s="1059" t="s">
        <v>274</v>
      </c>
      <c r="AH285" s="1060"/>
      <c r="AI285" s="1060"/>
      <c r="AJ285" s="427" t="s">
        <v>65</v>
      </c>
      <c r="AK285" s="1061"/>
      <c r="AL285" s="1061"/>
      <c r="AM285" s="1061"/>
      <c r="AN285" s="1061"/>
      <c r="AO285" s="428">
        <v>350000000</v>
      </c>
      <c r="AP285" s="428">
        <v>120000000</v>
      </c>
      <c r="AQ285" s="428">
        <v>230000000</v>
      </c>
      <c r="AR285" s="437">
        <v>0</v>
      </c>
      <c r="AS285" s="428">
        <v>0</v>
      </c>
      <c r="AT285" s="428">
        <v>120000000</v>
      </c>
      <c r="AU285" s="429">
        <v>0</v>
      </c>
      <c r="AV285" s="428">
        <v>0</v>
      </c>
      <c r="AW285" s="429">
        <v>0</v>
      </c>
      <c r="AX285" s="429">
        <v>0</v>
      </c>
      <c r="AY285" s="429">
        <v>0</v>
      </c>
      <c r="AZ285" s="429">
        <v>0</v>
      </c>
      <c r="BA285" s="429">
        <v>0</v>
      </c>
      <c r="BC285" s="430">
        <f t="shared" si="14"/>
        <v>0</v>
      </c>
      <c r="BD285" s="430" t="e">
        <f t="shared" si="15"/>
        <v>#DIV/0!</v>
      </c>
    </row>
    <row r="286" spans="1:56" s="381" customFormat="1" ht="15" hidden="1" customHeight="1" x14ac:dyDescent="0.25">
      <c r="A286" s="375" t="str">
        <f t="shared" si="16"/>
        <v>C2599100040210</v>
      </c>
      <c r="B286" s="1071" t="s">
        <v>99</v>
      </c>
      <c r="C286" s="1069"/>
      <c r="D286" s="1071" t="s">
        <v>337</v>
      </c>
      <c r="E286" s="1069"/>
      <c r="F286" s="1071" t="s">
        <v>324</v>
      </c>
      <c r="G286" s="1069"/>
      <c r="H286" s="1071" t="s">
        <v>283</v>
      </c>
      <c r="I286" s="1069"/>
      <c r="J286" s="1071" t="s">
        <v>280</v>
      </c>
      <c r="K286" s="1069"/>
      <c r="L286" s="1069"/>
      <c r="M286" s="1071" t="s">
        <v>282</v>
      </c>
      <c r="N286" s="1069"/>
      <c r="O286" s="1069"/>
      <c r="P286" s="1071"/>
      <c r="Q286" s="1069"/>
      <c r="R286" s="1071"/>
      <c r="S286" s="1069"/>
      <c r="T286" s="1073" t="s">
        <v>326</v>
      </c>
      <c r="U286" s="1069"/>
      <c r="V286" s="1069"/>
      <c r="W286" s="1069"/>
      <c r="X286" s="1069"/>
      <c r="Y286" s="1069"/>
      <c r="Z286" s="1069"/>
      <c r="AA286" s="1069"/>
      <c r="AB286" s="1071" t="s">
        <v>273</v>
      </c>
      <c r="AC286" s="1069"/>
      <c r="AD286" s="1069"/>
      <c r="AE286" s="1069"/>
      <c r="AF286" s="1069"/>
      <c r="AG286" s="1071" t="s">
        <v>274</v>
      </c>
      <c r="AH286" s="1069"/>
      <c r="AI286" s="1069"/>
      <c r="AJ286" s="382" t="s">
        <v>65</v>
      </c>
      <c r="AK286" s="1072"/>
      <c r="AL286" s="1072"/>
      <c r="AM286" s="1072"/>
      <c r="AN286" s="1072"/>
      <c r="AO286" s="383">
        <v>350000000</v>
      </c>
      <c r="AP286" s="383">
        <v>120000000</v>
      </c>
      <c r="AQ286" s="383">
        <v>230000000</v>
      </c>
      <c r="AR286" s="436">
        <v>0</v>
      </c>
      <c r="AS286" s="384">
        <v>0</v>
      </c>
      <c r="AT286" s="383">
        <v>120000000</v>
      </c>
      <c r="AU286" s="384">
        <v>0</v>
      </c>
      <c r="AV286" s="384">
        <v>0</v>
      </c>
      <c r="AW286" s="384">
        <v>0</v>
      </c>
      <c r="AX286" s="384">
        <v>0</v>
      </c>
      <c r="AY286" s="384">
        <v>0</v>
      </c>
      <c r="AZ286" s="384">
        <v>0</v>
      </c>
      <c r="BA286" s="384">
        <v>0</v>
      </c>
      <c r="BB286" s="379"/>
      <c r="BC286" s="380">
        <f t="shared" ref="BC286:BC305" si="17">+AS286/AO286</f>
        <v>0</v>
      </c>
      <c r="BD286" s="380" t="e">
        <f t="shared" ref="BD286:BD305" si="18">+AW286/AS286</f>
        <v>#DIV/0!</v>
      </c>
    </row>
    <row r="287" spans="1:56" s="381" customFormat="1" ht="15" hidden="1" customHeight="1" x14ac:dyDescent="0.25">
      <c r="A287" s="375" t="str">
        <f t="shared" si="16"/>
        <v>C25991000402110</v>
      </c>
      <c r="B287" s="1068" t="s">
        <v>99</v>
      </c>
      <c r="C287" s="1069"/>
      <c r="D287" s="1068" t="s">
        <v>337</v>
      </c>
      <c r="E287" s="1069"/>
      <c r="F287" s="1068" t="s">
        <v>324</v>
      </c>
      <c r="G287" s="1069"/>
      <c r="H287" s="1068" t="s">
        <v>283</v>
      </c>
      <c r="I287" s="1069"/>
      <c r="J287" s="1068" t="s">
        <v>280</v>
      </c>
      <c r="K287" s="1069"/>
      <c r="L287" s="1069"/>
      <c r="M287" s="1068" t="s">
        <v>282</v>
      </c>
      <c r="N287" s="1069"/>
      <c r="O287" s="1069"/>
      <c r="P287" s="1068" t="s">
        <v>279</v>
      </c>
      <c r="Q287" s="1069"/>
      <c r="R287" s="1068"/>
      <c r="S287" s="1069"/>
      <c r="T287" s="1070" t="s">
        <v>332</v>
      </c>
      <c r="U287" s="1069"/>
      <c r="V287" s="1069"/>
      <c r="W287" s="1069"/>
      <c r="X287" s="1069"/>
      <c r="Y287" s="1069"/>
      <c r="Z287" s="1069"/>
      <c r="AA287" s="1069"/>
      <c r="AB287" s="1068" t="s">
        <v>273</v>
      </c>
      <c r="AC287" s="1069"/>
      <c r="AD287" s="1069"/>
      <c r="AE287" s="1069"/>
      <c r="AF287" s="1069"/>
      <c r="AG287" s="1068" t="s">
        <v>274</v>
      </c>
      <c r="AH287" s="1069"/>
      <c r="AI287" s="1069"/>
      <c r="AJ287" s="376" t="s">
        <v>65</v>
      </c>
      <c r="AK287" s="1067"/>
      <c r="AL287" s="1067"/>
      <c r="AM287" s="1067"/>
      <c r="AN287" s="1067"/>
      <c r="AO287" s="377">
        <v>120000000</v>
      </c>
      <c r="AP287" s="377">
        <v>120000000</v>
      </c>
      <c r="AQ287" s="378">
        <v>0</v>
      </c>
      <c r="AR287" s="438">
        <v>0</v>
      </c>
      <c r="AS287" s="378">
        <v>0</v>
      </c>
      <c r="AT287" s="377">
        <v>120000000</v>
      </c>
      <c r="AU287" s="378">
        <v>0</v>
      </c>
      <c r="AV287" s="378">
        <v>0</v>
      </c>
      <c r="AW287" s="378">
        <v>0</v>
      </c>
      <c r="AX287" s="378">
        <v>0</v>
      </c>
      <c r="AY287" s="378">
        <v>0</v>
      </c>
      <c r="AZ287" s="378">
        <v>0</v>
      </c>
      <c r="BA287" s="378">
        <v>0</v>
      </c>
      <c r="BB287" s="379"/>
      <c r="BC287" s="380">
        <f t="shared" si="17"/>
        <v>0</v>
      </c>
      <c r="BD287" s="380" t="e">
        <f t="shared" si="18"/>
        <v>#DIV/0!</v>
      </c>
    </row>
    <row r="288" spans="1:56" s="381" customFormat="1" ht="15" hidden="1" customHeight="1" x14ac:dyDescent="0.25">
      <c r="A288" s="375" t="str">
        <f t="shared" si="16"/>
        <v>C25991000402310</v>
      </c>
      <c r="B288" s="1068" t="s">
        <v>99</v>
      </c>
      <c r="C288" s="1069"/>
      <c r="D288" s="1068" t="s">
        <v>337</v>
      </c>
      <c r="E288" s="1069"/>
      <c r="F288" s="1068" t="s">
        <v>324</v>
      </c>
      <c r="G288" s="1069"/>
      <c r="H288" s="1068" t="s">
        <v>283</v>
      </c>
      <c r="I288" s="1069"/>
      <c r="J288" s="1068" t="s">
        <v>280</v>
      </c>
      <c r="K288" s="1069"/>
      <c r="L288" s="1069"/>
      <c r="M288" s="1068" t="s">
        <v>282</v>
      </c>
      <c r="N288" s="1069"/>
      <c r="O288" s="1069"/>
      <c r="P288" s="1068" t="s">
        <v>289</v>
      </c>
      <c r="Q288" s="1069"/>
      <c r="R288" s="1068"/>
      <c r="S288" s="1069"/>
      <c r="T288" s="1070" t="s">
        <v>328</v>
      </c>
      <c r="U288" s="1069"/>
      <c r="V288" s="1069"/>
      <c r="W288" s="1069"/>
      <c r="X288" s="1069"/>
      <c r="Y288" s="1069"/>
      <c r="Z288" s="1069"/>
      <c r="AA288" s="1069"/>
      <c r="AB288" s="1068" t="s">
        <v>273</v>
      </c>
      <c r="AC288" s="1069"/>
      <c r="AD288" s="1069"/>
      <c r="AE288" s="1069"/>
      <c r="AF288" s="1069"/>
      <c r="AG288" s="1068" t="s">
        <v>274</v>
      </c>
      <c r="AH288" s="1069"/>
      <c r="AI288" s="1069"/>
      <c r="AJ288" s="376" t="s">
        <v>65</v>
      </c>
      <c r="AK288" s="1067"/>
      <c r="AL288" s="1067"/>
      <c r="AM288" s="1067"/>
      <c r="AN288" s="1067"/>
      <c r="AO288" s="377">
        <v>45000000</v>
      </c>
      <c r="AP288" s="378">
        <v>0</v>
      </c>
      <c r="AQ288" s="377">
        <v>45000000</v>
      </c>
      <c r="AR288" s="438">
        <v>0</v>
      </c>
      <c r="AS288" s="378">
        <v>0</v>
      </c>
      <c r="AT288" s="378">
        <v>0</v>
      </c>
      <c r="AU288" s="378">
        <v>0</v>
      </c>
      <c r="AV288" s="378">
        <v>0</v>
      </c>
      <c r="AW288" s="378">
        <v>0</v>
      </c>
      <c r="AX288" s="378">
        <v>0</v>
      </c>
      <c r="AY288" s="378">
        <v>0</v>
      </c>
      <c r="AZ288" s="378">
        <v>0</v>
      </c>
      <c r="BA288" s="378">
        <v>0</v>
      </c>
      <c r="BB288" s="379"/>
      <c r="BC288" s="380">
        <f t="shared" si="17"/>
        <v>0</v>
      </c>
      <c r="BD288" s="380" t="e">
        <f t="shared" si="18"/>
        <v>#DIV/0!</v>
      </c>
    </row>
    <row r="289" spans="1:56" s="381" customFormat="1" ht="15" hidden="1" customHeight="1" x14ac:dyDescent="0.25">
      <c r="A289" s="375" t="str">
        <f t="shared" si="16"/>
        <v>C25991000402410</v>
      </c>
      <c r="B289" s="1068" t="s">
        <v>99</v>
      </c>
      <c r="C289" s="1069"/>
      <c r="D289" s="1068" t="s">
        <v>337</v>
      </c>
      <c r="E289" s="1069"/>
      <c r="F289" s="1068" t="s">
        <v>324</v>
      </c>
      <c r="G289" s="1069"/>
      <c r="H289" s="1068" t="s">
        <v>283</v>
      </c>
      <c r="I289" s="1069"/>
      <c r="J289" s="1068" t="s">
        <v>280</v>
      </c>
      <c r="K289" s="1069"/>
      <c r="L289" s="1069"/>
      <c r="M289" s="1068" t="s">
        <v>282</v>
      </c>
      <c r="N289" s="1069"/>
      <c r="O289" s="1069"/>
      <c r="P289" s="1068" t="s">
        <v>283</v>
      </c>
      <c r="Q289" s="1069"/>
      <c r="R289" s="1068"/>
      <c r="S289" s="1069"/>
      <c r="T289" s="1070" t="s">
        <v>84</v>
      </c>
      <c r="U289" s="1069"/>
      <c r="V289" s="1069"/>
      <c r="W289" s="1069"/>
      <c r="X289" s="1069"/>
      <c r="Y289" s="1069"/>
      <c r="Z289" s="1069"/>
      <c r="AA289" s="1069"/>
      <c r="AB289" s="1068" t="s">
        <v>273</v>
      </c>
      <c r="AC289" s="1069"/>
      <c r="AD289" s="1069"/>
      <c r="AE289" s="1069"/>
      <c r="AF289" s="1069"/>
      <c r="AG289" s="1068" t="s">
        <v>274</v>
      </c>
      <c r="AH289" s="1069"/>
      <c r="AI289" s="1069"/>
      <c r="AJ289" s="376" t="s">
        <v>65</v>
      </c>
      <c r="AK289" s="1067"/>
      <c r="AL289" s="1067"/>
      <c r="AM289" s="1067"/>
      <c r="AN289" s="1067"/>
      <c r="AO289" s="377">
        <v>55000000</v>
      </c>
      <c r="AP289" s="378">
        <v>0</v>
      </c>
      <c r="AQ289" s="377">
        <v>55000000</v>
      </c>
      <c r="AR289" s="438">
        <v>0</v>
      </c>
      <c r="AS289" s="378">
        <v>0</v>
      </c>
      <c r="AT289" s="378">
        <v>0</v>
      </c>
      <c r="AU289" s="378">
        <v>0</v>
      </c>
      <c r="AV289" s="378">
        <v>0</v>
      </c>
      <c r="AW289" s="378">
        <v>0</v>
      </c>
      <c r="AX289" s="378">
        <v>0</v>
      </c>
      <c r="AY289" s="378">
        <v>0</v>
      </c>
      <c r="AZ289" s="378">
        <v>0</v>
      </c>
      <c r="BA289" s="378">
        <v>0</v>
      </c>
      <c r="BB289" s="379"/>
      <c r="BC289" s="380">
        <f t="shared" si="17"/>
        <v>0</v>
      </c>
      <c r="BD289" s="380" t="e">
        <f t="shared" si="18"/>
        <v>#DIV/0!</v>
      </c>
    </row>
    <row r="290" spans="1:56" s="381" customFormat="1" ht="18" hidden="1" customHeight="1" x14ac:dyDescent="0.25">
      <c r="A290" s="375" t="str">
        <f t="shared" ref="A290:A305" si="19">+B290&amp;D290&amp;F290&amp;H290&amp;J290&amp;M290&amp;P290&amp;R290&amp;AJ290</f>
        <v>C25991000402710</v>
      </c>
      <c r="B290" s="1068" t="s">
        <v>99</v>
      </c>
      <c r="C290" s="1069"/>
      <c r="D290" s="1068" t="s">
        <v>337</v>
      </c>
      <c r="E290" s="1069"/>
      <c r="F290" s="1068" t="s">
        <v>324</v>
      </c>
      <c r="G290" s="1069"/>
      <c r="H290" s="1068" t="s">
        <v>283</v>
      </c>
      <c r="I290" s="1069"/>
      <c r="J290" s="1068" t="s">
        <v>280</v>
      </c>
      <c r="K290" s="1069"/>
      <c r="L290" s="1069"/>
      <c r="M290" s="1068" t="s">
        <v>282</v>
      </c>
      <c r="N290" s="1069"/>
      <c r="O290" s="1069"/>
      <c r="P290" s="1068" t="s">
        <v>293</v>
      </c>
      <c r="Q290" s="1069"/>
      <c r="R290" s="1068"/>
      <c r="S290" s="1069"/>
      <c r="T290" s="1074" t="s">
        <v>335</v>
      </c>
      <c r="U290" s="1069"/>
      <c r="V290" s="1069"/>
      <c r="W290" s="1069"/>
      <c r="X290" s="1069"/>
      <c r="Y290" s="1069"/>
      <c r="Z290" s="1069"/>
      <c r="AA290" s="1069"/>
      <c r="AB290" s="1068" t="s">
        <v>273</v>
      </c>
      <c r="AC290" s="1069"/>
      <c r="AD290" s="1069"/>
      <c r="AE290" s="1069"/>
      <c r="AF290" s="1069"/>
      <c r="AG290" s="1068" t="s">
        <v>274</v>
      </c>
      <c r="AH290" s="1069"/>
      <c r="AI290" s="1069"/>
      <c r="AJ290" s="376" t="s">
        <v>65</v>
      </c>
      <c r="AK290" s="1067"/>
      <c r="AL290" s="1067"/>
      <c r="AM290" s="1067"/>
      <c r="AN290" s="1067"/>
      <c r="AO290" s="377">
        <v>130000000</v>
      </c>
      <c r="AP290" s="378">
        <v>0</v>
      </c>
      <c r="AQ290" s="377">
        <v>130000000</v>
      </c>
      <c r="AR290" s="438">
        <v>0</v>
      </c>
      <c r="AS290" s="378">
        <v>0</v>
      </c>
      <c r="AT290" s="378">
        <v>0</v>
      </c>
      <c r="AU290" s="378">
        <v>0</v>
      </c>
      <c r="AV290" s="378">
        <v>0</v>
      </c>
      <c r="AW290" s="378">
        <v>0</v>
      </c>
      <c r="AX290" s="378">
        <v>0</v>
      </c>
      <c r="AY290" s="378">
        <v>0</v>
      </c>
      <c r="AZ290" s="378">
        <v>0</v>
      </c>
      <c r="BA290" s="378">
        <v>0</v>
      </c>
      <c r="BB290" s="379"/>
      <c r="BC290" s="380">
        <f t="shared" si="17"/>
        <v>0</v>
      </c>
      <c r="BD290" s="380" t="e">
        <f t="shared" si="18"/>
        <v>#DIV/0!</v>
      </c>
    </row>
    <row r="291" spans="1:56" s="426" customFormat="1" ht="15" customHeight="1" x14ac:dyDescent="0.3">
      <c r="A291" s="426" t="str">
        <f t="shared" si="19"/>
        <v>C259910005010</v>
      </c>
      <c r="B291" s="1059" t="s">
        <v>99</v>
      </c>
      <c r="C291" s="1060"/>
      <c r="D291" s="1059" t="s">
        <v>337</v>
      </c>
      <c r="E291" s="1060"/>
      <c r="F291" s="1059" t="s">
        <v>324</v>
      </c>
      <c r="G291" s="1060"/>
      <c r="H291" s="1059" t="s">
        <v>284</v>
      </c>
      <c r="I291" s="1060"/>
      <c r="J291" s="1059" t="s">
        <v>280</v>
      </c>
      <c r="K291" s="1060"/>
      <c r="L291" s="1060"/>
      <c r="M291" s="1059"/>
      <c r="N291" s="1060"/>
      <c r="O291" s="1060"/>
      <c r="P291" s="1059"/>
      <c r="Q291" s="1060"/>
      <c r="R291" s="1059"/>
      <c r="S291" s="1060"/>
      <c r="T291" s="1062" t="s">
        <v>649</v>
      </c>
      <c r="U291" s="1060"/>
      <c r="V291" s="1060"/>
      <c r="W291" s="1060"/>
      <c r="X291" s="1060"/>
      <c r="Y291" s="1060"/>
      <c r="Z291" s="1060"/>
      <c r="AA291" s="1060"/>
      <c r="AB291" s="1059" t="s">
        <v>273</v>
      </c>
      <c r="AC291" s="1060"/>
      <c r="AD291" s="1060"/>
      <c r="AE291" s="1060"/>
      <c r="AF291" s="1060"/>
      <c r="AG291" s="1059" t="s">
        <v>274</v>
      </c>
      <c r="AH291" s="1060"/>
      <c r="AI291" s="1060"/>
      <c r="AJ291" s="427" t="s">
        <v>65</v>
      </c>
      <c r="AK291" s="1061"/>
      <c r="AL291" s="1061"/>
      <c r="AM291" s="1061"/>
      <c r="AN291" s="1061"/>
      <c r="AO291" s="428">
        <v>300000000</v>
      </c>
      <c r="AP291" s="428">
        <v>300000000</v>
      </c>
      <c r="AQ291" s="428">
        <v>0</v>
      </c>
      <c r="AR291" s="437">
        <v>0</v>
      </c>
      <c r="AS291" s="428">
        <v>0</v>
      </c>
      <c r="AT291" s="428">
        <v>300000000</v>
      </c>
      <c r="AU291" s="429">
        <v>0</v>
      </c>
      <c r="AV291" s="428">
        <v>0</v>
      </c>
      <c r="AW291" s="429">
        <v>0</v>
      </c>
      <c r="AX291" s="429">
        <v>0</v>
      </c>
      <c r="AY291" s="429">
        <v>0</v>
      </c>
      <c r="AZ291" s="429">
        <v>0</v>
      </c>
      <c r="BA291" s="429">
        <v>0</v>
      </c>
      <c r="BC291" s="430">
        <f t="shared" si="17"/>
        <v>0</v>
      </c>
      <c r="BD291" s="430" t="e">
        <f t="shared" si="18"/>
        <v>#DIV/0!</v>
      </c>
    </row>
    <row r="292" spans="1:56" ht="15" hidden="1" customHeight="1" x14ac:dyDescent="0.25">
      <c r="A292" s="329" t="str">
        <f t="shared" si="19"/>
        <v>C25991000510</v>
      </c>
      <c r="B292" s="918" t="s">
        <v>99</v>
      </c>
      <c r="C292" s="1032"/>
      <c r="D292" s="918" t="s">
        <v>337</v>
      </c>
      <c r="E292" s="1032"/>
      <c r="F292" s="918" t="s">
        <v>324</v>
      </c>
      <c r="G292" s="1032"/>
      <c r="H292" s="918" t="s">
        <v>284</v>
      </c>
      <c r="I292" s="1032"/>
      <c r="J292" s="918" t="s">
        <v>236</v>
      </c>
      <c r="K292" s="1032"/>
      <c r="L292" s="1032"/>
      <c r="M292" s="918" t="s">
        <v>236</v>
      </c>
      <c r="N292" s="1032"/>
      <c r="O292" s="1032"/>
      <c r="P292" s="918" t="s">
        <v>236</v>
      </c>
      <c r="Q292" s="1032"/>
      <c r="R292" s="918" t="s">
        <v>236</v>
      </c>
      <c r="S292" s="1032"/>
      <c r="T292" s="917" t="s">
        <v>649</v>
      </c>
      <c r="U292" s="1032"/>
      <c r="V292" s="1032"/>
      <c r="W292" s="1032"/>
      <c r="X292" s="1032"/>
      <c r="Y292" s="1032"/>
      <c r="Z292" s="1032"/>
      <c r="AA292" s="1032"/>
      <c r="AB292" s="918" t="s">
        <v>273</v>
      </c>
      <c r="AC292" s="1032"/>
      <c r="AD292" s="1032"/>
      <c r="AE292" s="1032"/>
      <c r="AF292" s="1032"/>
      <c r="AG292" s="918" t="s">
        <v>274</v>
      </c>
      <c r="AH292" s="1032"/>
      <c r="AI292" s="1032"/>
      <c r="AJ292" s="105" t="s">
        <v>65</v>
      </c>
      <c r="AK292" s="919"/>
      <c r="AL292" s="919"/>
      <c r="AM292" s="919"/>
      <c r="AN292" s="919"/>
      <c r="AO292" s="360">
        <v>300000000</v>
      </c>
      <c r="AP292" s="360">
        <v>300000000</v>
      </c>
      <c r="AQ292" s="361">
        <v>0</v>
      </c>
      <c r="AR292" s="436">
        <v>0</v>
      </c>
      <c r="AS292" s="361">
        <v>0</v>
      </c>
      <c r="AT292" s="360">
        <v>300000000</v>
      </c>
      <c r="AU292" s="361">
        <v>0</v>
      </c>
      <c r="AV292" s="361">
        <v>0</v>
      </c>
      <c r="AW292" s="361">
        <v>0</v>
      </c>
      <c r="AX292" s="361">
        <v>0</v>
      </c>
      <c r="AY292" s="361">
        <v>0</v>
      </c>
      <c r="AZ292" s="361">
        <v>0</v>
      </c>
      <c r="BA292" s="361">
        <v>0</v>
      </c>
      <c r="BB292" s="363"/>
      <c r="BC292" s="364">
        <f t="shared" si="17"/>
        <v>0</v>
      </c>
      <c r="BD292" s="364" t="e">
        <f t="shared" si="18"/>
        <v>#DIV/0!</v>
      </c>
    </row>
    <row r="293" spans="1:56" ht="15" hidden="1" customHeight="1" x14ac:dyDescent="0.25">
      <c r="A293" s="329" t="str">
        <f t="shared" si="19"/>
        <v>C2599100050210</v>
      </c>
      <c r="B293" s="918" t="s">
        <v>99</v>
      </c>
      <c r="C293" s="1032"/>
      <c r="D293" s="918" t="s">
        <v>337</v>
      </c>
      <c r="E293" s="1032"/>
      <c r="F293" s="918" t="s">
        <v>324</v>
      </c>
      <c r="G293" s="1032"/>
      <c r="H293" s="918" t="s">
        <v>284</v>
      </c>
      <c r="I293" s="1032"/>
      <c r="J293" s="918" t="s">
        <v>280</v>
      </c>
      <c r="K293" s="1032"/>
      <c r="L293" s="1032"/>
      <c r="M293" s="918" t="s">
        <v>282</v>
      </c>
      <c r="N293" s="1032"/>
      <c r="O293" s="1032"/>
      <c r="P293" s="918"/>
      <c r="Q293" s="1032"/>
      <c r="R293" s="918"/>
      <c r="S293" s="1032"/>
      <c r="T293" s="917" t="s">
        <v>326</v>
      </c>
      <c r="U293" s="1032"/>
      <c r="V293" s="1032"/>
      <c r="W293" s="1032"/>
      <c r="X293" s="1032"/>
      <c r="Y293" s="1032"/>
      <c r="Z293" s="1032"/>
      <c r="AA293" s="1032"/>
      <c r="AB293" s="918" t="s">
        <v>273</v>
      </c>
      <c r="AC293" s="1032"/>
      <c r="AD293" s="1032"/>
      <c r="AE293" s="1032"/>
      <c r="AF293" s="1032"/>
      <c r="AG293" s="918" t="s">
        <v>274</v>
      </c>
      <c r="AH293" s="1032"/>
      <c r="AI293" s="1032"/>
      <c r="AJ293" s="105" t="s">
        <v>65</v>
      </c>
      <c r="AK293" s="919"/>
      <c r="AL293" s="919"/>
      <c r="AM293" s="919"/>
      <c r="AN293" s="919"/>
      <c r="AO293" s="360">
        <v>300000000</v>
      </c>
      <c r="AP293" s="360">
        <v>300000000</v>
      </c>
      <c r="AQ293" s="361">
        <v>0</v>
      </c>
      <c r="AR293" s="436">
        <v>0</v>
      </c>
      <c r="AS293" s="361">
        <v>0</v>
      </c>
      <c r="AT293" s="360">
        <v>300000000</v>
      </c>
      <c r="AU293" s="361">
        <v>0</v>
      </c>
      <c r="AV293" s="361">
        <v>0</v>
      </c>
      <c r="AW293" s="361">
        <v>0</v>
      </c>
      <c r="AX293" s="361">
        <v>0</v>
      </c>
      <c r="AY293" s="361">
        <v>0</v>
      </c>
      <c r="AZ293" s="361">
        <v>0</v>
      </c>
      <c r="BA293" s="361">
        <v>0</v>
      </c>
      <c r="BB293" s="363"/>
      <c r="BC293" s="364">
        <f t="shared" si="17"/>
        <v>0</v>
      </c>
      <c r="BD293" s="364" t="e">
        <f t="shared" si="18"/>
        <v>#DIV/0!</v>
      </c>
    </row>
    <row r="294" spans="1:56" ht="15" hidden="1" customHeight="1" x14ac:dyDescent="0.25">
      <c r="A294" s="329" t="str">
        <f t="shared" si="19"/>
        <v>C25991000502110</v>
      </c>
      <c r="B294" s="925" t="s">
        <v>99</v>
      </c>
      <c r="C294" s="1032"/>
      <c r="D294" s="925" t="s">
        <v>337</v>
      </c>
      <c r="E294" s="1032"/>
      <c r="F294" s="925" t="s">
        <v>324</v>
      </c>
      <c r="G294" s="1032"/>
      <c r="H294" s="925" t="s">
        <v>284</v>
      </c>
      <c r="I294" s="1032"/>
      <c r="J294" s="925" t="s">
        <v>280</v>
      </c>
      <c r="K294" s="1032"/>
      <c r="L294" s="1032"/>
      <c r="M294" s="925" t="s">
        <v>282</v>
      </c>
      <c r="N294" s="1032"/>
      <c r="O294" s="1032"/>
      <c r="P294" s="925" t="s">
        <v>279</v>
      </c>
      <c r="Q294" s="1032"/>
      <c r="R294" s="925"/>
      <c r="S294" s="1032"/>
      <c r="T294" s="924" t="s">
        <v>332</v>
      </c>
      <c r="U294" s="1032"/>
      <c r="V294" s="1032"/>
      <c r="W294" s="1032"/>
      <c r="X294" s="1032"/>
      <c r="Y294" s="1032"/>
      <c r="Z294" s="1032"/>
      <c r="AA294" s="1032"/>
      <c r="AB294" s="925" t="s">
        <v>273</v>
      </c>
      <c r="AC294" s="1032"/>
      <c r="AD294" s="1032"/>
      <c r="AE294" s="1032"/>
      <c r="AF294" s="1032"/>
      <c r="AG294" s="925" t="s">
        <v>274</v>
      </c>
      <c r="AH294" s="1032"/>
      <c r="AI294" s="1032"/>
      <c r="AJ294" s="108" t="s">
        <v>65</v>
      </c>
      <c r="AK294" s="926"/>
      <c r="AL294" s="926"/>
      <c r="AM294" s="926"/>
      <c r="AN294" s="926"/>
      <c r="AO294" s="365">
        <v>300000000</v>
      </c>
      <c r="AP294" s="365">
        <v>300000000</v>
      </c>
      <c r="AQ294" s="366">
        <v>0</v>
      </c>
      <c r="AR294" s="438">
        <v>0</v>
      </c>
      <c r="AS294" s="366">
        <v>0</v>
      </c>
      <c r="AT294" s="365">
        <v>300000000</v>
      </c>
      <c r="AU294" s="366">
        <v>0</v>
      </c>
      <c r="AV294" s="366">
        <v>0</v>
      </c>
      <c r="AW294" s="366">
        <v>0</v>
      </c>
      <c r="AX294" s="366">
        <v>0</v>
      </c>
      <c r="AY294" s="366">
        <v>0</v>
      </c>
      <c r="AZ294" s="366">
        <v>0</v>
      </c>
      <c r="BA294" s="366">
        <v>0</v>
      </c>
      <c r="BB294" s="363"/>
      <c r="BC294" s="364">
        <f t="shared" si="17"/>
        <v>0</v>
      </c>
      <c r="BD294" s="364" t="e">
        <f t="shared" si="18"/>
        <v>#DIV/0!</v>
      </c>
    </row>
    <row r="295" spans="1:56" ht="32.25" hidden="1" customHeight="1" x14ac:dyDescent="0.25">
      <c r="A295" s="329" t="str">
        <f t="shared" si="19"/>
        <v>C259910006010</v>
      </c>
      <c r="B295" s="918" t="s">
        <v>99</v>
      </c>
      <c r="C295" s="1032"/>
      <c r="D295" s="918" t="s">
        <v>337</v>
      </c>
      <c r="E295" s="1032"/>
      <c r="F295" s="918" t="s">
        <v>324</v>
      </c>
      <c r="G295" s="1032"/>
      <c r="H295" s="918" t="s">
        <v>292</v>
      </c>
      <c r="I295" s="1032"/>
      <c r="J295" s="918" t="s">
        <v>280</v>
      </c>
      <c r="K295" s="1032"/>
      <c r="L295" s="1032"/>
      <c r="M295" s="918"/>
      <c r="N295" s="1032"/>
      <c r="O295" s="1032"/>
      <c r="P295" s="918"/>
      <c r="Q295" s="1032"/>
      <c r="R295" s="918"/>
      <c r="S295" s="1032"/>
      <c r="T295" s="917" t="s">
        <v>666</v>
      </c>
      <c r="U295" s="1032"/>
      <c r="V295" s="1032"/>
      <c r="W295" s="1032"/>
      <c r="X295" s="1032"/>
      <c r="Y295" s="1032"/>
      <c r="Z295" s="1032"/>
      <c r="AA295" s="1032"/>
      <c r="AB295" s="918" t="s">
        <v>273</v>
      </c>
      <c r="AC295" s="1032"/>
      <c r="AD295" s="1032"/>
      <c r="AE295" s="1032"/>
      <c r="AF295" s="1032"/>
      <c r="AG295" s="918" t="s">
        <v>274</v>
      </c>
      <c r="AH295" s="1032"/>
      <c r="AI295" s="1032"/>
      <c r="AJ295" s="105" t="s">
        <v>65</v>
      </c>
      <c r="AK295" s="919"/>
      <c r="AL295" s="919"/>
      <c r="AM295" s="919"/>
      <c r="AN295" s="919"/>
      <c r="AO295" s="360">
        <v>300000000</v>
      </c>
      <c r="AP295" s="360">
        <v>83332000</v>
      </c>
      <c r="AQ295" s="360">
        <v>216668000</v>
      </c>
      <c r="AR295" s="436">
        <v>0</v>
      </c>
      <c r="AS295" s="361">
        <v>0</v>
      </c>
      <c r="AT295" s="360">
        <v>83332000</v>
      </c>
      <c r="AU295" s="361">
        <v>0</v>
      </c>
      <c r="AV295" s="361">
        <v>0</v>
      </c>
      <c r="AW295" s="361">
        <v>0</v>
      </c>
      <c r="AX295" s="361">
        <v>0</v>
      </c>
      <c r="AY295" s="361">
        <v>0</v>
      </c>
      <c r="AZ295" s="361">
        <v>0</v>
      </c>
      <c r="BA295" s="361">
        <v>0</v>
      </c>
      <c r="BB295" s="363"/>
      <c r="BC295" s="364">
        <f t="shared" si="17"/>
        <v>0</v>
      </c>
      <c r="BD295" s="364" t="e">
        <f t="shared" si="18"/>
        <v>#DIV/0!</v>
      </c>
    </row>
    <row r="296" spans="1:56" s="426" customFormat="1" ht="15" customHeight="1" x14ac:dyDescent="0.3">
      <c r="A296" s="426" t="str">
        <f t="shared" si="19"/>
        <v>C25991000610</v>
      </c>
      <c r="B296" s="1059" t="s">
        <v>99</v>
      </c>
      <c r="C296" s="1060"/>
      <c r="D296" s="1059" t="s">
        <v>337</v>
      </c>
      <c r="E296" s="1060"/>
      <c r="F296" s="1059" t="s">
        <v>324</v>
      </c>
      <c r="G296" s="1060"/>
      <c r="H296" s="1059" t="s">
        <v>292</v>
      </c>
      <c r="I296" s="1060"/>
      <c r="J296" s="1059" t="s">
        <v>236</v>
      </c>
      <c r="K296" s="1060"/>
      <c r="L296" s="1060"/>
      <c r="M296" s="1059" t="s">
        <v>236</v>
      </c>
      <c r="N296" s="1060"/>
      <c r="O296" s="1060"/>
      <c r="P296" s="1059" t="s">
        <v>236</v>
      </c>
      <c r="Q296" s="1060"/>
      <c r="R296" s="1059" t="s">
        <v>236</v>
      </c>
      <c r="S296" s="1060"/>
      <c r="T296" s="1062" t="s">
        <v>651</v>
      </c>
      <c r="U296" s="1060"/>
      <c r="V296" s="1060"/>
      <c r="W296" s="1060"/>
      <c r="X296" s="1060"/>
      <c r="Y296" s="1060"/>
      <c r="Z296" s="1060"/>
      <c r="AA296" s="1060"/>
      <c r="AB296" s="1059" t="s">
        <v>273</v>
      </c>
      <c r="AC296" s="1060"/>
      <c r="AD296" s="1060"/>
      <c r="AE296" s="1060"/>
      <c r="AF296" s="1060"/>
      <c r="AG296" s="1059" t="s">
        <v>274</v>
      </c>
      <c r="AH296" s="1060"/>
      <c r="AI296" s="1060"/>
      <c r="AJ296" s="427" t="s">
        <v>65</v>
      </c>
      <c r="AK296" s="1061"/>
      <c r="AL296" s="1061"/>
      <c r="AM296" s="1061"/>
      <c r="AN296" s="1061"/>
      <c r="AO296" s="428">
        <v>300000000</v>
      </c>
      <c r="AP296" s="428">
        <v>83332000</v>
      </c>
      <c r="AQ296" s="428">
        <v>216668000</v>
      </c>
      <c r="AR296" s="437">
        <v>0</v>
      </c>
      <c r="AS296" s="428">
        <v>0</v>
      </c>
      <c r="AT296" s="428">
        <v>83332000</v>
      </c>
      <c r="AU296" s="429">
        <v>0</v>
      </c>
      <c r="AV296" s="428">
        <v>0</v>
      </c>
      <c r="AW296" s="429">
        <v>0</v>
      </c>
      <c r="AX296" s="429">
        <v>0</v>
      </c>
      <c r="AY296" s="429">
        <v>0</v>
      </c>
      <c r="AZ296" s="429">
        <v>0</v>
      </c>
      <c r="BA296" s="429">
        <v>0</v>
      </c>
      <c r="BC296" s="430">
        <f t="shared" si="17"/>
        <v>0</v>
      </c>
      <c r="BD296" s="430" t="e">
        <f t="shared" si="18"/>
        <v>#DIV/0!</v>
      </c>
    </row>
    <row r="297" spans="1:56" ht="15" hidden="1" customHeight="1" x14ac:dyDescent="0.25">
      <c r="A297" s="329" t="str">
        <f t="shared" si="19"/>
        <v>C2599100060110</v>
      </c>
      <c r="B297" s="918" t="s">
        <v>99</v>
      </c>
      <c r="C297" s="1032"/>
      <c r="D297" s="918" t="s">
        <v>337</v>
      </c>
      <c r="E297" s="1032"/>
      <c r="F297" s="918" t="s">
        <v>324</v>
      </c>
      <c r="G297" s="1032"/>
      <c r="H297" s="918" t="s">
        <v>292</v>
      </c>
      <c r="I297" s="1032"/>
      <c r="J297" s="918" t="s">
        <v>280</v>
      </c>
      <c r="K297" s="1032"/>
      <c r="L297" s="1032"/>
      <c r="M297" s="918" t="s">
        <v>279</v>
      </c>
      <c r="N297" s="1032"/>
      <c r="O297" s="1032"/>
      <c r="P297" s="918"/>
      <c r="Q297" s="1032"/>
      <c r="R297" s="918"/>
      <c r="S297" s="1032"/>
      <c r="T297" s="917" t="s">
        <v>331</v>
      </c>
      <c r="U297" s="1032"/>
      <c r="V297" s="1032"/>
      <c r="W297" s="1032"/>
      <c r="X297" s="1032"/>
      <c r="Y297" s="1032"/>
      <c r="Z297" s="1032"/>
      <c r="AA297" s="1032"/>
      <c r="AB297" s="918" t="s">
        <v>273</v>
      </c>
      <c r="AC297" s="1032"/>
      <c r="AD297" s="1032"/>
      <c r="AE297" s="1032"/>
      <c r="AF297" s="1032"/>
      <c r="AG297" s="918" t="s">
        <v>274</v>
      </c>
      <c r="AH297" s="1032"/>
      <c r="AI297" s="1032"/>
      <c r="AJ297" s="105" t="s">
        <v>65</v>
      </c>
      <c r="AK297" s="919"/>
      <c r="AL297" s="919"/>
      <c r="AM297" s="919"/>
      <c r="AN297" s="919"/>
      <c r="AO297" s="361">
        <v>0</v>
      </c>
      <c r="AP297" s="361">
        <v>0</v>
      </c>
      <c r="AQ297" s="361">
        <v>0</v>
      </c>
      <c r="AR297" s="436">
        <v>0</v>
      </c>
      <c r="AS297" s="361">
        <v>0</v>
      </c>
      <c r="AT297" s="361">
        <v>0</v>
      </c>
      <c r="AU297" s="361">
        <v>0</v>
      </c>
      <c r="AV297" s="361">
        <v>0</v>
      </c>
      <c r="AW297" s="361">
        <v>0</v>
      </c>
      <c r="AX297" s="361">
        <v>0</v>
      </c>
      <c r="AY297" s="361">
        <v>0</v>
      </c>
      <c r="AZ297" s="361">
        <v>0</v>
      </c>
      <c r="BA297" s="361">
        <v>0</v>
      </c>
      <c r="BB297" s="363"/>
      <c r="BC297" s="364" t="e">
        <f t="shared" si="17"/>
        <v>#DIV/0!</v>
      </c>
      <c r="BD297" s="364" t="e">
        <f t="shared" si="18"/>
        <v>#DIV/0!</v>
      </c>
    </row>
    <row r="298" spans="1:56" ht="15" hidden="1" customHeight="1" x14ac:dyDescent="0.25">
      <c r="A298" s="329" t="str">
        <f t="shared" si="19"/>
        <v>C25991000601110</v>
      </c>
      <c r="B298" s="925" t="s">
        <v>99</v>
      </c>
      <c r="C298" s="1032"/>
      <c r="D298" s="925" t="s">
        <v>337</v>
      </c>
      <c r="E298" s="1032"/>
      <c r="F298" s="925" t="s">
        <v>324</v>
      </c>
      <c r="G298" s="1032"/>
      <c r="H298" s="925" t="s">
        <v>292</v>
      </c>
      <c r="I298" s="1032"/>
      <c r="J298" s="925" t="s">
        <v>280</v>
      </c>
      <c r="K298" s="1032"/>
      <c r="L298" s="1032"/>
      <c r="M298" s="925" t="s">
        <v>279</v>
      </c>
      <c r="N298" s="1032"/>
      <c r="O298" s="1032"/>
      <c r="P298" s="925" t="s">
        <v>279</v>
      </c>
      <c r="Q298" s="1032"/>
      <c r="R298" s="925"/>
      <c r="S298" s="1032"/>
      <c r="T298" s="924" t="s">
        <v>332</v>
      </c>
      <c r="U298" s="1032"/>
      <c r="V298" s="1032"/>
      <c r="W298" s="1032"/>
      <c r="X298" s="1032"/>
      <c r="Y298" s="1032"/>
      <c r="Z298" s="1032"/>
      <c r="AA298" s="1032"/>
      <c r="AB298" s="925" t="s">
        <v>273</v>
      </c>
      <c r="AC298" s="1032"/>
      <c r="AD298" s="1032"/>
      <c r="AE298" s="1032"/>
      <c r="AF298" s="1032"/>
      <c r="AG298" s="925" t="s">
        <v>274</v>
      </c>
      <c r="AH298" s="1032"/>
      <c r="AI298" s="1032"/>
      <c r="AJ298" s="108" t="s">
        <v>65</v>
      </c>
      <c r="AK298" s="926"/>
      <c r="AL298" s="926"/>
      <c r="AM298" s="926"/>
      <c r="AN298" s="926"/>
      <c r="AO298" s="366">
        <v>0</v>
      </c>
      <c r="AP298" s="366">
        <v>0</v>
      </c>
      <c r="AQ298" s="366">
        <v>0</v>
      </c>
      <c r="AR298" s="438">
        <v>0</v>
      </c>
      <c r="AS298" s="366">
        <v>0</v>
      </c>
      <c r="AT298" s="366">
        <v>0</v>
      </c>
      <c r="AU298" s="366">
        <v>0</v>
      </c>
      <c r="AV298" s="366">
        <v>0</v>
      </c>
      <c r="AW298" s="366">
        <v>0</v>
      </c>
      <c r="AX298" s="366">
        <v>0</v>
      </c>
      <c r="AY298" s="366">
        <v>0</v>
      </c>
      <c r="AZ298" s="366">
        <v>0</v>
      </c>
      <c r="BA298" s="366">
        <v>0</v>
      </c>
      <c r="BB298" s="363"/>
      <c r="BC298" s="364" t="e">
        <f t="shared" si="17"/>
        <v>#DIV/0!</v>
      </c>
      <c r="BD298" s="364" t="e">
        <f t="shared" si="18"/>
        <v>#DIV/0!</v>
      </c>
    </row>
    <row r="299" spans="1:56" ht="15" hidden="1" customHeight="1" x14ac:dyDescent="0.25">
      <c r="A299" s="329" t="str">
        <f t="shared" si="19"/>
        <v>C2599100060210</v>
      </c>
      <c r="B299" s="918" t="s">
        <v>99</v>
      </c>
      <c r="C299" s="1032"/>
      <c r="D299" s="918" t="s">
        <v>337</v>
      </c>
      <c r="E299" s="1032"/>
      <c r="F299" s="918" t="s">
        <v>324</v>
      </c>
      <c r="G299" s="1032"/>
      <c r="H299" s="918" t="s">
        <v>292</v>
      </c>
      <c r="I299" s="1032"/>
      <c r="J299" s="918" t="s">
        <v>280</v>
      </c>
      <c r="K299" s="1032"/>
      <c r="L299" s="1032"/>
      <c r="M299" s="918" t="s">
        <v>282</v>
      </c>
      <c r="N299" s="1032"/>
      <c r="O299" s="1032"/>
      <c r="P299" s="918"/>
      <c r="Q299" s="1032"/>
      <c r="R299" s="918"/>
      <c r="S299" s="1032"/>
      <c r="T299" s="917" t="s">
        <v>326</v>
      </c>
      <c r="U299" s="1032"/>
      <c r="V299" s="1032"/>
      <c r="W299" s="1032"/>
      <c r="X299" s="1032"/>
      <c r="Y299" s="1032"/>
      <c r="Z299" s="1032"/>
      <c r="AA299" s="1032"/>
      <c r="AB299" s="918" t="s">
        <v>273</v>
      </c>
      <c r="AC299" s="1032"/>
      <c r="AD299" s="1032"/>
      <c r="AE299" s="1032"/>
      <c r="AF299" s="1032"/>
      <c r="AG299" s="918" t="s">
        <v>274</v>
      </c>
      <c r="AH299" s="1032"/>
      <c r="AI299" s="1032"/>
      <c r="AJ299" s="105" t="s">
        <v>65</v>
      </c>
      <c r="AK299" s="919"/>
      <c r="AL299" s="919"/>
      <c r="AM299" s="919"/>
      <c r="AN299" s="919"/>
      <c r="AO299" s="360">
        <v>300000000</v>
      </c>
      <c r="AP299" s="360">
        <v>83332000</v>
      </c>
      <c r="AQ299" s="360">
        <v>216668000</v>
      </c>
      <c r="AR299" s="436">
        <v>0</v>
      </c>
      <c r="AS299" s="361">
        <v>0</v>
      </c>
      <c r="AT299" s="360">
        <v>83332000</v>
      </c>
      <c r="AU299" s="361">
        <v>0</v>
      </c>
      <c r="AV299" s="361">
        <v>0</v>
      </c>
      <c r="AW299" s="361">
        <v>0</v>
      </c>
      <c r="AX299" s="361">
        <v>0</v>
      </c>
      <c r="AY299" s="361">
        <v>0</v>
      </c>
      <c r="AZ299" s="361">
        <v>0</v>
      </c>
      <c r="BA299" s="361">
        <v>0</v>
      </c>
      <c r="BB299" s="363"/>
      <c r="BC299" s="364">
        <f t="shared" si="17"/>
        <v>0</v>
      </c>
      <c r="BD299" s="364" t="e">
        <f t="shared" si="18"/>
        <v>#DIV/0!</v>
      </c>
    </row>
    <row r="300" spans="1:56" ht="15" hidden="1" customHeight="1" x14ac:dyDescent="0.25">
      <c r="A300" s="329" t="str">
        <f t="shared" si="19"/>
        <v>C25991000602110</v>
      </c>
      <c r="B300" s="925" t="s">
        <v>99</v>
      </c>
      <c r="C300" s="1032"/>
      <c r="D300" s="925" t="s">
        <v>337</v>
      </c>
      <c r="E300" s="1032"/>
      <c r="F300" s="925" t="s">
        <v>324</v>
      </c>
      <c r="G300" s="1032"/>
      <c r="H300" s="925" t="s">
        <v>292</v>
      </c>
      <c r="I300" s="1032"/>
      <c r="J300" s="925" t="s">
        <v>280</v>
      </c>
      <c r="K300" s="1032"/>
      <c r="L300" s="1032"/>
      <c r="M300" s="925" t="s">
        <v>282</v>
      </c>
      <c r="N300" s="1032"/>
      <c r="O300" s="1032"/>
      <c r="P300" s="925" t="s">
        <v>279</v>
      </c>
      <c r="Q300" s="1032"/>
      <c r="R300" s="925"/>
      <c r="S300" s="1032"/>
      <c r="T300" s="924" t="s">
        <v>332</v>
      </c>
      <c r="U300" s="1032"/>
      <c r="V300" s="1032"/>
      <c r="W300" s="1032"/>
      <c r="X300" s="1032"/>
      <c r="Y300" s="1032"/>
      <c r="Z300" s="1032"/>
      <c r="AA300" s="1032"/>
      <c r="AB300" s="925" t="s">
        <v>273</v>
      </c>
      <c r="AC300" s="1032"/>
      <c r="AD300" s="1032"/>
      <c r="AE300" s="1032"/>
      <c r="AF300" s="1032"/>
      <c r="AG300" s="925" t="s">
        <v>274</v>
      </c>
      <c r="AH300" s="1032"/>
      <c r="AI300" s="1032"/>
      <c r="AJ300" s="108" t="s">
        <v>65</v>
      </c>
      <c r="AK300" s="926"/>
      <c r="AL300" s="926"/>
      <c r="AM300" s="926"/>
      <c r="AN300" s="926"/>
      <c r="AO300" s="365">
        <v>54000000</v>
      </c>
      <c r="AP300" s="365">
        <v>53332000</v>
      </c>
      <c r="AQ300" s="365">
        <v>668000</v>
      </c>
      <c r="AR300" s="438">
        <v>0</v>
      </c>
      <c r="AS300" s="366">
        <v>0</v>
      </c>
      <c r="AT300" s="365">
        <v>53332000</v>
      </c>
      <c r="AU300" s="366">
        <v>0</v>
      </c>
      <c r="AV300" s="366">
        <v>0</v>
      </c>
      <c r="AW300" s="366">
        <v>0</v>
      </c>
      <c r="AX300" s="366">
        <v>0</v>
      </c>
      <c r="AY300" s="366">
        <v>0</v>
      </c>
      <c r="AZ300" s="366">
        <v>0</v>
      </c>
      <c r="BA300" s="366">
        <v>0</v>
      </c>
      <c r="BB300" s="363"/>
      <c r="BC300" s="364">
        <f t="shared" si="17"/>
        <v>0</v>
      </c>
      <c r="BD300" s="364" t="e">
        <f t="shared" si="18"/>
        <v>#DIV/0!</v>
      </c>
    </row>
    <row r="301" spans="1:56" ht="15" hidden="1" customHeight="1" x14ac:dyDescent="0.25">
      <c r="A301" s="329" t="str">
        <f t="shared" si="19"/>
        <v>C25991000602310</v>
      </c>
      <c r="B301" s="925" t="s">
        <v>99</v>
      </c>
      <c r="C301" s="1032"/>
      <c r="D301" s="925" t="s">
        <v>337</v>
      </c>
      <c r="E301" s="1032"/>
      <c r="F301" s="925" t="s">
        <v>324</v>
      </c>
      <c r="G301" s="1032"/>
      <c r="H301" s="925" t="s">
        <v>292</v>
      </c>
      <c r="I301" s="1032"/>
      <c r="J301" s="925" t="s">
        <v>280</v>
      </c>
      <c r="K301" s="1032"/>
      <c r="L301" s="1032"/>
      <c r="M301" s="925" t="s">
        <v>282</v>
      </c>
      <c r="N301" s="1032"/>
      <c r="O301" s="1032"/>
      <c r="P301" s="925" t="s">
        <v>289</v>
      </c>
      <c r="Q301" s="1032"/>
      <c r="R301" s="925"/>
      <c r="S301" s="1032"/>
      <c r="T301" s="924" t="s">
        <v>328</v>
      </c>
      <c r="U301" s="1032"/>
      <c r="V301" s="1032"/>
      <c r="W301" s="1032"/>
      <c r="X301" s="1032"/>
      <c r="Y301" s="1032"/>
      <c r="Z301" s="1032"/>
      <c r="AA301" s="1032"/>
      <c r="AB301" s="925" t="s">
        <v>273</v>
      </c>
      <c r="AC301" s="1032"/>
      <c r="AD301" s="1032"/>
      <c r="AE301" s="1032"/>
      <c r="AF301" s="1032"/>
      <c r="AG301" s="925" t="s">
        <v>274</v>
      </c>
      <c r="AH301" s="1032"/>
      <c r="AI301" s="1032"/>
      <c r="AJ301" s="108" t="s">
        <v>65</v>
      </c>
      <c r="AK301" s="926"/>
      <c r="AL301" s="926"/>
      <c r="AM301" s="926"/>
      <c r="AN301" s="926"/>
      <c r="AO301" s="365">
        <v>16000000</v>
      </c>
      <c r="AP301" s="365">
        <v>16000000</v>
      </c>
      <c r="AQ301" s="366">
        <v>0</v>
      </c>
      <c r="AR301" s="438">
        <v>0</v>
      </c>
      <c r="AS301" s="366">
        <v>0</v>
      </c>
      <c r="AT301" s="365">
        <v>16000000</v>
      </c>
      <c r="AU301" s="366">
        <v>0</v>
      </c>
      <c r="AV301" s="366">
        <v>0</v>
      </c>
      <c r="AW301" s="366">
        <v>0</v>
      </c>
      <c r="AX301" s="366">
        <v>0</v>
      </c>
      <c r="AY301" s="366">
        <v>0</v>
      </c>
      <c r="AZ301" s="366">
        <v>0</v>
      </c>
      <c r="BA301" s="366">
        <v>0</v>
      </c>
      <c r="BB301" s="363"/>
      <c r="BC301" s="364">
        <f t="shared" si="17"/>
        <v>0</v>
      </c>
      <c r="BD301" s="364" t="e">
        <f t="shared" si="18"/>
        <v>#DIV/0!</v>
      </c>
    </row>
    <row r="302" spans="1:56" ht="15" hidden="1" customHeight="1" x14ac:dyDescent="0.25">
      <c r="A302" s="329" t="str">
        <f t="shared" si="19"/>
        <v>C25991000602410</v>
      </c>
      <c r="B302" s="925" t="s">
        <v>99</v>
      </c>
      <c r="C302" s="1032"/>
      <c r="D302" s="925" t="s">
        <v>337</v>
      </c>
      <c r="E302" s="1032"/>
      <c r="F302" s="925" t="s">
        <v>324</v>
      </c>
      <c r="G302" s="1032"/>
      <c r="H302" s="925" t="s">
        <v>292</v>
      </c>
      <c r="I302" s="1032"/>
      <c r="J302" s="925" t="s">
        <v>280</v>
      </c>
      <c r="K302" s="1032"/>
      <c r="L302" s="1032"/>
      <c r="M302" s="925" t="s">
        <v>282</v>
      </c>
      <c r="N302" s="1032"/>
      <c r="O302" s="1032"/>
      <c r="P302" s="925" t="s">
        <v>283</v>
      </c>
      <c r="Q302" s="1032"/>
      <c r="R302" s="925"/>
      <c r="S302" s="1032"/>
      <c r="T302" s="924" t="s">
        <v>84</v>
      </c>
      <c r="U302" s="1032"/>
      <c r="V302" s="1032"/>
      <c r="W302" s="1032"/>
      <c r="X302" s="1032"/>
      <c r="Y302" s="1032"/>
      <c r="Z302" s="1032"/>
      <c r="AA302" s="1032"/>
      <c r="AB302" s="925" t="s">
        <v>273</v>
      </c>
      <c r="AC302" s="1032"/>
      <c r="AD302" s="1032"/>
      <c r="AE302" s="1032"/>
      <c r="AF302" s="1032"/>
      <c r="AG302" s="925" t="s">
        <v>274</v>
      </c>
      <c r="AH302" s="1032"/>
      <c r="AI302" s="1032"/>
      <c r="AJ302" s="108" t="s">
        <v>65</v>
      </c>
      <c r="AK302" s="926"/>
      <c r="AL302" s="926"/>
      <c r="AM302" s="926"/>
      <c r="AN302" s="926"/>
      <c r="AO302" s="365">
        <v>14000000</v>
      </c>
      <c r="AP302" s="365">
        <v>14000000</v>
      </c>
      <c r="AQ302" s="366">
        <v>0</v>
      </c>
      <c r="AR302" s="438">
        <v>0</v>
      </c>
      <c r="AS302" s="366">
        <v>0</v>
      </c>
      <c r="AT302" s="365">
        <v>14000000</v>
      </c>
      <c r="AU302" s="366">
        <v>0</v>
      </c>
      <c r="AV302" s="366">
        <v>0</v>
      </c>
      <c r="AW302" s="366">
        <v>0</v>
      </c>
      <c r="AX302" s="366">
        <v>0</v>
      </c>
      <c r="AY302" s="366">
        <v>0</v>
      </c>
      <c r="AZ302" s="366">
        <v>0</v>
      </c>
      <c r="BA302" s="366">
        <v>0</v>
      </c>
      <c r="BB302" s="363"/>
      <c r="BC302" s="364">
        <f t="shared" si="17"/>
        <v>0</v>
      </c>
      <c r="BD302" s="364" t="e">
        <f t="shared" si="18"/>
        <v>#DIV/0!</v>
      </c>
    </row>
    <row r="303" spans="1:56" ht="15" hidden="1" customHeight="1" x14ac:dyDescent="0.25">
      <c r="A303" s="329" t="str">
        <f t="shared" si="19"/>
        <v>C25991000602810</v>
      </c>
      <c r="B303" s="925" t="s">
        <v>99</v>
      </c>
      <c r="C303" s="1032"/>
      <c r="D303" s="925" t="s">
        <v>337</v>
      </c>
      <c r="E303" s="1032"/>
      <c r="F303" s="925" t="s">
        <v>324</v>
      </c>
      <c r="G303" s="1032"/>
      <c r="H303" s="925" t="s">
        <v>292</v>
      </c>
      <c r="I303" s="1032"/>
      <c r="J303" s="925" t="s">
        <v>280</v>
      </c>
      <c r="K303" s="1032"/>
      <c r="L303" s="1032"/>
      <c r="M303" s="925" t="s">
        <v>282</v>
      </c>
      <c r="N303" s="1032"/>
      <c r="O303" s="1032"/>
      <c r="P303" s="925" t="s">
        <v>294</v>
      </c>
      <c r="Q303" s="1032"/>
      <c r="R303" s="925"/>
      <c r="S303" s="1032"/>
      <c r="T303" s="924" t="s">
        <v>652</v>
      </c>
      <c r="U303" s="1032"/>
      <c r="V303" s="1032"/>
      <c r="W303" s="1032"/>
      <c r="X303" s="1032"/>
      <c r="Y303" s="1032"/>
      <c r="Z303" s="1032"/>
      <c r="AA303" s="1032"/>
      <c r="AB303" s="925" t="s">
        <v>273</v>
      </c>
      <c r="AC303" s="1032"/>
      <c r="AD303" s="1032"/>
      <c r="AE303" s="1032"/>
      <c r="AF303" s="1032"/>
      <c r="AG303" s="925" t="s">
        <v>274</v>
      </c>
      <c r="AH303" s="1032"/>
      <c r="AI303" s="1032"/>
      <c r="AJ303" s="108" t="s">
        <v>65</v>
      </c>
      <c r="AK303" s="926"/>
      <c r="AL303" s="926"/>
      <c r="AM303" s="926"/>
      <c r="AN303" s="926"/>
      <c r="AO303" s="365">
        <v>160000000</v>
      </c>
      <c r="AP303" s="366">
        <v>0</v>
      </c>
      <c r="AQ303" s="365">
        <v>160000000</v>
      </c>
      <c r="AR303" s="438">
        <v>0</v>
      </c>
      <c r="AS303" s="366">
        <v>0</v>
      </c>
      <c r="AT303" s="366">
        <v>0</v>
      </c>
      <c r="AU303" s="366">
        <v>0</v>
      </c>
      <c r="AV303" s="366">
        <v>0</v>
      </c>
      <c r="AW303" s="366">
        <v>0</v>
      </c>
      <c r="AX303" s="366">
        <v>0</v>
      </c>
      <c r="AY303" s="366">
        <v>0</v>
      </c>
      <c r="AZ303" s="366">
        <v>0</v>
      </c>
      <c r="BA303" s="366">
        <v>0</v>
      </c>
      <c r="BB303" s="363"/>
      <c r="BC303" s="364">
        <f t="shared" si="17"/>
        <v>0</v>
      </c>
      <c r="BD303" s="364" t="e">
        <f t="shared" si="18"/>
        <v>#DIV/0!</v>
      </c>
    </row>
    <row r="304" spans="1:56" ht="15" hidden="1" customHeight="1" x14ac:dyDescent="0.25">
      <c r="A304" s="329" t="str">
        <f t="shared" si="19"/>
        <v>C259910006021110</v>
      </c>
      <c r="B304" s="925" t="s">
        <v>99</v>
      </c>
      <c r="C304" s="1032"/>
      <c r="D304" s="925" t="s">
        <v>337</v>
      </c>
      <c r="E304" s="1032"/>
      <c r="F304" s="925" t="s">
        <v>324</v>
      </c>
      <c r="G304" s="1032"/>
      <c r="H304" s="925" t="s">
        <v>292</v>
      </c>
      <c r="I304" s="1032"/>
      <c r="J304" s="925" t="s">
        <v>280</v>
      </c>
      <c r="K304" s="1032"/>
      <c r="L304" s="1032"/>
      <c r="M304" s="925" t="s">
        <v>282</v>
      </c>
      <c r="N304" s="1032"/>
      <c r="O304" s="1032"/>
      <c r="P304" s="925" t="s">
        <v>80</v>
      </c>
      <c r="Q304" s="1032"/>
      <c r="R304" s="925"/>
      <c r="S304" s="1032"/>
      <c r="T304" s="924" t="s">
        <v>330</v>
      </c>
      <c r="U304" s="1032"/>
      <c r="V304" s="1032"/>
      <c r="W304" s="1032"/>
      <c r="X304" s="1032"/>
      <c r="Y304" s="1032"/>
      <c r="Z304" s="1032"/>
      <c r="AA304" s="1032"/>
      <c r="AB304" s="925" t="s">
        <v>273</v>
      </c>
      <c r="AC304" s="1032"/>
      <c r="AD304" s="1032"/>
      <c r="AE304" s="1032"/>
      <c r="AF304" s="1032"/>
      <c r="AG304" s="925" t="s">
        <v>274</v>
      </c>
      <c r="AH304" s="1032"/>
      <c r="AI304" s="1032"/>
      <c r="AJ304" s="108" t="s">
        <v>65</v>
      </c>
      <c r="AK304" s="926"/>
      <c r="AL304" s="926"/>
      <c r="AM304" s="926"/>
      <c r="AN304" s="926"/>
      <c r="AO304" s="365">
        <v>56000000</v>
      </c>
      <c r="AP304" s="366">
        <v>0</v>
      </c>
      <c r="AQ304" s="365">
        <v>56000000</v>
      </c>
      <c r="AR304" s="438">
        <v>0</v>
      </c>
      <c r="AS304" s="366">
        <v>0</v>
      </c>
      <c r="AT304" s="366">
        <v>0</v>
      </c>
      <c r="AU304" s="366">
        <v>0</v>
      </c>
      <c r="AV304" s="366">
        <v>0</v>
      </c>
      <c r="AW304" s="366">
        <v>0</v>
      </c>
      <c r="AX304" s="366">
        <v>0</v>
      </c>
      <c r="AY304" s="366">
        <v>0</v>
      </c>
      <c r="AZ304" s="366">
        <v>0</v>
      </c>
      <c r="BA304" s="366">
        <v>0</v>
      </c>
      <c r="BB304" s="363"/>
      <c r="BC304" s="364">
        <f t="shared" si="17"/>
        <v>0</v>
      </c>
      <c r="BD304" s="364" t="e">
        <f t="shared" si="18"/>
        <v>#DIV/0!</v>
      </c>
    </row>
    <row r="305" spans="1:56" ht="15" hidden="1" customHeight="1" x14ac:dyDescent="0.25">
      <c r="A305" s="329" t="str">
        <f t="shared" si="19"/>
        <v/>
      </c>
      <c r="B305" s="333" t="s">
        <v>236</v>
      </c>
      <c r="C305" s="333" t="s">
        <v>236</v>
      </c>
      <c r="D305" s="333" t="s">
        <v>236</v>
      </c>
      <c r="E305" s="333" t="s">
        <v>236</v>
      </c>
      <c r="F305" s="333" t="s">
        <v>236</v>
      </c>
      <c r="G305" s="333" t="s">
        <v>236</v>
      </c>
      <c r="H305" s="333" t="s">
        <v>236</v>
      </c>
      <c r="I305" s="333" t="s">
        <v>236</v>
      </c>
      <c r="J305" s="333" t="s">
        <v>236</v>
      </c>
      <c r="K305" s="1049" t="s">
        <v>236</v>
      </c>
      <c r="L305" s="1032"/>
      <c r="M305" s="1049" t="s">
        <v>236</v>
      </c>
      <c r="N305" s="1032"/>
      <c r="O305" s="333" t="s">
        <v>236</v>
      </c>
      <c r="P305" s="333" t="s">
        <v>236</v>
      </c>
      <c r="Q305" s="333" t="s">
        <v>236</v>
      </c>
      <c r="R305" s="333" t="s">
        <v>236</v>
      </c>
      <c r="S305" s="333" t="s">
        <v>236</v>
      </c>
      <c r="T305" s="333" t="s">
        <v>236</v>
      </c>
      <c r="U305" s="333" t="s">
        <v>236</v>
      </c>
      <c r="V305" s="333" t="s">
        <v>236</v>
      </c>
      <c r="W305" s="333" t="s">
        <v>236</v>
      </c>
      <c r="X305" s="333" t="s">
        <v>236</v>
      </c>
      <c r="Y305" s="333" t="s">
        <v>236</v>
      </c>
      <c r="Z305" s="333" t="s">
        <v>236</v>
      </c>
      <c r="AA305" s="333" t="s">
        <v>236</v>
      </c>
      <c r="AB305" s="1049" t="s">
        <v>236</v>
      </c>
      <c r="AC305" s="1032"/>
      <c r="AD305" s="1049" t="s">
        <v>236</v>
      </c>
      <c r="AE305" s="1032"/>
      <c r="AF305" s="333" t="s">
        <v>236</v>
      </c>
      <c r="AG305" s="333" t="s">
        <v>236</v>
      </c>
      <c r="AH305" s="333" t="s">
        <v>236</v>
      </c>
      <c r="AI305" s="333" t="s">
        <v>236</v>
      </c>
      <c r="AJ305" s="333" t="s">
        <v>236</v>
      </c>
      <c r="AK305" s="333" t="s">
        <v>236</v>
      </c>
      <c r="AL305" s="1043" t="s">
        <v>236</v>
      </c>
      <c r="AM305" s="1043"/>
      <c r="AN305" s="1043"/>
      <c r="AO305" s="367" t="s">
        <v>236</v>
      </c>
      <c r="AP305" s="367" t="s">
        <v>236</v>
      </c>
      <c r="AQ305" s="367" t="s">
        <v>236</v>
      </c>
      <c r="AR305" s="440" t="s">
        <v>236</v>
      </c>
      <c r="AS305" s="367" t="s">
        <v>236</v>
      </c>
      <c r="AT305" s="367" t="s">
        <v>236</v>
      </c>
      <c r="AU305" s="367" t="s">
        <v>236</v>
      </c>
      <c r="AV305" s="367" t="s">
        <v>236</v>
      </c>
      <c r="AW305" s="367" t="s">
        <v>236</v>
      </c>
      <c r="AX305" s="367" t="s">
        <v>236</v>
      </c>
      <c r="AY305" s="367" t="s">
        <v>236</v>
      </c>
      <c r="AZ305" s="367" t="s">
        <v>236</v>
      </c>
      <c r="BA305" s="367" t="s">
        <v>236</v>
      </c>
      <c r="BB305" s="363"/>
      <c r="BC305" s="364" t="e">
        <f t="shared" si="17"/>
        <v>#VALUE!</v>
      </c>
      <c r="BD305" s="364" t="e">
        <f t="shared" si="18"/>
        <v>#VALUE!</v>
      </c>
    </row>
    <row r="306" spans="1:56" x14ac:dyDescent="0.25">
      <c r="AO306" s="345">
        <f>+AO296+AO285+AO283+AO282+AO281+AO268+AO259+AO250+AO241+AO230+AO216+AO200+AO199</f>
        <v>33185745822</v>
      </c>
    </row>
    <row r="307" spans="1:56" x14ac:dyDescent="0.25">
      <c r="AO307" s="345">
        <f>+AO306+AP27-AO22</f>
        <v>-100000000</v>
      </c>
    </row>
    <row r="308" spans="1:56" ht="18" x14ac:dyDescent="0.25">
      <c r="AO308" s="345" t="str">
        <f>+T199</f>
        <v>FORTALECIMIENTO DE LA CAPACIDAD TÉCNICA DE DEFENSA DE LOS OPERADORES , , NACIONAL</v>
      </c>
      <c r="AP308" s="99">
        <v>400000000</v>
      </c>
      <c r="AQ308" s="99">
        <v>-400000000</v>
      </c>
    </row>
    <row r="309" spans="1:56" ht="18" x14ac:dyDescent="0.25">
      <c r="AO309" s="345" t="str">
        <f>+T230</f>
        <v>CONSOLIDACIÓN DEL SISTEMA DE ALERTAS TEMPRANAS PARA LA PREVENCIÓN DE VIOLACIONES DE DDHH Y DIH A NIVEL NACIONAL</v>
      </c>
      <c r="AP309" s="101">
        <v>350000000</v>
      </c>
      <c r="AQ309" s="101">
        <v>350000000</v>
      </c>
    </row>
    <row r="310" spans="1:56" ht="18" x14ac:dyDescent="0.25">
      <c r="AO310" s="345" t="str">
        <f>+T241</f>
        <v>IMPLEMENTACIÓN DE LA ESTRATEGIA DE ATENCIÓN DEFENSORIAL DESCENTRALIZADA A LA POBLACIÓN RURAL EN COLOMBIA</v>
      </c>
      <c r="AP310" s="101">
        <v>300000000</v>
      </c>
      <c r="AQ310" s="101">
        <v>-300000000</v>
      </c>
    </row>
    <row r="311" spans="1:56" ht="18" x14ac:dyDescent="0.25">
      <c r="AO311" s="345" t="str">
        <f>+T259</f>
        <v>FORTALECIMIENTO DE LAS COMUNIDADES EN RIESGO Y SITUACIÓN DE DESPLAZAMIENTO FORZADO, PARA LA EXIGIBILIDAD DE SUS DERECHOS , , NACIONAL</v>
      </c>
      <c r="AP311" s="101">
        <v>400000000</v>
      </c>
      <c r="AQ311" s="101">
        <v>-400000000</v>
      </c>
    </row>
    <row r="312" spans="1:56" x14ac:dyDescent="0.25">
      <c r="AP312" s="345">
        <f>+SUM(AP308:AP311)</f>
        <v>1450000000</v>
      </c>
      <c r="AQ312" s="421">
        <f>+SUM(AQ308:AQ311)</f>
        <v>-750000000</v>
      </c>
    </row>
  </sheetData>
  <autoFilter ref="B28:BD305">
    <filterColumn colId="0" showButton="0">
      <filters>
        <filter val="C"/>
      </filters>
    </filterColumn>
    <filterColumn colId="2" showButton="0"/>
    <filterColumn colId="4" showButton="0">
      <colorFilter dxfId="0" cellColor="0"/>
    </filterColumn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</autoFilter>
  <mergeCells count="3457">
    <mergeCell ref="K305:L305"/>
    <mergeCell ref="M305:N305"/>
    <mergeCell ref="AB305:AC305"/>
    <mergeCell ref="AD305:AE305"/>
    <mergeCell ref="AL305:AN305"/>
    <mergeCell ref="M304:O304"/>
    <mergeCell ref="P304:Q304"/>
    <mergeCell ref="R304:S304"/>
    <mergeCell ref="T304:AA304"/>
    <mergeCell ref="AB304:AF304"/>
    <mergeCell ref="AG304:AI304"/>
    <mergeCell ref="R303:S303"/>
    <mergeCell ref="T303:AA303"/>
    <mergeCell ref="AB303:AF303"/>
    <mergeCell ref="AG303:AI303"/>
    <mergeCell ref="AK303:AN303"/>
    <mergeCell ref="B304:C304"/>
    <mergeCell ref="D304:E304"/>
    <mergeCell ref="F304:G304"/>
    <mergeCell ref="H304:I304"/>
    <mergeCell ref="J304:L304"/>
    <mergeCell ref="AK304:AN304"/>
    <mergeCell ref="AB302:AF302"/>
    <mergeCell ref="AG302:AI302"/>
    <mergeCell ref="AK302:AN302"/>
    <mergeCell ref="B303:C303"/>
    <mergeCell ref="D303:E303"/>
    <mergeCell ref="F303:G303"/>
    <mergeCell ref="H303:I303"/>
    <mergeCell ref="J303:L303"/>
    <mergeCell ref="M303:O303"/>
    <mergeCell ref="P303:Q303"/>
    <mergeCell ref="AK301:AN301"/>
    <mergeCell ref="B302:C302"/>
    <mergeCell ref="D302:E302"/>
    <mergeCell ref="F302:G302"/>
    <mergeCell ref="H302:I302"/>
    <mergeCell ref="J302:L302"/>
    <mergeCell ref="M302:O302"/>
    <mergeCell ref="P302:Q302"/>
    <mergeCell ref="R302:S302"/>
    <mergeCell ref="T302:AA302"/>
    <mergeCell ref="M301:O301"/>
    <mergeCell ref="P301:Q301"/>
    <mergeCell ref="R301:S301"/>
    <mergeCell ref="T301:AA301"/>
    <mergeCell ref="AB301:AF301"/>
    <mergeCell ref="AG301:AI301"/>
    <mergeCell ref="R300:S300"/>
    <mergeCell ref="T300:AA300"/>
    <mergeCell ref="AB300:AF300"/>
    <mergeCell ref="AG300:AI300"/>
    <mergeCell ref="AK300:AN300"/>
    <mergeCell ref="B301:C301"/>
    <mergeCell ref="D301:E301"/>
    <mergeCell ref="F301:G301"/>
    <mergeCell ref="H301:I301"/>
    <mergeCell ref="J301:L301"/>
    <mergeCell ref="AB299:AF299"/>
    <mergeCell ref="AG299:AI299"/>
    <mergeCell ref="AK299:AN299"/>
    <mergeCell ref="B300:C300"/>
    <mergeCell ref="D300:E300"/>
    <mergeCell ref="F300:G300"/>
    <mergeCell ref="H300:I300"/>
    <mergeCell ref="J300:L300"/>
    <mergeCell ref="M300:O300"/>
    <mergeCell ref="P300:Q300"/>
    <mergeCell ref="AK298:AN298"/>
    <mergeCell ref="B299:C299"/>
    <mergeCell ref="D299:E299"/>
    <mergeCell ref="F299:G299"/>
    <mergeCell ref="H299:I299"/>
    <mergeCell ref="J299:L299"/>
    <mergeCell ref="M299:O299"/>
    <mergeCell ref="P299:Q299"/>
    <mergeCell ref="R299:S299"/>
    <mergeCell ref="T299:AA299"/>
    <mergeCell ref="M298:O298"/>
    <mergeCell ref="P298:Q298"/>
    <mergeCell ref="R298:S298"/>
    <mergeCell ref="T298:AA298"/>
    <mergeCell ref="AB298:AF298"/>
    <mergeCell ref="AG298:AI298"/>
    <mergeCell ref="R297:S297"/>
    <mergeCell ref="T297:AA297"/>
    <mergeCell ref="AB297:AF297"/>
    <mergeCell ref="AG297:AI297"/>
    <mergeCell ref="AK297:AN297"/>
    <mergeCell ref="B298:C298"/>
    <mergeCell ref="D298:E298"/>
    <mergeCell ref="F298:G298"/>
    <mergeCell ref="H298:I298"/>
    <mergeCell ref="J298:L298"/>
    <mergeCell ref="AB296:AF296"/>
    <mergeCell ref="AG296:AI296"/>
    <mergeCell ref="AK296:AN296"/>
    <mergeCell ref="B297:C297"/>
    <mergeCell ref="D297:E297"/>
    <mergeCell ref="F297:G297"/>
    <mergeCell ref="H297:I297"/>
    <mergeCell ref="J297:L297"/>
    <mergeCell ref="M297:O297"/>
    <mergeCell ref="P297:Q297"/>
    <mergeCell ref="AK295:AN295"/>
    <mergeCell ref="B296:C296"/>
    <mergeCell ref="D296:E296"/>
    <mergeCell ref="F296:G296"/>
    <mergeCell ref="H296:I296"/>
    <mergeCell ref="J296:L296"/>
    <mergeCell ref="M296:O296"/>
    <mergeCell ref="P296:Q296"/>
    <mergeCell ref="R296:S296"/>
    <mergeCell ref="T296:AA296"/>
    <mergeCell ref="M295:O295"/>
    <mergeCell ref="P295:Q295"/>
    <mergeCell ref="R295:S295"/>
    <mergeCell ref="T295:AA295"/>
    <mergeCell ref="AB295:AF295"/>
    <mergeCell ref="AG295:AI295"/>
    <mergeCell ref="R294:S294"/>
    <mergeCell ref="T294:AA294"/>
    <mergeCell ref="AB294:AF294"/>
    <mergeCell ref="AG294:AI294"/>
    <mergeCell ref="AK294:AN294"/>
    <mergeCell ref="B295:C295"/>
    <mergeCell ref="D295:E295"/>
    <mergeCell ref="F295:G295"/>
    <mergeCell ref="H295:I295"/>
    <mergeCell ref="J295:L295"/>
    <mergeCell ref="AB293:AF293"/>
    <mergeCell ref="AG293:AI293"/>
    <mergeCell ref="AK293:AN293"/>
    <mergeCell ref="B294:C294"/>
    <mergeCell ref="D294:E294"/>
    <mergeCell ref="F294:G294"/>
    <mergeCell ref="H294:I294"/>
    <mergeCell ref="J294:L294"/>
    <mergeCell ref="M294:O294"/>
    <mergeCell ref="P294:Q294"/>
    <mergeCell ref="AK292:AN292"/>
    <mergeCell ref="B293:C293"/>
    <mergeCell ref="D293:E293"/>
    <mergeCell ref="F293:G293"/>
    <mergeCell ref="H293:I293"/>
    <mergeCell ref="J293:L293"/>
    <mergeCell ref="M293:O293"/>
    <mergeCell ref="P293:Q293"/>
    <mergeCell ref="R293:S293"/>
    <mergeCell ref="T293:AA293"/>
    <mergeCell ref="M292:O292"/>
    <mergeCell ref="P292:Q292"/>
    <mergeCell ref="R292:S292"/>
    <mergeCell ref="T292:AA292"/>
    <mergeCell ref="AB292:AF292"/>
    <mergeCell ref="AG292:AI292"/>
    <mergeCell ref="R291:S291"/>
    <mergeCell ref="T291:AA291"/>
    <mergeCell ref="AB291:AF291"/>
    <mergeCell ref="AG291:AI291"/>
    <mergeCell ref="AK291:AN291"/>
    <mergeCell ref="B292:C292"/>
    <mergeCell ref="D292:E292"/>
    <mergeCell ref="F292:G292"/>
    <mergeCell ref="H292:I292"/>
    <mergeCell ref="J292:L292"/>
    <mergeCell ref="AB290:AF290"/>
    <mergeCell ref="AG290:AI290"/>
    <mergeCell ref="AK290:AN290"/>
    <mergeCell ref="B291:C291"/>
    <mergeCell ref="D291:E291"/>
    <mergeCell ref="F291:G291"/>
    <mergeCell ref="H291:I291"/>
    <mergeCell ref="J291:L291"/>
    <mergeCell ref="M291:O291"/>
    <mergeCell ref="P291:Q291"/>
    <mergeCell ref="AK289:AN289"/>
    <mergeCell ref="B290:C290"/>
    <mergeCell ref="D290:E290"/>
    <mergeCell ref="F290:G290"/>
    <mergeCell ref="H290:I290"/>
    <mergeCell ref="J290:L290"/>
    <mergeCell ref="M290:O290"/>
    <mergeCell ref="P290:Q290"/>
    <mergeCell ref="R290:S290"/>
    <mergeCell ref="T290:AA290"/>
    <mergeCell ref="M289:O289"/>
    <mergeCell ref="P289:Q289"/>
    <mergeCell ref="R289:S289"/>
    <mergeCell ref="T289:AA289"/>
    <mergeCell ref="AB289:AF289"/>
    <mergeCell ref="AG289:AI289"/>
    <mergeCell ref="R288:S288"/>
    <mergeCell ref="T288:AA288"/>
    <mergeCell ref="AB288:AF288"/>
    <mergeCell ref="AG288:AI288"/>
    <mergeCell ref="AK288:AN288"/>
    <mergeCell ref="B289:C289"/>
    <mergeCell ref="D289:E289"/>
    <mergeCell ref="F289:G289"/>
    <mergeCell ref="H289:I289"/>
    <mergeCell ref="J289:L289"/>
    <mergeCell ref="AB287:AF287"/>
    <mergeCell ref="AG287:AI287"/>
    <mergeCell ref="AK287:AN287"/>
    <mergeCell ref="B288:C288"/>
    <mergeCell ref="D288:E288"/>
    <mergeCell ref="F288:G288"/>
    <mergeCell ref="H288:I288"/>
    <mergeCell ref="J288:L288"/>
    <mergeCell ref="M288:O288"/>
    <mergeCell ref="P288:Q288"/>
    <mergeCell ref="AK286:AN286"/>
    <mergeCell ref="B287:C287"/>
    <mergeCell ref="D287:E287"/>
    <mergeCell ref="F287:G287"/>
    <mergeCell ref="H287:I287"/>
    <mergeCell ref="J287:L287"/>
    <mergeCell ref="M287:O287"/>
    <mergeCell ref="P287:Q287"/>
    <mergeCell ref="R287:S287"/>
    <mergeCell ref="T287:AA287"/>
    <mergeCell ref="M286:O286"/>
    <mergeCell ref="P286:Q286"/>
    <mergeCell ref="R286:S286"/>
    <mergeCell ref="T286:AA286"/>
    <mergeCell ref="AB286:AF286"/>
    <mergeCell ref="AG286:AI286"/>
    <mergeCell ref="R285:S285"/>
    <mergeCell ref="T285:AA285"/>
    <mergeCell ref="AB285:AF285"/>
    <mergeCell ref="AG285:AI285"/>
    <mergeCell ref="AK285:AN285"/>
    <mergeCell ref="B286:C286"/>
    <mergeCell ref="D286:E286"/>
    <mergeCell ref="F286:G286"/>
    <mergeCell ref="H286:I286"/>
    <mergeCell ref="J286:L286"/>
    <mergeCell ref="AB284:AF284"/>
    <mergeCell ref="AG284:AI284"/>
    <mergeCell ref="AK284:AN284"/>
    <mergeCell ref="B285:C285"/>
    <mergeCell ref="D285:E285"/>
    <mergeCell ref="F285:G285"/>
    <mergeCell ref="H285:I285"/>
    <mergeCell ref="J285:L285"/>
    <mergeCell ref="M285:O285"/>
    <mergeCell ref="P285:Q285"/>
    <mergeCell ref="AK283:AN283"/>
    <mergeCell ref="B284:C284"/>
    <mergeCell ref="D284:E284"/>
    <mergeCell ref="F284:G284"/>
    <mergeCell ref="H284:I284"/>
    <mergeCell ref="J284:L284"/>
    <mergeCell ref="M284:O284"/>
    <mergeCell ref="P284:Q284"/>
    <mergeCell ref="R284:S284"/>
    <mergeCell ref="T284:AA284"/>
    <mergeCell ref="M283:O283"/>
    <mergeCell ref="P283:Q283"/>
    <mergeCell ref="R283:S283"/>
    <mergeCell ref="T283:AA283"/>
    <mergeCell ref="AB283:AF283"/>
    <mergeCell ref="AG283:AI283"/>
    <mergeCell ref="R282:S282"/>
    <mergeCell ref="T282:AA282"/>
    <mergeCell ref="AB282:AF282"/>
    <mergeCell ref="AG282:AI282"/>
    <mergeCell ref="AK282:AN282"/>
    <mergeCell ref="B283:C283"/>
    <mergeCell ref="D283:E283"/>
    <mergeCell ref="F283:G283"/>
    <mergeCell ref="H283:I283"/>
    <mergeCell ref="J283:L283"/>
    <mergeCell ref="AB281:AF281"/>
    <mergeCell ref="AG281:AI281"/>
    <mergeCell ref="AK281:AN281"/>
    <mergeCell ref="B282:C282"/>
    <mergeCell ref="D282:E282"/>
    <mergeCell ref="F282:G282"/>
    <mergeCell ref="H282:I282"/>
    <mergeCell ref="J282:L282"/>
    <mergeCell ref="M282:O282"/>
    <mergeCell ref="P282:Q282"/>
    <mergeCell ref="AK280:AN280"/>
    <mergeCell ref="B281:C281"/>
    <mergeCell ref="D281:E281"/>
    <mergeCell ref="F281:G281"/>
    <mergeCell ref="H281:I281"/>
    <mergeCell ref="J281:L281"/>
    <mergeCell ref="M281:O281"/>
    <mergeCell ref="P281:Q281"/>
    <mergeCell ref="R281:S281"/>
    <mergeCell ref="T281:AA281"/>
    <mergeCell ref="M280:O280"/>
    <mergeCell ref="P280:Q280"/>
    <mergeCell ref="R280:S280"/>
    <mergeCell ref="T280:AA280"/>
    <mergeCell ref="AB280:AF280"/>
    <mergeCell ref="AG280:AI280"/>
    <mergeCell ref="R279:S279"/>
    <mergeCell ref="T279:AA279"/>
    <mergeCell ref="AB279:AF279"/>
    <mergeCell ref="AG279:AI279"/>
    <mergeCell ref="AK279:AN279"/>
    <mergeCell ref="B280:C280"/>
    <mergeCell ref="D280:E280"/>
    <mergeCell ref="F280:G280"/>
    <mergeCell ref="H280:I280"/>
    <mergeCell ref="J280:L280"/>
    <mergeCell ref="AB278:AF278"/>
    <mergeCell ref="AG278:AI278"/>
    <mergeCell ref="AK278:AN278"/>
    <mergeCell ref="B279:C279"/>
    <mergeCell ref="D279:E279"/>
    <mergeCell ref="F279:G279"/>
    <mergeCell ref="H279:I279"/>
    <mergeCell ref="J279:L279"/>
    <mergeCell ref="M279:O279"/>
    <mergeCell ref="P279:Q279"/>
    <mergeCell ref="AK277:AN277"/>
    <mergeCell ref="B278:C278"/>
    <mergeCell ref="D278:E278"/>
    <mergeCell ref="F278:G278"/>
    <mergeCell ref="H278:I278"/>
    <mergeCell ref="J278:L278"/>
    <mergeCell ref="M278:O278"/>
    <mergeCell ref="P278:Q278"/>
    <mergeCell ref="R278:S278"/>
    <mergeCell ref="T278:AA278"/>
    <mergeCell ref="M277:O277"/>
    <mergeCell ref="P277:Q277"/>
    <mergeCell ref="R277:S277"/>
    <mergeCell ref="T277:AA277"/>
    <mergeCell ref="AB277:AF277"/>
    <mergeCell ref="AG277:AI277"/>
    <mergeCell ref="R276:S276"/>
    <mergeCell ref="T276:AA276"/>
    <mergeCell ref="AB276:AF276"/>
    <mergeCell ref="AG276:AI276"/>
    <mergeCell ref="AK276:AN276"/>
    <mergeCell ref="B277:C277"/>
    <mergeCell ref="D277:E277"/>
    <mergeCell ref="F277:G277"/>
    <mergeCell ref="H277:I277"/>
    <mergeCell ref="J277:L277"/>
    <mergeCell ref="AB275:AF275"/>
    <mergeCell ref="AG275:AI275"/>
    <mergeCell ref="AK275:AN275"/>
    <mergeCell ref="B276:C276"/>
    <mergeCell ref="D276:E276"/>
    <mergeCell ref="F276:G276"/>
    <mergeCell ref="H276:I276"/>
    <mergeCell ref="J276:L276"/>
    <mergeCell ref="M276:O276"/>
    <mergeCell ref="P276:Q276"/>
    <mergeCell ref="AK274:AN274"/>
    <mergeCell ref="B275:C275"/>
    <mergeCell ref="D275:E275"/>
    <mergeCell ref="F275:G275"/>
    <mergeCell ref="H275:I275"/>
    <mergeCell ref="J275:L275"/>
    <mergeCell ref="M275:O275"/>
    <mergeCell ref="P275:Q275"/>
    <mergeCell ref="R275:S275"/>
    <mergeCell ref="T275:AA275"/>
    <mergeCell ref="M274:O274"/>
    <mergeCell ref="P274:Q274"/>
    <mergeCell ref="R274:S274"/>
    <mergeCell ref="T274:AA274"/>
    <mergeCell ref="AB274:AF274"/>
    <mergeCell ref="AG274:AI274"/>
    <mergeCell ref="R273:S273"/>
    <mergeCell ref="T273:AA273"/>
    <mergeCell ref="AB273:AF273"/>
    <mergeCell ref="AG273:AI273"/>
    <mergeCell ref="AK273:AN273"/>
    <mergeCell ref="B274:C274"/>
    <mergeCell ref="D274:E274"/>
    <mergeCell ref="F274:G274"/>
    <mergeCell ref="H274:I274"/>
    <mergeCell ref="J274:L274"/>
    <mergeCell ref="AB272:AF272"/>
    <mergeCell ref="AG272:AI272"/>
    <mergeCell ref="AK272:AN272"/>
    <mergeCell ref="B273:C273"/>
    <mergeCell ref="D273:E273"/>
    <mergeCell ref="F273:G273"/>
    <mergeCell ref="H273:I273"/>
    <mergeCell ref="J273:L273"/>
    <mergeCell ref="M273:O273"/>
    <mergeCell ref="P273:Q273"/>
    <mergeCell ref="AK271:AN271"/>
    <mergeCell ref="B272:C272"/>
    <mergeCell ref="D272:E272"/>
    <mergeCell ref="F272:G272"/>
    <mergeCell ref="H272:I272"/>
    <mergeCell ref="J272:L272"/>
    <mergeCell ref="M272:O272"/>
    <mergeCell ref="P272:Q272"/>
    <mergeCell ref="R272:S272"/>
    <mergeCell ref="T272:AA272"/>
    <mergeCell ref="M271:O271"/>
    <mergeCell ref="P271:Q271"/>
    <mergeCell ref="R271:S271"/>
    <mergeCell ref="T271:AA271"/>
    <mergeCell ref="AB271:AF271"/>
    <mergeCell ref="AG271:AI271"/>
    <mergeCell ref="R270:S270"/>
    <mergeCell ref="T270:AA270"/>
    <mergeCell ref="AB270:AF270"/>
    <mergeCell ref="AG270:AI270"/>
    <mergeCell ref="AK270:AN270"/>
    <mergeCell ref="B271:C271"/>
    <mergeCell ref="D271:E271"/>
    <mergeCell ref="F271:G271"/>
    <mergeCell ref="H271:I271"/>
    <mergeCell ref="J271:L271"/>
    <mergeCell ref="AB269:AF269"/>
    <mergeCell ref="AG269:AI269"/>
    <mergeCell ref="AK269:AN269"/>
    <mergeCell ref="B270:C270"/>
    <mergeCell ref="D270:E270"/>
    <mergeCell ref="F270:G270"/>
    <mergeCell ref="H270:I270"/>
    <mergeCell ref="J270:L270"/>
    <mergeCell ref="M270:O270"/>
    <mergeCell ref="P270:Q270"/>
    <mergeCell ref="AK268:AN268"/>
    <mergeCell ref="B269:C269"/>
    <mergeCell ref="D269:E269"/>
    <mergeCell ref="F269:G269"/>
    <mergeCell ref="H269:I269"/>
    <mergeCell ref="J269:L269"/>
    <mergeCell ref="M269:O269"/>
    <mergeCell ref="P269:Q269"/>
    <mergeCell ref="R269:S269"/>
    <mergeCell ref="T269:AA269"/>
    <mergeCell ref="M268:O268"/>
    <mergeCell ref="P268:Q268"/>
    <mergeCell ref="R268:S268"/>
    <mergeCell ref="T268:AA268"/>
    <mergeCell ref="AB268:AF268"/>
    <mergeCell ref="AG268:AI268"/>
    <mergeCell ref="R267:S267"/>
    <mergeCell ref="T267:AA267"/>
    <mergeCell ref="AB267:AF267"/>
    <mergeCell ref="AG267:AI267"/>
    <mergeCell ref="AK267:AN267"/>
    <mergeCell ref="B268:C268"/>
    <mergeCell ref="D268:E268"/>
    <mergeCell ref="F268:G268"/>
    <mergeCell ref="H268:I268"/>
    <mergeCell ref="J268:L268"/>
    <mergeCell ref="AB266:AF266"/>
    <mergeCell ref="AG266:AI266"/>
    <mergeCell ref="AK266:AN266"/>
    <mergeCell ref="B267:C267"/>
    <mergeCell ref="D267:E267"/>
    <mergeCell ref="F267:G267"/>
    <mergeCell ref="H267:I267"/>
    <mergeCell ref="J267:L267"/>
    <mergeCell ref="M267:O267"/>
    <mergeCell ref="P267:Q267"/>
    <mergeCell ref="AK265:AN265"/>
    <mergeCell ref="B266:C266"/>
    <mergeCell ref="D266:E266"/>
    <mergeCell ref="F266:G266"/>
    <mergeCell ref="H266:I266"/>
    <mergeCell ref="J266:L266"/>
    <mergeCell ref="M266:O266"/>
    <mergeCell ref="P266:Q266"/>
    <mergeCell ref="R266:S266"/>
    <mergeCell ref="T266:AA266"/>
    <mergeCell ref="M265:O265"/>
    <mergeCell ref="P265:Q265"/>
    <mergeCell ref="R265:S265"/>
    <mergeCell ref="T265:AA265"/>
    <mergeCell ref="AB265:AF265"/>
    <mergeCell ref="AG265:AI265"/>
    <mergeCell ref="R264:S264"/>
    <mergeCell ref="T264:AA264"/>
    <mergeCell ref="AB264:AF264"/>
    <mergeCell ref="AG264:AI264"/>
    <mergeCell ref="AK264:AN264"/>
    <mergeCell ref="B265:C265"/>
    <mergeCell ref="D265:E265"/>
    <mergeCell ref="F265:G265"/>
    <mergeCell ref="H265:I265"/>
    <mergeCell ref="J265:L265"/>
    <mergeCell ref="AB263:AF263"/>
    <mergeCell ref="AG263:AI263"/>
    <mergeCell ref="AK263:AN263"/>
    <mergeCell ref="B264:C264"/>
    <mergeCell ref="D264:E264"/>
    <mergeCell ref="F264:G264"/>
    <mergeCell ref="H264:I264"/>
    <mergeCell ref="J264:L264"/>
    <mergeCell ref="M264:O264"/>
    <mergeCell ref="P264:Q264"/>
    <mergeCell ref="AK262:AN262"/>
    <mergeCell ref="B263:C263"/>
    <mergeCell ref="D263:E263"/>
    <mergeCell ref="F263:G263"/>
    <mergeCell ref="H263:I263"/>
    <mergeCell ref="J263:L263"/>
    <mergeCell ref="M263:O263"/>
    <mergeCell ref="P263:Q263"/>
    <mergeCell ref="R263:S263"/>
    <mergeCell ref="T263:AA263"/>
    <mergeCell ref="M262:O262"/>
    <mergeCell ref="P262:Q262"/>
    <mergeCell ref="R262:S262"/>
    <mergeCell ref="T262:AA262"/>
    <mergeCell ref="AB262:AF262"/>
    <mergeCell ref="AG262:AI262"/>
    <mergeCell ref="R261:S261"/>
    <mergeCell ref="T261:AA261"/>
    <mergeCell ref="AB261:AF261"/>
    <mergeCell ref="AG261:AI261"/>
    <mergeCell ref="AK261:AN261"/>
    <mergeCell ref="B262:C262"/>
    <mergeCell ref="D262:E262"/>
    <mergeCell ref="F262:G262"/>
    <mergeCell ref="H262:I262"/>
    <mergeCell ref="J262:L262"/>
    <mergeCell ref="AB260:AF260"/>
    <mergeCell ref="AG260:AI260"/>
    <mergeCell ref="AK260:AN260"/>
    <mergeCell ref="B261:C261"/>
    <mergeCell ref="D261:E261"/>
    <mergeCell ref="F261:G261"/>
    <mergeCell ref="H261:I261"/>
    <mergeCell ref="J261:L261"/>
    <mergeCell ref="M261:O261"/>
    <mergeCell ref="P261:Q261"/>
    <mergeCell ref="AK259:AN259"/>
    <mergeCell ref="B260:C260"/>
    <mergeCell ref="D260:E260"/>
    <mergeCell ref="F260:G260"/>
    <mergeCell ref="H260:I260"/>
    <mergeCell ref="J260:L260"/>
    <mergeCell ref="M260:O260"/>
    <mergeCell ref="P260:Q260"/>
    <mergeCell ref="R260:S260"/>
    <mergeCell ref="T260:AA260"/>
    <mergeCell ref="M259:O259"/>
    <mergeCell ref="P259:Q259"/>
    <mergeCell ref="R259:S259"/>
    <mergeCell ref="T259:AA259"/>
    <mergeCell ref="AB259:AF259"/>
    <mergeCell ref="AG259:AI259"/>
    <mergeCell ref="R258:S258"/>
    <mergeCell ref="T258:AA258"/>
    <mergeCell ref="AB258:AF258"/>
    <mergeCell ref="AG258:AI258"/>
    <mergeCell ref="AK258:AN258"/>
    <mergeCell ref="B259:C259"/>
    <mergeCell ref="D259:E259"/>
    <mergeCell ref="F259:G259"/>
    <mergeCell ref="H259:I259"/>
    <mergeCell ref="J259:L259"/>
    <mergeCell ref="AB257:AF257"/>
    <mergeCell ref="AG257:AI257"/>
    <mergeCell ref="AK257:AN257"/>
    <mergeCell ref="B258:C258"/>
    <mergeCell ref="D258:E258"/>
    <mergeCell ref="F258:G258"/>
    <mergeCell ref="H258:I258"/>
    <mergeCell ref="J258:L258"/>
    <mergeCell ref="M258:O258"/>
    <mergeCell ref="P258:Q258"/>
    <mergeCell ref="AK256:AN256"/>
    <mergeCell ref="B257:C257"/>
    <mergeCell ref="D257:E257"/>
    <mergeCell ref="F257:G257"/>
    <mergeCell ref="H257:I257"/>
    <mergeCell ref="J257:L257"/>
    <mergeCell ref="M257:O257"/>
    <mergeCell ref="P257:Q257"/>
    <mergeCell ref="R257:S257"/>
    <mergeCell ref="T257:AA257"/>
    <mergeCell ref="M256:O256"/>
    <mergeCell ref="P256:Q256"/>
    <mergeCell ref="R256:S256"/>
    <mergeCell ref="T256:AA256"/>
    <mergeCell ref="AB256:AF256"/>
    <mergeCell ref="AG256:AI256"/>
    <mergeCell ref="R255:S255"/>
    <mergeCell ref="T255:AA255"/>
    <mergeCell ref="AB255:AF255"/>
    <mergeCell ref="AG255:AI255"/>
    <mergeCell ref="AK255:AN255"/>
    <mergeCell ref="B256:C256"/>
    <mergeCell ref="D256:E256"/>
    <mergeCell ref="F256:G256"/>
    <mergeCell ref="H256:I256"/>
    <mergeCell ref="J256:L256"/>
    <mergeCell ref="AB254:AF254"/>
    <mergeCell ref="AG254:AI254"/>
    <mergeCell ref="AK254:AN254"/>
    <mergeCell ref="B255:C255"/>
    <mergeCell ref="D255:E255"/>
    <mergeCell ref="F255:G255"/>
    <mergeCell ref="H255:I255"/>
    <mergeCell ref="J255:L255"/>
    <mergeCell ref="M255:O255"/>
    <mergeCell ref="P255:Q255"/>
    <mergeCell ref="AK253:AN253"/>
    <mergeCell ref="B254:C254"/>
    <mergeCell ref="D254:E254"/>
    <mergeCell ref="F254:G254"/>
    <mergeCell ref="H254:I254"/>
    <mergeCell ref="J254:L254"/>
    <mergeCell ref="M254:O254"/>
    <mergeCell ref="P254:Q254"/>
    <mergeCell ref="R254:S254"/>
    <mergeCell ref="T254:AA254"/>
    <mergeCell ref="M253:O253"/>
    <mergeCell ref="P253:Q253"/>
    <mergeCell ref="R253:S253"/>
    <mergeCell ref="T253:AA253"/>
    <mergeCell ref="AB253:AF253"/>
    <mergeCell ref="AG253:AI253"/>
    <mergeCell ref="R252:S252"/>
    <mergeCell ref="T252:AA252"/>
    <mergeCell ref="AB252:AF252"/>
    <mergeCell ref="AG252:AI252"/>
    <mergeCell ref="AK252:AN252"/>
    <mergeCell ref="B253:C253"/>
    <mergeCell ref="D253:E253"/>
    <mergeCell ref="F253:G253"/>
    <mergeCell ref="H253:I253"/>
    <mergeCell ref="J253:L253"/>
    <mergeCell ref="AB251:AF251"/>
    <mergeCell ref="AG251:AI251"/>
    <mergeCell ref="AK251:AN251"/>
    <mergeCell ref="B252:C252"/>
    <mergeCell ref="D252:E252"/>
    <mergeCell ref="F252:G252"/>
    <mergeCell ref="H252:I252"/>
    <mergeCell ref="J252:L252"/>
    <mergeCell ref="M252:O252"/>
    <mergeCell ref="P252:Q252"/>
    <mergeCell ref="AK250:AN250"/>
    <mergeCell ref="B251:C251"/>
    <mergeCell ref="D251:E251"/>
    <mergeCell ref="F251:G251"/>
    <mergeCell ref="H251:I251"/>
    <mergeCell ref="J251:L251"/>
    <mergeCell ref="M251:O251"/>
    <mergeCell ref="P251:Q251"/>
    <mergeCell ref="R251:S251"/>
    <mergeCell ref="T251:AA251"/>
    <mergeCell ref="M250:O250"/>
    <mergeCell ref="P250:Q250"/>
    <mergeCell ref="R250:S250"/>
    <mergeCell ref="T250:AA250"/>
    <mergeCell ref="AB250:AF250"/>
    <mergeCell ref="AG250:AI250"/>
    <mergeCell ref="R249:S249"/>
    <mergeCell ref="T249:AA249"/>
    <mergeCell ref="AB249:AF249"/>
    <mergeCell ref="AG249:AI249"/>
    <mergeCell ref="AK249:AN249"/>
    <mergeCell ref="B250:C250"/>
    <mergeCell ref="D250:E250"/>
    <mergeCell ref="F250:G250"/>
    <mergeCell ref="H250:I250"/>
    <mergeCell ref="J250:L250"/>
    <mergeCell ref="AB248:AF248"/>
    <mergeCell ref="AG248:AI248"/>
    <mergeCell ref="AK248:AN248"/>
    <mergeCell ref="B249:C249"/>
    <mergeCell ref="D249:E249"/>
    <mergeCell ref="F249:G249"/>
    <mergeCell ref="H249:I249"/>
    <mergeCell ref="J249:L249"/>
    <mergeCell ref="M249:O249"/>
    <mergeCell ref="P249:Q249"/>
    <mergeCell ref="AK247:AN247"/>
    <mergeCell ref="B248:C248"/>
    <mergeCell ref="D248:E248"/>
    <mergeCell ref="F248:G248"/>
    <mergeCell ref="H248:I248"/>
    <mergeCell ref="J248:L248"/>
    <mergeCell ref="M248:O248"/>
    <mergeCell ref="P248:Q248"/>
    <mergeCell ref="R248:S248"/>
    <mergeCell ref="T248:AA248"/>
    <mergeCell ref="M247:O247"/>
    <mergeCell ref="P247:Q247"/>
    <mergeCell ref="R247:S247"/>
    <mergeCell ref="T247:AA247"/>
    <mergeCell ref="AB247:AF247"/>
    <mergeCell ref="AG247:AI247"/>
    <mergeCell ref="R246:S246"/>
    <mergeCell ref="T246:AA246"/>
    <mergeCell ref="AB246:AF246"/>
    <mergeCell ref="AG246:AI246"/>
    <mergeCell ref="AK246:AN246"/>
    <mergeCell ref="B247:C247"/>
    <mergeCell ref="D247:E247"/>
    <mergeCell ref="F247:G247"/>
    <mergeCell ref="H247:I247"/>
    <mergeCell ref="J247:L247"/>
    <mergeCell ref="AB245:AF245"/>
    <mergeCell ref="AG245:AI245"/>
    <mergeCell ref="AK245:AN245"/>
    <mergeCell ref="B246:C246"/>
    <mergeCell ref="D246:E246"/>
    <mergeCell ref="F246:G246"/>
    <mergeCell ref="H246:I246"/>
    <mergeCell ref="J246:L246"/>
    <mergeCell ref="M246:O246"/>
    <mergeCell ref="P246:Q246"/>
    <mergeCell ref="AK244:AN244"/>
    <mergeCell ref="B245:C245"/>
    <mergeCell ref="D245:E245"/>
    <mergeCell ref="F245:G245"/>
    <mergeCell ref="H245:I245"/>
    <mergeCell ref="J245:L245"/>
    <mergeCell ref="M245:O245"/>
    <mergeCell ref="P245:Q245"/>
    <mergeCell ref="R245:S245"/>
    <mergeCell ref="T245:AA245"/>
    <mergeCell ref="M244:O244"/>
    <mergeCell ref="P244:Q244"/>
    <mergeCell ref="R244:S244"/>
    <mergeCell ref="T244:AA244"/>
    <mergeCell ref="AB244:AF244"/>
    <mergeCell ref="AG244:AI244"/>
    <mergeCell ref="R243:S243"/>
    <mergeCell ref="T243:AA243"/>
    <mergeCell ref="AB243:AF243"/>
    <mergeCell ref="AG243:AI243"/>
    <mergeCell ref="AK243:AN243"/>
    <mergeCell ref="B244:C244"/>
    <mergeCell ref="D244:E244"/>
    <mergeCell ref="F244:G244"/>
    <mergeCell ref="H244:I244"/>
    <mergeCell ref="J244:L244"/>
    <mergeCell ref="AB242:AF242"/>
    <mergeCell ref="AG242:AI242"/>
    <mergeCell ref="AK242:AN242"/>
    <mergeCell ref="B243:C243"/>
    <mergeCell ref="D243:E243"/>
    <mergeCell ref="F243:G243"/>
    <mergeCell ref="H243:I243"/>
    <mergeCell ref="J243:L243"/>
    <mergeCell ref="M243:O243"/>
    <mergeCell ref="P243:Q243"/>
    <mergeCell ref="AK241:AN241"/>
    <mergeCell ref="B242:C242"/>
    <mergeCell ref="D242:E242"/>
    <mergeCell ref="F242:G242"/>
    <mergeCell ref="H242:I242"/>
    <mergeCell ref="J242:L242"/>
    <mergeCell ref="M242:O242"/>
    <mergeCell ref="P242:Q242"/>
    <mergeCell ref="R242:S242"/>
    <mergeCell ref="T242:AA242"/>
    <mergeCell ref="M241:O241"/>
    <mergeCell ref="P241:Q241"/>
    <mergeCell ref="R241:S241"/>
    <mergeCell ref="T241:AA241"/>
    <mergeCell ref="AB241:AF241"/>
    <mergeCell ref="AG241:AI241"/>
    <mergeCell ref="R240:S240"/>
    <mergeCell ref="T240:AA240"/>
    <mergeCell ref="AB240:AF240"/>
    <mergeCell ref="AG240:AI240"/>
    <mergeCell ref="AK240:AN240"/>
    <mergeCell ref="B241:C241"/>
    <mergeCell ref="D241:E241"/>
    <mergeCell ref="F241:G241"/>
    <mergeCell ref="H241:I241"/>
    <mergeCell ref="J241:L241"/>
    <mergeCell ref="AB239:AF239"/>
    <mergeCell ref="AG239:AI239"/>
    <mergeCell ref="AK239:AN239"/>
    <mergeCell ref="B240:C240"/>
    <mergeCell ref="D240:E240"/>
    <mergeCell ref="F240:G240"/>
    <mergeCell ref="H240:I240"/>
    <mergeCell ref="J240:L240"/>
    <mergeCell ref="M240:O240"/>
    <mergeCell ref="P240:Q240"/>
    <mergeCell ref="AK238:AN238"/>
    <mergeCell ref="B239:C239"/>
    <mergeCell ref="D239:E239"/>
    <mergeCell ref="F239:G239"/>
    <mergeCell ref="H239:I239"/>
    <mergeCell ref="J239:L239"/>
    <mergeCell ref="M239:O239"/>
    <mergeCell ref="P239:Q239"/>
    <mergeCell ref="R239:S239"/>
    <mergeCell ref="T239:AA239"/>
    <mergeCell ref="M238:O238"/>
    <mergeCell ref="P238:Q238"/>
    <mergeCell ref="R238:S238"/>
    <mergeCell ref="T238:AA238"/>
    <mergeCell ref="AB238:AF238"/>
    <mergeCell ref="AG238:AI238"/>
    <mergeCell ref="R237:S237"/>
    <mergeCell ref="T237:AA237"/>
    <mergeCell ref="AB237:AF237"/>
    <mergeCell ref="AG237:AI237"/>
    <mergeCell ref="AK237:AN237"/>
    <mergeCell ref="B238:C238"/>
    <mergeCell ref="D238:E238"/>
    <mergeCell ref="F238:G238"/>
    <mergeCell ref="H238:I238"/>
    <mergeCell ref="J238:L238"/>
    <mergeCell ref="AB236:AF236"/>
    <mergeCell ref="AG236:AI236"/>
    <mergeCell ref="AK236:AN236"/>
    <mergeCell ref="B237:C237"/>
    <mergeCell ref="D237:E237"/>
    <mergeCell ref="F237:G237"/>
    <mergeCell ref="H237:I237"/>
    <mergeCell ref="J237:L237"/>
    <mergeCell ref="M237:O237"/>
    <mergeCell ref="P237:Q237"/>
    <mergeCell ref="AK235:AN235"/>
    <mergeCell ref="B236:C236"/>
    <mergeCell ref="D236:E236"/>
    <mergeCell ref="F236:G236"/>
    <mergeCell ref="H236:I236"/>
    <mergeCell ref="J236:L236"/>
    <mergeCell ref="M236:O236"/>
    <mergeCell ref="P236:Q236"/>
    <mergeCell ref="R236:S236"/>
    <mergeCell ref="T236:AA236"/>
    <mergeCell ref="M235:O235"/>
    <mergeCell ref="P235:Q235"/>
    <mergeCell ref="R235:S235"/>
    <mergeCell ref="T235:AA235"/>
    <mergeCell ref="AB235:AF235"/>
    <mergeCell ref="AG235:AI235"/>
    <mergeCell ref="R234:S234"/>
    <mergeCell ref="T234:AA234"/>
    <mergeCell ref="AB234:AF234"/>
    <mergeCell ref="AG234:AI234"/>
    <mergeCell ref="AK234:AN234"/>
    <mergeCell ref="B235:C235"/>
    <mergeCell ref="D235:E235"/>
    <mergeCell ref="F235:G235"/>
    <mergeCell ref="H235:I235"/>
    <mergeCell ref="J235:L235"/>
    <mergeCell ref="AB233:AF233"/>
    <mergeCell ref="AG233:AI233"/>
    <mergeCell ref="AK233:AN233"/>
    <mergeCell ref="B234:C234"/>
    <mergeCell ref="D234:E234"/>
    <mergeCell ref="F234:G234"/>
    <mergeCell ref="H234:I234"/>
    <mergeCell ref="J234:L234"/>
    <mergeCell ref="M234:O234"/>
    <mergeCell ref="P234:Q234"/>
    <mergeCell ref="AK232:AN232"/>
    <mergeCell ref="B233:C233"/>
    <mergeCell ref="D233:E233"/>
    <mergeCell ref="F233:G233"/>
    <mergeCell ref="H233:I233"/>
    <mergeCell ref="J233:L233"/>
    <mergeCell ref="M233:O233"/>
    <mergeCell ref="P233:Q233"/>
    <mergeCell ref="R233:S233"/>
    <mergeCell ref="T233:AA233"/>
    <mergeCell ref="M232:O232"/>
    <mergeCell ref="P232:Q232"/>
    <mergeCell ref="R232:S232"/>
    <mergeCell ref="T232:AA232"/>
    <mergeCell ref="AB232:AF232"/>
    <mergeCell ref="AG232:AI232"/>
    <mergeCell ref="R231:S231"/>
    <mergeCell ref="T231:AA231"/>
    <mergeCell ref="AB231:AF231"/>
    <mergeCell ref="AG231:AI231"/>
    <mergeCell ref="AK231:AN231"/>
    <mergeCell ref="B232:C232"/>
    <mergeCell ref="D232:E232"/>
    <mergeCell ref="F232:G232"/>
    <mergeCell ref="H232:I232"/>
    <mergeCell ref="J232:L232"/>
    <mergeCell ref="AB230:AF230"/>
    <mergeCell ref="AG230:AI230"/>
    <mergeCell ref="AK230:AN230"/>
    <mergeCell ref="B231:C231"/>
    <mergeCell ref="D231:E231"/>
    <mergeCell ref="F231:G231"/>
    <mergeCell ref="H231:I231"/>
    <mergeCell ref="J231:L231"/>
    <mergeCell ref="M231:O231"/>
    <mergeCell ref="P231:Q231"/>
    <mergeCell ref="AK229:AN229"/>
    <mergeCell ref="B230:C230"/>
    <mergeCell ref="D230:E230"/>
    <mergeCell ref="F230:G230"/>
    <mergeCell ref="H230:I230"/>
    <mergeCell ref="J230:L230"/>
    <mergeCell ref="M230:O230"/>
    <mergeCell ref="P230:Q230"/>
    <mergeCell ref="R230:S230"/>
    <mergeCell ref="T230:AA230"/>
    <mergeCell ref="M229:O229"/>
    <mergeCell ref="P229:Q229"/>
    <mergeCell ref="R229:S229"/>
    <mergeCell ref="T229:AA229"/>
    <mergeCell ref="AB229:AF229"/>
    <mergeCell ref="AG229:AI229"/>
    <mergeCell ref="R228:S228"/>
    <mergeCell ref="T228:AA228"/>
    <mergeCell ref="AB228:AF228"/>
    <mergeCell ref="AG228:AI228"/>
    <mergeCell ref="AK228:AN228"/>
    <mergeCell ref="B229:C229"/>
    <mergeCell ref="D229:E229"/>
    <mergeCell ref="F229:G229"/>
    <mergeCell ref="H229:I229"/>
    <mergeCell ref="J229:L229"/>
    <mergeCell ref="AB227:AF227"/>
    <mergeCell ref="AG227:AI227"/>
    <mergeCell ref="AK227:AN227"/>
    <mergeCell ref="B228:C228"/>
    <mergeCell ref="D228:E228"/>
    <mergeCell ref="F228:G228"/>
    <mergeCell ref="H228:I228"/>
    <mergeCell ref="J228:L228"/>
    <mergeCell ref="M228:O228"/>
    <mergeCell ref="P228:Q228"/>
    <mergeCell ref="AK226:AN226"/>
    <mergeCell ref="B227:C227"/>
    <mergeCell ref="D227:E227"/>
    <mergeCell ref="F227:G227"/>
    <mergeCell ref="H227:I227"/>
    <mergeCell ref="J227:L227"/>
    <mergeCell ref="M227:O227"/>
    <mergeCell ref="P227:Q227"/>
    <mergeCell ref="R227:S227"/>
    <mergeCell ref="T227:AA227"/>
    <mergeCell ref="M226:O226"/>
    <mergeCell ref="P226:Q226"/>
    <mergeCell ref="R226:S226"/>
    <mergeCell ref="T226:AA226"/>
    <mergeCell ref="AB226:AF226"/>
    <mergeCell ref="AG226:AI226"/>
    <mergeCell ref="R225:S225"/>
    <mergeCell ref="T225:AA225"/>
    <mergeCell ref="AB225:AF225"/>
    <mergeCell ref="AG225:AI225"/>
    <mergeCell ref="AK225:AN225"/>
    <mergeCell ref="B226:C226"/>
    <mergeCell ref="D226:E226"/>
    <mergeCell ref="F226:G226"/>
    <mergeCell ref="H226:I226"/>
    <mergeCell ref="J226:L226"/>
    <mergeCell ref="AB224:AF224"/>
    <mergeCell ref="AG224:AI224"/>
    <mergeCell ref="AK224:AN224"/>
    <mergeCell ref="B225:C225"/>
    <mergeCell ref="D225:E225"/>
    <mergeCell ref="F225:G225"/>
    <mergeCell ref="H225:I225"/>
    <mergeCell ref="J225:L225"/>
    <mergeCell ref="M225:O225"/>
    <mergeCell ref="P225:Q225"/>
    <mergeCell ref="AK223:AN223"/>
    <mergeCell ref="B224:C224"/>
    <mergeCell ref="D224:E224"/>
    <mergeCell ref="F224:G224"/>
    <mergeCell ref="H224:I224"/>
    <mergeCell ref="J224:L224"/>
    <mergeCell ref="M224:O224"/>
    <mergeCell ref="P224:Q224"/>
    <mergeCell ref="R224:S224"/>
    <mergeCell ref="T224:AA224"/>
    <mergeCell ref="M223:O223"/>
    <mergeCell ref="P223:Q223"/>
    <mergeCell ref="R223:S223"/>
    <mergeCell ref="T223:AA223"/>
    <mergeCell ref="AB223:AF223"/>
    <mergeCell ref="AG223:AI223"/>
    <mergeCell ref="R222:S222"/>
    <mergeCell ref="T222:AA222"/>
    <mergeCell ref="AB222:AF222"/>
    <mergeCell ref="AG222:AI222"/>
    <mergeCell ref="AK222:AN222"/>
    <mergeCell ref="B223:C223"/>
    <mergeCell ref="D223:E223"/>
    <mergeCell ref="F223:G223"/>
    <mergeCell ref="H223:I223"/>
    <mergeCell ref="J223:L223"/>
    <mergeCell ref="AB221:AF221"/>
    <mergeCell ref="AG221:AI221"/>
    <mergeCell ref="AK221:AN221"/>
    <mergeCell ref="B222:C222"/>
    <mergeCell ref="D222:E222"/>
    <mergeCell ref="F222:G222"/>
    <mergeCell ref="H222:I222"/>
    <mergeCell ref="J222:L222"/>
    <mergeCell ref="M222:O222"/>
    <mergeCell ref="P222:Q222"/>
    <mergeCell ref="AK220:AN220"/>
    <mergeCell ref="B221:C221"/>
    <mergeCell ref="D221:E221"/>
    <mergeCell ref="F221:G221"/>
    <mergeCell ref="H221:I221"/>
    <mergeCell ref="J221:L221"/>
    <mergeCell ref="M221:O221"/>
    <mergeCell ref="P221:Q221"/>
    <mergeCell ref="R221:S221"/>
    <mergeCell ref="T221:AA221"/>
    <mergeCell ref="M220:O220"/>
    <mergeCell ref="P220:Q220"/>
    <mergeCell ref="R220:S220"/>
    <mergeCell ref="T220:AA220"/>
    <mergeCell ref="AB220:AF220"/>
    <mergeCell ref="AG220:AI220"/>
    <mergeCell ref="R219:S219"/>
    <mergeCell ref="T219:AA219"/>
    <mergeCell ref="AB219:AF219"/>
    <mergeCell ref="AG219:AI219"/>
    <mergeCell ref="AK219:AN219"/>
    <mergeCell ref="B220:C220"/>
    <mergeCell ref="D220:E220"/>
    <mergeCell ref="F220:G220"/>
    <mergeCell ref="H220:I220"/>
    <mergeCell ref="J220:L220"/>
    <mergeCell ref="AB218:AF218"/>
    <mergeCell ref="AG218:AI218"/>
    <mergeCell ref="AK218:AN218"/>
    <mergeCell ref="B219:C219"/>
    <mergeCell ref="D219:E219"/>
    <mergeCell ref="F219:G219"/>
    <mergeCell ref="H219:I219"/>
    <mergeCell ref="J219:L219"/>
    <mergeCell ref="M219:O219"/>
    <mergeCell ref="P219:Q219"/>
    <mergeCell ref="AK217:AN217"/>
    <mergeCell ref="B218:C218"/>
    <mergeCell ref="D218:E218"/>
    <mergeCell ref="F218:G218"/>
    <mergeCell ref="H218:I218"/>
    <mergeCell ref="J218:L218"/>
    <mergeCell ref="M218:O218"/>
    <mergeCell ref="P218:Q218"/>
    <mergeCell ref="R218:S218"/>
    <mergeCell ref="T218:AA218"/>
    <mergeCell ref="M217:O217"/>
    <mergeCell ref="P217:Q217"/>
    <mergeCell ref="R217:S217"/>
    <mergeCell ref="T217:AA217"/>
    <mergeCell ref="AB217:AF217"/>
    <mergeCell ref="AG217:AI217"/>
    <mergeCell ref="R216:S216"/>
    <mergeCell ref="T216:AA216"/>
    <mergeCell ref="AB216:AF216"/>
    <mergeCell ref="AG216:AI216"/>
    <mergeCell ref="AK216:AN216"/>
    <mergeCell ref="B217:C217"/>
    <mergeCell ref="D217:E217"/>
    <mergeCell ref="F217:G217"/>
    <mergeCell ref="H217:I217"/>
    <mergeCell ref="J217:L217"/>
    <mergeCell ref="AB215:AF215"/>
    <mergeCell ref="AG215:AI215"/>
    <mergeCell ref="AK215:AN215"/>
    <mergeCell ref="B216:C216"/>
    <mergeCell ref="D216:E216"/>
    <mergeCell ref="F216:G216"/>
    <mergeCell ref="H216:I216"/>
    <mergeCell ref="J216:L216"/>
    <mergeCell ref="M216:O216"/>
    <mergeCell ref="P216:Q216"/>
    <mergeCell ref="AK214:AN214"/>
    <mergeCell ref="B215:C215"/>
    <mergeCell ref="D215:E215"/>
    <mergeCell ref="F215:G215"/>
    <mergeCell ref="H215:I215"/>
    <mergeCell ref="J215:L215"/>
    <mergeCell ref="M215:O215"/>
    <mergeCell ref="P215:Q215"/>
    <mergeCell ref="R215:S215"/>
    <mergeCell ref="T215:AA215"/>
    <mergeCell ref="M214:O214"/>
    <mergeCell ref="P214:Q214"/>
    <mergeCell ref="R214:S214"/>
    <mergeCell ref="T214:AA214"/>
    <mergeCell ref="AB214:AF214"/>
    <mergeCell ref="AG214:AI214"/>
    <mergeCell ref="R213:S213"/>
    <mergeCell ref="T213:AA213"/>
    <mergeCell ref="AB213:AF213"/>
    <mergeCell ref="AG213:AI213"/>
    <mergeCell ref="AK213:AN213"/>
    <mergeCell ref="B214:C214"/>
    <mergeCell ref="D214:E214"/>
    <mergeCell ref="F214:G214"/>
    <mergeCell ref="H214:I214"/>
    <mergeCell ref="J214:L214"/>
    <mergeCell ref="AB212:AF212"/>
    <mergeCell ref="AG212:AI212"/>
    <mergeCell ref="AK212:AN212"/>
    <mergeCell ref="B213:C213"/>
    <mergeCell ref="D213:E213"/>
    <mergeCell ref="F213:G213"/>
    <mergeCell ref="H213:I213"/>
    <mergeCell ref="J213:L213"/>
    <mergeCell ref="M213:O213"/>
    <mergeCell ref="P213:Q213"/>
    <mergeCell ref="AK211:AN211"/>
    <mergeCell ref="B212:C212"/>
    <mergeCell ref="D212:E212"/>
    <mergeCell ref="F212:G212"/>
    <mergeCell ref="H212:I212"/>
    <mergeCell ref="J212:L212"/>
    <mergeCell ref="M212:O212"/>
    <mergeCell ref="P212:Q212"/>
    <mergeCell ref="R212:S212"/>
    <mergeCell ref="T212:AA212"/>
    <mergeCell ref="M211:O211"/>
    <mergeCell ref="P211:Q211"/>
    <mergeCell ref="R211:S211"/>
    <mergeCell ref="T211:AA211"/>
    <mergeCell ref="AB211:AF211"/>
    <mergeCell ref="AG211:AI211"/>
    <mergeCell ref="R210:S210"/>
    <mergeCell ref="T210:AA210"/>
    <mergeCell ref="AB210:AF210"/>
    <mergeCell ref="AG210:AI210"/>
    <mergeCell ref="AK210:AN210"/>
    <mergeCell ref="B211:C211"/>
    <mergeCell ref="D211:E211"/>
    <mergeCell ref="F211:G211"/>
    <mergeCell ref="H211:I211"/>
    <mergeCell ref="J211:L211"/>
    <mergeCell ref="AB209:AF209"/>
    <mergeCell ref="AG209:AI209"/>
    <mergeCell ref="AK209:AN209"/>
    <mergeCell ref="B210:C210"/>
    <mergeCell ref="D210:E210"/>
    <mergeCell ref="F210:G210"/>
    <mergeCell ref="H210:I210"/>
    <mergeCell ref="J210:L210"/>
    <mergeCell ref="M210:O210"/>
    <mergeCell ref="P210:Q210"/>
    <mergeCell ref="AK208:AN208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T209:AA209"/>
    <mergeCell ref="M208:O208"/>
    <mergeCell ref="P208:Q208"/>
    <mergeCell ref="R208:S208"/>
    <mergeCell ref="T208:AA208"/>
    <mergeCell ref="AB208:AF208"/>
    <mergeCell ref="AG208:AI208"/>
    <mergeCell ref="R207:S207"/>
    <mergeCell ref="T207:AA207"/>
    <mergeCell ref="AB207:AF207"/>
    <mergeCell ref="AG207:AI207"/>
    <mergeCell ref="AK207:AN207"/>
    <mergeCell ref="B208:C208"/>
    <mergeCell ref="D208:E208"/>
    <mergeCell ref="F208:G208"/>
    <mergeCell ref="H208:I208"/>
    <mergeCell ref="J208:L208"/>
    <mergeCell ref="AB206:AF206"/>
    <mergeCell ref="AG206:AI206"/>
    <mergeCell ref="AK206:AN206"/>
    <mergeCell ref="B207:C207"/>
    <mergeCell ref="D207:E207"/>
    <mergeCell ref="F207:G207"/>
    <mergeCell ref="H207:I207"/>
    <mergeCell ref="J207:L207"/>
    <mergeCell ref="M207:O207"/>
    <mergeCell ref="P207:Q207"/>
    <mergeCell ref="AK205:AN205"/>
    <mergeCell ref="B206:C206"/>
    <mergeCell ref="D206:E206"/>
    <mergeCell ref="F206:G206"/>
    <mergeCell ref="H206:I206"/>
    <mergeCell ref="J206:L206"/>
    <mergeCell ref="M206:O206"/>
    <mergeCell ref="P206:Q206"/>
    <mergeCell ref="R206:S206"/>
    <mergeCell ref="T206:AA206"/>
    <mergeCell ref="M205:O205"/>
    <mergeCell ref="P205:Q205"/>
    <mergeCell ref="R205:S205"/>
    <mergeCell ref="T205:AA205"/>
    <mergeCell ref="AB205:AF205"/>
    <mergeCell ref="AG205:AI205"/>
    <mergeCell ref="R204:S204"/>
    <mergeCell ref="T204:AA204"/>
    <mergeCell ref="AB204:AF204"/>
    <mergeCell ref="AG204:AI204"/>
    <mergeCell ref="AK204:AN204"/>
    <mergeCell ref="B205:C205"/>
    <mergeCell ref="D205:E205"/>
    <mergeCell ref="F205:G205"/>
    <mergeCell ref="H205:I205"/>
    <mergeCell ref="J205:L205"/>
    <mergeCell ref="AB203:AF203"/>
    <mergeCell ref="AG203:AI203"/>
    <mergeCell ref="AK203:AN203"/>
    <mergeCell ref="B204:C204"/>
    <mergeCell ref="D204:E204"/>
    <mergeCell ref="F204:G204"/>
    <mergeCell ref="H204:I204"/>
    <mergeCell ref="J204:L204"/>
    <mergeCell ref="M204:O204"/>
    <mergeCell ref="P204:Q204"/>
    <mergeCell ref="AK202:AN202"/>
    <mergeCell ref="B203:C203"/>
    <mergeCell ref="D203:E203"/>
    <mergeCell ref="F203:G203"/>
    <mergeCell ref="H203:I203"/>
    <mergeCell ref="J203:L203"/>
    <mergeCell ref="M203:O203"/>
    <mergeCell ref="P203:Q203"/>
    <mergeCell ref="R203:S203"/>
    <mergeCell ref="T203:AA203"/>
    <mergeCell ref="M202:O202"/>
    <mergeCell ref="P202:Q202"/>
    <mergeCell ref="R202:S202"/>
    <mergeCell ref="T202:AA202"/>
    <mergeCell ref="AB202:AF202"/>
    <mergeCell ref="AG202:AI202"/>
    <mergeCell ref="R201:S201"/>
    <mergeCell ref="T201:AA201"/>
    <mergeCell ref="AB201:AF201"/>
    <mergeCell ref="AG201:AI201"/>
    <mergeCell ref="AK201:AN201"/>
    <mergeCell ref="B202:C202"/>
    <mergeCell ref="D202:E202"/>
    <mergeCell ref="F202:G202"/>
    <mergeCell ref="H202:I202"/>
    <mergeCell ref="J202:L202"/>
    <mergeCell ref="AB200:AF200"/>
    <mergeCell ref="AG200:AI200"/>
    <mergeCell ref="AK200:AN200"/>
    <mergeCell ref="B201:C201"/>
    <mergeCell ref="D201:E201"/>
    <mergeCell ref="F201:G201"/>
    <mergeCell ref="H201:I201"/>
    <mergeCell ref="J201:L201"/>
    <mergeCell ref="M201:O201"/>
    <mergeCell ref="P201:Q201"/>
    <mergeCell ref="AK199:AN199"/>
    <mergeCell ref="B200:C200"/>
    <mergeCell ref="D200:E200"/>
    <mergeCell ref="F200:G200"/>
    <mergeCell ref="H200:I200"/>
    <mergeCell ref="J200:L200"/>
    <mergeCell ref="M200:O200"/>
    <mergeCell ref="P200:Q200"/>
    <mergeCell ref="R200:S200"/>
    <mergeCell ref="T200:AA200"/>
    <mergeCell ref="M199:O199"/>
    <mergeCell ref="P199:Q199"/>
    <mergeCell ref="R199:S199"/>
    <mergeCell ref="T199:AA199"/>
    <mergeCell ref="AB199:AF199"/>
    <mergeCell ref="AG199:AI199"/>
    <mergeCell ref="R198:S198"/>
    <mergeCell ref="T198:AA198"/>
    <mergeCell ref="AB198:AF198"/>
    <mergeCell ref="AG198:AI198"/>
    <mergeCell ref="AK198:AN198"/>
    <mergeCell ref="B199:C199"/>
    <mergeCell ref="D199:E199"/>
    <mergeCell ref="F199:G199"/>
    <mergeCell ref="H199:I199"/>
    <mergeCell ref="J199:L199"/>
    <mergeCell ref="AB197:AF197"/>
    <mergeCell ref="AG197:AI197"/>
    <mergeCell ref="AK197:AN197"/>
    <mergeCell ref="B198:C198"/>
    <mergeCell ref="D198:E198"/>
    <mergeCell ref="F198:G198"/>
    <mergeCell ref="H198:I198"/>
    <mergeCell ref="J198:L198"/>
    <mergeCell ref="M198:O198"/>
    <mergeCell ref="P198:Q198"/>
    <mergeCell ref="AK196:AN196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T197:AA197"/>
    <mergeCell ref="M196:O196"/>
    <mergeCell ref="P196:Q196"/>
    <mergeCell ref="R196:S196"/>
    <mergeCell ref="T196:AA196"/>
    <mergeCell ref="AB196:AF196"/>
    <mergeCell ref="AG196:AI196"/>
    <mergeCell ref="R195:S195"/>
    <mergeCell ref="T195:AA195"/>
    <mergeCell ref="AB195:AF195"/>
    <mergeCell ref="AG195:AI195"/>
    <mergeCell ref="AK195:AN195"/>
    <mergeCell ref="B196:C196"/>
    <mergeCell ref="D196:E196"/>
    <mergeCell ref="F196:G196"/>
    <mergeCell ref="H196:I196"/>
    <mergeCell ref="J196:L196"/>
    <mergeCell ref="AB194:AF194"/>
    <mergeCell ref="AG194:AI194"/>
    <mergeCell ref="AK194:AN194"/>
    <mergeCell ref="B195:C195"/>
    <mergeCell ref="D195:E195"/>
    <mergeCell ref="F195:G195"/>
    <mergeCell ref="H195:I195"/>
    <mergeCell ref="J195:L195"/>
    <mergeCell ref="M195:O195"/>
    <mergeCell ref="P195:Q195"/>
    <mergeCell ref="AK193:AN193"/>
    <mergeCell ref="B194:C194"/>
    <mergeCell ref="D194:E194"/>
    <mergeCell ref="F194:G194"/>
    <mergeCell ref="H194:I194"/>
    <mergeCell ref="J194:L194"/>
    <mergeCell ref="M194:O194"/>
    <mergeCell ref="P194:Q194"/>
    <mergeCell ref="R194:S194"/>
    <mergeCell ref="T194:AA194"/>
    <mergeCell ref="M193:O193"/>
    <mergeCell ref="P193:Q193"/>
    <mergeCell ref="R193:S193"/>
    <mergeCell ref="T193:AA193"/>
    <mergeCell ref="AB193:AF193"/>
    <mergeCell ref="AG193:AI193"/>
    <mergeCell ref="R192:S192"/>
    <mergeCell ref="T192:AA192"/>
    <mergeCell ref="AB192:AF192"/>
    <mergeCell ref="AG192:AI192"/>
    <mergeCell ref="AK192:AN192"/>
    <mergeCell ref="B193:C193"/>
    <mergeCell ref="D193:E193"/>
    <mergeCell ref="F193:G193"/>
    <mergeCell ref="H193:I193"/>
    <mergeCell ref="J193:L193"/>
    <mergeCell ref="AB191:AF191"/>
    <mergeCell ref="AG191:AI191"/>
    <mergeCell ref="AK191:AN191"/>
    <mergeCell ref="B192:C192"/>
    <mergeCell ref="D192:E192"/>
    <mergeCell ref="F192:G192"/>
    <mergeCell ref="H192:I192"/>
    <mergeCell ref="J192:L192"/>
    <mergeCell ref="M192:O192"/>
    <mergeCell ref="P192:Q192"/>
    <mergeCell ref="AK190:AN190"/>
    <mergeCell ref="B191:C191"/>
    <mergeCell ref="D191:E191"/>
    <mergeCell ref="F191:G191"/>
    <mergeCell ref="H191:I191"/>
    <mergeCell ref="J191:L191"/>
    <mergeCell ref="M191:O191"/>
    <mergeCell ref="P191:Q191"/>
    <mergeCell ref="R191:S191"/>
    <mergeCell ref="T191:AA191"/>
    <mergeCell ref="M190:O190"/>
    <mergeCell ref="P190:Q190"/>
    <mergeCell ref="R190:S190"/>
    <mergeCell ref="T190:AA190"/>
    <mergeCell ref="AB190:AF190"/>
    <mergeCell ref="AG190:AI190"/>
    <mergeCell ref="R189:S189"/>
    <mergeCell ref="T189:AA189"/>
    <mergeCell ref="AB189:AF189"/>
    <mergeCell ref="AG189:AI189"/>
    <mergeCell ref="AK189:AN189"/>
    <mergeCell ref="B190:C190"/>
    <mergeCell ref="D190:E190"/>
    <mergeCell ref="F190:G190"/>
    <mergeCell ref="H190:I190"/>
    <mergeCell ref="J190:L190"/>
    <mergeCell ref="AB188:AF188"/>
    <mergeCell ref="AG188:AI188"/>
    <mergeCell ref="AK188:AN188"/>
    <mergeCell ref="B189:C189"/>
    <mergeCell ref="D189:E189"/>
    <mergeCell ref="F189:G189"/>
    <mergeCell ref="H189:I189"/>
    <mergeCell ref="J189:L189"/>
    <mergeCell ref="M189:O189"/>
    <mergeCell ref="P189:Q189"/>
    <mergeCell ref="AK187:AN187"/>
    <mergeCell ref="B188:C188"/>
    <mergeCell ref="D188:E188"/>
    <mergeCell ref="F188:G188"/>
    <mergeCell ref="H188:I188"/>
    <mergeCell ref="J188:L188"/>
    <mergeCell ref="M188:O188"/>
    <mergeCell ref="P188:Q188"/>
    <mergeCell ref="R188:S188"/>
    <mergeCell ref="T188:AA188"/>
    <mergeCell ref="M187:O187"/>
    <mergeCell ref="P187:Q187"/>
    <mergeCell ref="R187:S187"/>
    <mergeCell ref="T187:AA187"/>
    <mergeCell ref="AB187:AF187"/>
    <mergeCell ref="AG187:AI187"/>
    <mergeCell ref="R186:S186"/>
    <mergeCell ref="T186:AA186"/>
    <mergeCell ref="AB186:AF186"/>
    <mergeCell ref="AG186:AI186"/>
    <mergeCell ref="AK186:AN186"/>
    <mergeCell ref="B187:C187"/>
    <mergeCell ref="D187:E187"/>
    <mergeCell ref="F187:G187"/>
    <mergeCell ref="H187:I187"/>
    <mergeCell ref="J187:L187"/>
    <mergeCell ref="AB185:AF185"/>
    <mergeCell ref="AG185:AI185"/>
    <mergeCell ref="AK185:AN185"/>
    <mergeCell ref="B186:C186"/>
    <mergeCell ref="D186:E186"/>
    <mergeCell ref="F186:G186"/>
    <mergeCell ref="H186:I186"/>
    <mergeCell ref="J186:L186"/>
    <mergeCell ref="M186:O186"/>
    <mergeCell ref="P186:Q186"/>
    <mergeCell ref="AK184:AN184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T185:AA185"/>
    <mergeCell ref="M184:O184"/>
    <mergeCell ref="P184:Q184"/>
    <mergeCell ref="R184:S184"/>
    <mergeCell ref="T184:AA184"/>
    <mergeCell ref="AB184:AF184"/>
    <mergeCell ref="AG184:AI184"/>
    <mergeCell ref="R183:S183"/>
    <mergeCell ref="T183:AA183"/>
    <mergeCell ref="AB183:AF183"/>
    <mergeCell ref="AG183:AI183"/>
    <mergeCell ref="AK183:AN183"/>
    <mergeCell ref="B184:C184"/>
    <mergeCell ref="D184:E184"/>
    <mergeCell ref="F184:G184"/>
    <mergeCell ref="H184:I184"/>
    <mergeCell ref="J184:L184"/>
    <mergeCell ref="AB182:AF182"/>
    <mergeCell ref="AG182:AI182"/>
    <mergeCell ref="AK182:AN182"/>
    <mergeCell ref="B183:C183"/>
    <mergeCell ref="D183:E183"/>
    <mergeCell ref="F183:G183"/>
    <mergeCell ref="H183:I183"/>
    <mergeCell ref="J183:L183"/>
    <mergeCell ref="M183:O183"/>
    <mergeCell ref="P183:Q183"/>
    <mergeCell ref="AK181:AN181"/>
    <mergeCell ref="B182:C182"/>
    <mergeCell ref="D182:E182"/>
    <mergeCell ref="F182:G182"/>
    <mergeCell ref="H182:I182"/>
    <mergeCell ref="J182:L182"/>
    <mergeCell ref="M182:O182"/>
    <mergeCell ref="P182:Q182"/>
    <mergeCell ref="R182:S182"/>
    <mergeCell ref="T182:AA182"/>
    <mergeCell ref="M181:O181"/>
    <mergeCell ref="P181:Q181"/>
    <mergeCell ref="R181:S181"/>
    <mergeCell ref="T181:AA181"/>
    <mergeCell ref="AB181:AF181"/>
    <mergeCell ref="AG181:AI181"/>
    <mergeCell ref="R180:S180"/>
    <mergeCell ref="T180:AA180"/>
    <mergeCell ref="AB180:AF180"/>
    <mergeCell ref="AG180:AI180"/>
    <mergeCell ref="AK180:AN180"/>
    <mergeCell ref="B181:C181"/>
    <mergeCell ref="D181:E181"/>
    <mergeCell ref="F181:G181"/>
    <mergeCell ref="H181:I181"/>
    <mergeCell ref="J181:L181"/>
    <mergeCell ref="AB179:AF179"/>
    <mergeCell ref="AG179:AI179"/>
    <mergeCell ref="AK179:AN179"/>
    <mergeCell ref="B180:C180"/>
    <mergeCell ref="D180:E180"/>
    <mergeCell ref="F180:G180"/>
    <mergeCell ref="H180:I180"/>
    <mergeCell ref="J180:L180"/>
    <mergeCell ref="M180:O180"/>
    <mergeCell ref="P180:Q180"/>
    <mergeCell ref="AK178:AN178"/>
    <mergeCell ref="B179:C179"/>
    <mergeCell ref="D179:E179"/>
    <mergeCell ref="F179:G179"/>
    <mergeCell ref="H179:I179"/>
    <mergeCell ref="J179:L179"/>
    <mergeCell ref="M179:O179"/>
    <mergeCell ref="P179:Q179"/>
    <mergeCell ref="R179:S179"/>
    <mergeCell ref="T179:AA179"/>
    <mergeCell ref="M178:O178"/>
    <mergeCell ref="P178:Q178"/>
    <mergeCell ref="R178:S178"/>
    <mergeCell ref="T178:AA178"/>
    <mergeCell ref="AB178:AF178"/>
    <mergeCell ref="AG178:AI178"/>
    <mergeCell ref="R177:S177"/>
    <mergeCell ref="T177:AA177"/>
    <mergeCell ref="AB177:AF177"/>
    <mergeCell ref="AG177:AI177"/>
    <mergeCell ref="AK177:AN177"/>
    <mergeCell ref="B178:C178"/>
    <mergeCell ref="D178:E178"/>
    <mergeCell ref="F178:G178"/>
    <mergeCell ref="H178:I178"/>
    <mergeCell ref="J178:L178"/>
    <mergeCell ref="AB176:AF176"/>
    <mergeCell ref="AG176:AI176"/>
    <mergeCell ref="AK176:AN176"/>
    <mergeCell ref="B177:C177"/>
    <mergeCell ref="D177:E177"/>
    <mergeCell ref="F177:G177"/>
    <mergeCell ref="H177:I177"/>
    <mergeCell ref="J177:L177"/>
    <mergeCell ref="M177:O177"/>
    <mergeCell ref="P177:Q177"/>
    <mergeCell ref="AK175:AN175"/>
    <mergeCell ref="B176:C176"/>
    <mergeCell ref="D176:E176"/>
    <mergeCell ref="F176:G176"/>
    <mergeCell ref="H176:I176"/>
    <mergeCell ref="J176:L176"/>
    <mergeCell ref="M176:O176"/>
    <mergeCell ref="P176:Q176"/>
    <mergeCell ref="R176:S176"/>
    <mergeCell ref="T176:AA176"/>
    <mergeCell ref="M175:O175"/>
    <mergeCell ref="P175:Q175"/>
    <mergeCell ref="R175:S175"/>
    <mergeCell ref="T175:AA175"/>
    <mergeCell ref="AB175:AF175"/>
    <mergeCell ref="AG175:AI175"/>
    <mergeCell ref="R174:S174"/>
    <mergeCell ref="T174:AA174"/>
    <mergeCell ref="AB174:AF174"/>
    <mergeCell ref="AG174:AI174"/>
    <mergeCell ref="AK174:AN174"/>
    <mergeCell ref="B175:C175"/>
    <mergeCell ref="D175:E175"/>
    <mergeCell ref="F175:G175"/>
    <mergeCell ref="H175:I175"/>
    <mergeCell ref="J175:L175"/>
    <mergeCell ref="AB173:AF173"/>
    <mergeCell ref="AG173:AI173"/>
    <mergeCell ref="AK173:AN173"/>
    <mergeCell ref="B174:C174"/>
    <mergeCell ref="D174:E174"/>
    <mergeCell ref="F174:G174"/>
    <mergeCell ref="H174:I174"/>
    <mergeCell ref="J174:L174"/>
    <mergeCell ref="M174:O174"/>
    <mergeCell ref="P174:Q174"/>
    <mergeCell ref="AK172:AN172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T173:AA173"/>
    <mergeCell ref="M172:O172"/>
    <mergeCell ref="P172:Q172"/>
    <mergeCell ref="R172:S172"/>
    <mergeCell ref="T172:AA172"/>
    <mergeCell ref="AB172:AF172"/>
    <mergeCell ref="AG172:AI172"/>
    <mergeCell ref="R171:S171"/>
    <mergeCell ref="T171:AA171"/>
    <mergeCell ref="AB171:AF171"/>
    <mergeCell ref="AG171:AI171"/>
    <mergeCell ref="AK171:AN171"/>
    <mergeCell ref="B172:C172"/>
    <mergeCell ref="D172:E172"/>
    <mergeCell ref="F172:G172"/>
    <mergeCell ref="H172:I172"/>
    <mergeCell ref="J172:L172"/>
    <mergeCell ref="AB170:AF170"/>
    <mergeCell ref="AG170:AI170"/>
    <mergeCell ref="AK170:AN170"/>
    <mergeCell ref="B171:C171"/>
    <mergeCell ref="D171:E171"/>
    <mergeCell ref="F171:G171"/>
    <mergeCell ref="H171:I171"/>
    <mergeCell ref="J171:L171"/>
    <mergeCell ref="M171:O171"/>
    <mergeCell ref="P171:Q171"/>
    <mergeCell ref="AK169:AN169"/>
    <mergeCell ref="B170:C170"/>
    <mergeCell ref="D170:E170"/>
    <mergeCell ref="F170:G170"/>
    <mergeCell ref="H170:I170"/>
    <mergeCell ref="J170:L170"/>
    <mergeCell ref="M170:O170"/>
    <mergeCell ref="P170:Q170"/>
    <mergeCell ref="R170:S170"/>
    <mergeCell ref="T170:AA170"/>
    <mergeCell ref="M169:O169"/>
    <mergeCell ref="P169:Q169"/>
    <mergeCell ref="R169:S169"/>
    <mergeCell ref="T169:AA169"/>
    <mergeCell ref="AB169:AF169"/>
    <mergeCell ref="AG169:AI169"/>
    <mergeCell ref="R168:S168"/>
    <mergeCell ref="T168:AA168"/>
    <mergeCell ref="AB168:AF168"/>
    <mergeCell ref="AG168:AI168"/>
    <mergeCell ref="AK168:AN168"/>
    <mergeCell ref="B169:C169"/>
    <mergeCell ref="D169:E169"/>
    <mergeCell ref="F169:G169"/>
    <mergeCell ref="H169:I169"/>
    <mergeCell ref="J169:L169"/>
    <mergeCell ref="AB167:AF167"/>
    <mergeCell ref="AG167:AI167"/>
    <mergeCell ref="AK167:AN167"/>
    <mergeCell ref="B168:C168"/>
    <mergeCell ref="D168:E168"/>
    <mergeCell ref="F168:G168"/>
    <mergeCell ref="H168:I168"/>
    <mergeCell ref="J168:L168"/>
    <mergeCell ref="M168:O168"/>
    <mergeCell ref="P168:Q168"/>
    <mergeCell ref="AK166:AN166"/>
    <mergeCell ref="B167:C167"/>
    <mergeCell ref="D167:E167"/>
    <mergeCell ref="F167:G167"/>
    <mergeCell ref="H167:I167"/>
    <mergeCell ref="J167:L167"/>
    <mergeCell ref="M167:O167"/>
    <mergeCell ref="P167:Q167"/>
    <mergeCell ref="R167:S167"/>
    <mergeCell ref="T167:AA167"/>
    <mergeCell ref="M166:O166"/>
    <mergeCell ref="P166:Q166"/>
    <mergeCell ref="R166:S166"/>
    <mergeCell ref="T166:AA166"/>
    <mergeCell ref="AB166:AF166"/>
    <mergeCell ref="AG166:AI166"/>
    <mergeCell ref="R165:S165"/>
    <mergeCell ref="T165:AA165"/>
    <mergeCell ref="AB165:AF165"/>
    <mergeCell ref="AG165:AI165"/>
    <mergeCell ref="AK165:AN165"/>
    <mergeCell ref="B166:C166"/>
    <mergeCell ref="D166:E166"/>
    <mergeCell ref="F166:G166"/>
    <mergeCell ref="H166:I166"/>
    <mergeCell ref="J166:L166"/>
    <mergeCell ref="AB164:AF164"/>
    <mergeCell ref="AG164:AI164"/>
    <mergeCell ref="AK164:AN164"/>
    <mergeCell ref="B165:C165"/>
    <mergeCell ref="D165:E165"/>
    <mergeCell ref="F165:G165"/>
    <mergeCell ref="H165:I165"/>
    <mergeCell ref="J165:L165"/>
    <mergeCell ref="M165:O165"/>
    <mergeCell ref="P165:Q165"/>
    <mergeCell ref="AK163:AN163"/>
    <mergeCell ref="B164:C164"/>
    <mergeCell ref="D164:E164"/>
    <mergeCell ref="F164:G164"/>
    <mergeCell ref="H164:I164"/>
    <mergeCell ref="J164:L164"/>
    <mergeCell ref="M164:O164"/>
    <mergeCell ref="P164:Q164"/>
    <mergeCell ref="R164:S164"/>
    <mergeCell ref="T164:AA164"/>
    <mergeCell ref="M163:O163"/>
    <mergeCell ref="P163:Q163"/>
    <mergeCell ref="R163:S163"/>
    <mergeCell ref="T163:AA163"/>
    <mergeCell ref="AB163:AF163"/>
    <mergeCell ref="AG163:AI163"/>
    <mergeCell ref="R162:S162"/>
    <mergeCell ref="T162:AA162"/>
    <mergeCell ref="AB162:AF162"/>
    <mergeCell ref="AG162:AI162"/>
    <mergeCell ref="AK162:AN162"/>
    <mergeCell ref="B163:C163"/>
    <mergeCell ref="D163:E163"/>
    <mergeCell ref="F163:G163"/>
    <mergeCell ref="H163:I163"/>
    <mergeCell ref="J163:L163"/>
    <mergeCell ref="AB161:AF161"/>
    <mergeCell ref="AG161:AI161"/>
    <mergeCell ref="AK161:AN161"/>
    <mergeCell ref="B162:C162"/>
    <mergeCell ref="D162:E162"/>
    <mergeCell ref="F162:G162"/>
    <mergeCell ref="H162:I162"/>
    <mergeCell ref="J162:L162"/>
    <mergeCell ref="M162:O162"/>
    <mergeCell ref="P162:Q162"/>
    <mergeCell ref="AK160:AN160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T161:AA161"/>
    <mergeCell ref="M160:O160"/>
    <mergeCell ref="P160:Q160"/>
    <mergeCell ref="R160:S160"/>
    <mergeCell ref="T160:AA160"/>
    <mergeCell ref="AB160:AF160"/>
    <mergeCell ref="AG160:AI160"/>
    <mergeCell ref="R159:S159"/>
    <mergeCell ref="T159:AA159"/>
    <mergeCell ref="AB159:AF159"/>
    <mergeCell ref="AG159:AI159"/>
    <mergeCell ref="AK159:AN159"/>
    <mergeCell ref="B160:C160"/>
    <mergeCell ref="D160:E160"/>
    <mergeCell ref="F160:G160"/>
    <mergeCell ref="H160:I160"/>
    <mergeCell ref="J160:L160"/>
    <mergeCell ref="AB158:AF158"/>
    <mergeCell ref="AG158:AI158"/>
    <mergeCell ref="AK158:AN158"/>
    <mergeCell ref="B159:C159"/>
    <mergeCell ref="D159:E159"/>
    <mergeCell ref="F159:G159"/>
    <mergeCell ref="H159:I159"/>
    <mergeCell ref="J159:L159"/>
    <mergeCell ref="M159:O159"/>
    <mergeCell ref="P159:Q159"/>
    <mergeCell ref="AK157:AN157"/>
    <mergeCell ref="B158:C158"/>
    <mergeCell ref="D158:E158"/>
    <mergeCell ref="F158:G158"/>
    <mergeCell ref="H158:I158"/>
    <mergeCell ref="J158:L158"/>
    <mergeCell ref="M158:O158"/>
    <mergeCell ref="P158:Q158"/>
    <mergeCell ref="R158:S158"/>
    <mergeCell ref="T158:AA158"/>
    <mergeCell ref="M157:O157"/>
    <mergeCell ref="P157:Q157"/>
    <mergeCell ref="R157:S157"/>
    <mergeCell ref="T157:AA157"/>
    <mergeCell ref="AB157:AF157"/>
    <mergeCell ref="AG157:AI157"/>
    <mergeCell ref="R156:S156"/>
    <mergeCell ref="T156:AA156"/>
    <mergeCell ref="AB156:AF156"/>
    <mergeCell ref="AG156:AI156"/>
    <mergeCell ref="AK156:AN156"/>
    <mergeCell ref="B157:C157"/>
    <mergeCell ref="D157:E157"/>
    <mergeCell ref="F157:G157"/>
    <mergeCell ref="H157:I157"/>
    <mergeCell ref="J157:L157"/>
    <mergeCell ref="AB155:AF155"/>
    <mergeCell ref="AG155:AI155"/>
    <mergeCell ref="AK155:AN155"/>
    <mergeCell ref="B156:C156"/>
    <mergeCell ref="D156:E156"/>
    <mergeCell ref="F156:G156"/>
    <mergeCell ref="H156:I156"/>
    <mergeCell ref="J156:L156"/>
    <mergeCell ref="M156:O156"/>
    <mergeCell ref="P156:Q156"/>
    <mergeCell ref="AK154:AN154"/>
    <mergeCell ref="B155:C155"/>
    <mergeCell ref="D155:E155"/>
    <mergeCell ref="F155:G155"/>
    <mergeCell ref="H155:I155"/>
    <mergeCell ref="J155:L155"/>
    <mergeCell ref="M155:O155"/>
    <mergeCell ref="P155:Q155"/>
    <mergeCell ref="R155:S155"/>
    <mergeCell ref="T155:AA155"/>
    <mergeCell ref="M154:O154"/>
    <mergeCell ref="P154:Q154"/>
    <mergeCell ref="R154:S154"/>
    <mergeCell ref="T154:AA154"/>
    <mergeCell ref="AB154:AF154"/>
    <mergeCell ref="AG154:AI154"/>
    <mergeCell ref="R153:S153"/>
    <mergeCell ref="T153:AA153"/>
    <mergeCell ref="AB153:AF153"/>
    <mergeCell ref="AG153:AI153"/>
    <mergeCell ref="AK153:AN153"/>
    <mergeCell ref="B154:C154"/>
    <mergeCell ref="D154:E154"/>
    <mergeCell ref="F154:G154"/>
    <mergeCell ref="H154:I154"/>
    <mergeCell ref="J154:L154"/>
    <mergeCell ref="AB152:AF152"/>
    <mergeCell ref="AG152:AI152"/>
    <mergeCell ref="AK152:AN152"/>
    <mergeCell ref="B153:C153"/>
    <mergeCell ref="D153:E153"/>
    <mergeCell ref="F153:G153"/>
    <mergeCell ref="H153:I153"/>
    <mergeCell ref="J153:L153"/>
    <mergeCell ref="M153:O153"/>
    <mergeCell ref="P153:Q153"/>
    <mergeCell ref="AK151:AN151"/>
    <mergeCell ref="B152:C152"/>
    <mergeCell ref="D152:E152"/>
    <mergeCell ref="F152:G152"/>
    <mergeCell ref="H152:I152"/>
    <mergeCell ref="J152:L152"/>
    <mergeCell ref="M152:O152"/>
    <mergeCell ref="P152:Q152"/>
    <mergeCell ref="R152:S152"/>
    <mergeCell ref="T152:AA152"/>
    <mergeCell ref="M151:O151"/>
    <mergeCell ref="P151:Q151"/>
    <mergeCell ref="R151:S151"/>
    <mergeCell ref="T151:AA151"/>
    <mergeCell ref="AB151:AF151"/>
    <mergeCell ref="AG151:AI151"/>
    <mergeCell ref="R150:S150"/>
    <mergeCell ref="T150:AA150"/>
    <mergeCell ref="AB150:AF150"/>
    <mergeCell ref="AG150:AI150"/>
    <mergeCell ref="AK150:AN150"/>
    <mergeCell ref="B151:C151"/>
    <mergeCell ref="D151:E151"/>
    <mergeCell ref="F151:G151"/>
    <mergeCell ref="H151:I151"/>
    <mergeCell ref="J151:L151"/>
    <mergeCell ref="AB149:AF149"/>
    <mergeCell ref="AG149:AI149"/>
    <mergeCell ref="AK149:AN149"/>
    <mergeCell ref="B150:C150"/>
    <mergeCell ref="D150:E150"/>
    <mergeCell ref="F150:G150"/>
    <mergeCell ref="H150:I150"/>
    <mergeCell ref="J150:L150"/>
    <mergeCell ref="M150:O150"/>
    <mergeCell ref="P150:Q150"/>
    <mergeCell ref="AK148:AN148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T149:AA149"/>
    <mergeCell ref="M148:O148"/>
    <mergeCell ref="P148:Q148"/>
    <mergeCell ref="R148:S148"/>
    <mergeCell ref="T148:AA148"/>
    <mergeCell ref="AB148:AF148"/>
    <mergeCell ref="AG148:AI148"/>
    <mergeCell ref="R147:S147"/>
    <mergeCell ref="T147:AA147"/>
    <mergeCell ref="AB147:AF147"/>
    <mergeCell ref="AG147:AI147"/>
    <mergeCell ref="AK147:AN147"/>
    <mergeCell ref="B148:C148"/>
    <mergeCell ref="D148:E148"/>
    <mergeCell ref="F148:G148"/>
    <mergeCell ref="H148:I148"/>
    <mergeCell ref="J148:L148"/>
    <mergeCell ref="AB146:AF146"/>
    <mergeCell ref="AG146:AI146"/>
    <mergeCell ref="AK146:AN146"/>
    <mergeCell ref="B147:C147"/>
    <mergeCell ref="D147:E147"/>
    <mergeCell ref="F147:G147"/>
    <mergeCell ref="H147:I147"/>
    <mergeCell ref="J147:L147"/>
    <mergeCell ref="M147:O147"/>
    <mergeCell ref="P147:Q147"/>
    <mergeCell ref="AK145:AN145"/>
    <mergeCell ref="B146:C146"/>
    <mergeCell ref="D146:E146"/>
    <mergeCell ref="F146:G146"/>
    <mergeCell ref="H146:I146"/>
    <mergeCell ref="J146:L146"/>
    <mergeCell ref="M146:O146"/>
    <mergeCell ref="P146:Q146"/>
    <mergeCell ref="R146:S146"/>
    <mergeCell ref="T146:AA146"/>
    <mergeCell ref="M145:O145"/>
    <mergeCell ref="P145:Q145"/>
    <mergeCell ref="R145:S145"/>
    <mergeCell ref="T145:AA145"/>
    <mergeCell ref="AB145:AF145"/>
    <mergeCell ref="AG145:AI145"/>
    <mergeCell ref="R144:S144"/>
    <mergeCell ref="T144:AA144"/>
    <mergeCell ref="AB144:AF144"/>
    <mergeCell ref="AG144:AI144"/>
    <mergeCell ref="AK144:AN144"/>
    <mergeCell ref="B145:C145"/>
    <mergeCell ref="D145:E145"/>
    <mergeCell ref="F145:G145"/>
    <mergeCell ref="H145:I145"/>
    <mergeCell ref="J145:L145"/>
    <mergeCell ref="AB143:AF143"/>
    <mergeCell ref="AG143:AI143"/>
    <mergeCell ref="AK143:AN143"/>
    <mergeCell ref="B144:C144"/>
    <mergeCell ref="D144:E144"/>
    <mergeCell ref="F144:G144"/>
    <mergeCell ref="H144:I144"/>
    <mergeCell ref="J144:L144"/>
    <mergeCell ref="M144:O144"/>
    <mergeCell ref="P144:Q144"/>
    <mergeCell ref="AK142:AN142"/>
    <mergeCell ref="B143:C143"/>
    <mergeCell ref="D143:E143"/>
    <mergeCell ref="F143:G143"/>
    <mergeCell ref="H143:I143"/>
    <mergeCell ref="J143:L143"/>
    <mergeCell ref="M143:O143"/>
    <mergeCell ref="P143:Q143"/>
    <mergeCell ref="R143:S143"/>
    <mergeCell ref="T143:AA143"/>
    <mergeCell ref="M142:O142"/>
    <mergeCell ref="P142:Q142"/>
    <mergeCell ref="R142:S142"/>
    <mergeCell ref="T142:AA142"/>
    <mergeCell ref="AB142:AF142"/>
    <mergeCell ref="AG142:AI142"/>
    <mergeCell ref="R141:S141"/>
    <mergeCell ref="T141:AA141"/>
    <mergeCell ref="AB141:AF141"/>
    <mergeCell ref="AG141:AI141"/>
    <mergeCell ref="AK141:AN141"/>
    <mergeCell ref="B142:C142"/>
    <mergeCell ref="D142:E142"/>
    <mergeCell ref="F142:G142"/>
    <mergeCell ref="H142:I142"/>
    <mergeCell ref="J142:L142"/>
    <mergeCell ref="AB140:AF140"/>
    <mergeCell ref="AG140:AI140"/>
    <mergeCell ref="AK140:AN140"/>
    <mergeCell ref="B141:C141"/>
    <mergeCell ref="D141:E141"/>
    <mergeCell ref="F141:G141"/>
    <mergeCell ref="H141:I141"/>
    <mergeCell ref="J141:L141"/>
    <mergeCell ref="M141:O141"/>
    <mergeCell ref="P141:Q141"/>
    <mergeCell ref="AK139:AN139"/>
    <mergeCell ref="B140:C140"/>
    <mergeCell ref="D140:E140"/>
    <mergeCell ref="F140:G140"/>
    <mergeCell ref="H140:I140"/>
    <mergeCell ref="J140:L140"/>
    <mergeCell ref="M140:O140"/>
    <mergeCell ref="P140:Q140"/>
    <mergeCell ref="R140:S140"/>
    <mergeCell ref="T140:AA140"/>
    <mergeCell ref="M139:O139"/>
    <mergeCell ref="P139:Q139"/>
    <mergeCell ref="R139:S139"/>
    <mergeCell ref="T139:AA139"/>
    <mergeCell ref="AB139:AF139"/>
    <mergeCell ref="AG139:AI139"/>
    <mergeCell ref="R138:S138"/>
    <mergeCell ref="T138:AA138"/>
    <mergeCell ref="AB138:AF138"/>
    <mergeCell ref="AG138:AI138"/>
    <mergeCell ref="AK138:AN138"/>
    <mergeCell ref="B139:C139"/>
    <mergeCell ref="D139:E139"/>
    <mergeCell ref="F139:G139"/>
    <mergeCell ref="H139:I139"/>
    <mergeCell ref="J139:L139"/>
    <mergeCell ref="AB137:AF137"/>
    <mergeCell ref="AG137:AI137"/>
    <mergeCell ref="AK137:AN137"/>
    <mergeCell ref="B138:C138"/>
    <mergeCell ref="D138:E138"/>
    <mergeCell ref="F138:G138"/>
    <mergeCell ref="H138:I138"/>
    <mergeCell ref="J138:L138"/>
    <mergeCell ref="M138:O138"/>
    <mergeCell ref="P138:Q138"/>
    <mergeCell ref="AK136:AN136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T137:AA137"/>
    <mergeCell ref="M136:O136"/>
    <mergeCell ref="P136:Q136"/>
    <mergeCell ref="R136:S136"/>
    <mergeCell ref="T136:AA136"/>
    <mergeCell ref="AB136:AF136"/>
    <mergeCell ref="AG136:AI136"/>
    <mergeCell ref="R135:S135"/>
    <mergeCell ref="T135:AA135"/>
    <mergeCell ref="AB135:AF135"/>
    <mergeCell ref="AG135:AI135"/>
    <mergeCell ref="AK135:AN135"/>
    <mergeCell ref="B136:C136"/>
    <mergeCell ref="D136:E136"/>
    <mergeCell ref="F136:G136"/>
    <mergeCell ref="H136:I136"/>
    <mergeCell ref="J136:L136"/>
    <mergeCell ref="AB134:AF134"/>
    <mergeCell ref="AG134:AI134"/>
    <mergeCell ref="AK134:AN134"/>
    <mergeCell ref="B135:C135"/>
    <mergeCell ref="D135:E135"/>
    <mergeCell ref="F135:G135"/>
    <mergeCell ref="H135:I135"/>
    <mergeCell ref="J135:L135"/>
    <mergeCell ref="M135:O135"/>
    <mergeCell ref="P135:Q135"/>
    <mergeCell ref="AK133:AN133"/>
    <mergeCell ref="B134:C134"/>
    <mergeCell ref="D134:E134"/>
    <mergeCell ref="F134:G134"/>
    <mergeCell ref="H134:I134"/>
    <mergeCell ref="J134:L134"/>
    <mergeCell ref="M134:O134"/>
    <mergeCell ref="P134:Q134"/>
    <mergeCell ref="R134:S134"/>
    <mergeCell ref="T134:AA134"/>
    <mergeCell ref="M133:O133"/>
    <mergeCell ref="P133:Q133"/>
    <mergeCell ref="R133:S133"/>
    <mergeCell ref="T133:AA133"/>
    <mergeCell ref="AB133:AF133"/>
    <mergeCell ref="AG133:AI133"/>
    <mergeCell ref="R132:S132"/>
    <mergeCell ref="T132:AA132"/>
    <mergeCell ref="AB132:AF132"/>
    <mergeCell ref="AG132:AI132"/>
    <mergeCell ref="AK132:AN132"/>
    <mergeCell ref="B133:C133"/>
    <mergeCell ref="D133:E133"/>
    <mergeCell ref="F133:G133"/>
    <mergeCell ref="H133:I133"/>
    <mergeCell ref="J133:L133"/>
    <mergeCell ref="AB131:AF131"/>
    <mergeCell ref="AG131:AI131"/>
    <mergeCell ref="AK131:AN131"/>
    <mergeCell ref="B132:C132"/>
    <mergeCell ref="D132:E132"/>
    <mergeCell ref="F132:G132"/>
    <mergeCell ref="H132:I132"/>
    <mergeCell ref="J132:L132"/>
    <mergeCell ref="M132:O132"/>
    <mergeCell ref="P132:Q132"/>
    <mergeCell ref="AK130:AN130"/>
    <mergeCell ref="B131:C131"/>
    <mergeCell ref="D131:E131"/>
    <mergeCell ref="F131:G131"/>
    <mergeCell ref="H131:I131"/>
    <mergeCell ref="J131:L131"/>
    <mergeCell ref="M131:O131"/>
    <mergeCell ref="P131:Q131"/>
    <mergeCell ref="R131:S131"/>
    <mergeCell ref="T131:AA131"/>
    <mergeCell ref="M130:O130"/>
    <mergeCell ref="P130:Q130"/>
    <mergeCell ref="R130:S130"/>
    <mergeCell ref="T130:AA130"/>
    <mergeCell ref="AB130:AF130"/>
    <mergeCell ref="AG130:AI130"/>
    <mergeCell ref="R129:S129"/>
    <mergeCell ref="T129:AA129"/>
    <mergeCell ref="AB129:AF129"/>
    <mergeCell ref="AG129:AI129"/>
    <mergeCell ref="AK129:AN129"/>
    <mergeCell ref="B130:C130"/>
    <mergeCell ref="D130:E130"/>
    <mergeCell ref="F130:G130"/>
    <mergeCell ref="H130:I130"/>
    <mergeCell ref="J130:L130"/>
    <mergeCell ref="AB128:AF128"/>
    <mergeCell ref="AG128:AI128"/>
    <mergeCell ref="AK128:AN128"/>
    <mergeCell ref="B129:C129"/>
    <mergeCell ref="D129:E129"/>
    <mergeCell ref="F129:G129"/>
    <mergeCell ref="H129:I129"/>
    <mergeCell ref="J129:L129"/>
    <mergeCell ref="M129:O129"/>
    <mergeCell ref="P129:Q129"/>
    <mergeCell ref="AK127:AN127"/>
    <mergeCell ref="B128:C128"/>
    <mergeCell ref="D128:E128"/>
    <mergeCell ref="F128:G128"/>
    <mergeCell ref="H128:I128"/>
    <mergeCell ref="J128:L128"/>
    <mergeCell ref="M128:O128"/>
    <mergeCell ref="P128:Q128"/>
    <mergeCell ref="R128:S128"/>
    <mergeCell ref="T128:AA128"/>
    <mergeCell ref="M127:O127"/>
    <mergeCell ref="P127:Q127"/>
    <mergeCell ref="R127:S127"/>
    <mergeCell ref="T127:AA127"/>
    <mergeCell ref="AB127:AF127"/>
    <mergeCell ref="AG127:AI127"/>
    <mergeCell ref="R126:S126"/>
    <mergeCell ref="T126:AA126"/>
    <mergeCell ref="AB126:AF126"/>
    <mergeCell ref="AG126:AI126"/>
    <mergeCell ref="AK126:AN126"/>
    <mergeCell ref="B127:C127"/>
    <mergeCell ref="D127:E127"/>
    <mergeCell ref="F127:G127"/>
    <mergeCell ref="H127:I127"/>
    <mergeCell ref="J127:L127"/>
    <mergeCell ref="AB125:AF125"/>
    <mergeCell ref="AG125:AI125"/>
    <mergeCell ref="AK125:AN125"/>
    <mergeCell ref="B126:C126"/>
    <mergeCell ref="D126:E126"/>
    <mergeCell ref="F126:G126"/>
    <mergeCell ref="H126:I126"/>
    <mergeCell ref="J126:L126"/>
    <mergeCell ref="M126:O126"/>
    <mergeCell ref="P126:Q126"/>
    <mergeCell ref="AK124:AN124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T125:AA125"/>
    <mergeCell ref="M124:O124"/>
    <mergeCell ref="P124:Q124"/>
    <mergeCell ref="R124:S124"/>
    <mergeCell ref="T124:AA124"/>
    <mergeCell ref="AB124:AF124"/>
    <mergeCell ref="AG124:AI124"/>
    <mergeCell ref="R123:S123"/>
    <mergeCell ref="T123:AA123"/>
    <mergeCell ref="AB123:AF123"/>
    <mergeCell ref="AG123:AI123"/>
    <mergeCell ref="AK123:AN123"/>
    <mergeCell ref="B124:C124"/>
    <mergeCell ref="D124:E124"/>
    <mergeCell ref="F124:G124"/>
    <mergeCell ref="H124:I124"/>
    <mergeCell ref="J124:L124"/>
    <mergeCell ref="AB122:AF122"/>
    <mergeCell ref="AG122:AI122"/>
    <mergeCell ref="AK122:AN122"/>
    <mergeCell ref="B123:C123"/>
    <mergeCell ref="D123:E123"/>
    <mergeCell ref="F123:G123"/>
    <mergeCell ref="H123:I123"/>
    <mergeCell ref="J123:L123"/>
    <mergeCell ref="M123:O123"/>
    <mergeCell ref="P123:Q123"/>
    <mergeCell ref="AK121:AN121"/>
    <mergeCell ref="B122:C122"/>
    <mergeCell ref="D122:E122"/>
    <mergeCell ref="F122:G122"/>
    <mergeCell ref="H122:I122"/>
    <mergeCell ref="J122:L122"/>
    <mergeCell ref="M122:O122"/>
    <mergeCell ref="P122:Q122"/>
    <mergeCell ref="R122:S122"/>
    <mergeCell ref="T122:AA122"/>
    <mergeCell ref="M121:O121"/>
    <mergeCell ref="P121:Q121"/>
    <mergeCell ref="R121:S121"/>
    <mergeCell ref="T121:AA121"/>
    <mergeCell ref="AB121:AF121"/>
    <mergeCell ref="AG121:AI121"/>
    <mergeCell ref="R120:S120"/>
    <mergeCell ref="T120:AA120"/>
    <mergeCell ref="AB120:AF120"/>
    <mergeCell ref="AG120:AI120"/>
    <mergeCell ref="AK120:AN120"/>
    <mergeCell ref="B121:C121"/>
    <mergeCell ref="D121:E121"/>
    <mergeCell ref="F121:G121"/>
    <mergeCell ref="H121:I121"/>
    <mergeCell ref="J121:L121"/>
    <mergeCell ref="AB119:AF119"/>
    <mergeCell ref="AG119:AI119"/>
    <mergeCell ref="AK119:AN119"/>
    <mergeCell ref="B120:C120"/>
    <mergeCell ref="D120:E120"/>
    <mergeCell ref="F120:G120"/>
    <mergeCell ref="H120:I120"/>
    <mergeCell ref="J120:L120"/>
    <mergeCell ref="M120:O120"/>
    <mergeCell ref="P120:Q120"/>
    <mergeCell ref="AK118:AN118"/>
    <mergeCell ref="B119:C119"/>
    <mergeCell ref="D119:E119"/>
    <mergeCell ref="F119:G119"/>
    <mergeCell ref="H119:I119"/>
    <mergeCell ref="J119:L119"/>
    <mergeCell ref="M119:O119"/>
    <mergeCell ref="P119:Q119"/>
    <mergeCell ref="R119:S119"/>
    <mergeCell ref="T119:AA119"/>
    <mergeCell ref="M118:O118"/>
    <mergeCell ref="P118:Q118"/>
    <mergeCell ref="R118:S118"/>
    <mergeCell ref="T118:AA118"/>
    <mergeCell ref="AB118:AF118"/>
    <mergeCell ref="AG118:AI118"/>
    <mergeCell ref="R117:S117"/>
    <mergeCell ref="T117:AA117"/>
    <mergeCell ref="AB117:AF117"/>
    <mergeCell ref="AG117:AI117"/>
    <mergeCell ref="AK117:AN117"/>
    <mergeCell ref="B118:C118"/>
    <mergeCell ref="D118:E118"/>
    <mergeCell ref="F118:G118"/>
    <mergeCell ref="H118:I118"/>
    <mergeCell ref="J118:L118"/>
    <mergeCell ref="AB116:AF116"/>
    <mergeCell ref="AG116:AI116"/>
    <mergeCell ref="AK116:AN116"/>
    <mergeCell ref="B117:C117"/>
    <mergeCell ref="D117:E117"/>
    <mergeCell ref="F117:G117"/>
    <mergeCell ref="H117:I117"/>
    <mergeCell ref="J117:L117"/>
    <mergeCell ref="M117:O117"/>
    <mergeCell ref="P117:Q117"/>
    <mergeCell ref="AK115:AN115"/>
    <mergeCell ref="B116:C116"/>
    <mergeCell ref="D116:E116"/>
    <mergeCell ref="F116:G116"/>
    <mergeCell ref="H116:I116"/>
    <mergeCell ref="J116:L116"/>
    <mergeCell ref="M116:O116"/>
    <mergeCell ref="P116:Q116"/>
    <mergeCell ref="R116:S116"/>
    <mergeCell ref="T116:AA116"/>
    <mergeCell ref="M115:O115"/>
    <mergeCell ref="P115:Q115"/>
    <mergeCell ref="R115:S115"/>
    <mergeCell ref="T115:AA115"/>
    <mergeCell ref="AB115:AF115"/>
    <mergeCell ref="AG115:AI115"/>
    <mergeCell ref="R114:S114"/>
    <mergeCell ref="T114:AA114"/>
    <mergeCell ref="AB114:AF114"/>
    <mergeCell ref="AG114:AI114"/>
    <mergeCell ref="AK114:AN114"/>
    <mergeCell ref="B115:C115"/>
    <mergeCell ref="D115:E115"/>
    <mergeCell ref="F115:G115"/>
    <mergeCell ref="H115:I115"/>
    <mergeCell ref="J115:L115"/>
    <mergeCell ref="AB113:AF113"/>
    <mergeCell ref="AG113:AI113"/>
    <mergeCell ref="AK113:AN113"/>
    <mergeCell ref="B114:C114"/>
    <mergeCell ref="D114:E114"/>
    <mergeCell ref="F114:G114"/>
    <mergeCell ref="H114:I114"/>
    <mergeCell ref="J114:L114"/>
    <mergeCell ref="M114:O114"/>
    <mergeCell ref="P114:Q114"/>
    <mergeCell ref="AK112:AN112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T113:AA113"/>
    <mergeCell ref="M112:O112"/>
    <mergeCell ref="P112:Q112"/>
    <mergeCell ref="R112:S112"/>
    <mergeCell ref="T112:AA112"/>
    <mergeCell ref="AB112:AF112"/>
    <mergeCell ref="AG112:AI112"/>
    <mergeCell ref="R111:S111"/>
    <mergeCell ref="T111:AA111"/>
    <mergeCell ref="AB111:AF111"/>
    <mergeCell ref="AG111:AI111"/>
    <mergeCell ref="AK111:AN111"/>
    <mergeCell ref="B112:C112"/>
    <mergeCell ref="D112:E112"/>
    <mergeCell ref="F112:G112"/>
    <mergeCell ref="H112:I112"/>
    <mergeCell ref="J112:L112"/>
    <mergeCell ref="AB110:AF110"/>
    <mergeCell ref="AG110:AI110"/>
    <mergeCell ref="AK110:AN110"/>
    <mergeCell ref="B111:C111"/>
    <mergeCell ref="D111:E111"/>
    <mergeCell ref="F111:G111"/>
    <mergeCell ref="H111:I111"/>
    <mergeCell ref="J111:L111"/>
    <mergeCell ref="M111:O111"/>
    <mergeCell ref="P111:Q111"/>
    <mergeCell ref="AK109:AN109"/>
    <mergeCell ref="B110:C110"/>
    <mergeCell ref="D110:E110"/>
    <mergeCell ref="F110:G110"/>
    <mergeCell ref="H110:I110"/>
    <mergeCell ref="J110:L110"/>
    <mergeCell ref="M110:O110"/>
    <mergeCell ref="P110:Q110"/>
    <mergeCell ref="R110:S110"/>
    <mergeCell ref="T110:AA110"/>
    <mergeCell ref="M109:O109"/>
    <mergeCell ref="P109:Q109"/>
    <mergeCell ref="R109:S109"/>
    <mergeCell ref="T109:AA109"/>
    <mergeCell ref="AB109:AF109"/>
    <mergeCell ref="AG109:AI109"/>
    <mergeCell ref="R108:S108"/>
    <mergeCell ref="T108:AA108"/>
    <mergeCell ref="AB108:AF108"/>
    <mergeCell ref="AG108:AI108"/>
    <mergeCell ref="AK108:AN108"/>
    <mergeCell ref="B109:C109"/>
    <mergeCell ref="D109:E109"/>
    <mergeCell ref="F109:G109"/>
    <mergeCell ref="H109:I109"/>
    <mergeCell ref="J109:L109"/>
    <mergeCell ref="AB107:AF107"/>
    <mergeCell ref="AG107:AI107"/>
    <mergeCell ref="AK107:AN107"/>
    <mergeCell ref="B108:C108"/>
    <mergeCell ref="D108:E108"/>
    <mergeCell ref="F108:G108"/>
    <mergeCell ref="H108:I108"/>
    <mergeCell ref="J108:L108"/>
    <mergeCell ref="M108:O108"/>
    <mergeCell ref="P108:Q108"/>
    <mergeCell ref="AK106:AN106"/>
    <mergeCell ref="B107:C107"/>
    <mergeCell ref="D107:E107"/>
    <mergeCell ref="F107:G107"/>
    <mergeCell ref="H107:I107"/>
    <mergeCell ref="J107:L107"/>
    <mergeCell ref="M107:O107"/>
    <mergeCell ref="P107:Q107"/>
    <mergeCell ref="R107:S107"/>
    <mergeCell ref="T107:AA107"/>
    <mergeCell ref="M106:O106"/>
    <mergeCell ref="P106:Q106"/>
    <mergeCell ref="R106:S106"/>
    <mergeCell ref="T106:AA106"/>
    <mergeCell ref="AB106:AF106"/>
    <mergeCell ref="AG106:AI106"/>
    <mergeCell ref="R105:S105"/>
    <mergeCell ref="T105:AA105"/>
    <mergeCell ref="AB105:AF105"/>
    <mergeCell ref="AG105:AI105"/>
    <mergeCell ref="AK105:AN105"/>
    <mergeCell ref="B106:C106"/>
    <mergeCell ref="D106:E106"/>
    <mergeCell ref="F106:G106"/>
    <mergeCell ref="H106:I106"/>
    <mergeCell ref="J106:L106"/>
    <mergeCell ref="AB104:AF104"/>
    <mergeCell ref="AG104:AI104"/>
    <mergeCell ref="AK104:AN104"/>
    <mergeCell ref="B105:C105"/>
    <mergeCell ref="D105:E105"/>
    <mergeCell ref="F105:G105"/>
    <mergeCell ref="H105:I105"/>
    <mergeCell ref="J105:L105"/>
    <mergeCell ref="M105:O105"/>
    <mergeCell ref="P105:Q105"/>
    <mergeCell ref="AK103:AN103"/>
    <mergeCell ref="B104:C104"/>
    <mergeCell ref="D104:E104"/>
    <mergeCell ref="F104:G104"/>
    <mergeCell ref="H104:I104"/>
    <mergeCell ref="J104:L104"/>
    <mergeCell ref="M104:O104"/>
    <mergeCell ref="P104:Q104"/>
    <mergeCell ref="R104:S104"/>
    <mergeCell ref="T104:AA104"/>
    <mergeCell ref="M103:O103"/>
    <mergeCell ref="P103:Q103"/>
    <mergeCell ref="R103:S103"/>
    <mergeCell ref="T103:AA103"/>
    <mergeCell ref="AB103:AF103"/>
    <mergeCell ref="AG103:AI103"/>
    <mergeCell ref="R102:S102"/>
    <mergeCell ref="T102:AA102"/>
    <mergeCell ref="AB102:AF102"/>
    <mergeCell ref="AG102:AI102"/>
    <mergeCell ref="AK102:AN102"/>
    <mergeCell ref="B103:C103"/>
    <mergeCell ref="D103:E103"/>
    <mergeCell ref="F103:G103"/>
    <mergeCell ref="H103:I103"/>
    <mergeCell ref="J103:L103"/>
    <mergeCell ref="AB101:AF101"/>
    <mergeCell ref="AG101:AI101"/>
    <mergeCell ref="AK101:AN101"/>
    <mergeCell ref="B102:C102"/>
    <mergeCell ref="D102:E102"/>
    <mergeCell ref="F102:G102"/>
    <mergeCell ref="H102:I102"/>
    <mergeCell ref="J102:L102"/>
    <mergeCell ref="M102:O102"/>
    <mergeCell ref="P102:Q102"/>
    <mergeCell ref="AK100:AN100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T101:AA101"/>
    <mergeCell ref="M100:O100"/>
    <mergeCell ref="P100:Q100"/>
    <mergeCell ref="R100:S100"/>
    <mergeCell ref="T100:AA100"/>
    <mergeCell ref="AB100:AF100"/>
    <mergeCell ref="AG100:AI100"/>
    <mergeCell ref="R99:S99"/>
    <mergeCell ref="T99:AA99"/>
    <mergeCell ref="AB99:AF99"/>
    <mergeCell ref="AG99:AI99"/>
    <mergeCell ref="AK99:AN99"/>
    <mergeCell ref="B100:C100"/>
    <mergeCell ref="D100:E100"/>
    <mergeCell ref="F100:G100"/>
    <mergeCell ref="H100:I100"/>
    <mergeCell ref="J100:L100"/>
    <mergeCell ref="AB98:AF98"/>
    <mergeCell ref="AG98:AI98"/>
    <mergeCell ref="AK98:AN98"/>
    <mergeCell ref="B99:C99"/>
    <mergeCell ref="D99:E99"/>
    <mergeCell ref="F99:G99"/>
    <mergeCell ref="H99:I99"/>
    <mergeCell ref="J99:L99"/>
    <mergeCell ref="M99:O99"/>
    <mergeCell ref="P99:Q99"/>
    <mergeCell ref="AK97:AN97"/>
    <mergeCell ref="B98:C98"/>
    <mergeCell ref="D98:E98"/>
    <mergeCell ref="F98:G98"/>
    <mergeCell ref="H98:I98"/>
    <mergeCell ref="J98:L98"/>
    <mergeCell ref="M98:O98"/>
    <mergeCell ref="P98:Q98"/>
    <mergeCell ref="R98:S98"/>
    <mergeCell ref="T98:AA98"/>
    <mergeCell ref="M97:O97"/>
    <mergeCell ref="P97:Q97"/>
    <mergeCell ref="R97:S97"/>
    <mergeCell ref="T97:AA97"/>
    <mergeCell ref="AB97:AF97"/>
    <mergeCell ref="AG97:AI97"/>
    <mergeCell ref="R96:S96"/>
    <mergeCell ref="T96:AA96"/>
    <mergeCell ref="AB96:AF96"/>
    <mergeCell ref="AG96:AI96"/>
    <mergeCell ref="AK96:AN96"/>
    <mergeCell ref="B97:C97"/>
    <mergeCell ref="D97:E97"/>
    <mergeCell ref="F97:G97"/>
    <mergeCell ref="H97:I97"/>
    <mergeCell ref="J97:L97"/>
    <mergeCell ref="AB95:AF95"/>
    <mergeCell ref="AG95:AI95"/>
    <mergeCell ref="AK95:AN95"/>
    <mergeCell ref="B96:C96"/>
    <mergeCell ref="D96:E96"/>
    <mergeCell ref="F96:G96"/>
    <mergeCell ref="H96:I96"/>
    <mergeCell ref="J96:L96"/>
    <mergeCell ref="M96:O96"/>
    <mergeCell ref="P96:Q96"/>
    <mergeCell ref="AK94:AN94"/>
    <mergeCell ref="B95:C95"/>
    <mergeCell ref="D95:E95"/>
    <mergeCell ref="F95:G95"/>
    <mergeCell ref="H95:I95"/>
    <mergeCell ref="J95:L95"/>
    <mergeCell ref="M95:O95"/>
    <mergeCell ref="P95:Q95"/>
    <mergeCell ref="R95:S95"/>
    <mergeCell ref="T95:AA95"/>
    <mergeCell ref="M94:O94"/>
    <mergeCell ref="P94:Q94"/>
    <mergeCell ref="R94:S94"/>
    <mergeCell ref="T94:AA94"/>
    <mergeCell ref="AB94:AF94"/>
    <mergeCell ref="AG94:AI94"/>
    <mergeCell ref="R93:S93"/>
    <mergeCell ref="T93:AA93"/>
    <mergeCell ref="AB93:AF93"/>
    <mergeCell ref="AG93:AI93"/>
    <mergeCell ref="AK93:AN93"/>
    <mergeCell ref="B94:C94"/>
    <mergeCell ref="D94:E94"/>
    <mergeCell ref="F94:G94"/>
    <mergeCell ref="H94:I94"/>
    <mergeCell ref="J94:L94"/>
    <mergeCell ref="AB92:AF92"/>
    <mergeCell ref="AG92:AI92"/>
    <mergeCell ref="AK92:AN92"/>
    <mergeCell ref="B93:C93"/>
    <mergeCell ref="D93:E93"/>
    <mergeCell ref="F93:G93"/>
    <mergeCell ref="H93:I93"/>
    <mergeCell ref="J93:L93"/>
    <mergeCell ref="M93:O93"/>
    <mergeCell ref="P93:Q93"/>
    <mergeCell ref="AK91:AN91"/>
    <mergeCell ref="B92:C92"/>
    <mergeCell ref="D92:E92"/>
    <mergeCell ref="F92:G92"/>
    <mergeCell ref="H92:I92"/>
    <mergeCell ref="J92:L92"/>
    <mergeCell ref="M92:O92"/>
    <mergeCell ref="P92:Q92"/>
    <mergeCell ref="R92:S92"/>
    <mergeCell ref="T92:AA92"/>
    <mergeCell ref="M91:O91"/>
    <mergeCell ref="P91:Q91"/>
    <mergeCell ref="R91:S91"/>
    <mergeCell ref="T91:AA91"/>
    <mergeCell ref="AB91:AF91"/>
    <mergeCell ref="AG91:AI91"/>
    <mergeCell ref="R90:S90"/>
    <mergeCell ref="T90:AA90"/>
    <mergeCell ref="AB90:AF90"/>
    <mergeCell ref="AG90:AI90"/>
    <mergeCell ref="AK90:AN90"/>
    <mergeCell ref="B91:C91"/>
    <mergeCell ref="D91:E91"/>
    <mergeCell ref="F91:G91"/>
    <mergeCell ref="H91:I91"/>
    <mergeCell ref="J91:L91"/>
    <mergeCell ref="AB89:AF89"/>
    <mergeCell ref="AG89:AI89"/>
    <mergeCell ref="AK89:AN89"/>
    <mergeCell ref="B90:C90"/>
    <mergeCell ref="D90:E90"/>
    <mergeCell ref="F90:G90"/>
    <mergeCell ref="H90:I90"/>
    <mergeCell ref="J90:L90"/>
    <mergeCell ref="M90:O90"/>
    <mergeCell ref="P90:Q90"/>
    <mergeCell ref="AK88:AN88"/>
    <mergeCell ref="B89:C89"/>
    <mergeCell ref="D89:E89"/>
    <mergeCell ref="F89:G89"/>
    <mergeCell ref="H89:I89"/>
    <mergeCell ref="J89:L89"/>
    <mergeCell ref="M89:O89"/>
    <mergeCell ref="P89:Q89"/>
    <mergeCell ref="R89:S89"/>
    <mergeCell ref="T89:AA89"/>
    <mergeCell ref="M88:O88"/>
    <mergeCell ref="P88:Q88"/>
    <mergeCell ref="R88:S88"/>
    <mergeCell ref="T88:AA88"/>
    <mergeCell ref="AB88:AF88"/>
    <mergeCell ref="AG88:AI88"/>
    <mergeCell ref="R87:S87"/>
    <mergeCell ref="T87:AA87"/>
    <mergeCell ref="AB87:AF87"/>
    <mergeCell ref="AG87:AI87"/>
    <mergeCell ref="AK87:AN87"/>
    <mergeCell ref="B88:C88"/>
    <mergeCell ref="D88:E88"/>
    <mergeCell ref="F88:G88"/>
    <mergeCell ref="H88:I88"/>
    <mergeCell ref="J88:L88"/>
    <mergeCell ref="AB86:AF86"/>
    <mergeCell ref="AG86:AI86"/>
    <mergeCell ref="AK86:AN86"/>
    <mergeCell ref="B87:C87"/>
    <mergeCell ref="D87:E87"/>
    <mergeCell ref="F87:G87"/>
    <mergeCell ref="H87:I87"/>
    <mergeCell ref="J87:L87"/>
    <mergeCell ref="M87:O87"/>
    <mergeCell ref="P87:Q87"/>
    <mergeCell ref="AK85:AN85"/>
    <mergeCell ref="B86:C86"/>
    <mergeCell ref="D86:E86"/>
    <mergeCell ref="F86:G86"/>
    <mergeCell ref="H86:I86"/>
    <mergeCell ref="J86:L86"/>
    <mergeCell ref="M86:O86"/>
    <mergeCell ref="P86:Q86"/>
    <mergeCell ref="R86:S86"/>
    <mergeCell ref="T86:AA86"/>
    <mergeCell ref="M85:O85"/>
    <mergeCell ref="P85:Q85"/>
    <mergeCell ref="R85:S85"/>
    <mergeCell ref="T85:AA85"/>
    <mergeCell ref="AB85:AF85"/>
    <mergeCell ref="AG85:AI85"/>
    <mergeCell ref="R84:S84"/>
    <mergeCell ref="T84:AA84"/>
    <mergeCell ref="AB84:AF84"/>
    <mergeCell ref="AG84:AI84"/>
    <mergeCell ref="AK84:AN84"/>
    <mergeCell ref="B85:C85"/>
    <mergeCell ref="D85:E85"/>
    <mergeCell ref="F85:G85"/>
    <mergeCell ref="H85:I85"/>
    <mergeCell ref="J85:L85"/>
    <mergeCell ref="AB83:AF83"/>
    <mergeCell ref="AG83:AI83"/>
    <mergeCell ref="AK83:AN83"/>
    <mergeCell ref="B84:C84"/>
    <mergeCell ref="D84:E84"/>
    <mergeCell ref="F84:G84"/>
    <mergeCell ref="H84:I84"/>
    <mergeCell ref="J84:L84"/>
    <mergeCell ref="M84:O84"/>
    <mergeCell ref="P84:Q84"/>
    <mergeCell ref="AK82:AN82"/>
    <mergeCell ref="B83:C83"/>
    <mergeCell ref="D83:E83"/>
    <mergeCell ref="F83:G83"/>
    <mergeCell ref="H83:I83"/>
    <mergeCell ref="J83:L83"/>
    <mergeCell ref="M83:O83"/>
    <mergeCell ref="P83:Q83"/>
    <mergeCell ref="R83:S83"/>
    <mergeCell ref="T83:AA83"/>
    <mergeCell ref="M82:O82"/>
    <mergeCell ref="P82:Q82"/>
    <mergeCell ref="R82:S82"/>
    <mergeCell ref="T82:AA82"/>
    <mergeCell ref="AB82:AF82"/>
    <mergeCell ref="AG82:AI82"/>
    <mergeCell ref="R81:S81"/>
    <mergeCell ref="T81:AA81"/>
    <mergeCell ref="AB81:AF81"/>
    <mergeCell ref="AG81:AI81"/>
    <mergeCell ref="AK81:AN81"/>
    <mergeCell ref="B82:C82"/>
    <mergeCell ref="D82:E82"/>
    <mergeCell ref="F82:G82"/>
    <mergeCell ref="H82:I82"/>
    <mergeCell ref="J82:L82"/>
    <mergeCell ref="AB80:AF80"/>
    <mergeCell ref="AG80:AI80"/>
    <mergeCell ref="AK80:AN80"/>
    <mergeCell ref="B81:C81"/>
    <mergeCell ref="D81:E81"/>
    <mergeCell ref="F81:G81"/>
    <mergeCell ref="H81:I81"/>
    <mergeCell ref="J81:L81"/>
    <mergeCell ref="M81:O81"/>
    <mergeCell ref="P81:Q81"/>
    <mergeCell ref="AK79:AN79"/>
    <mergeCell ref="B80:C80"/>
    <mergeCell ref="D80:E80"/>
    <mergeCell ref="F80:G80"/>
    <mergeCell ref="H80:I80"/>
    <mergeCell ref="J80:L80"/>
    <mergeCell ref="M80:O80"/>
    <mergeCell ref="P80:Q80"/>
    <mergeCell ref="R80:S80"/>
    <mergeCell ref="T80:AA80"/>
    <mergeCell ref="M79:O79"/>
    <mergeCell ref="P79:Q79"/>
    <mergeCell ref="R79:S79"/>
    <mergeCell ref="T79:AA79"/>
    <mergeCell ref="AB79:AF79"/>
    <mergeCell ref="AG79:AI79"/>
    <mergeCell ref="R78:S78"/>
    <mergeCell ref="T78:AA78"/>
    <mergeCell ref="AB78:AF78"/>
    <mergeCell ref="AG78:AI78"/>
    <mergeCell ref="AK78:AN78"/>
    <mergeCell ref="B79:C79"/>
    <mergeCell ref="D79:E79"/>
    <mergeCell ref="F79:G79"/>
    <mergeCell ref="H79:I79"/>
    <mergeCell ref="J79:L79"/>
    <mergeCell ref="AB77:AF77"/>
    <mergeCell ref="AG77:AI77"/>
    <mergeCell ref="AK77:AN77"/>
    <mergeCell ref="B78:C78"/>
    <mergeCell ref="D78:E78"/>
    <mergeCell ref="F78:G78"/>
    <mergeCell ref="H78:I78"/>
    <mergeCell ref="J78:L78"/>
    <mergeCell ref="M78:O78"/>
    <mergeCell ref="P78:Q78"/>
    <mergeCell ref="AK76:AN76"/>
    <mergeCell ref="B77:C77"/>
    <mergeCell ref="D77:E77"/>
    <mergeCell ref="F77:G77"/>
    <mergeCell ref="H77:I77"/>
    <mergeCell ref="J77:L77"/>
    <mergeCell ref="M77:O77"/>
    <mergeCell ref="P77:Q77"/>
    <mergeCell ref="R77:S77"/>
    <mergeCell ref="T77:AA77"/>
    <mergeCell ref="M76:O76"/>
    <mergeCell ref="P76:Q76"/>
    <mergeCell ref="R76:S76"/>
    <mergeCell ref="T76:AA76"/>
    <mergeCell ref="AB76:AF76"/>
    <mergeCell ref="AG76:AI76"/>
    <mergeCell ref="R75:S75"/>
    <mergeCell ref="T75:AA75"/>
    <mergeCell ref="AB75:AF75"/>
    <mergeCell ref="AG75:AI75"/>
    <mergeCell ref="AK75:AN75"/>
    <mergeCell ref="B76:C76"/>
    <mergeCell ref="D76:E76"/>
    <mergeCell ref="F76:G76"/>
    <mergeCell ref="H76:I76"/>
    <mergeCell ref="J76:L76"/>
    <mergeCell ref="AB74:AF74"/>
    <mergeCell ref="AG74:AI74"/>
    <mergeCell ref="AK74:AN74"/>
    <mergeCell ref="B75:C75"/>
    <mergeCell ref="D75:E75"/>
    <mergeCell ref="F75:G75"/>
    <mergeCell ref="H75:I75"/>
    <mergeCell ref="J75:L75"/>
    <mergeCell ref="M75:O75"/>
    <mergeCell ref="P75:Q75"/>
    <mergeCell ref="AK73:AN73"/>
    <mergeCell ref="B74:C74"/>
    <mergeCell ref="D74:E74"/>
    <mergeCell ref="F74:G74"/>
    <mergeCell ref="H74:I74"/>
    <mergeCell ref="J74:L74"/>
    <mergeCell ref="M74:O74"/>
    <mergeCell ref="P74:Q74"/>
    <mergeCell ref="R74:S74"/>
    <mergeCell ref="T74:AA74"/>
    <mergeCell ref="M73:O73"/>
    <mergeCell ref="P73:Q73"/>
    <mergeCell ref="R73:S73"/>
    <mergeCell ref="T73:AA73"/>
    <mergeCell ref="AB73:AF73"/>
    <mergeCell ref="AG73:AI73"/>
    <mergeCell ref="R72:S72"/>
    <mergeCell ref="T72:AA72"/>
    <mergeCell ref="AB72:AF72"/>
    <mergeCell ref="AG72:AI72"/>
    <mergeCell ref="AK72:AN72"/>
    <mergeCell ref="B73:C73"/>
    <mergeCell ref="D73:E73"/>
    <mergeCell ref="F73:G73"/>
    <mergeCell ref="H73:I73"/>
    <mergeCell ref="J73:L73"/>
    <mergeCell ref="AB71:AF71"/>
    <mergeCell ref="AG71:AI71"/>
    <mergeCell ref="AK71:AN71"/>
    <mergeCell ref="B72:C72"/>
    <mergeCell ref="D72:E72"/>
    <mergeCell ref="F72:G72"/>
    <mergeCell ref="H72:I72"/>
    <mergeCell ref="J72:L72"/>
    <mergeCell ref="M72:O72"/>
    <mergeCell ref="P72:Q72"/>
    <mergeCell ref="AK70:AN70"/>
    <mergeCell ref="B71:C71"/>
    <mergeCell ref="D71:E71"/>
    <mergeCell ref="F71:G71"/>
    <mergeCell ref="H71:I71"/>
    <mergeCell ref="J71:L71"/>
    <mergeCell ref="M71:O71"/>
    <mergeCell ref="P71:Q71"/>
    <mergeCell ref="R71:S71"/>
    <mergeCell ref="T71:AA71"/>
    <mergeCell ref="M70:O70"/>
    <mergeCell ref="P70:Q70"/>
    <mergeCell ref="R70:S70"/>
    <mergeCell ref="T70:AA70"/>
    <mergeCell ref="AB70:AF70"/>
    <mergeCell ref="AG70:AI70"/>
    <mergeCell ref="R69:S69"/>
    <mergeCell ref="T69:AA69"/>
    <mergeCell ref="AB69:AF69"/>
    <mergeCell ref="AG69:AI69"/>
    <mergeCell ref="AK69:AN69"/>
    <mergeCell ref="B70:C70"/>
    <mergeCell ref="D70:E70"/>
    <mergeCell ref="F70:G70"/>
    <mergeCell ref="H70:I70"/>
    <mergeCell ref="J70:L70"/>
    <mergeCell ref="AB68:AF68"/>
    <mergeCell ref="AG68:AI68"/>
    <mergeCell ref="AK68:AN68"/>
    <mergeCell ref="B69:C69"/>
    <mergeCell ref="D69:E69"/>
    <mergeCell ref="F69:G69"/>
    <mergeCell ref="H69:I69"/>
    <mergeCell ref="J69:L69"/>
    <mergeCell ref="M69:O69"/>
    <mergeCell ref="P69:Q69"/>
    <mergeCell ref="AK67:AN67"/>
    <mergeCell ref="B68:C68"/>
    <mergeCell ref="D68:E68"/>
    <mergeCell ref="F68:G68"/>
    <mergeCell ref="H68:I68"/>
    <mergeCell ref="J68:L68"/>
    <mergeCell ref="M68:O68"/>
    <mergeCell ref="P68:Q68"/>
    <mergeCell ref="R68:S68"/>
    <mergeCell ref="T68:AA68"/>
    <mergeCell ref="M67:O67"/>
    <mergeCell ref="P67:Q67"/>
    <mergeCell ref="R67:S67"/>
    <mergeCell ref="T67:AA67"/>
    <mergeCell ref="AB67:AF67"/>
    <mergeCell ref="AG67:AI67"/>
    <mergeCell ref="R66:S66"/>
    <mergeCell ref="T66:AA66"/>
    <mergeCell ref="AB66:AF66"/>
    <mergeCell ref="AG66:AI66"/>
    <mergeCell ref="AK66:AN66"/>
    <mergeCell ref="B67:C67"/>
    <mergeCell ref="D67:E67"/>
    <mergeCell ref="F67:G67"/>
    <mergeCell ref="H67:I67"/>
    <mergeCell ref="J67:L67"/>
    <mergeCell ref="AB65:AF65"/>
    <mergeCell ref="AG65:AI65"/>
    <mergeCell ref="AK65:AN65"/>
    <mergeCell ref="B66:C66"/>
    <mergeCell ref="D66:E66"/>
    <mergeCell ref="F66:G66"/>
    <mergeCell ref="H66:I66"/>
    <mergeCell ref="J66:L66"/>
    <mergeCell ref="M66:O66"/>
    <mergeCell ref="P66:Q66"/>
    <mergeCell ref="AK64:AN64"/>
    <mergeCell ref="B65:C65"/>
    <mergeCell ref="D65:E65"/>
    <mergeCell ref="F65:G65"/>
    <mergeCell ref="H65:I65"/>
    <mergeCell ref="J65:L65"/>
    <mergeCell ref="M65:O65"/>
    <mergeCell ref="P65:Q65"/>
    <mergeCell ref="R65:S65"/>
    <mergeCell ref="T65:AA65"/>
    <mergeCell ref="M64:O64"/>
    <mergeCell ref="P64:Q64"/>
    <mergeCell ref="R64:S64"/>
    <mergeCell ref="T64:AA64"/>
    <mergeCell ref="AB64:AF64"/>
    <mergeCell ref="AG64:AI64"/>
    <mergeCell ref="R63:S63"/>
    <mergeCell ref="T63:AA63"/>
    <mergeCell ref="AB63:AF63"/>
    <mergeCell ref="AG63:AI63"/>
    <mergeCell ref="AK63:AN63"/>
    <mergeCell ref="B64:C64"/>
    <mergeCell ref="D64:E64"/>
    <mergeCell ref="F64:G64"/>
    <mergeCell ref="H64:I64"/>
    <mergeCell ref="J64:L64"/>
    <mergeCell ref="AB62:AF62"/>
    <mergeCell ref="AG62:AI62"/>
    <mergeCell ref="AK62:AN62"/>
    <mergeCell ref="B63:C63"/>
    <mergeCell ref="D63:E63"/>
    <mergeCell ref="F63:G63"/>
    <mergeCell ref="H63:I63"/>
    <mergeCell ref="J63:L63"/>
    <mergeCell ref="M63:O63"/>
    <mergeCell ref="P63:Q63"/>
    <mergeCell ref="AK61:AN61"/>
    <mergeCell ref="B62:C62"/>
    <mergeCell ref="D62:E62"/>
    <mergeCell ref="F62:G62"/>
    <mergeCell ref="H62:I62"/>
    <mergeCell ref="J62:L62"/>
    <mergeCell ref="M62:O62"/>
    <mergeCell ref="P62:Q62"/>
    <mergeCell ref="R62:S62"/>
    <mergeCell ref="T62:AA62"/>
    <mergeCell ref="M61:O61"/>
    <mergeCell ref="P61:Q61"/>
    <mergeCell ref="R61:S61"/>
    <mergeCell ref="T61:AA61"/>
    <mergeCell ref="AB61:AF61"/>
    <mergeCell ref="AG61:AI61"/>
    <mergeCell ref="R60:S60"/>
    <mergeCell ref="T60:AA60"/>
    <mergeCell ref="AB60:AF60"/>
    <mergeCell ref="AG60:AI60"/>
    <mergeCell ref="AK60:AN60"/>
    <mergeCell ref="B61:C61"/>
    <mergeCell ref="D61:E61"/>
    <mergeCell ref="F61:G61"/>
    <mergeCell ref="H61:I61"/>
    <mergeCell ref="J61:L61"/>
    <mergeCell ref="AB59:AF59"/>
    <mergeCell ref="AG59:AI59"/>
    <mergeCell ref="AK59:AN59"/>
    <mergeCell ref="B60:C60"/>
    <mergeCell ref="D60:E60"/>
    <mergeCell ref="F60:G60"/>
    <mergeCell ref="H60:I60"/>
    <mergeCell ref="J60:L60"/>
    <mergeCell ref="M60:O60"/>
    <mergeCell ref="P60:Q60"/>
    <mergeCell ref="AK58:AN58"/>
    <mergeCell ref="B59:C59"/>
    <mergeCell ref="D59:E59"/>
    <mergeCell ref="F59:G59"/>
    <mergeCell ref="H59:I59"/>
    <mergeCell ref="J59:L59"/>
    <mergeCell ref="M59:O59"/>
    <mergeCell ref="P59:Q59"/>
    <mergeCell ref="R59:S59"/>
    <mergeCell ref="T59:AA59"/>
    <mergeCell ref="M58:O58"/>
    <mergeCell ref="P58:Q58"/>
    <mergeCell ref="R58:S58"/>
    <mergeCell ref="T58:AA58"/>
    <mergeCell ref="AB58:AF58"/>
    <mergeCell ref="AG58:AI58"/>
    <mergeCell ref="R57:S57"/>
    <mergeCell ref="T57:AA57"/>
    <mergeCell ref="AB57:AF57"/>
    <mergeCell ref="AG57:AI57"/>
    <mergeCell ref="AK57:AN57"/>
    <mergeCell ref="B58:C58"/>
    <mergeCell ref="D58:E58"/>
    <mergeCell ref="F58:G58"/>
    <mergeCell ref="H58:I58"/>
    <mergeCell ref="J58:L58"/>
    <mergeCell ref="AB56:AF56"/>
    <mergeCell ref="AG56:AI56"/>
    <mergeCell ref="AK56:AN56"/>
    <mergeCell ref="B57:C57"/>
    <mergeCell ref="D57:E57"/>
    <mergeCell ref="F57:G57"/>
    <mergeCell ref="H57:I57"/>
    <mergeCell ref="J57:L57"/>
    <mergeCell ref="M57:O57"/>
    <mergeCell ref="P57:Q57"/>
    <mergeCell ref="AK55:AN55"/>
    <mergeCell ref="B56:C56"/>
    <mergeCell ref="D56:E56"/>
    <mergeCell ref="F56:G56"/>
    <mergeCell ref="H56:I56"/>
    <mergeCell ref="J56:L56"/>
    <mergeCell ref="M56:O56"/>
    <mergeCell ref="P56:Q56"/>
    <mergeCell ref="R56:S56"/>
    <mergeCell ref="T56:AA56"/>
    <mergeCell ref="M55:O55"/>
    <mergeCell ref="P55:Q55"/>
    <mergeCell ref="R55:S55"/>
    <mergeCell ref="T55:AA55"/>
    <mergeCell ref="AB55:AF55"/>
    <mergeCell ref="AG55:AI55"/>
    <mergeCell ref="R54:S54"/>
    <mergeCell ref="T54:AA54"/>
    <mergeCell ref="AB54:AF54"/>
    <mergeCell ref="AG54:AI54"/>
    <mergeCell ref="AK54:AN54"/>
    <mergeCell ref="B55:C55"/>
    <mergeCell ref="D55:E55"/>
    <mergeCell ref="F55:G55"/>
    <mergeCell ref="H55:I55"/>
    <mergeCell ref="J55:L55"/>
    <mergeCell ref="AB53:AF53"/>
    <mergeCell ref="AG53:AI53"/>
    <mergeCell ref="AK53:AN53"/>
    <mergeCell ref="B54:C54"/>
    <mergeCell ref="D54:E54"/>
    <mergeCell ref="F54:G54"/>
    <mergeCell ref="H54:I54"/>
    <mergeCell ref="J54:L54"/>
    <mergeCell ref="M54:O54"/>
    <mergeCell ref="P54:Q54"/>
    <mergeCell ref="AK52:AN52"/>
    <mergeCell ref="B53:C53"/>
    <mergeCell ref="D53:E53"/>
    <mergeCell ref="F53:G53"/>
    <mergeCell ref="H53:I53"/>
    <mergeCell ref="J53:L53"/>
    <mergeCell ref="M53:O53"/>
    <mergeCell ref="P53:Q53"/>
    <mergeCell ref="R53:S53"/>
    <mergeCell ref="T53:AA53"/>
    <mergeCell ref="M52:O52"/>
    <mergeCell ref="P52:Q52"/>
    <mergeCell ref="R52:S52"/>
    <mergeCell ref="T52:AA52"/>
    <mergeCell ref="AB52:AF52"/>
    <mergeCell ref="AG52:AI52"/>
    <mergeCell ref="R51:S51"/>
    <mergeCell ref="T51:AA51"/>
    <mergeCell ref="AB51:AF51"/>
    <mergeCell ref="AG51:AI51"/>
    <mergeCell ref="AK51:AN51"/>
    <mergeCell ref="B52:C52"/>
    <mergeCell ref="D52:E52"/>
    <mergeCell ref="F52:G52"/>
    <mergeCell ref="H52:I52"/>
    <mergeCell ref="J52:L52"/>
    <mergeCell ref="AB50:AF50"/>
    <mergeCell ref="AG50:AI50"/>
    <mergeCell ref="AK50:AN50"/>
    <mergeCell ref="B51:C51"/>
    <mergeCell ref="D51:E51"/>
    <mergeCell ref="F51:G51"/>
    <mergeCell ref="H51:I51"/>
    <mergeCell ref="J51:L51"/>
    <mergeCell ref="M51:O51"/>
    <mergeCell ref="P51:Q51"/>
    <mergeCell ref="AK49:AN49"/>
    <mergeCell ref="B50:C50"/>
    <mergeCell ref="D50:E50"/>
    <mergeCell ref="F50:G50"/>
    <mergeCell ref="H50:I50"/>
    <mergeCell ref="J50:L50"/>
    <mergeCell ref="M50:O50"/>
    <mergeCell ref="P50:Q50"/>
    <mergeCell ref="R50:S50"/>
    <mergeCell ref="T50:AA50"/>
    <mergeCell ref="M49:O49"/>
    <mergeCell ref="P49:Q49"/>
    <mergeCell ref="R49:S49"/>
    <mergeCell ref="T49:AA49"/>
    <mergeCell ref="AB49:AF49"/>
    <mergeCell ref="AG49:AI49"/>
    <mergeCell ref="R48:S48"/>
    <mergeCell ref="T48:AA48"/>
    <mergeCell ref="AB48:AF48"/>
    <mergeCell ref="AG48:AI48"/>
    <mergeCell ref="AK48:AN48"/>
    <mergeCell ref="B49:C49"/>
    <mergeCell ref="D49:E49"/>
    <mergeCell ref="F49:G49"/>
    <mergeCell ref="H49:I49"/>
    <mergeCell ref="J49:L49"/>
    <mergeCell ref="AB47:AF47"/>
    <mergeCell ref="AG47:AI47"/>
    <mergeCell ref="AK47:AN47"/>
    <mergeCell ref="B48:C48"/>
    <mergeCell ref="D48:E48"/>
    <mergeCell ref="F48:G48"/>
    <mergeCell ref="H48:I48"/>
    <mergeCell ref="J48:L48"/>
    <mergeCell ref="M48:O48"/>
    <mergeCell ref="P48:Q48"/>
    <mergeCell ref="AK46:AN46"/>
    <mergeCell ref="B47:C47"/>
    <mergeCell ref="D47:E47"/>
    <mergeCell ref="F47:G47"/>
    <mergeCell ref="H47:I47"/>
    <mergeCell ref="J47:L47"/>
    <mergeCell ref="M47:O47"/>
    <mergeCell ref="P47:Q47"/>
    <mergeCell ref="R47:S47"/>
    <mergeCell ref="T47:AA47"/>
    <mergeCell ref="M46:O46"/>
    <mergeCell ref="P46:Q46"/>
    <mergeCell ref="R46:S46"/>
    <mergeCell ref="T46:AA46"/>
    <mergeCell ref="AB46:AF46"/>
    <mergeCell ref="AG46:AI46"/>
    <mergeCell ref="R45:S45"/>
    <mergeCell ref="T45:AA45"/>
    <mergeCell ref="AB45:AF45"/>
    <mergeCell ref="AG45:AI45"/>
    <mergeCell ref="AK45:AN45"/>
    <mergeCell ref="B46:C46"/>
    <mergeCell ref="D46:E46"/>
    <mergeCell ref="F46:G46"/>
    <mergeCell ref="H46:I46"/>
    <mergeCell ref="J46:L46"/>
    <mergeCell ref="AB44:AF44"/>
    <mergeCell ref="AG44:AI44"/>
    <mergeCell ref="AK44:AN44"/>
    <mergeCell ref="B45:C45"/>
    <mergeCell ref="D45:E45"/>
    <mergeCell ref="F45:G45"/>
    <mergeCell ref="H45:I45"/>
    <mergeCell ref="J45:L45"/>
    <mergeCell ref="M45:O45"/>
    <mergeCell ref="P45:Q45"/>
    <mergeCell ref="AK43:AN43"/>
    <mergeCell ref="B44:C44"/>
    <mergeCell ref="D44:E44"/>
    <mergeCell ref="F44:G44"/>
    <mergeCell ref="H44:I44"/>
    <mergeCell ref="J44:L44"/>
    <mergeCell ref="M44:O44"/>
    <mergeCell ref="P44:Q44"/>
    <mergeCell ref="R44:S44"/>
    <mergeCell ref="T44:AA44"/>
    <mergeCell ref="M43:O43"/>
    <mergeCell ref="P43:Q43"/>
    <mergeCell ref="R43:S43"/>
    <mergeCell ref="T43:AA43"/>
    <mergeCell ref="AB43:AF43"/>
    <mergeCell ref="AG43:AI43"/>
    <mergeCell ref="R42:S42"/>
    <mergeCell ref="T42:AA42"/>
    <mergeCell ref="AB42:AF42"/>
    <mergeCell ref="AG42:AI42"/>
    <mergeCell ref="AK42:AN42"/>
    <mergeCell ref="B43:C43"/>
    <mergeCell ref="D43:E43"/>
    <mergeCell ref="F43:G43"/>
    <mergeCell ref="H43:I43"/>
    <mergeCell ref="J43:L43"/>
    <mergeCell ref="AB41:AF41"/>
    <mergeCell ref="AG41:AI41"/>
    <mergeCell ref="AK41:AN41"/>
    <mergeCell ref="B42:C42"/>
    <mergeCell ref="D42:E42"/>
    <mergeCell ref="F42:G42"/>
    <mergeCell ref="H42:I42"/>
    <mergeCell ref="J42:L42"/>
    <mergeCell ref="M42:O42"/>
    <mergeCell ref="P42:Q42"/>
    <mergeCell ref="AK40:AN40"/>
    <mergeCell ref="B41:C41"/>
    <mergeCell ref="D41:E41"/>
    <mergeCell ref="F41:G41"/>
    <mergeCell ref="H41:I41"/>
    <mergeCell ref="J41:L41"/>
    <mergeCell ref="M41:O41"/>
    <mergeCell ref="P41:Q41"/>
    <mergeCell ref="R41:S41"/>
    <mergeCell ref="T41:AA41"/>
    <mergeCell ref="M40:O40"/>
    <mergeCell ref="P40:Q40"/>
    <mergeCell ref="R40:S40"/>
    <mergeCell ref="T40:AA40"/>
    <mergeCell ref="AB40:AF40"/>
    <mergeCell ref="AG40:AI40"/>
    <mergeCell ref="R39:S39"/>
    <mergeCell ref="T39:AA39"/>
    <mergeCell ref="AB39:AF39"/>
    <mergeCell ref="AG39:AI39"/>
    <mergeCell ref="AK39:AN39"/>
    <mergeCell ref="B40:C40"/>
    <mergeCell ref="D40:E40"/>
    <mergeCell ref="F40:G40"/>
    <mergeCell ref="H40:I40"/>
    <mergeCell ref="J40:L40"/>
    <mergeCell ref="AB38:AF38"/>
    <mergeCell ref="AG38:AI38"/>
    <mergeCell ref="AK38:AN38"/>
    <mergeCell ref="B39:C39"/>
    <mergeCell ref="D39:E39"/>
    <mergeCell ref="F39:G39"/>
    <mergeCell ref="H39:I39"/>
    <mergeCell ref="J39:L39"/>
    <mergeCell ref="M39:O39"/>
    <mergeCell ref="P39:Q39"/>
    <mergeCell ref="AK37:AN37"/>
    <mergeCell ref="B38:C38"/>
    <mergeCell ref="D38:E38"/>
    <mergeCell ref="F38:G38"/>
    <mergeCell ref="H38:I38"/>
    <mergeCell ref="J38:L38"/>
    <mergeCell ref="M38:O38"/>
    <mergeCell ref="P38:Q38"/>
    <mergeCell ref="R38:S38"/>
    <mergeCell ref="T38:AA38"/>
    <mergeCell ref="M37:O37"/>
    <mergeCell ref="P37:Q37"/>
    <mergeCell ref="R37:S37"/>
    <mergeCell ref="T37:AA37"/>
    <mergeCell ref="AB37:AF37"/>
    <mergeCell ref="AG37:AI37"/>
    <mergeCell ref="R36:S36"/>
    <mergeCell ref="T36:AA36"/>
    <mergeCell ref="AB36:AF36"/>
    <mergeCell ref="AG36:AI36"/>
    <mergeCell ref="AK36:AN36"/>
    <mergeCell ref="B37:C37"/>
    <mergeCell ref="D37:E37"/>
    <mergeCell ref="F37:G37"/>
    <mergeCell ref="H37:I37"/>
    <mergeCell ref="J37:L37"/>
    <mergeCell ref="AB35:AF35"/>
    <mergeCell ref="AG35:AI35"/>
    <mergeCell ref="AK35:AN35"/>
    <mergeCell ref="B36:C36"/>
    <mergeCell ref="D36:E36"/>
    <mergeCell ref="F36:G36"/>
    <mergeCell ref="H36:I36"/>
    <mergeCell ref="J36:L36"/>
    <mergeCell ref="M36:O36"/>
    <mergeCell ref="P36:Q36"/>
    <mergeCell ref="AK34:AN34"/>
    <mergeCell ref="B35:C35"/>
    <mergeCell ref="D35:E35"/>
    <mergeCell ref="F35:G35"/>
    <mergeCell ref="H35:I35"/>
    <mergeCell ref="J35:L35"/>
    <mergeCell ref="M35:O35"/>
    <mergeCell ref="P35:Q35"/>
    <mergeCell ref="R35:S35"/>
    <mergeCell ref="T35:AA35"/>
    <mergeCell ref="M34:O34"/>
    <mergeCell ref="P34:Q34"/>
    <mergeCell ref="R34:S34"/>
    <mergeCell ref="T34:AA34"/>
    <mergeCell ref="AB34:AF34"/>
    <mergeCell ref="AG34:AI34"/>
    <mergeCell ref="R33:S33"/>
    <mergeCell ref="T33:AA33"/>
    <mergeCell ref="AB33:AF33"/>
    <mergeCell ref="AG33:AI33"/>
    <mergeCell ref="AK33:AN33"/>
    <mergeCell ref="B34:C34"/>
    <mergeCell ref="D34:E34"/>
    <mergeCell ref="F34:G34"/>
    <mergeCell ref="H34:I34"/>
    <mergeCell ref="J34:L34"/>
    <mergeCell ref="AB32:AF32"/>
    <mergeCell ref="AG32:AI32"/>
    <mergeCell ref="AK32:AN32"/>
    <mergeCell ref="B33:C33"/>
    <mergeCell ref="D33:E33"/>
    <mergeCell ref="F33:G33"/>
    <mergeCell ref="H33:I33"/>
    <mergeCell ref="J33:L33"/>
    <mergeCell ref="M33:O33"/>
    <mergeCell ref="P33:Q33"/>
    <mergeCell ref="AK31:AN31"/>
    <mergeCell ref="B32:C32"/>
    <mergeCell ref="D32:E32"/>
    <mergeCell ref="F32:G32"/>
    <mergeCell ref="H32:I32"/>
    <mergeCell ref="J32:L32"/>
    <mergeCell ref="M32:O32"/>
    <mergeCell ref="P32:Q32"/>
    <mergeCell ref="R32:S32"/>
    <mergeCell ref="T32:AA32"/>
    <mergeCell ref="M31:O31"/>
    <mergeCell ref="P31:Q31"/>
    <mergeCell ref="R31:S31"/>
    <mergeCell ref="T31:AA31"/>
    <mergeCell ref="AB31:AF31"/>
    <mergeCell ref="AG31:AI31"/>
    <mergeCell ref="R30:S30"/>
    <mergeCell ref="T30:AA30"/>
    <mergeCell ref="AB30:AF30"/>
    <mergeCell ref="AG30:AI30"/>
    <mergeCell ref="AK30:AN30"/>
    <mergeCell ref="B31:C31"/>
    <mergeCell ref="D31:E31"/>
    <mergeCell ref="F31:G31"/>
    <mergeCell ref="H31:I31"/>
    <mergeCell ref="J31:L31"/>
    <mergeCell ref="AB29:AF29"/>
    <mergeCell ref="AG29:AI29"/>
    <mergeCell ref="AK29:AN29"/>
    <mergeCell ref="B30:C30"/>
    <mergeCell ref="D30:E30"/>
    <mergeCell ref="F30:G30"/>
    <mergeCell ref="H30:I30"/>
    <mergeCell ref="J30:L30"/>
    <mergeCell ref="M30:O30"/>
    <mergeCell ref="P30:Q30"/>
    <mergeCell ref="AK28:AN28"/>
    <mergeCell ref="B29:C29"/>
    <mergeCell ref="D29:E29"/>
    <mergeCell ref="F29:G29"/>
    <mergeCell ref="H29:I29"/>
    <mergeCell ref="J29:L29"/>
    <mergeCell ref="M29:O29"/>
    <mergeCell ref="P29:Q29"/>
    <mergeCell ref="R29:S29"/>
    <mergeCell ref="T29:AA29"/>
    <mergeCell ref="M28:O28"/>
    <mergeCell ref="P28:Q28"/>
    <mergeCell ref="R28:S28"/>
    <mergeCell ref="T28:AA28"/>
    <mergeCell ref="AB28:AF28"/>
    <mergeCell ref="AG28:AI28"/>
    <mergeCell ref="R25:S25"/>
    <mergeCell ref="T25:AA25"/>
    <mergeCell ref="AB25:AF25"/>
    <mergeCell ref="AG25:AI25"/>
    <mergeCell ref="AJ25:AN25"/>
    <mergeCell ref="B28:C28"/>
    <mergeCell ref="D28:E28"/>
    <mergeCell ref="F28:G28"/>
    <mergeCell ref="H28:I28"/>
    <mergeCell ref="J28:L28"/>
    <mergeCell ref="AB24:AF24"/>
    <mergeCell ref="AG24:AI24"/>
    <mergeCell ref="AJ24:AN24"/>
    <mergeCell ref="B25:C25"/>
    <mergeCell ref="D25:E25"/>
    <mergeCell ref="F25:G25"/>
    <mergeCell ref="H25:I25"/>
    <mergeCell ref="J25:L25"/>
    <mergeCell ref="M25:O25"/>
    <mergeCell ref="P25:Q25"/>
    <mergeCell ref="AJ23:AN23"/>
    <mergeCell ref="B24:C24"/>
    <mergeCell ref="D24:E24"/>
    <mergeCell ref="F24:G24"/>
    <mergeCell ref="H24:I24"/>
    <mergeCell ref="J24:L24"/>
    <mergeCell ref="M24:O24"/>
    <mergeCell ref="P24:Q24"/>
    <mergeCell ref="R24:S24"/>
    <mergeCell ref="T24:AA24"/>
    <mergeCell ref="M23:O23"/>
    <mergeCell ref="P23:Q23"/>
    <mergeCell ref="R23:S23"/>
    <mergeCell ref="T23:AA23"/>
    <mergeCell ref="AB23:AF23"/>
    <mergeCell ref="AG23:AI23"/>
    <mergeCell ref="R22:S22"/>
    <mergeCell ref="T22:AA22"/>
    <mergeCell ref="AB22:AF22"/>
    <mergeCell ref="AG22:AI22"/>
    <mergeCell ref="AJ22:AN22"/>
    <mergeCell ref="B23:C23"/>
    <mergeCell ref="D23:E23"/>
    <mergeCell ref="F23:G23"/>
    <mergeCell ref="H23:I23"/>
    <mergeCell ref="J23:L23"/>
    <mergeCell ref="AB21:AF21"/>
    <mergeCell ref="AG21:AI21"/>
    <mergeCell ref="AJ21:AN21"/>
    <mergeCell ref="B22:C22"/>
    <mergeCell ref="D22:E22"/>
    <mergeCell ref="F22:G22"/>
    <mergeCell ref="H22:I22"/>
    <mergeCell ref="J22:L22"/>
    <mergeCell ref="M22:O22"/>
    <mergeCell ref="P22:Q22"/>
    <mergeCell ref="AJ20:AN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R19:S19"/>
    <mergeCell ref="T19:AA19"/>
    <mergeCell ref="AB19:AF19"/>
    <mergeCell ref="AG19:AI19"/>
    <mergeCell ref="AJ19:AN19"/>
    <mergeCell ref="B20:C20"/>
    <mergeCell ref="D20:E20"/>
    <mergeCell ref="F20:G20"/>
    <mergeCell ref="H20:I20"/>
    <mergeCell ref="J20:L20"/>
    <mergeCell ref="AB18:AF18"/>
    <mergeCell ref="AG18:AI18"/>
    <mergeCell ref="AJ18:AN18"/>
    <mergeCell ref="B19:C19"/>
    <mergeCell ref="D19:E19"/>
    <mergeCell ref="F19:G19"/>
    <mergeCell ref="H19:I19"/>
    <mergeCell ref="J19:L19"/>
    <mergeCell ref="M19:O19"/>
    <mergeCell ref="P19:Q19"/>
    <mergeCell ref="AJ17:AN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2:K6"/>
    <mergeCell ref="N3:AB5"/>
    <mergeCell ref="AE3:AL3"/>
    <mergeCell ref="AN3:AR3"/>
    <mergeCell ref="AE5:AL7"/>
    <mergeCell ref="AN5:AR7"/>
    <mergeCell ref="B15:G15"/>
    <mergeCell ref="H15:AH15"/>
    <mergeCell ref="AL15:AN15"/>
    <mergeCell ref="B16:H16"/>
    <mergeCell ref="I16:AN16"/>
    <mergeCell ref="B17:C17"/>
    <mergeCell ref="D17:E17"/>
    <mergeCell ref="F17:G17"/>
    <mergeCell ref="H17:I17"/>
    <mergeCell ref="J17:L17"/>
    <mergeCell ref="AE9:AL9"/>
    <mergeCell ref="AN9:AR9"/>
    <mergeCell ref="B14:F14"/>
    <mergeCell ref="G14:I14"/>
    <mergeCell ref="J14:Q14"/>
    <mergeCell ref="R14:X14"/>
    <mergeCell ref="Y14:AE14"/>
    <mergeCell ref="AF14:AJ14"/>
    <mergeCell ref="AL14:AN14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C301"/>
  <sheetViews>
    <sheetView showGridLines="0" zoomScale="110" zoomScaleNormal="110" workbookViewId="0">
      <pane xSplit="26" ySplit="24" topLeftCell="AA88" activePane="bottomRight" state="frozen"/>
      <selection pane="topRight" activeCell="AA1" sqref="AA1"/>
      <selection pane="bottomLeft" activeCell="A25" sqref="A25"/>
      <selection pane="bottomRight" activeCell="AW278" sqref="AW278"/>
    </sheetView>
  </sheetViews>
  <sheetFormatPr baseColWidth="10" defaultRowHeight="15" x14ac:dyDescent="0.25"/>
  <cols>
    <col min="1" max="1" width="2.85546875" style="323" customWidth="1"/>
    <col min="2" max="5" width="2.7109375" style="323" customWidth="1"/>
    <col min="6" max="6" width="2.85546875" style="323" customWidth="1"/>
    <col min="7" max="9" width="2.7109375" style="323" customWidth="1"/>
    <col min="10" max="10" width="2.42578125" style="323" customWidth="1"/>
    <col min="11" max="11" width="0.28515625" style="323" customWidth="1"/>
    <col min="12" max="12" width="1" style="323" customWidth="1"/>
    <col min="13" max="13" width="1.5703125" style="323" customWidth="1"/>
    <col min="14" max="26" width="2.7109375" style="323" customWidth="1"/>
    <col min="27" max="27" width="2.42578125" style="323" customWidth="1"/>
    <col min="28" max="28" width="0.28515625" style="323" customWidth="1"/>
    <col min="29" max="29" width="1.85546875" style="323" customWidth="1"/>
    <col min="30" max="30" width="0.85546875" style="323" customWidth="1"/>
    <col min="31" max="34" width="2.7109375" style="323" customWidth="1"/>
    <col min="35" max="35" width="3.28515625" style="323" customWidth="1"/>
    <col min="36" max="36" width="3.140625" style="323" customWidth="1"/>
    <col min="37" max="38" width="2.7109375" style="323" customWidth="1"/>
    <col min="39" max="40" width="0.85546875" style="323" customWidth="1"/>
    <col min="41" max="41" width="1" style="323" customWidth="1"/>
    <col min="42" max="42" width="17.42578125" style="323" bestFit="1" customWidth="1"/>
    <col min="43" max="46" width="15.7109375" style="323" customWidth="1"/>
    <col min="47" max="47" width="16.42578125" style="323" bestFit="1" customWidth="1"/>
    <col min="48" max="48" width="15.7109375" style="323" customWidth="1"/>
    <col min="49" max="49" width="16.42578125" style="323" bestFit="1" customWidth="1"/>
    <col min="50" max="54" width="15.7109375" style="323" customWidth="1"/>
    <col min="55" max="55" width="0.5703125" style="323" customWidth="1"/>
    <col min="56" max="16384" width="11.42578125" style="323"/>
  </cols>
  <sheetData>
    <row r="1" spans="1:54" ht="4.3499999999999996" customHeight="1" x14ac:dyDescent="0.25"/>
    <row r="2" spans="1:54" ht="4.3499999999999996" customHeight="1" x14ac:dyDescent="0.25">
      <c r="A2" s="829"/>
      <c r="B2" s="829"/>
      <c r="C2" s="829"/>
      <c r="D2" s="829"/>
      <c r="E2" s="829"/>
      <c r="F2" s="829"/>
      <c r="G2" s="829"/>
      <c r="H2" s="829"/>
      <c r="I2" s="829"/>
      <c r="J2" s="829"/>
    </row>
    <row r="3" spans="1:54" ht="14.1" hidden="1" customHeight="1" x14ac:dyDescent="0.25">
      <c r="A3" s="829"/>
      <c r="B3" s="829"/>
      <c r="C3" s="829"/>
      <c r="D3" s="829"/>
      <c r="E3" s="829"/>
      <c r="F3" s="829"/>
      <c r="G3" s="829"/>
      <c r="H3" s="829"/>
      <c r="I3" s="829"/>
      <c r="J3" s="829"/>
      <c r="M3" s="1075" t="s">
        <v>414</v>
      </c>
      <c r="N3" s="829"/>
      <c r="O3" s="829"/>
      <c r="P3" s="829"/>
      <c r="Q3" s="829"/>
      <c r="R3" s="829"/>
      <c r="S3" s="829"/>
      <c r="T3" s="829"/>
      <c r="U3" s="829"/>
      <c r="V3" s="829"/>
      <c r="W3" s="829"/>
      <c r="X3" s="829"/>
      <c r="Y3" s="829"/>
      <c r="Z3" s="829"/>
      <c r="AA3" s="829"/>
      <c r="AD3" s="830" t="s">
        <v>238</v>
      </c>
      <c r="AE3" s="829"/>
      <c r="AF3" s="829"/>
      <c r="AG3" s="829"/>
      <c r="AH3" s="829"/>
      <c r="AI3" s="829"/>
      <c r="AJ3" s="829"/>
      <c r="AK3" s="829"/>
      <c r="AL3" s="829"/>
      <c r="AM3" s="829"/>
      <c r="AO3" s="831" t="s">
        <v>857</v>
      </c>
      <c r="AP3" s="829"/>
      <c r="AQ3" s="829"/>
      <c r="AR3" s="829"/>
      <c r="AS3" s="829"/>
    </row>
    <row r="4" spans="1:54" ht="7.15" hidden="1" customHeight="1" x14ac:dyDescent="0.25">
      <c r="A4" s="829"/>
      <c r="B4" s="829"/>
      <c r="C4" s="829"/>
      <c r="D4" s="829"/>
      <c r="E4" s="829"/>
      <c r="F4" s="829"/>
      <c r="G4" s="829"/>
      <c r="H4" s="829"/>
      <c r="I4" s="829"/>
      <c r="J4" s="829"/>
      <c r="M4" s="829"/>
      <c r="N4" s="829"/>
      <c r="O4" s="829"/>
      <c r="P4" s="829"/>
      <c r="Q4" s="829"/>
      <c r="R4" s="829"/>
      <c r="S4" s="829"/>
      <c r="T4" s="829"/>
      <c r="U4" s="829"/>
      <c r="V4" s="829"/>
      <c r="W4" s="829"/>
      <c r="X4" s="829"/>
      <c r="Y4" s="829"/>
      <c r="Z4" s="829"/>
      <c r="AA4" s="829"/>
    </row>
    <row r="5" spans="1:54" ht="28.35" hidden="1" customHeight="1" x14ac:dyDescent="0.25">
      <c r="A5" s="829"/>
      <c r="B5" s="829"/>
      <c r="C5" s="829"/>
      <c r="D5" s="829"/>
      <c r="E5" s="829"/>
      <c r="F5" s="829"/>
      <c r="G5" s="829"/>
      <c r="H5" s="829"/>
      <c r="I5" s="829"/>
      <c r="J5" s="829"/>
      <c r="M5" s="829"/>
      <c r="N5" s="829"/>
      <c r="O5" s="829"/>
      <c r="P5" s="829"/>
      <c r="Q5" s="829"/>
      <c r="R5" s="829"/>
      <c r="S5" s="829"/>
      <c r="T5" s="829"/>
      <c r="U5" s="829"/>
      <c r="V5" s="829"/>
      <c r="W5" s="829"/>
      <c r="X5" s="829"/>
      <c r="Y5" s="829"/>
      <c r="Z5" s="829"/>
      <c r="AA5" s="829"/>
      <c r="AD5" s="833" t="s">
        <v>239</v>
      </c>
      <c r="AE5" s="829"/>
      <c r="AF5" s="829"/>
      <c r="AG5" s="829"/>
      <c r="AH5" s="829"/>
      <c r="AI5" s="829"/>
      <c r="AJ5" s="829"/>
      <c r="AK5" s="829"/>
      <c r="AL5" s="829"/>
      <c r="AM5" s="829"/>
      <c r="AO5" s="834" t="s">
        <v>240</v>
      </c>
      <c r="AP5" s="829"/>
      <c r="AQ5" s="829"/>
      <c r="AR5" s="829"/>
      <c r="AS5" s="829"/>
    </row>
    <row r="6" spans="1:54" ht="2.85" hidden="1" customHeight="1" x14ac:dyDescent="0.25">
      <c r="A6" s="829"/>
      <c r="B6" s="829"/>
      <c r="C6" s="829"/>
      <c r="D6" s="829"/>
      <c r="E6" s="829"/>
      <c r="F6" s="829"/>
      <c r="G6" s="829"/>
      <c r="H6" s="829"/>
      <c r="I6" s="829"/>
      <c r="J6" s="829"/>
      <c r="AD6" s="829"/>
      <c r="AE6" s="829"/>
      <c r="AF6" s="829"/>
      <c r="AG6" s="829"/>
      <c r="AH6" s="829"/>
      <c r="AI6" s="829"/>
      <c r="AJ6" s="829"/>
      <c r="AK6" s="829"/>
      <c r="AL6" s="829"/>
      <c r="AM6" s="829"/>
      <c r="AO6" s="829"/>
      <c r="AP6" s="829"/>
      <c r="AQ6" s="829"/>
      <c r="AR6" s="829"/>
      <c r="AS6" s="829"/>
    </row>
    <row r="7" spans="1:54" hidden="1" x14ac:dyDescent="0.25">
      <c r="AD7" s="829"/>
      <c r="AE7" s="829"/>
      <c r="AF7" s="829"/>
      <c r="AG7" s="829"/>
      <c r="AH7" s="829"/>
      <c r="AI7" s="829"/>
      <c r="AJ7" s="829"/>
      <c r="AK7" s="829"/>
      <c r="AL7" s="829"/>
      <c r="AM7" s="829"/>
      <c r="AO7" s="829"/>
      <c r="AP7" s="829"/>
      <c r="AQ7" s="829"/>
      <c r="AR7" s="829"/>
      <c r="AS7" s="829"/>
    </row>
    <row r="8" spans="1:54" ht="7.15" hidden="1" customHeight="1" x14ac:dyDescent="0.25"/>
    <row r="9" spans="1:54" ht="14.1" hidden="1" customHeight="1" x14ac:dyDescent="0.25">
      <c r="AD9" s="833" t="s">
        <v>241</v>
      </c>
      <c r="AE9" s="829"/>
      <c r="AF9" s="829"/>
      <c r="AG9" s="829"/>
      <c r="AH9" s="829"/>
      <c r="AI9" s="829"/>
      <c r="AJ9" s="829"/>
      <c r="AK9" s="829"/>
      <c r="AL9" s="829"/>
      <c r="AM9" s="829"/>
      <c r="AO9" s="834" t="s">
        <v>864</v>
      </c>
      <c r="AP9" s="829"/>
      <c r="AQ9" s="829"/>
      <c r="AR9" s="829"/>
      <c r="AS9" s="829"/>
    </row>
    <row r="10" spans="1:54" ht="0" hidden="1" customHeight="1" x14ac:dyDescent="0.25"/>
    <row r="11" spans="1:54" ht="19.899999999999999" hidden="1" customHeight="1" x14ac:dyDescent="0.25"/>
    <row r="12" spans="1:54" ht="0" hidden="1" customHeight="1" x14ac:dyDescent="0.25"/>
    <row r="13" spans="1:54" ht="8.4499999999999993" customHeight="1" x14ac:dyDescent="0.25"/>
    <row r="14" spans="1:54" x14ac:dyDescent="0.25">
      <c r="A14" s="847" t="s">
        <v>242</v>
      </c>
      <c r="B14" s="839"/>
      <c r="C14" s="839"/>
      <c r="D14" s="839"/>
      <c r="E14" s="840"/>
      <c r="F14" s="916" t="s">
        <v>415</v>
      </c>
      <c r="G14" s="839"/>
      <c r="H14" s="840"/>
      <c r="I14" s="847" t="s">
        <v>243</v>
      </c>
      <c r="J14" s="839"/>
      <c r="K14" s="839"/>
      <c r="L14" s="839"/>
      <c r="M14" s="839"/>
      <c r="N14" s="839"/>
      <c r="O14" s="839"/>
      <c r="P14" s="840"/>
      <c r="Q14" s="848" t="s">
        <v>244</v>
      </c>
      <c r="R14" s="839"/>
      <c r="S14" s="839"/>
      <c r="T14" s="839"/>
      <c r="U14" s="839"/>
      <c r="V14" s="839"/>
      <c r="W14" s="840"/>
      <c r="X14" s="847" t="s">
        <v>245</v>
      </c>
      <c r="Y14" s="839"/>
      <c r="Z14" s="839"/>
      <c r="AA14" s="839"/>
      <c r="AB14" s="839"/>
      <c r="AC14" s="839"/>
      <c r="AD14" s="840"/>
      <c r="AE14" s="848" t="s">
        <v>865</v>
      </c>
      <c r="AF14" s="839"/>
      <c r="AG14" s="839"/>
      <c r="AH14" s="839"/>
      <c r="AI14" s="839"/>
      <c r="AJ14" s="840"/>
      <c r="AK14" s="324" t="s">
        <v>236</v>
      </c>
      <c r="AL14" s="324" t="s">
        <v>236</v>
      </c>
      <c r="AM14" s="852" t="s">
        <v>236</v>
      </c>
      <c r="AN14" s="829"/>
      <c r="AO14" s="829"/>
      <c r="AP14" s="324" t="s">
        <v>236</v>
      </c>
      <c r="AQ14" s="324" t="s">
        <v>236</v>
      </c>
      <c r="AR14" s="324" t="s">
        <v>236</v>
      </c>
      <c r="AS14" s="344" t="s">
        <v>236</v>
      </c>
      <c r="AT14" s="221">
        <f>+AT17-AT15</f>
        <v>4502650354</v>
      </c>
      <c r="AU14" s="324" t="s">
        <v>236</v>
      </c>
      <c r="AV14" s="221">
        <f>+AV15-AV18</f>
        <v>-2555366</v>
      </c>
      <c r="AW14" s="324" t="s">
        <v>236</v>
      </c>
      <c r="AX14" s="324" t="s">
        <v>236</v>
      </c>
      <c r="AY14" s="324" t="s">
        <v>236</v>
      </c>
      <c r="AZ14" s="324" t="s">
        <v>236</v>
      </c>
      <c r="BA14" s="324" t="s">
        <v>236</v>
      </c>
      <c r="BB14" s="324" t="s">
        <v>236</v>
      </c>
    </row>
    <row r="15" spans="1:54" x14ac:dyDescent="0.25">
      <c r="A15" s="914" t="s">
        <v>246</v>
      </c>
      <c r="B15" s="839"/>
      <c r="C15" s="839"/>
      <c r="D15" s="839"/>
      <c r="E15" s="839"/>
      <c r="F15" s="840"/>
      <c r="G15" s="838" t="s">
        <v>240</v>
      </c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839"/>
      <c r="X15" s="839"/>
      <c r="Y15" s="839"/>
      <c r="Z15" s="839"/>
      <c r="AA15" s="839"/>
      <c r="AB15" s="839"/>
      <c r="AC15" s="839"/>
      <c r="AD15" s="839"/>
      <c r="AE15" s="839"/>
      <c r="AF15" s="839"/>
      <c r="AG15" s="840"/>
      <c r="AH15" s="326" t="s">
        <v>236</v>
      </c>
      <c r="AI15" s="326" t="s">
        <v>236</v>
      </c>
      <c r="AJ15" s="326" t="s">
        <v>236</v>
      </c>
      <c r="AK15" s="326" t="s">
        <v>236</v>
      </c>
      <c r="AL15" s="326" t="s">
        <v>236</v>
      </c>
      <c r="AM15" s="841" t="s">
        <v>236</v>
      </c>
      <c r="AN15" s="842"/>
      <c r="AO15" s="842"/>
      <c r="AP15" s="324" t="s">
        <v>236</v>
      </c>
      <c r="AQ15" s="324" t="s">
        <v>236</v>
      </c>
      <c r="AR15" s="324" t="s">
        <v>236</v>
      </c>
      <c r="AS15" s="344" t="s">
        <v>236</v>
      </c>
      <c r="AT15" s="344">
        <v>9354644686</v>
      </c>
      <c r="AU15" s="324" t="s">
        <v>236</v>
      </c>
      <c r="AV15" s="324">
        <v>683344920</v>
      </c>
      <c r="AW15" s="324" t="s">
        <v>236</v>
      </c>
      <c r="AX15" s="324" t="s">
        <v>236</v>
      </c>
      <c r="AY15" s="324" t="s">
        <v>236</v>
      </c>
      <c r="AZ15" s="324" t="s">
        <v>236</v>
      </c>
      <c r="BA15" s="324" t="s">
        <v>236</v>
      </c>
      <c r="BB15" s="324" t="s">
        <v>236</v>
      </c>
    </row>
    <row r="16" spans="1:54" ht="36" x14ac:dyDescent="0.25">
      <c r="A16" s="914" t="s">
        <v>663</v>
      </c>
      <c r="B16" s="839"/>
      <c r="C16" s="839"/>
      <c r="D16" s="839"/>
      <c r="E16" s="839"/>
      <c r="F16" s="839"/>
      <c r="G16" s="840"/>
      <c r="H16" s="838" t="s">
        <v>664</v>
      </c>
      <c r="I16" s="839"/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40"/>
      <c r="AP16" s="338" t="s">
        <v>260</v>
      </c>
      <c r="AQ16" s="338" t="s">
        <v>261</v>
      </c>
      <c r="AR16" s="338" t="s">
        <v>262</v>
      </c>
      <c r="AS16" s="338" t="s">
        <v>263</v>
      </c>
      <c r="AT16" s="338" t="s">
        <v>264</v>
      </c>
      <c r="AU16" s="338" t="s">
        <v>265</v>
      </c>
      <c r="AV16" s="338" t="s">
        <v>266</v>
      </c>
      <c r="AW16" s="338" t="s">
        <v>267</v>
      </c>
      <c r="AX16" s="338" t="s">
        <v>268</v>
      </c>
      <c r="AY16" s="338" t="s">
        <v>269</v>
      </c>
      <c r="AZ16" s="338" t="s">
        <v>270</v>
      </c>
      <c r="BA16" s="338" t="s">
        <v>271</v>
      </c>
      <c r="BB16" s="338" t="s">
        <v>272</v>
      </c>
    </row>
    <row r="17" spans="1:55" s="335" customFormat="1" ht="13.5" x14ac:dyDescent="0.2">
      <c r="A17" s="391"/>
      <c r="B17" s="392"/>
      <c r="C17" s="392"/>
      <c r="D17" s="392"/>
      <c r="E17" s="392"/>
      <c r="F17" s="392"/>
      <c r="G17" s="393"/>
      <c r="H17" s="394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  <c r="Y17" s="392"/>
      <c r="Z17" s="392"/>
      <c r="AA17" s="392"/>
      <c r="AB17" s="392"/>
      <c r="AC17" s="392"/>
      <c r="AD17" s="392"/>
      <c r="AE17" s="392"/>
      <c r="AF17" s="392"/>
      <c r="AG17" s="392"/>
      <c r="AH17" s="392"/>
      <c r="AI17" s="392"/>
      <c r="AJ17" s="392"/>
      <c r="AK17" s="392"/>
      <c r="AL17" s="395" t="s">
        <v>868</v>
      </c>
      <c r="AM17" s="395"/>
      <c r="AN17" s="395"/>
      <c r="AO17" s="396"/>
      <c r="AP17" s="152">
        <f>+AP29</f>
        <v>171769016667</v>
      </c>
      <c r="AQ17" s="152">
        <f t="shared" ref="AQ17:BC17" si="0">+AQ29</f>
        <v>45000000</v>
      </c>
      <c r="AR17" s="152">
        <f t="shared" si="0"/>
        <v>2004997571</v>
      </c>
      <c r="AS17" s="152">
        <f t="shared" si="0"/>
        <v>0</v>
      </c>
      <c r="AT17" s="152">
        <f t="shared" si="0"/>
        <v>13857295040</v>
      </c>
      <c r="AU17" s="152">
        <f t="shared" si="0"/>
        <v>-13812295040</v>
      </c>
      <c r="AV17" s="152">
        <f t="shared" si="0"/>
        <v>14071447842</v>
      </c>
      <c r="AW17" s="152">
        <f t="shared" si="0"/>
        <v>-214152802</v>
      </c>
      <c r="AX17" s="152">
        <f t="shared" si="0"/>
        <v>14082088939</v>
      </c>
      <c r="AY17" s="152">
        <f t="shared" si="0"/>
        <v>-10641097</v>
      </c>
      <c r="AZ17" s="152">
        <f t="shared" si="0"/>
        <v>13280784769</v>
      </c>
      <c r="BA17" s="152">
        <f t="shared" si="0"/>
        <v>801304170</v>
      </c>
      <c r="BB17" s="152">
        <f t="shared" si="0"/>
        <v>36132979</v>
      </c>
      <c r="BC17" s="152">
        <f t="shared" si="0"/>
        <v>0</v>
      </c>
    </row>
    <row r="18" spans="1:55" s="335" customFormat="1" ht="13.5" x14ac:dyDescent="0.2">
      <c r="A18" s="391"/>
      <c r="B18" s="392"/>
      <c r="C18" s="392"/>
      <c r="D18" s="392"/>
      <c r="E18" s="392"/>
      <c r="F18" s="392"/>
      <c r="G18" s="393"/>
      <c r="H18" s="394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2"/>
      <c r="AC18" s="392"/>
      <c r="AD18" s="392"/>
      <c r="AE18" s="392"/>
      <c r="AF18" s="392"/>
      <c r="AG18" s="392"/>
      <c r="AH18" s="392"/>
      <c r="AI18" s="392"/>
      <c r="AJ18" s="392"/>
      <c r="AK18" s="392"/>
      <c r="AL18" s="395" t="s">
        <v>869</v>
      </c>
      <c r="AM18" s="395"/>
      <c r="AN18" s="395"/>
      <c r="AO18" s="396"/>
      <c r="AP18" s="152">
        <f>+AP67+AP68</f>
        <v>18606500000</v>
      </c>
      <c r="AQ18" s="152">
        <f t="shared" ref="AQ18:BB18" si="1">+AQ67+AQ68</f>
        <v>2524911827</v>
      </c>
      <c r="AR18" s="152">
        <f t="shared" si="1"/>
        <v>4565271956.8199997</v>
      </c>
      <c r="AS18" s="152">
        <f t="shared" si="1"/>
        <v>-145000000</v>
      </c>
      <c r="AT18" s="152">
        <f t="shared" si="1"/>
        <v>517448490</v>
      </c>
      <c r="AU18" s="152">
        <f t="shared" si="1"/>
        <v>2007463337</v>
      </c>
      <c r="AV18" s="152">
        <f t="shared" si="1"/>
        <v>685900286</v>
      </c>
      <c r="AW18" s="152">
        <f t="shared" si="1"/>
        <v>-168451796</v>
      </c>
      <c r="AX18" s="152">
        <f t="shared" si="1"/>
        <v>700018232</v>
      </c>
      <c r="AY18" s="152">
        <f t="shared" si="1"/>
        <v>-14117946</v>
      </c>
      <c r="AZ18" s="152">
        <f t="shared" si="1"/>
        <v>700018232</v>
      </c>
      <c r="BA18" s="152">
        <f t="shared" si="1"/>
        <v>0</v>
      </c>
      <c r="BB18" s="152">
        <f t="shared" si="1"/>
        <v>486736</v>
      </c>
    </row>
    <row r="19" spans="1:55" s="335" customFormat="1" ht="13.5" x14ac:dyDescent="0.2">
      <c r="A19" s="391"/>
      <c r="B19" s="392"/>
      <c r="C19" s="392"/>
      <c r="D19" s="392"/>
      <c r="E19" s="392"/>
      <c r="F19" s="392"/>
      <c r="G19" s="393"/>
      <c r="H19" s="394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/>
      <c r="V19" s="392"/>
      <c r="W19" s="392"/>
      <c r="X19" s="392"/>
      <c r="Y19" s="392"/>
      <c r="Z19" s="392"/>
      <c r="AA19" s="392"/>
      <c r="AB19" s="392"/>
      <c r="AC19" s="392"/>
      <c r="AD19" s="392"/>
      <c r="AE19" s="392"/>
      <c r="AF19" s="392"/>
      <c r="AG19" s="392"/>
      <c r="AH19" s="392"/>
      <c r="AI19" s="392"/>
      <c r="AJ19" s="392"/>
      <c r="AK19" s="392"/>
      <c r="AL19" s="395" t="s">
        <v>870</v>
      </c>
      <c r="AM19" s="392"/>
      <c r="AN19" s="392"/>
      <c r="AO19" s="393"/>
      <c r="AP19" s="152">
        <f>+AP166+AP167+AP168</f>
        <v>279357100000</v>
      </c>
      <c r="AQ19" s="152">
        <f t="shared" ref="AQ19:BB19" si="2">+AQ166+AQ167+AQ168</f>
        <v>740819077</v>
      </c>
      <c r="AR19" s="152">
        <f t="shared" si="2"/>
        <v>52541595534</v>
      </c>
      <c r="AS19" s="152">
        <f t="shared" si="2"/>
        <v>5580000000</v>
      </c>
      <c r="AT19" s="152">
        <f t="shared" si="2"/>
        <v>3810645853</v>
      </c>
      <c r="AU19" s="152">
        <f t="shared" si="2"/>
        <v>-3069826776</v>
      </c>
      <c r="AV19" s="152">
        <f t="shared" si="2"/>
        <v>16431177837</v>
      </c>
      <c r="AW19" s="152">
        <f t="shared" si="2"/>
        <v>-12620531984</v>
      </c>
      <c r="AX19" s="152">
        <f t="shared" si="2"/>
        <v>16869182890</v>
      </c>
      <c r="AY19" s="152">
        <f t="shared" si="2"/>
        <v>-438005053</v>
      </c>
      <c r="AZ19" s="152">
        <f t="shared" si="2"/>
        <v>16869182890</v>
      </c>
      <c r="BA19" s="152">
        <f t="shared" si="2"/>
        <v>0</v>
      </c>
      <c r="BB19" s="152">
        <f t="shared" si="2"/>
        <v>0</v>
      </c>
    </row>
    <row r="20" spans="1:55" s="403" customFormat="1" ht="13.5" x14ac:dyDescent="0.2">
      <c r="A20" s="397"/>
      <c r="B20" s="399"/>
      <c r="C20" s="399"/>
      <c r="D20" s="399"/>
      <c r="E20" s="399"/>
      <c r="F20" s="399"/>
      <c r="G20" s="400"/>
      <c r="H20" s="398"/>
      <c r="I20" s="399"/>
      <c r="J20" s="399"/>
      <c r="K20" s="399"/>
      <c r="L20" s="399"/>
      <c r="M20" s="399"/>
      <c r="N20" s="399"/>
      <c r="O20" s="399"/>
      <c r="P20" s="399"/>
      <c r="Q20" s="399"/>
      <c r="R20" s="399"/>
      <c r="S20" s="399"/>
      <c r="T20" s="399"/>
      <c r="U20" s="399"/>
      <c r="V20" s="399"/>
      <c r="W20" s="399"/>
      <c r="X20" s="399"/>
      <c r="Y20" s="399"/>
      <c r="Z20" s="399"/>
      <c r="AA20" s="399"/>
      <c r="AB20" s="399"/>
      <c r="AC20" s="399"/>
      <c r="AD20" s="399"/>
      <c r="AE20" s="399"/>
      <c r="AF20" s="399"/>
      <c r="AG20" s="399"/>
      <c r="AH20" s="401" t="s">
        <v>871</v>
      </c>
      <c r="AI20" s="401"/>
      <c r="AJ20" s="401"/>
      <c r="AK20" s="401"/>
      <c r="AL20" s="401"/>
      <c r="AM20" s="401"/>
      <c r="AN20" s="401"/>
      <c r="AO20" s="400"/>
      <c r="AP20" s="402">
        <f>+AP17+AP18+AP19</f>
        <v>469732616667</v>
      </c>
      <c r="AQ20" s="402">
        <f t="shared" ref="AQ20:BB20" si="3">+AQ17+AQ18+AQ19</f>
        <v>3310730904</v>
      </c>
      <c r="AR20" s="402">
        <f t="shared" si="3"/>
        <v>59111865061.82</v>
      </c>
      <c r="AS20" s="402">
        <f t="shared" si="3"/>
        <v>5435000000</v>
      </c>
      <c r="AT20" s="402">
        <f t="shared" si="3"/>
        <v>18185389383</v>
      </c>
      <c r="AU20" s="402">
        <f t="shared" si="3"/>
        <v>-14874658479</v>
      </c>
      <c r="AV20" s="402">
        <f t="shared" si="3"/>
        <v>31188525965</v>
      </c>
      <c r="AW20" s="402">
        <f t="shared" si="3"/>
        <v>-13003136582</v>
      </c>
      <c r="AX20" s="402">
        <f t="shared" si="3"/>
        <v>31651290061</v>
      </c>
      <c r="AY20" s="402">
        <f t="shared" si="3"/>
        <v>-462764096</v>
      </c>
      <c r="AZ20" s="402">
        <f t="shared" si="3"/>
        <v>30849985891</v>
      </c>
      <c r="BA20" s="402">
        <f t="shared" si="3"/>
        <v>801304170</v>
      </c>
      <c r="BB20" s="402">
        <f t="shared" si="3"/>
        <v>36619715</v>
      </c>
    </row>
    <row r="21" spans="1:55" s="403" customFormat="1" ht="13.5" x14ac:dyDescent="0.2">
      <c r="A21" s="397"/>
      <c r="B21" s="399"/>
      <c r="C21" s="399"/>
      <c r="D21" s="399"/>
      <c r="E21" s="399"/>
      <c r="F21" s="399"/>
      <c r="G21" s="400"/>
      <c r="H21" s="398"/>
      <c r="I21" s="399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399"/>
      <c r="U21" s="399"/>
      <c r="V21" s="399"/>
      <c r="W21" s="399"/>
      <c r="X21" s="399"/>
      <c r="Y21" s="399"/>
      <c r="Z21" s="399"/>
      <c r="AA21" s="399"/>
      <c r="AB21" s="399"/>
      <c r="AC21" s="399"/>
      <c r="AD21" s="399"/>
      <c r="AE21" s="399"/>
      <c r="AF21" s="399"/>
      <c r="AG21" s="399"/>
      <c r="AH21" s="399"/>
      <c r="AI21" s="399"/>
      <c r="AJ21" s="399"/>
      <c r="AK21" s="399"/>
      <c r="AL21" s="401" t="s">
        <v>872</v>
      </c>
      <c r="AM21" s="399"/>
      <c r="AN21" s="399"/>
      <c r="AO21" s="400"/>
      <c r="AP21" s="402">
        <f>+AP188+AP189+AP190</f>
        <v>43009665822</v>
      </c>
      <c r="AQ21" s="402">
        <f t="shared" ref="AQ21:BC21" si="4">+AQ188+AQ189+AQ190</f>
        <v>697832000</v>
      </c>
      <c r="AR21" s="402">
        <f t="shared" si="4"/>
        <v>4779306128</v>
      </c>
      <c r="AS21" s="402">
        <f t="shared" si="4"/>
        <v>1322580000</v>
      </c>
      <c r="AT21" s="402">
        <f t="shared" si="4"/>
        <v>755914548</v>
      </c>
      <c r="AU21" s="402">
        <f t="shared" si="4"/>
        <v>-58082548</v>
      </c>
      <c r="AV21" s="402">
        <f t="shared" si="4"/>
        <v>899407025.40999997</v>
      </c>
      <c r="AW21" s="402">
        <f t="shared" si="4"/>
        <v>-143492477.41</v>
      </c>
      <c r="AX21" s="402">
        <f t="shared" si="4"/>
        <v>962042001.40999997</v>
      </c>
      <c r="AY21" s="402">
        <f t="shared" si="4"/>
        <v>-62634976</v>
      </c>
      <c r="AZ21" s="402">
        <f t="shared" si="4"/>
        <v>962042001.40999997</v>
      </c>
      <c r="BA21" s="402">
        <f t="shared" si="4"/>
        <v>0</v>
      </c>
      <c r="BB21" s="402">
        <f t="shared" si="4"/>
        <v>0</v>
      </c>
      <c r="BC21" s="402">
        <f t="shared" si="4"/>
        <v>0</v>
      </c>
    </row>
    <row r="22" spans="1:55" s="410" customFormat="1" ht="13.5" x14ac:dyDescent="0.2">
      <c r="A22" s="404"/>
      <c r="B22" s="405"/>
      <c r="C22" s="405"/>
      <c r="D22" s="405"/>
      <c r="E22" s="405"/>
      <c r="F22" s="405"/>
      <c r="G22" s="406"/>
      <c r="H22" s="407"/>
      <c r="I22" s="405"/>
      <c r="J22" s="405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8" t="s">
        <v>13</v>
      </c>
      <c r="AK22" s="408"/>
      <c r="AL22" s="408"/>
      <c r="AM22" s="408"/>
      <c r="AN22" s="408"/>
      <c r="AO22" s="408"/>
      <c r="AP22" s="409">
        <f>+AP20+AP21</f>
        <v>512742282489</v>
      </c>
      <c r="AQ22" s="409">
        <f t="shared" ref="AQ22:BB22" si="5">+AQ20+AQ21</f>
        <v>4008562904</v>
      </c>
      <c r="AR22" s="409">
        <f t="shared" si="5"/>
        <v>63891171189.82</v>
      </c>
      <c r="AS22" s="409">
        <f t="shared" si="5"/>
        <v>6757580000</v>
      </c>
      <c r="AT22" s="409">
        <f t="shared" si="5"/>
        <v>18941303931</v>
      </c>
      <c r="AU22" s="409">
        <f t="shared" si="5"/>
        <v>-14932741027</v>
      </c>
      <c r="AV22" s="409">
        <f t="shared" si="5"/>
        <v>32087932990.41</v>
      </c>
      <c r="AW22" s="409">
        <f t="shared" si="5"/>
        <v>-13146629059.41</v>
      </c>
      <c r="AX22" s="409">
        <f t="shared" si="5"/>
        <v>32613332062.41</v>
      </c>
      <c r="AY22" s="409">
        <f t="shared" si="5"/>
        <v>-525399072</v>
      </c>
      <c r="AZ22" s="409">
        <f t="shared" si="5"/>
        <v>31812027892.41</v>
      </c>
      <c r="BA22" s="409">
        <f t="shared" si="5"/>
        <v>801304170</v>
      </c>
      <c r="BB22" s="409">
        <f t="shared" si="5"/>
        <v>36619715</v>
      </c>
    </row>
    <row r="23" spans="1:55" s="343" customFormat="1" x14ac:dyDescent="0.25">
      <c r="A23" s="342"/>
      <c r="B23" s="339"/>
      <c r="C23" s="339"/>
      <c r="D23" s="339"/>
      <c r="E23" s="339"/>
      <c r="F23" s="339"/>
      <c r="G23" s="340"/>
      <c r="H23" s="341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39"/>
      <c r="AD23" s="339"/>
      <c r="AE23" s="339"/>
      <c r="AF23" s="339"/>
      <c r="AG23" s="339"/>
      <c r="AH23" s="339"/>
      <c r="AI23" s="339"/>
      <c r="AJ23" s="339"/>
      <c r="AK23" s="339"/>
      <c r="AL23" s="339"/>
      <c r="AM23" s="339"/>
      <c r="AN23" s="339"/>
      <c r="AO23" s="340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</row>
    <row r="24" spans="1:55" ht="45" customHeight="1" x14ac:dyDescent="0.25">
      <c r="A24" s="858" t="s">
        <v>247</v>
      </c>
      <c r="B24" s="840"/>
      <c r="C24" s="915" t="s">
        <v>248</v>
      </c>
      <c r="D24" s="840"/>
      <c r="E24" s="858" t="s">
        <v>249</v>
      </c>
      <c r="F24" s="840"/>
      <c r="G24" s="858" t="s">
        <v>250</v>
      </c>
      <c r="H24" s="840"/>
      <c r="I24" s="858" t="s">
        <v>251</v>
      </c>
      <c r="J24" s="839"/>
      <c r="K24" s="840"/>
      <c r="L24" s="858" t="s">
        <v>252</v>
      </c>
      <c r="M24" s="839"/>
      <c r="N24" s="840"/>
      <c r="O24" s="858" t="s">
        <v>253</v>
      </c>
      <c r="P24" s="840"/>
      <c r="Q24" s="858" t="s">
        <v>254</v>
      </c>
      <c r="R24" s="840"/>
      <c r="S24" s="858" t="s">
        <v>255</v>
      </c>
      <c r="T24" s="839"/>
      <c r="U24" s="839"/>
      <c r="V24" s="839"/>
      <c r="W24" s="839"/>
      <c r="X24" s="839"/>
      <c r="Y24" s="839"/>
      <c r="Z24" s="840"/>
      <c r="AA24" s="858" t="s">
        <v>256</v>
      </c>
      <c r="AB24" s="839"/>
      <c r="AC24" s="839"/>
      <c r="AD24" s="839"/>
      <c r="AE24" s="840"/>
      <c r="AF24" s="858" t="s">
        <v>257</v>
      </c>
      <c r="AG24" s="839"/>
      <c r="AH24" s="840"/>
      <c r="AI24" s="325" t="s">
        <v>258</v>
      </c>
      <c r="AJ24" s="858" t="s">
        <v>259</v>
      </c>
      <c r="AK24" s="839"/>
      <c r="AL24" s="839"/>
      <c r="AM24" s="839"/>
      <c r="AN24" s="839"/>
      <c r="AO24" s="840"/>
      <c r="AP24" s="325" t="s">
        <v>260</v>
      </c>
      <c r="AQ24" s="325" t="s">
        <v>261</v>
      </c>
      <c r="AR24" s="325" t="s">
        <v>262</v>
      </c>
      <c r="AS24" s="338" t="s">
        <v>263</v>
      </c>
      <c r="AT24" s="338" t="s">
        <v>264</v>
      </c>
      <c r="AU24" s="325" t="s">
        <v>265</v>
      </c>
      <c r="AV24" s="325" t="s">
        <v>266</v>
      </c>
      <c r="AW24" s="325" t="s">
        <v>267</v>
      </c>
      <c r="AX24" s="325" t="s">
        <v>268</v>
      </c>
      <c r="AY24" s="325" t="s">
        <v>269</v>
      </c>
      <c r="AZ24" s="325" t="s">
        <v>270</v>
      </c>
      <c r="BA24" s="325" t="s">
        <v>271</v>
      </c>
      <c r="BB24" s="325" t="s">
        <v>272</v>
      </c>
    </row>
    <row r="25" spans="1:55" hidden="1" x14ac:dyDescent="0.25">
      <c r="A25" s="1077" t="s">
        <v>14</v>
      </c>
      <c r="B25" s="829"/>
      <c r="C25" s="1077"/>
      <c r="D25" s="829"/>
      <c r="E25" s="1077"/>
      <c r="F25" s="829"/>
      <c r="G25" s="1077"/>
      <c r="H25" s="829"/>
      <c r="I25" s="1077"/>
      <c r="J25" s="829"/>
      <c r="K25" s="829"/>
      <c r="L25" s="1077"/>
      <c r="M25" s="829"/>
      <c r="N25" s="829"/>
      <c r="O25" s="1077"/>
      <c r="P25" s="829"/>
      <c r="Q25" s="1077"/>
      <c r="R25" s="829"/>
      <c r="S25" s="1076" t="s">
        <v>8</v>
      </c>
      <c r="T25" s="829"/>
      <c r="U25" s="829"/>
      <c r="V25" s="829"/>
      <c r="W25" s="829"/>
      <c r="X25" s="829"/>
      <c r="Y25" s="829"/>
      <c r="Z25" s="829"/>
      <c r="AA25" s="1077" t="s">
        <v>273</v>
      </c>
      <c r="AB25" s="829"/>
      <c r="AC25" s="829"/>
      <c r="AD25" s="829"/>
      <c r="AE25" s="829"/>
      <c r="AF25" s="1077" t="s">
        <v>274</v>
      </c>
      <c r="AG25" s="829"/>
      <c r="AH25" s="829"/>
      <c r="AI25" s="227" t="s">
        <v>65</v>
      </c>
      <c r="AJ25" s="1078" t="s">
        <v>275</v>
      </c>
      <c r="AK25" s="829"/>
      <c r="AL25" s="829"/>
      <c r="AM25" s="829"/>
      <c r="AN25" s="829"/>
      <c r="AO25" s="829"/>
      <c r="AP25" s="226">
        <v>398678630846</v>
      </c>
      <c r="AQ25" s="226">
        <v>898660984</v>
      </c>
      <c r="AR25" s="226">
        <v>8058670398.8199997</v>
      </c>
      <c r="AS25" s="226">
        <v>5435000000</v>
      </c>
      <c r="AT25" s="226">
        <v>17385431493</v>
      </c>
      <c r="AU25" s="226">
        <v>-16486770509</v>
      </c>
      <c r="AV25" s="226">
        <v>30877580942</v>
      </c>
      <c r="AW25" s="226">
        <v>-13492149449</v>
      </c>
      <c r="AX25" s="226">
        <v>31302420148</v>
      </c>
      <c r="AY25" s="226">
        <v>-424839206</v>
      </c>
      <c r="AZ25" s="226">
        <v>30501115978</v>
      </c>
      <c r="BA25" s="226">
        <v>801304170</v>
      </c>
      <c r="BB25" s="226">
        <v>36619715</v>
      </c>
    </row>
    <row r="26" spans="1:55" x14ac:dyDescent="0.25">
      <c r="A26" s="1077" t="s">
        <v>14</v>
      </c>
      <c r="B26" s="829"/>
      <c r="C26" s="1077"/>
      <c r="D26" s="829"/>
      <c r="E26" s="1077"/>
      <c r="F26" s="829"/>
      <c r="G26" s="1077"/>
      <c r="H26" s="829"/>
      <c r="I26" s="1077"/>
      <c r="J26" s="829"/>
      <c r="K26" s="829"/>
      <c r="L26" s="1077"/>
      <c r="M26" s="829"/>
      <c r="N26" s="829"/>
      <c r="O26" s="1077"/>
      <c r="P26" s="829"/>
      <c r="Q26" s="1077"/>
      <c r="R26" s="829"/>
      <c r="S26" s="1076" t="s">
        <v>8</v>
      </c>
      <c r="T26" s="829"/>
      <c r="U26" s="829"/>
      <c r="V26" s="829"/>
      <c r="W26" s="829"/>
      <c r="X26" s="829"/>
      <c r="Y26" s="829"/>
      <c r="Z26" s="829"/>
      <c r="AA26" s="1077" t="s">
        <v>273</v>
      </c>
      <c r="AB26" s="829"/>
      <c r="AC26" s="829"/>
      <c r="AD26" s="829"/>
      <c r="AE26" s="829"/>
      <c r="AF26" s="1077" t="s">
        <v>274</v>
      </c>
      <c r="AG26" s="829"/>
      <c r="AH26" s="829"/>
      <c r="AI26" s="227" t="s">
        <v>303</v>
      </c>
      <c r="AJ26" s="1078" t="s">
        <v>321</v>
      </c>
      <c r="AK26" s="829"/>
      <c r="AL26" s="829"/>
      <c r="AM26" s="829"/>
      <c r="AN26" s="829"/>
      <c r="AO26" s="829"/>
      <c r="AP26" s="226">
        <v>4021085821</v>
      </c>
      <c r="AQ26" s="226">
        <v>1674050843</v>
      </c>
      <c r="AR26" s="226">
        <v>1772034978</v>
      </c>
      <c r="AS26" s="372">
        <v>0</v>
      </c>
      <c r="AT26" s="226">
        <v>324598665</v>
      </c>
      <c r="AU26" s="226">
        <v>1349452178</v>
      </c>
      <c r="AV26" s="226">
        <v>2555366</v>
      </c>
      <c r="AW26" s="226">
        <v>322043299</v>
      </c>
      <c r="AX26" s="372">
        <v>0</v>
      </c>
      <c r="AY26" s="226">
        <v>2555366</v>
      </c>
      <c r="AZ26" s="372">
        <v>0</v>
      </c>
      <c r="BA26" s="372">
        <v>0</v>
      </c>
      <c r="BB26" s="372">
        <v>0</v>
      </c>
    </row>
    <row r="27" spans="1:55" hidden="1" x14ac:dyDescent="0.25">
      <c r="A27" s="1077" t="s">
        <v>14</v>
      </c>
      <c r="B27" s="829"/>
      <c r="C27" s="1077"/>
      <c r="D27" s="829"/>
      <c r="E27" s="1077"/>
      <c r="F27" s="829"/>
      <c r="G27" s="1077"/>
      <c r="H27" s="829"/>
      <c r="I27" s="1077"/>
      <c r="J27" s="829"/>
      <c r="K27" s="829"/>
      <c r="L27" s="1077"/>
      <c r="M27" s="829"/>
      <c r="N27" s="829"/>
      <c r="O27" s="1077"/>
      <c r="P27" s="829"/>
      <c r="Q27" s="1077"/>
      <c r="R27" s="829"/>
      <c r="S27" s="1076" t="s">
        <v>8</v>
      </c>
      <c r="T27" s="829"/>
      <c r="U27" s="829"/>
      <c r="V27" s="829"/>
      <c r="W27" s="829"/>
      <c r="X27" s="829"/>
      <c r="Y27" s="829"/>
      <c r="Z27" s="829"/>
      <c r="AA27" s="1077" t="s">
        <v>273</v>
      </c>
      <c r="AB27" s="829"/>
      <c r="AC27" s="829"/>
      <c r="AD27" s="829"/>
      <c r="AE27" s="829"/>
      <c r="AF27" s="1077" t="s">
        <v>276</v>
      </c>
      <c r="AG27" s="829"/>
      <c r="AH27" s="829"/>
      <c r="AI27" s="227" t="s">
        <v>80</v>
      </c>
      <c r="AJ27" s="1078" t="s">
        <v>277</v>
      </c>
      <c r="AK27" s="829"/>
      <c r="AL27" s="829"/>
      <c r="AM27" s="829"/>
      <c r="AN27" s="829"/>
      <c r="AO27" s="829"/>
      <c r="AP27" s="226">
        <v>519000000</v>
      </c>
      <c r="AQ27" s="372">
        <v>0</v>
      </c>
      <c r="AR27" s="226">
        <v>519000000</v>
      </c>
      <c r="AS27" s="372">
        <v>0</v>
      </c>
      <c r="AT27" s="372">
        <v>0</v>
      </c>
      <c r="AU27" s="372">
        <v>0</v>
      </c>
      <c r="AV27" s="372">
        <v>0</v>
      </c>
      <c r="AW27" s="372">
        <v>0</v>
      </c>
      <c r="AX27" s="372">
        <v>0</v>
      </c>
      <c r="AY27" s="372">
        <v>0</v>
      </c>
      <c r="AZ27" s="372">
        <v>0</v>
      </c>
      <c r="BA27" s="372">
        <v>0</v>
      </c>
      <c r="BB27" s="372">
        <v>0</v>
      </c>
    </row>
    <row r="28" spans="1:55" hidden="1" x14ac:dyDescent="0.25">
      <c r="A28" s="1077" t="s">
        <v>14</v>
      </c>
      <c r="B28" s="829"/>
      <c r="C28" s="1077"/>
      <c r="D28" s="829"/>
      <c r="E28" s="1077"/>
      <c r="F28" s="829"/>
      <c r="G28" s="1077"/>
      <c r="H28" s="829"/>
      <c r="I28" s="1077"/>
      <c r="J28" s="829"/>
      <c r="K28" s="829"/>
      <c r="L28" s="1077"/>
      <c r="M28" s="829"/>
      <c r="N28" s="829"/>
      <c r="O28" s="1077"/>
      <c r="P28" s="829"/>
      <c r="Q28" s="1077"/>
      <c r="R28" s="829"/>
      <c r="S28" s="1076" t="s">
        <v>8</v>
      </c>
      <c r="T28" s="829"/>
      <c r="U28" s="829"/>
      <c r="V28" s="829"/>
      <c r="W28" s="829"/>
      <c r="X28" s="829"/>
      <c r="Y28" s="829"/>
      <c r="Z28" s="829"/>
      <c r="AA28" s="1077" t="s">
        <v>273</v>
      </c>
      <c r="AB28" s="829"/>
      <c r="AC28" s="829"/>
      <c r="AD28" s="829"/>
      <c r="AE28" s="829"/>
      <c r="AF28" s="1077" t="s">
        <v>276</v>
      </c>
      <c r="AG28" s="829"/>
      <c r="AH28" s="829"/>
      <c r="AI28" s="227" t="s">
        <v>23</v>
      </c>
      <c r="AJ28" s="1078" t="s">
        <v>278</v>
      </c>
      <c r="AK28" s="829"/>
      <c r="AL28" s="829"/>
      <c r="AM28" s="829"/>
      <c r="AN28" s="829"/>
      <c r="AO28" s="829"/>
      <c r="AP28" s="226">
        <v>66513900000</v>
      </c>
      <c r="AQ28" s="226">
        <v>738019077</v>
      </c>
      <c r="AR28" s="226">
        <v>48762159685</v>
      </c>
      <c r="AS28" s="372">
        <v>0</v>
      </c>
      <c r="AT28" s="226">
        <v>475359225</v>
      </c>
      <c r="AU28" s="226">
        <v>262659852</v>
      </c>
      <c r="AV28" s="226">
        <v>308389657</v>
      </c>
      <c r="AW28" s="226">
        <v>166969568</v>
      </c>
      <c r="AX28" s="226">
        <v>348869913</v>
      </c>
      <c r="AY28" s="226">
        <v>-40480256</v>
      </c>
      <c r="AZ28" s="226">
        <v>348869913</v>
      </c>
      <c r="BA28" s="372">
        <v>0</v>
      </c>
      <c r="BB28" s="372">
        <v>0</v>
      </c>
    </row>
    <row r="29" spans="1:55" s="337" customFormat="1" ht="12.75" hidden="1" x14ac:dyDescent="0.2">
      <c r="A29" s="1081" t="s">
        <v>14</v>
      </c>
      <c r="B29" s="1080"/>
      <c r="C29" s="1081" t="s">
        <v>279</v>
      </c>
      <c r="D29" s="1080"/>
      <c r="E29" s="1081"/>
      <c r="F29" s="1080"/>
      <c r="G29" s="1081"/>
      <c r="H29" s="1080"/>
      <c r="I29" s="1081"/>
      <c r="J29" s="1080"/>
      <c r="K29" s="1080"/>
      <c r="L29" s="1081"/>
      <c r="M29" s="1080"/>
      <c r="N29" s="1080"/>
      <c r="O29" s="1081"/>
      <c r="P29" s="1080"/>
      <c r="Q29" s="1081"/>
      <c r="R29" s="1080"/>
      <c r="S29" s="1079" t="s">
        <v>7</v>
      </c>
      <c r="T29" s="1080"/>
      <c r="U29" s="1080"/>
      <c r="V29" s="1080"/>
      <c r="W29" s="1080"/>
      <c r="X29" s="1080"/>
      <c r="Y29" s="1080"/>
      <c r="Z29" s="1080"/>
      <c r="AA29" s="1081" t="s">
        <v>273</v>
      </c>
      <c r="AB29" s="1080"/>
      <c r="AC29" s="1080"/>
      <c r="AD29" s="1080"/>
      <c r="AE29" s="1080"/>
      <c r="AF29" s="1081" t="s">
        <v>274</v>
      </c>
      <c r="AG29" s="1080"/>
      <c r="AH29" s="1080"/>
      <c r="AI29" s="336" t="s">
        <v>65</v>
      </c>
      <c r="AJ29" s="1082" t="s">
        <v>275</v>
      </c>
      <c r="AK29" s="1080"/>
      <c r="AL29" s="1080"/>
      <c r="AM29" s="1080"/>
      <c r="AN29" s="1080"/>
      <c r="AO29" s="1080"/>
      <c r="AP29" s="193">
        <v>171769016667</v>
      </c>
      <c r="AQ29" s="193">
        <v>45000000</v>
      </c>
      <c r="AR29" s="193">
        <v>2004997571</v>
      </c>
      <c r="AS29" s="207">
        <v>0</v>
      </c>
      <c r="AT29" s="193">
        <v>13857295040</v>
      </c>
      <c r="AU29" s="193">
        <v>-13812295040</v>
      </c>
      <c r="AV29" s="193">
        <v>14071447842</v>
      </c>
      <c r="AW29" s="193">
        <v>-214152802</v>
      </c>
      <c r="AX29" s="193">
        <v>14082088939</v>
      </c>
      <c r="AY29" s="193">
        <v>-10641097</v>
      </c>
      <c r="AZ29" s="193">
        <v>13280784769</v>
      </c>
      <c r="BA29" s="193">
        <v>801304170</v>
      </c>
      <c r="BB29" s="193">
        <v>36132979</v>
      </c>
    </row>
    <row r="30" spans="1:55" hidden="1" x14ac:dyDescent="0.25">
      <c r="A30" s="1077" t="s">
        <v>14</v>
      </c>
      <c r="B30" s="829"/>
      <c r="C30" s="1077" t="s">
        <v>279</v>
      </c>
      <c r="D30" s="829"/>
      <c r="E30" s="1077" t="s">
        <v>280</v>
      </c>
      <c r="F30" s="829"/>
      <c r="G30" s="1077"/>
      <c r="H30" s="829"/>
      <c r="I30" s="1077"/>
      <c r="J30" s="829"/>
      <c r="K30" s="829"/>
      <c r="L30" s="1077"/>
      <c r="M30" s="829"/>
      <c r="N30" s="829"/>
      <c r="O30" s="1077"/>
      <c r="P30" s="829"/>
      <c r="Q30" s="1077"/>
      <c r="R30" s="829"/>
      <c r="S30" s="1076" t="s">
        <v>7</v>
      </c>
      <c r="T30" s="829"/>
      <c r="U30" s="829"/>
      <c r="V30" s="829"/>
      <c r="W30" s="829"/>
      <c r="X30" s="829"/>
      <c r="Y30" s="829"/>
      <c r="Z30" s="829"/>
      <c r="AA30" s="1077" t="s">
        <v>273</v>
      </c>
      <c r="AB30" s="829"/>
      <c r="AC30" s="829"/>
      <c r="AD30" s="829"/>
      <c r="AE30" s="829"/>
      <c r="AF30" s="1077" t="s">
        <v>274</v>
      </c>
      <c r="AG30" s="829"/>
      <c r="AH30" s="829"/>
      <c r="AI30" s="227" t="s">
        <v>65</v>
      </c>
      <c r="AJ30" s="1078" t="s">
        <v>275</v>
      </c>
      <c r="AK30" s="829"/>
      <c r="AL30" s="829"/>
      <c r="AM30" s="829"/>
      <c r="AN30" s="829"/>
      <c r="AO30" s="829"/>
      <c r="AP30" s="226">
        <v>171769016667</v>
      </c>
      <c r="AQ30" s="226">
        <v>45000000</v>
      </c>
      <c r="AR30" s="226">
        <v>2004997571</v>
      </c>
      <c r="AS30" s="372">
        <v>0</v>
      </c>
      <c r="AT30" s="226">
        <v>13857295040</v>
      </c>
      <c r="AU30" s="226">
        <v>-13812295040</v>
      </c>
      <c r="AV30" s="226">
        <v>14071447842</v>
      </c>
      <c r="AW30" s="226">
        <v>-214152802</v>
      </c>
      <c r="AX30" s="226">
        <v>14082088939</v>
      </c>
      <c r="AY30" s="226">
        <v>-10641097</v>
      </c>
      <c r="AZ30" s="226">
        <v>13280784769</v>
      </c>
      <c r="BA30" s="226">
        <v>801304170</v>
      </c>
      <c r="BB30" s="226">
        <v>36132979</v>
      </c>
    </row>
    <row r="31" spans="1:55" hidden="1" x14ac:dyDescent="0.25">
      <c r="A31" s="1077" t="s">
        <v>14</v>
      </c>
      <c r="B31" s="829"/>
      <c r="C31" s="1077" t="s">
        <v>279</v>
      </c>
      <c r="D31" s="829"/>
      <c r="E31" s="1077" t="s">
        <v>280</v>
      </c>
      <c r="F31" s="829"/>
      <c r="G31" s="1077" t="s">
        <v>279</v>
      </c>
      <c r="H31" s="829"/>
      <c r="I31" s="1077"/>
      <c r="J31" s="829"/>
      <c r="K31" s="829"/>
      <c r="L31" s="1077"/>
      <c r="M31" s="829"/>
      <c r="N31" s="829"/>
      <c r="O31" s="1077"/>
      <c r="P31" s="829"/>
      <c r="Q31" s="1077"/>
      <c r="R31" s="829"/>
      <c r="S31" s="1076" t="s">
        <v>281</v>
      </c>
      <c r="T31" s="829"/>
      <c r="U31" s="829"/>
      <c r="V31" s="829"/>
      <c r="W31" s="829"/>
      <c r="X31" s="829"/>
      <c r="Y31" s="829"/>
      <c r="Z31" s="829"/>
      <c r="AA31" s="1077" t="s">
        <v>273</v>
      </c>
      <c r="AB31" s="829"/>
      <c r="AC31" s="829"/>
      <c r="AD31" s="829"/>
      <c r="AE31" s="829"/>
      <c r="AF31" s="1077" t="s">
        <v>274</v>
      </c>
      <c r="AG31" s="829"/>
      <c r="AH31" s="829"/>
      <c r="AI31" s="227" t="s">
        <v>65</v>
      </c>
      <c r="AJ31" s="1078" t="s">
        <v>275</v>
      </c>
      <c r="AK31" s="829"/>
      <c r="AL31" s="829"/>
      <c r="AM31" s="829"/>
      <c r="AN31" s="829"/>
      <c r="AO31" s="829"/>
      <c r="AP31" s="226">
        <v>134091000000</v>
      </c>
      <c r="AQ31" s="372">
        <v>0</v>
      </c>
      <c r="AR31" s="226">
        <v>2000000000</v>
      </c>
      <c r="AS31" s="372">
        <v>0</v>
      </c>
      <c r="AT31" s="226">
        <v>9655836224</v>
      </c>
      <c r="AU31" s="226">
        <v>-9655836224</v>
      </c>
      <c r="AV31" s="226">
        <v>9655836224</v>
      </c>
      <c r="AW31" s="372">
        <v>0</v>
      </c>
      <c r="AX31" s="226">
        <v>9666477321</v>
      </c>
      <c r="AY31" s="226">
        <v>-10641097</v>
      </c>
      <c r="AZ31" s="226">
        <v>9666477321</v>
      </c>
      <c r="BA31" s="372">
        <v>0</v>
      </c>
      <c r="BB31" s="226">
        <v>32295576</v>
      </c>
    </row>
    <row r="32" spans="1:55" hidden="1" x14ac:dyDescent="0.25">
      <c r="A32" s="1077" t="s">
        <v>14</v>
      </c>
      <c r="B32" s="829"/>
      <c r="C32" s="1077" t="s">
        <v>279</v>
      </c>
      <c r="D32" s="829"/>
      <c r="E32" s="1077" t="s">
        <v>280</v>
      </c>
      <c r="F32" s="829"/>
      <c r="G32" s="1077" t="s">
        <v>279</v>
      </c>
      <c r="H32" s="829"/>
      <c r="I32" s="1077" t="s">
        <v>279</v>
      </c>
      <c r="J32" s="829"/>
      <c r="K32" s="829"/>
      <c r="L32" s="1077"/>
      <c r="M32" s="829"/>
      <c r="N32" s="829"/>
      <c r="O32" s="1077"/>
      <c r="P32" s="829"/>
      <c r="Q32" s="1077"/>
      <c r="R32" s="829"/>
      <c r="S32" s="1076" t="s">
        <v>186</v>
      </c>
      <c r="T32" s="829"/>
      <c r="U32" s="829"/>
      <c r="V32" s="829"/>
      <c r="W32" s="829"/>
      <c r="X32" s="829"/>
      <c r="Y32" s="829"/>
      <c r="Z32" s="829"/>
      <c r="AA32" s="1077" t="s">
        <v>273</v>
      </c>
      <c r="AB32" s="829"/>
      <c r="AC32" s="829"/>
      <c r="AD32" s="829"/>
      <c r="AE32" s="829"/>
      <c r="AF32" s="1077" t="s">
        <v>274</v>
      </c>
      <c r="AG32" s="829"/>
      <c r="AH32" s="829"/>
      <c r="AI32" s="227" t="s">
        <v>65</v>
      </c>
      <c r="AJ32" s="1078" t="s">
        <v>275</v>
      </c>
      <c r="AK32" s="829"/>
      <c r="AL32" s="829"/>
      <c r="AM32" s="829"/>
      <c r="AN32" s="829"/>
      <c r="AO32" s="829"/>
      <c r="AP32" s="226">
        <v>89215000000</v>
      </c>
      <c r="AQ32" s="372">
        <v>0</v>
      </c>
      <c r="AR32" s="226">
        <v>2000000000</v>
      </c>
      <c r="AS32" s="372">
        <v>0</v>
      </c>
      <c r="AT32" s="226">
        <v>8408168605</v>
      </c>
      <c r="AU32" s="226">
        <v>-8408168605</v>
      </c>
      <c r="AV32" s="226">
        <v>8408168605</v>
      </c>
      <c r="AW32" s="372">
        <v>0</v>
      </c>
      <c r="AX32" s="226">
        <v>8418809702</v>
      </c>
      <c r="AY32" s="226">
        <v>-10641097</v>
      </c>
      <c r="AZ32" s="226">
        <v>8418809702</v>
      </c>
      <c r="BA32" s="372">
        <v>0</v>
      </c>
      <c r="BB32" s="226">
        <v>32295576</v>
      </c>
    </row>
    <row r="33" spans="1:54" hidden="1" x14ac:dyDescent="0.25">
      <c r="A33" s="1084" t="s">
        <v>14</v>
      </c>
      <c r="B33" s="829"/>
      <c r="C33" s="1084" t="s">
        <v>279</v>
      </c>
      <c r="D33" s="829"/>
      <c r="E33" s="1084" t="s">
        <v>280</v>
      </c>
      <c r="F33" s="829"/>
      <c r="G33" s="1084" t="s">
        <v>279</v>
      </c>
      <c r="H33" s="829"/>
      <c r="I33" s="1084" t="s">
        <v>279</v>
      </c>
      <c r="J33" s="829"/>
      <c r="K33" s="829"/>
      <c r="L33" s="1084" t="s">
        <v>279</v>
      </c>
      <c r="M33" s="829"/>
      <c r="N33" s="829"/>
      <c r="O33" s="1084"/>
      <c r="P33" s="829"/>
      <c r="Q33" s="1084"/>
      <c r="R33" s="829"/>
      <c r="S33" s="1083" t="s">
        <v>15</v>
      </c>
      <c r="T33" s="829"/>
      <c r="U33" s="829"/>
      <c r="V33" s="829"/>
      <c r="W33" s="829"/>
      <c r="X33" s="829"/>
      <c r="Y33" s="829"/>
      <c r="Z33" s="829"/>
      <c r="AA33" s="1084" t="s">
        <v>273</v>
      </c>
      <c r="AB33" s="829"/>
      <c r="AC33" s="829"/>
      <c r="AD33" s="829"/>
      <c r="AE33" s="829"/>
      <c r="AF33" s="1084" t="s">
        <v>274</v>
      </c>
      <c r="AG33" s="829"/>
      <c r="AH33" s="829"/>
      <c r="AI33" s="224" t="s">
        <v>65</v>
      </c>
      <c r="AJ33" s="1085" t="s">
        <v>275</v>
      </c>
      <c r="AK33" s="829"/>
      <c r="AL33" s="829"/>
      <c r="AM33" s="829"/>
      <c r="AN33" s="829"/>
      <c r="AO33" s="829"/>
      <c r="AP33" s="223">
        <v>83015000000</v>
      </c>
      <c r="AQ33" s="373">
        <v>0</v>
      </c>
      <c r="AR33" s="223">
        <v>1800000000</v>
      </c>
      <c r="AS33" s="373">
        <v>0</v>
      </c>
      <c r="AT33" s="223">
        <v>7876668494</v>
      </c>
      <c r="AU33" s="223">
        <v>-7876668494</v>
      </c>
      <c r="AV33" s="223">
        <v>7876668494</v>
      </c>
      <c r="AW33" s="373">
        <v>0</v>
      </c>
      <c r="AX33" s="223">
        <v>7886963392</v>
      </c>
      <c r="AY33" s="223">
        <v>-10294898</v>
      </c>
      <c r="AZ33" s="223">
        <v>7886963392</v>
      </c>
      <c r="BA33" s="373">
        <v>0</v>
      </c>
      <c r="BB33" s="373">
        <v>0</v>
      </c>
    </row>
    <row r="34" spans="1:54" hidden="1" x14ac:dyDescent="0.25">
      <c r="A34" s="1084" t="s">
        <v>14</v>
      </c>
      <c r="B34" s="829"/>
      <c r="C34" s="1084" t="s">
        <v>279</v>
      </c>
      <c r="D34" s="829"/>
      <c r="E34" s="1084" t="s">
        <v>280</v>
      </c>
      <c r="F34" s="829"/>
      <c r="G34" s="1084" t="s">
        <v>279</v>
      </c>
      <c r="H34" s="829"/>
      <c r="I34" s="1084" t="s">
        <v>279</v>
      </c>
      <c r="J34" s="829"/>
      <c r="K34" s="829"/>
      <c r="L34" s="1084" t="s">
        <v>282</v>
      </c>
      <c r="M34" s="829"/>
      <c r="N34" s="829"/>
      <c r="O34" s="1084"/>
      <c r="P34" s="829"/>
      <c r="Q34" s="1084"/>
      <c r="R34" s="829"/>
      <c r="S34" s="1083" t="s">
        <v>16</v>
      </c>
      <c r="T34" s="829"/>
      <c r="U34" s="829"/>
      <c r="V34" s="829"/>
      <c r="W34" s="829"/>
      <c r="X34" s="829"/>
      <c r="Y34" s="829"/>
      <c r="Z34" s="829"/>
      <c r="AA34" s="1084" t="s">
        <v>273</v>
      </c>
      <c r="AB34" s="829"/>
      <c r="AC34" s="829"/>
      <c r="AD34" s="829"/>
      <c r="AE34" s="829"/>
      <c r="AF34" s="1084" t="s">
        <v>274</v>
      </c>
      <c r="AG34" s="829"/>
      <c r="AH34" s="829"/>
      <c r="AI34" s="224" t="s">
        <v>65</v>
      </c>
      <c r="AJ34" s="1085" t="s">
        <v>275</v>
      </c>
      <c r="AK34" s="829"/>
      <c r="AL34" s="829"/>
      <c r="AM34" s="829"/>
      <c r="AN34" s="829"/>
      <c r="AO34" s="829"/>
      <c r="AP34" s="223">
        <v>5180000000</v>
      </c>
      <c r="AQ34" s="373">
        <v>0</v>
      </c>
      <c r="AR34" s="223">
        <v>180000000</v>
      </c>
      <c r="AS34" s="373">
        <v>0</v>
      </c>
      <c r="AT34" s="223">
        <v>441599820</v>
      </c>
      <c r="AU34" s="223">
        <v>-441599820</v>
      </c>
      <c r="AV34" s="223">
        <v>441599820</v>
      </c>
      <c r="AW34" s="373">
        <v>0</v>
      </c>
      <c r="AX34" s="223">
        <v>441599820</v>
      </c>
      <c r="AY34" s="373">
        <v>0</v>
      </c>
      <c r="AZ34" s="223">
        <v>441599820</v>
      </c>
      <c r="BA34" s="373">
        <v>0</v>
      </c>
      <c r="BB34" s="373">
        <v>0</v>
      </c>
    </row>
    <row r="35" spans="1:54" hidden="1" x14ac:dyDescent="0.25">
      <c r="A35" s="1084" t="s">
        <v>14</v>
      </c>
      <c r="B35" s="829"/>
      <c r="C35" s="1084" t="s">
        <v>279</v>
      </c>
      <c r="D35" s="829"/>
      <c r="E35" s="1084" t="s">
        <v>280</v>
      </c>
      <c r="F35" s="829"/>
      <c r="G35" s="1084" t="s">
        <v>279</v>
      </c>
      <c r="H35" s="829"/>
      <c r="I35" s="1084" t="s">
        <v>279</v>
      </c>
      <c r="J35" s="829"/>
      <c r="K35" s="829"/>
      <c r="L35" s="1084" t="s">
        <v>283</v>
      </c>
      <c r="M35" s="829"/>
      <c r="N35" s="829"/>
      <c r="O35" s="1084"/>
      <c r="P35" s="829"/>
      <c r="Q35" s="1084"/>
      <c r="R35" s="829"/>
      <c r="S35" s="1083" t="s">
        <v>17</v>
      </c>
      <c r="T35" s="829"/>
      <c r="U35" s="829"/>
      <c r="V35" s="829"/>
      <c r="W35" s="829"/>
      <c r="X35" s="829"/>
      <c r="Y35" s="829"/>
      <c r="Z35" s="829"/>
      <c r="AA35" s="1084" t="s">
        <v>273</v>
      </c>
      <c r="AB35" s="829"/>
      <c r="AC35" s="829"/>
      <c r="AD35" s="829"/>
      <c r="AE35" s="829"/>
      <c r="AF35" s="1084" t="s">
        <v>274</v>
      </c>
      <c r="AG35" s="829"/>
      <c r="AH35" s="829"/>
      <c r="AI35" s="224" t="s">
        <v>65</v>
      </c>
      <c r="AJ35" s="1085" t="s">
        <v>275</v>
      </c>
      <c r="AK35" s="829"/>
      <c r="AL35" s="829"/>
      <c r="AM35" s="829"/>
      <c r="AN35" s="829"/>
      <c r="AO35" s="829"/>
      <c r="AP35" s="223">
        <v>1020000000</v>
      </c>
      <c r="AQ35" s="373">
        <v>0</v>
      </c>
      <c r="AR35" s="223">
        <v>20000000</v>
      </c>
      <c r="AS35" s="373">
        <v>0</v>
      </c>
      <c r="AT35" s="223">
        <v>89900291</v>
      </c>
      <c r="AU35" s="223">
        <v>-89900291</v>
      </c>
      <c r="AV35" s="223">
        <v>89900291</v>
      </c>
      <c r="AW35" s="373">
        <v>0</v>
      </c>
      <c r="AX35" s="223">
        <v>90246490</v>
      </c>
      <c r="AY35" s="223">
        <v>-346199</v>
      </c>
      <c r="AZ35" s="223">
        <v>90246490</v>
      </c>
      <c r="BA35" s="373">
        <v>0</v>
      </c>
      <c r="BB35" s="223">
        <v>32295576</v>
      </c>
    </row>
    <row r="36" spans="1:54" hidden="1" x14ac:dyDescent="0.25">
      <c r="A36" s="1077" t="s">
        <v>14</v>
      </c>
      <c r="B36" s="829"/>
      <c r="C36" s="1077" t="s">
        <v>279</v>
      </c>
      <c r="D36" s="829"/>
      <c r="E36" s="1077" t="s">
        <v>280</v>
      </c>
      <c r="F36" s="829"/>
      <c r="G36" s="1077" t="s">
        <v>279</v>
      </c>
      <c r="H36" s="829"/>
      <c r="I36" s="1077" t="s">
        <v>283</v>
      </c>
      <c r="J36" s="829"/>
      <c r="K36" s="829"/>
      <c r="L36" s="1077"/>
      <c r="M36" s="829"/>
      <c r="N36" s="829"/>
      <c r="O36" s="1077"/>
      <c r="P36" s="829"/>
      <c r="Q36" s="1077"/>
      <c r="R36" s="829"/>
      <c r="S36" s="1076" t="s">
        <v>187</v>
      </c>
      <c r="T36" s="829"/>
      <c r="U36" s="829"/>
      <c r="V36" s="829"/>
      <c r="W36" s="829"/>
      <c r="X36" s="829"/>
      <c r="Y36" s="829"/>
      <c r="Z36" s="829"/>
      <c r="AA36" s="1077" t="s">
        <v>273</v>
      </c>
      <c r="AB36" s="829"/>
      <c r="AC36" s="829"/>
      <c r="AD36" s="829"/>
      <c r="AE36" s="829"/>
      <c r="AF36" s="1077" t="s">
        <v>274</v>
      </c>
      <c r="AG36" s="829"/>
      <c r="AH36" s="829"/>
      <c r="AI36" s="227" t="s">
        <v>65</v>
      </c>
      <c r="AJ36" s="1078" t="s">
        <v>275</v>
      </c>
      <c r="AK36" s="829"/>
      <c r="AL36" s="829"/>
      <c r="AM36" s="829"/>
      <c r="AN36" s="829"/>
      <c r="AO36" s="829"/>
      <c r="AP36" s="226">
        <v>1525000000</v>
      </c>
      <c r="AQ36" s="372">
        <v>0</v>
      </c>
      <c r="AR36" s="372">
        <v>0</v>
      </c>
      <c r="AS36" s="372">
        <v>0</v>
      </c>
      <c r="AT36" s="226">
        <v>140006546</v>
      </c>
      <c r="AU36" s="226">
        <v>-140006546</v>
      </c>
      <c r="AV36" s="226">
        <v>140006546</v>
      </c>
      <c r="AW36" s="372">
        <v>0</v>
      </c>
      <c r="AX36" s="226">
        <v>140006546</v>
      </c>
      <c r="AY36" s="372">
        <v>0</v>
      </c>
      <c r="AZ36" s="226">
        <v>140006546</v>
      </c>
      <c r="BA36" s="372">
        <v>0</v>
      </c>
      <c r="BB36" s="372">
        <v>0</v>
      </c>
    </row>
    <row r="37" spans="1:54" hidden="1" x14ac:dyDescent="0.25">
      <c r="A37" s="1084" t="s">
        <v>14</v>
      </c>
      <c r="B37" s="829"/>
      <c r="C37" s="1084" t="s">
        <v>279</v>
      </c>
      <c r="D37" s="829"/>
      <c r="E37" s="1084" t="s">
        <v>280</v>
      </c>
      <c r="F37" s="829"/>
      <c r="G37" s="1084" t="s">
        <v>279</v>
      </c>
      <c r="H37" s="829"/>
      <c r="I37" s="1084" t="s">
        <v>283</v>
      </c>
      <c r="J37" s="829"/>
      <c r="K37" s="829"/>
      <c r="L37" s="1084" t="s">
        <v>282</v>
      </c>
      <c r="M37" s="829"/>
      <c r="N37" s="829"/>
      <c r="O37" s="1084"/>
      <c r="P37" s="829"/>
      <c r="Q37" s="1084"/>
      <c r="R37" s="829"/>
      <c r="S37" s="1083" t="s">
        <v>18</v>
      </c>
      <c r="T37" s="829"/>
      <c r="U37" s="829"/>
      <c r="V37" s="829"/>
      <c r="W37" s="829"/>
      <c r="X37" s="829"/>
      <c r="Y37" s="829"/>
      <c r="Z37" s="829"/>
      <c r="AA37" s="1084" t="s">
        <v>273</v>
      </c>
      <c r="AB37" s="829"/>
      <c r="AC37" s="829"/>
      <c r="AD37" s="829"/>
      <c r="AE37" s="829"/>
      <c r="AF37" s="1084" t="s">
        <v>274</v>
      </c>
      <c r="AG37" s="829"/>
      <c r="AH37" s="829"/>
      <c r="AI37" s="224" t="s">
        <v>65</v>
      </c>
      <c r="AJ37" s="1085" t="s">
        <v>275</v>
      </c>
      <c r="AK37" s="829"/>
      <c r="AL37" s="829"/>
      <c r="AM37" s="829"/>
      <c r="AN37" s="829"/>
      <c r="AO37" s="829"/>
      <c r="AP37" s="223">
        <v>1525000000</v>
      </c>
      <c r="AQ37" s="373">
        <v>0</v>
      </c>
      <c r="AR37" s="373">
        <v>0</v>
      </c>
      <c r="AS37" s="373">
        <v>0</v>
      </c>
      <c r="AT37" s="223">
        <v>140006546</v>
      </c>
      <c r="AU37" s="223">
        <v>-140006546</v>
      </c>
      <c r="AV37" s="223">
        <v>140006546</v>
      </c>
      <c r="AW37" s="373">
        <v>0</v>
      </c>
      <c r="AX37" s="223">
        <v>140006546</v>
      </c>
      <c r="AY37" s="373">
        <v>0</v>
      </c>
      <c r="AZ37" s="223">
        <v>140006546</v>
      </c>
      <c r="BA37" s="373">
        <v>0</v>
      </c>
      <c r="BB37" s="373">
        <v>0</v>
      </c>
    </row>
    <row r="38" spans="1:54" hidden="1" x14ac:dyDescent="0.25">
      <c r="A38" s="1077" t="s">
        <v>14</v>
      </c>
      <c r="B38" s="829"/>
      <c r="C38" s="1077" t="s">
        <v>279</v>
      </c>
      <c r="D38" s="829"/>
      <c r="E38" s="1077" t="s">
        <v>280</v>
      </c>
      <c r="F38" s="829"/>
      <c r="G38" s="1077" t="s">
        <v>279</v>
      </c>
      <c r="H38" s="829"/>
      <c r="I38" s="1077" t="s">
        <v>284</v>
      </c>
      <c r="J38" s="829"/>
      <c r="K38" s="829"/>
      <c r="L38" s="1077"/>
      <c r="M38" s="829"/>
      <c r="N38" s="829"/>
      <c r="O38" s="1077"/>
      <c r="P38" s="829"/>
      <c r="Q38" s="1077"/>
      <c r="R38" s="829"/>
      <c r="S38" s="1076" t="s">
        <v>189</v>
      </c>
      <c r="T38" s="829"/>
      <c r="U38" s="829"/>
      <c r="V38" s="829"/>
      <c r="W38" s="829"/>
      <c r="X38" s="829"/>
      <c r="Y38" s="829"/>
      <c r="Z38" s="829"/>
      <c r="AA38" s="1077" t="s">
        <v>273</v>
      </c>
      <c r="AB38" s="829"/>
      <c r="AC38" s="829"/>
      <c r="AD38" s="829"/>
      <c r="AE38" s="829"/>
      <c r="AF38" s="1077" t="s">
        <v>274</v>
      </c>
      <c r="AG38" s="829"/>
      <c r="AH38" s="829"/>
      <c r="AI38" s="227" t="s">
        <v>65</v>
      </c>
      <c r="AJ38" s="1078" t="s">
        <v>275</v>
      </c>
      <c r="AK38" s="829"/>
      <c r="AL38" s="829"/>
      <c r="AM38" s="829"/>
      <c r="AN38" s="829"/>
      <c r="AO38" s="829"/>
      <c r="AP38" s="226">
        <v>24015000000</v>
      </c>
      <c r="AQ38" s="372">
        <v>0</v>
      </c>
      <c r="AR38" s="372">
        <v>0</v>
      </c>
      <c r="AS38" s="372">
        <v>0</v>
      </c>
      <c r="AT38" s="226">
        <v>1059722152</v>
      </c>
      <c r="AU38" s="226">
        <v>-1059722152</v>
      </c>
      <c r="AV38" s="226">
        <v>1059722152</v>
      </c>
      <c r="AW38" s="372">
        <v>0</v>
      </c>
      <c r="AX38" s="226">
        <v>1059722152</v>
      </c>
      <c r="AY38" s="372">
        <v>0</v>
      </c>
      <c r="AZ38" s="226">
        <v>1059722152</v>
      </c>
      <c r="BA38" s="372">
        <v>0</v>
      </c>
      <c r="BB38" s="372">
        <v>0</v>
      </c>
    </row>
    <row r="39" spans="1:54" hidden="1" x14ac:dyDescent="0.25">
      <c r="A39" s="1084" t="s">
        <v>14</v>
      </c>
      <c r="B39" s="829"/>
      <c r="C39" s="1084" t="s">
        <v>279</v>
      </c>
      <c r="D39" s="829"/>
      <c r="E39" s="1084" t="s">
        <v>280</v>
      </c>
      <c r="F39" s="829"/>
      <c r="G39" s="1084" t="s">
        <v>279</v>
      </c>
      <c r="H39" s="829"/>
      <c r="I39" s="1084" t="s">
        <v>284</v>
      </c>
      <c r="J39" s="829"/>
      <c r="K39" s="829"/>
      <c r="L39" s="1084" t="s">
        <v>279</v>
      </c>
      <c r="M39" s="829"/>
      <c r="N39" s="829"/>
      <c r="O39" s="1084"/>
      <c r="P39" s="829"/>
      <c r="Q39" s="1084"/>
      <c r="R39" s="829"/>
      <c r="S39" s="1083" t="s">
        <v>19</v>
      </c>
      <c r="T39" s="829"/>
      <c r="U39" s="829"/>
      <c r="V39" s="829"/>
      <c r="W39" s="829"/>
      <c r="X39" s="829"/>
      <c r="Y39" s="829"/>
      <c r="Z39" s="829"/>
      <c r="AA39" s="1084" t="s">
        <v>273</v>
      </c>
      <c r="AB39" s="829"/>
      <c r="AC39" s="829"/>
      <c r="AD39" s="829"/>
      <c r="AE39" s="829"/>
      <c r="AF39" s="1084" t="s">
        <v>274</v>
      </c>
      <c r="AG39" s="829"/>
      <c r="AH39" s="829"/>
      <c r="AI39" s="224" t="s">
        <v>65</v>
      </c>
      <c r="AJ39" s="1085" t="s">
        <v>275</v>
      </c>
      <c r="AK39" s="829"/>
      <c r="AL39" s="829"/>
      <c r="AM39" s="829"/>
      <c r="AN39" s="829"/>
      <c r="AO39" s="829"/>
      <c r="AP39" s="223">
        <v>3150962889</v>
      </c>
      <c r="AQ39" s="373">
        <v>0</v>
      </c>
      <c r="AR39" s="373">
        <v>0</v>
      </c>
      <c r="AS39" s="373">
        <v>0</v>
      </c>
      <c r="AT39" s="223">
        <v>283065814</v>
      </c>
      <c r="AU39" s="223">
        <v>-283065814</v>
      </c>
      <c r="AV39" s="223">
        <v>283065814</v>
      </c>
      <c r="AW39" s="373">
        <v>0</v>
      </c>
      <c r="AX39" s="223">
        <v>283065814</v>
      </c>
      <c r="AY39" s="373">
        <v>0</v>
      </c>
      <c r="AZ39" s="223">
        <v>283065814</v>
      </c>
      <c r="BA39" s="373">
        <v>0</v>
      </c>
      <c r="BB39" s="373">
        <v>0</v>
      </c>
    </row>
    <row r="40" spans="1:54" hidden="1" x14ac:dyDescent="0.25">
      <c r="A40" s="1084" t="s">
        <v>14</v>
      </c>
      <c r="B40" s="829"/>
      <c r="C40" s="1084" t="s">
        <v>279</v>
      </c>
      <c r="D40" s="829"/>
      <c r="E40" s="1084" t="s">
        <v>280</v>
      </c>
      <c r="F40" s="829"/>
      <c r="G40" s="1084" t="s">
        <v>279</v>
      </c>
      <c r="H40" s="829"/>
      <c r="I40" s="1084" t="s">
        <v>284</v>
      </c>
      <c r="J40" s="829"/>
      <c r="K40" s="829"/>
      <c r="L40" s="1084" t="s">
        <v>282</v>
      </c>
      <c r="M40" s="829"/>
      <c r="N40" s="829"/>
      <c r="O40" s="1084"/>
      <c r="P40" s="829"/>
      <c r="Q40" s="1084"/>
      <c r="R40" s="829"/>
      <c r="S40" s="1083" t="s">
        <v>20</v>
      </c>
      <c r="T40" s="829"/>
      <c r="U40" s="829"/>
      <c r="V40" s="829"/>
      <c r="W40" s="829"/>
      <c r="X40" s="829"/>
      <c r="Y40" s="829"/>
      <c r="Z40" s="829"/>
      <c r="AA40" s="1084" t="s">
        <v>273</v>
      </c>
      <c r="AB40" s="829"/>
      <c r="AC40" s="829"/>
      <c r="AD40" s="829"/>
      <c r="AE40" s="829"/>
      <c r="AF40" s="1084" t="s">
        <v>274</v>
      </c>
      <c r="AG40" s="829"/>
      <c r="AH40" s="829"/>
      <c r="AI40" s="224" t="s">
        <v>65</v>
      </c>
      <c r="AJ40" s="1085" t="s">
        <v>275</v>
      </c>
      <c r="AK40" s="829"/>
      <c r="AL40" s="829"/>
      <c r="AM40" s="829"/>
      <c r="AN40" s="829"/>
      <c r="AO40" s="829"/>
      <c r="AP40" s="223">
        <v>2597340556</v>
      </c>
      <c r="AQ40" s="373">
        <v>0</v>
      </c>
      <c r="AR40" s="373">
        <v>0</v>
      </c>
      <c r="AS40" s="373">
        <v>0</v>
      </c>
      <c r="AT40" s="223">
        <v>254448426</v>
      </c>
      <c r="AU40" s="223">
        <v>-254448426</v>
      </c>
      <c r="AV40" s="223">
        <v>254448426</v>
      </c>
      <c r="AW40" s="373">
        <v>0</v>
      </c>
      <c r="AX40" s="223">
        <v>254448426</v>
      </c>
      <c r="AY40" s="373">
        <v>0</v>
      </c>
      <c r="AZ40" s="223">
        <v>254448426</v>
      </c>
      <c r="BA40" s="373">
        <v>0</v>
      </c>
      <c r="BB40" s="373">
        <v>0</v>
      </c>
    </row>
    <row r="41" spans="1:54" hidden="1" x14ac:dyDescent="0.25">
      <c r="A41" s="1084" t="s">
        <v>14</v>
      </c>
      <c r="B41" s="829"/>
      <c r="C41" s="1084" t="s">
        <v>279</v>
      </c>
      <c r="D41" s="829"/>
      <c r="E41" s="1084" t="s">
        <v>280</v>
      </c>
      <c r="F41" s="829"/>
      <c r="G41" s="1084" t="s">
        <v>279</v>
      </c>
      <c r="H41" s="829"/>
      <c r="I41" s="1084" t="s">
        <v>284</v>
      </c>
      <c r="J41" s="829"/>
      <c r="K41" s="829"/>
      <c r="L41" s="1084" t="s">
        <v>285</v>
      </c>
      <c r="M41" s="829"/>
      <c r="N41" s="829"/>
      <c r="O41" s="1084"/>
      <c r="P41" s="829"/>
      <c r="Q41" s="1084"/>
      <c r="R41" s="829"/>
      <c r="S41" s="1083" t="s">
        <v>21</v>
      </c>
      <c r="T41" s="829"/>
      <c r="U41" s="829"/>
      <c r="V41" s="829"/>
      <c r="W41" s="829"/>
      <c r="X41" s="829"/>
      <c r="Y41" s="829"/>
      <c r="Z41" s="829"/>
      <c r="AA41" s="1084" t="s">
        <v>273</v>
      </c>
      <c r="AB41" s="829"/>
      <c r="AC41" s="829"/>
      <c r="AD41" s="829"/>
      <c r="AE41" s="829"/>
      <c r="AF41" s="1084" t="s">
        <v>274</v>
      </c>
      <c r="AG41" s="829"/>
      <c r="AH41" s="829"/>
      <c r="AI41" s="224" t="s">
        <v>65</v>
      </c>
      <c r="AJ41" s="1085" t="s">
        <v>275</v>
      </c>
      <c r="AK41" s="829"/>
      <c r="AL41" s="829"/>
      <c r="AM41" s="829"/>
      <c r="AN41" s="829"/>
      <c r="AO41" s="829"/>
      <c r="AP41" s="223">
        <v>4253886505</v>
      </c>
      <c r="AQ41" s="373">
        <v>0</v>
      </c>
      <c r="AR41" s="373">
        <v>0</v>
      </c>
      <c r="AS41" s="373">
        <v>0</v>
      </c>
      <c r="AT41" s="223">
        <v>3808459</v>
      </c>
      <c r="AU41" s="223">
        <v>-3808459</v>
      </c>
      <c r="AV41" s="223">
        <v>3808459</v>
      </c>
      <c r="AW41" s="373">
        <v>0</v>
      </c>
      <c r="AX41" s="223">
        <v>3808459</v>
      </c>
      <c r="AY41" s="373">
        <v>0</v>
      </c>
      <c r="AZ41" s="223">
        <v>3808459</v>
      </c>
      <c r="BA41" s="373">
        <v>0</v>
      </c>
      <c r="BB41" s="373">
        <v>0</v>
      </c>
    </row>
    <row r="42" spans="1:54" hidden="1" x14ac:dyDescent="0.25">
      <c r="A42" s="1084" t="s">
        <v>14</v>
      </c>
      <c r="B42" s="829"/>
      <c r="C42" s="1084" t="s">
        <v>279</v>
      </c>
      <c r="D42" s="829"/>
      <c r="E42" s="1084" t="s">
        <v>280</v>
      </c>
      <c r="F42" s="829"/>
      <c r="G42" s="1084" t="s">
        <v>279</v>
      </c>
      <c r="H42" s="829"/>
      <c r="I42" s="1084" t="s">
        <v>284</v>
      </c>
      <c r="J42" s="829"/>
      <c r="K42" s="829"/>
      <c r="L42" s="1084" t="s">
        <v>286</v>
      </c>
      <c r="M42" s="829"/>
      <c r="N42" s="829"/>
      <c r="O42" s="1084"/>
      <c r="P42" s="829"/>
      <c r="Q42" s="1084"/>
      <c r="R42" s="829"/>
      <c r="S42" s="1083" t="s">
        <v>22</v>
      </c>
      <c r="T42" s="829"/>
      <c r="U42" s="829"/>
      <c r="V42" s="829"/>
      <c r="W42" s="829"/>
      <c r="X42" s="829"/>
      <c r="Y42" s="829"/>
      <c r="Z42" s="829"/>
      <c r="AA42" s="1084" t="s">
        <v>273</v>
      </c>
      <c r="AB42" s="829"/>
      <c r="AC42" s="829"/>
      <c r="AD42" s="829"/>
      <c r="AE42" s="829"/>
      <c r="AF42" s="1084" t="s">
        <v>274</v>
      </c>
      <c r="AG42" s="829"/>
      <c r="AH42" s="829"/>
      <c r="AI42" s="224" t="s">
        <v>65</v>
      </c>
      <c r="AJ42" s="1085" t="s">
        <v>275</v>
      </c>
      <c r="AK42" s="829"/>
      <c r="AL42" s="829"/>
      <c r="AM42" s="829"/>
      <c r="AN42" s="829"/>
      <c r="AO42" s="829"/>
      <c r="AP42" s="223">
        <v>4008125026</v>
      </c>
      <c r="AQ42" s="373">
        <v>0</v>
      </c>
      <c r="AR42" s="373">
        <v>0</v>
      </c>
      <c r="AS42" s="373">
        <v>0</v>
      </c>
      <c r="AT42" s="223">
        <v>312010132</v>
      </c>
      <c r="AU42" s="223">
        <v>-312010132</v>
      </c>
      <c r="AV42" s="223">
        <v>312010132</v>
      </c>
      <c r="AW42" s="373">
        <v>0</v>
      </c>
      <c r="AX42" s="223">
        <v>312010132</v>
      </c>
      <c r="AY42" s="373">
        <v>0</v>
      </c>
      <c r="AZ42" s="223">
        <v>312010132</v>
      </c>
      <c r="BA42" s="373">
        <v>0</v>
      </c>
      <c r="BB42" s="373">
        <v>0</v>
      </c>
    </row>
    <row r="43" spans="1:54" hidden="1" x14ac:dyDescent="0.25">
      <c r="A43" s="1084" t="s">
        <v>14</v>
      </c>
      <c r="B43" s="829"/>
      <c r="C43" s="1084" t="s">
        <v>279</v>
      </c>
      <c r="D43" s="829"/>
      <c r="E43" s="1084" t="s">
        <v>280</v>
      </c>
      <c r="F43" s="829"/>
      <c r="G43" s="1084" t="s">
        <v>279</v>
      </c>
      <c r="H43" s="829"/>
      <c r="I43" s="1084" t="s">
        <v>284</v>
      </c>
      <c r="J43" s="829"/>
      <c r="K43" s="829"/>
      <c r="L43" s="1084" t="s">
        <v>23</v>
      </c>
      <c r="M43" s="829"/>
      <c r="N43" s="829"/>
      <c r="O43" s="1084"/>
      <c r="P43" s="829"/>
      <c r="Q43" s="1084"/>
      <c r="R43" s="829"/>
      <c r="S43" s="1083" t="s">
        <v>24</v>
      </c>
      <c r="T43" s="829"/>
      <c r="U43" s="829"/>
      <c r="V43" s="829"/>
      <c r="W43" s="829"/>
      <c r="X43" s="829"/>
      <c r="Y43" s="829"/>
      <c r="Z43" s="829"/>
      <c r="AA43" s="1084" t="s">
        <v>273</v>
      </c>
      <c r="AB43" s="829"/>
      <c r="AC43" s="829"/>
      <c r="AD43" s="829"/>
      <c r="AE43" s="829"/>
      <c r="AF43" s="1084" t="s">
        <v>274</v>
      </c>
      <c r="AG43" s="829"/>
      <c r="AH43" s="829"/>
      <c r="AI43" s="224" t="s">
        <v>65</v>
      </c>
      <c r="AJ43" s="1085" t="s">
        <v>275</v>
      </c>
      <c r="AK43" s="829"/>
      <c r="AL43" s="829"/>
      <c r="AM43" s="829"/>
      <c r="AN43" s="829"/>
      <c r="AO43" s="829"/>
      <c r="AP43" s="223">
        <v>7990939236</v>
      </c>
      <c r="AQ43" s="373">
        <v>0</v>
      </c>
      <c r="AR43" s="373">
        <v>0</v>
      </c>
      <c r="AS43" s="373">
        <v>0</v>
      </c>
      <c r="AT43" s="223">
        <v>25567011</v>
      </c>
      <c r="AU43" s="223">
        <v>-25567011</v>
      </c>
      <c r="AV43" s="223">
        <v>25567011</v>
      </c>
      <c r="AW43" s="373">
        <v>0</v>
      </c>
      <c r="AX43" s="223">
        <v>25567011</v>
      </c>
      <c r="AY43" s="373">
        <v>0</v>
      </c>
      <c r="AZ43" s="223">
        <v>25567011</v>
      </c>
      <c r="BA43" s="373">
        <v>0</v>
      </c>
      <c r="BB43" s="373">
        <v>0</v>
      </c>
    </row>
    <row r="44" spans="1:54" hidden="1" x14ac:dyDescent="0.25">
      <c r="A44" s="1084" t="s">
        <v>14</v>
      </c>
      <c r="B44" s="829"/>
      <c r="C44" s="1084" t="s">
        <v>279</v>
      </c>
      <c r="D44" s="829"/>
      <c r="E44" s="1084" t="s">
        <v>280</v>
      </c>
      <c r="F44" s="829"/>
      <c r="G44" s="1084" t="s">
        <v>279</v>
      </c>
      <c r="H44" s="829"/>
      <c r="I44" s="1084" t="s">
        <v>284</v>
      </c>
      <c r="J44" s="829"/>
      <c r="K44" s="829"/>
      <c r="L44" s="1084" t="s">
        <v>287</v>
      </c>
      <c r="M44" s="829"/>
      <c r="N44" s="829"/>
      <c r="O44" s="1084"/>
      <c r="P44" s="829"/>
      <c r="Q44" s="1084"/>
      <c r="R44" s="829"/>
      <c r="S44" s="1083" t="s">
        <v>25</v>
      </c>
      <c r="T44" s="829"/>
      <c r="U44" s="829"/>
      <c r="V44" s="829"/>
      <c r="W44" s="829"/>
      <c r="X44" s="829"/>
      <c r="Y44" s="829"/>
      <c r="Z44" s="829"/>
      <c r="AA44" s="1084" t="s">
        <v>273</v>
      </c>
      <c r="AB44" s="829"/>
      <c r="AC44" s="829"/>
      <c r="AD44" s="829"/>
      <c r="AE44" s="829"/>
      <c r="AF44" s="1084" t="s">
        <v>274</v>
      </c>
      <c r="AG44" s="829"/>
      <c r="AH44" s="829"/>
      <c r="AI44" s="224" t="s">
        <v>65</v>
      </c>
      <c r="AJ44" s="1085" t="s">
        <v>275</v>
      </c>
      <c r="AK44" s="829"/>
      <c r="AL44" s="829"/>
      <c r="AM44" s="829"/>
      <c r="AN44" s="829"/>
      <c r="AO44" s="829"/>
      <c r="AP44" s="223">
        <v>2013745788</v>
      </c>
      <c r="AQ44" s="373">
        <v>0</v>
      </c>
      <c r="AR44" s="373">
        <v>0</v>
      </c>
      <c r="AS44" s="373">
        <v>0</v>
      </c>
      <c r="AT44" s="223">
        <v>180822310</v>
      </c>
      <c r="AU44" s="223">
        <v>-180822310</v>
      </c>
      <c r="AV44" s="223">
        <v>180822310</v>
      </c>
      <c r="AW44" s="373">
        <v>0</v>
      </c>
      <c r="AX44" s="223">
        <v>180822310</v>
      </c>
      <c r="AY44" s="373">
        <v>0</v>
      </c>
      <c r="AZ44" s="223">
        <v>180822310</v>
      </c>
      <c r="BA44" s="373">
        <v>0</v>
      </c>
      <c r="BB44" s="373">
        <v>0</v>
      </c>
    </row>
    <row r="45" spans="1:54" hidden="1" x14ac:dyDescent="0.25">
      <c r="A45" s="1077" t="s">
        <v>14</v>
      </c>
      <c r="B45" s="829"/>
      <c r="C45" s="1077" t="s">
        <v>279</v>
      </c>
      <c r="D45" s="829"/>
      <c r="E45" s="1077" t="s">
        <v>280</v>
      </c>
      <c r="F45" s="829"/>
      <c r="G45" s="1077" t="s">
        <v>279</v>
      </c>
      <c r="H45" s="829"/>
      <c r="I45" s="1077" t="s">
        <v>288</v>
      </c>
      <c r="J45" s="829"/>
      <c r="K45" s="829"/>
      <c r="L45" s="1077"/>
      <c r="M45" s="829"/>
      <c r="N45" s="829"/>
      <c r="O45" s="1077"/>
      <c r="P45" s="829"/>
      <c r="Q45" s="1077"/>
      <c r="R45" s="829"/>
      <c r="S45" s="1076" t="s">
        <v>190</v>
      </c>
      <c r="T45" s="829"/>
      <c r="U45" s="829"/>
      <c r="V45" s="829"/>
      <c r="W45" s="829"/>
      <c r="X45" s="829"/>
      <c r="Y45" s="829"/>
      <c r="Z45" s="829"/>
      <c r="AA45" s="1077" t="s">
        <v>273</v>
      </c>
      <c r="AB45" s="829"/>
      <c r="AC45" s="829"/>
      <c r="AD45" s="829"/>
      <c r="AE45" s="829"/>
      <c r="AF45" s="1077" t="s">
        <v>274</v>
      </c>
      <c r="AG45" s="829"/>
      <c r="AH45" s="829"/>
      <c r="AI45" s="227" t="s">
        <v>65</v>
      </c>
      <c r="AJ45" s="1078" t="s">
        <v>275</v>
      </c>
      <c r="AK45" s="829"/>
      <c r="AL45" s="829"/>
      <c r="AM45" s="829"/>
      <c r="AN45" s="829"/>
      <c r="AO45" s="829"/>
      <c r="AP45" s="226">
        <v>572000000</v>
      </c>
      <c r="AQ45" s="372">
        <v>0</v>
      </c>
      <c r="AR45" s="372">
        <v>0</v>
      </c>
      <c r="AS45" s="372">
        <v>0</v>
      </c>
      <c r="AT45" s="226">
        <v>47938921</v>
      </c>
      <c r="AU45" s="226">
        <v>-47938921</v>
      </c>
      <c r="AV45" s="226">
        <v>47938921</v>
      </c>
      <c r="AW45" s="372">
        <v>0</v>
      </c>
      <c r="AX45" s="226">
        <v>47938921</v>
      </c>
      <c r="AY45" s="372">
        <v>0</v>
      </c>
      <c r="AZ45" s="226">
        <v>47938921</v>
      </c>
      <c r="BA45" s="372">
        <v>0</v>
      </c>
      <c r="BB45" s="372">
        <v>0</v>
      </c>
    </row>
    <row r="46" spans="1:54" hidden="1" x14ac:dyDescent="0.25">
      <c r="A46" s="1084" t="s">
        <v>14</v>
      </c>
      <c r="B46" s="829"/>
      <c r="C46" s="1084" t="s">
        <v>279</v>
      </c>
      <c r="D46" s="829"/>
      <c r="E46" s="1084" t="s">
        <v>280</v>
      </c>
      <c r="F46" s="829"/>
      <c r="G46" s="1084" t="s">
        <v>279</v>
      </c>
      <c r="H46" s="829"/>
      <c r="I46" s="1084" t="s">
        <v>288</v>
      </c>
      <c r="J46" s="829"/>
      <c r="K46" s="829"/>
      <c r="L46" s="1084" t="s">
        <v>279</v>
      </c>
      <c r="M46" s="829"/>
      <c r="N46" s="829"/>
      <c r="O46" s="1084"/>
      <c r="P46" s="829"/>
      <c r="Q46" s="1084"/>
      <c r="R46" s="829"/>
      <c r="S46" s="1083" t="s">
        <v>26</v>
      </c>
      <c r="T46" s="829"/>
      <c r="U46" s="829"/>
      <c r="V46" s="829"/>
      <c r="W46" s="829"/>
      <c r="X46" s="829"/>
      <c r="Y46" s="829"/>
      <c r="Z46" s="829"/>
      <c r="AA46" s="1084" t="s">
        <v>273</v>
      </c>
      <c r="AB46" s="829"/>
      <c r="AC46" s="829"/>
      <c r="AD46" s="829"/>
      <c r="AE46" s="829"/>
      <c r="AF46" s="1084" t="s">
        <v>274</v>
      </c>
      <c r="AG46" s="829"/>
      <c r="AH46" s="829"/>
      <c r="AI46" s="224" t="s">
        <v>65</v>
      </c>
      <c r="AJ46" s="1085" t="s">
        <v>275</v>
      </c>
      <c r="AK46" s="829"/>
      <c r="AL46" s="829"/>
      <c r="AM46" s="829"/>
      <c r="AN46" s="829"/>
      <c r="AO46" s="829"/>
      <c r="AP46" s="223">
        <v>300000000</v>
      </c>
      <c r="AQ46" s="373">
        <v>0</v>
      </c>
      <c r="AR46" s="373">
        <v>0</v>
      </c>
      <c r="AS46" s="373">
        <v>0</v>
      </c>
      <c r="AT46" s="223">
        <v>31923910</v>
      </c>
      <c r="AU46" s="223">
        <v>-31923910</v>
      </c>
      <c r="AV46" s="223">
        <v>31923910</v>
      </c>
      <c r="AW46" s="373">
        <v>0</v>
      </c>
      <c r="AX46" s="223">
        <v>31923910</v>
      </c>
      <c r="AY46" s="373">
        <v>0</v>
      </c>
      <c r="AZ46" s="223">
        <v>31923910</v>
      </c>
      <c r="BA46" s="373">
        <v>0</v>
      </c>
      <c r="BB46" s="373">
        <v>0</v>
      </c>
    </row>
    <row r="47" spans="1:54" hidden="1" x14ac:dyDescent="0.25">
      <c r="A47" s="1084" t="s">
        <v>14</v>
      </c>
      <c r="B47" s="829"/>
      <c r="C47" s="1084" t="s">
        <v>279</v>
      </c>
      <c r="D47" s="829"/>
      <c r="E47" s="1084" t="s">
        <v>280</v>
      </c>
      <c r="F47" s="829"/>
      <c r="G47" s="1084" t="s">
        <v>279</v>
      </c>
      <c r="H47" s="829"/>
      <c r="I47" s="1084" t="s">
        <v>288</v>
      </c>
      <c r="J47" s="829"/>
      <c r="K47" s="829"/>
      <c r="L47" s="1084" t="s">
        <v>289</v>
      </c>
      <c r="M47" s="829"/>
      <c r="N47" s="829"/>
      <c r="O47" s="1084"/>
      <c r="P47" s="829"/>
      <c r="Q47" s="1084"/>
      <c r="R47" s="829"/>
      <c r="S47" s="1083" t="s">
        <v>27</v>
      </c>
      <c r="T47" s="829"/>
      <c r="U47" s="829"/>
      <c r="V47" s="829"/>
      <c r="W47" s="829"/>
      <c r="X47" s="829"/>
      <c r="Y47" s="829"/>
      <c r="Z47" s="829"/>
      <c r="AA47" s="1084" t="s">
        <v>273</v>
      </c>
      <c r="AB47" s="829"/>
      <c r="AC47" s="829"/>
      <c r="AD47" s="829"/>
      <c r="AE47" s="829"/>
      <c r="AF47" s="1084" t="s">
        <v>274</v>
      </c>
      <c r="AG47" s="829"/>
      <c r="AH47" s="829"/>
      <c r="AI47" s="224" t="s">
        <v>65</v>
      </c>
      <c r="AJ47" s="1085" t="s">
        <v>275</v>
      </c>
      <c r="AK47" s="829"/>
      <c r="AL47" s="829"/>
      <c r="AM47" s="829"/>
      <c r="AN47" s="829"/>
      <c r="AO47" s="829"/>
      <c r="AP47" s="223">
        <v>272000000</v>
      </c>
      <c r="AQ47" s="373">
        <v>0</v>
      </c>
      <c r="AR47" s="373">
        <v>0</v>
      </c>
      <c r="AS47" s="373">
        <v>0</v>
      </c>
      <c r="AT47" s="223">
        <v>16015011</v>
      </c>
      <c r="AU47" s="223">
        <v>-16015011</v>
      </c>
      <c r="AV47" s="223">
        <v>16015011</v>
      </c>
      <c r="AW47" s="373">
        <v>0</v>
      </c>
      <c r="AX47" s="223">
        <v>16015011</v>
      </c>
      <c r="AY47" s="373">
        <v>0</v>
      </c>
      <c r="AZ47" s="223">
        <v>16015011</v>
      </c>
      <c r="BA47" s="373">
        <v>0</v>
      </c>
      <c r="BB47" s="373">
        <v>0</v>
      </c>
    </row>
    <row r="48" spans="1:54" hidden="1" x14ac:dyDescent="0.25">
      <c r="A48" s="1084" t="s">
        <v>14</v>
      </c>
      <c r="B48" s="829"/>
      <c r="C48" s="1084" t="s">
        <v>279</v>
      </c>
      <c r="D48" s="829"/>
      <c r="E48" s="1084" t="s">
        <v>280</v>
      </c>
      <c r="F48" s="829"/>
      <c r="G48" s="1084" t="s">
        <v>279</v>
      </c>
      <c r="H48" s="829"/>
      <c r="I48" s="1084" t="s">
        <v>65</v>
      </c>
      <c r="J48" s="829"/>
      <c r="K48" s="829"/>
      <c r="L48" s="1084"/>
      <c r="M48" s="829"/>
      <c r="N48" s="829"/>
      <c r="O48" s="1084"/>
      <c r="P48" s="829"/>
      <c r="Q48" s="1084"/>
      <c r="R48" s="829"/>
      <c r="S48" s="1083" t="s">
        <v>665</v>
      </c>
      <c r="T48" s="829"/>
      <c r="U48" s="829"/>
      <c r="V48" s="829"/>
      <c r="W48" s="829"/>
      <c r="X48" s="829"/>
      <c r="Y48" s="829"/>
      <c r="Z48" s="829"/>
      <c r="AA48" s="1084" t="s">
        <v>273</v>
      </c>
      <c r="AB48" s="829"/>
      <c r="AC48" s="829"/>
      <c r="AD48" s="829"/>
      <c r="AE48" s="829"/>
      <c r="AF48" s="1084" t="s">
        <v>274</v>
      </c>
      <c r="AG48" s="829"/>
      <c r="AH48" s="829"/>
      <c r="AI48" s="224" t="s">
        <v>65</v>
      </c>
      <c r="AJ48" s="1085" t="s">
        <v>275</v>
      </c>
      <c r="AK48" s="829"/>
      <c r="AL48" s="829"/>
      <c r="AM48" s="829"/>
      <c r="AN48" s="829"/>
      <c r="AO48" s="829"/>
      <c r="AP48" s="223">
        <v>18764000000</v>
      </c>
      <c r="AQ48" s="373">
        <v>0</v>
      </c>
      <c r="AR48" s="373">
        <v>0</v>
      </c>
      <c r="AS48" s="373">
        <v>0</v>
      </c>
      <c r="AT48" s="373">
        <v>0</v>
      </c>
      <c r="AU48" s="373">
        <v>0</v>
      </c>
      <c r="AV48" s="373">
        <v>0</v>
      </c>
      <c r="AW48" s="373">
        <v>0</v>
      </c>
      <c r="AX48" s="373">
        <v>0</v>
      </c>
      <c r="AY48" s="373">
        <v>0</v>
      </c>
      <c r="AZ48" s="373">
        <v>0</v>
      </c>
      <c r="BA48" s="373">
        <v>0</v>
      </c>
      <c r="BB48" s="373">
        <v>0</v>
      </c>
    </row>
    <row r="49" spans="1:54" hidden="1" x14ac:dyDescent="0.25">
      <c r="A49" s="1077" t="s">
        <v>14</v>
      </c>
      <c r="B49" s="829"/>
      <c r="C49" s="1077" t="s">
        <v>279</v>
      </c>
      <c r="D49" s="829"/>
      <c r="E49" s="1077" t="s">
        <v>280</v>
      </c>
      <c r="F49" s="829"/>
      <c r="G49" s="1077" t="s">
        <v>282</v>
      </c>
      <c r="H49" s="829"/>
      <c r="I49" s="1077"/>
      <c r="J49" s="829"/>
      <c r="K49" s="829"/>
      <c r="L49" s="1077"/>
      <c r="M49" s="829"/>
      <c r="N49" s="829"/>
      <c r="O49" s="1077"/>
      <c r="P49" s="829"/>
      <c r="Q49" s="1077"/>
      <c r="R49" s="829"/>
      <c r="S49" s="1076" t="s">
        <v>193</v>
      </c>
      <c r="T49" s="829"/>
      <c r="U49" s="829"/>
      <c r="V49" s="829"/>
      <c r="W49" s="829"/>
      <c r="X49" s="829"/>
      <c r="Y49" s="829"/>
      <c r="Z49" s="829"/>
      <c r="AA49" s="1077" t="s">
        <v>273</v>
      </c>
      <c r="AB49" s="829"/>
      <c r="AC49" s="829"/>
      <c r="AD49" s="829"/>
      <c r="AE49" s="829"/>
      <c r="AF49" s="1077" t="s">
        <v>274</v>
      </c>
      <c r="AG49" s="829"/>
      <c r="AH49" s="829"/>
      <c r="AI49" s="227" t="s">
        <v>65</v>
      </c>
      <c r="AJ49" s="1078" t="s">
        <v>275</v>
      </c>
      <c r="AK49" s="829"/>
      <c r="AL49" s="829"/>
      <c r="AM49" s="829"/>
      <c r="AN49" s="829"/>
      <c r="AO49" s="829"/>
      <c r="AP49" s="226">
        <v>2620100000</v>
      </c>
      <c r="AQ49" s="226">
        <v>45000000</v>
      </c>
      <c r="AR49" s="226">
        <v>4997571</v>
      </c>
      <c r="AS49" s="372">
        <v>0</v>
      </c>
      <c r="AT49" s="372">
        <v>0</v>
      </c>
      <c r="AU49" s="226">
        <v>45000000</v>
      </c>
      <c r="AV49" s="226">
        <v>214152802</v>
      </c>
      <c r="AW49" s="226">
        <v>-214152802</v>
      </c>
      <c r="AX49" s="226">
        <v>214152802</v>
      </c>
      <c r="AY49" s="372">
        <v>0</v>
      </c>
      <c r="AZ49" s="226">
        <v>214152802</v>
      </c>
      <c r="BA49" s="372">
        <v>0</v>
      </c>
      <c r="BB49" s="372">
        <v>0</v>
      </c>
    </row>
    <row r="50" spans="1:54" hidden="1" x14ac:dyDescent="0.25">
      <c r="A50" s="1084" t="s">
        <v>14</v>
      </c>
      <c r="B50" s="829"/>
      <c r="C50" s="1084" t="s">
        <v>279</v>
      </c>
      <c r="D50" s="829"/>
      <c r="E50" s="1084" t="s">
        <v>280</v>
      </c>
      <c r="F50" s="829"/>
      <c r="G50" s="1084" t="s">
        <v>282</v>
      </c>
      <c r="H50" s="829"/>
      <c r="I50" s="1084" t="s">
        <v>290</v>
      </c>
      <c r="J50" s="829"/>
      <c r="K50" s="829"/>
      <c r="L50" s="1084"/>
      <c r="M50" s="829"/>
      <c r="N50" s="829"/>
      <c r="O50" s="1084"/>
      <c r="P50" s="829"/>
      <c r="Q50" s="1084"/>
      <c r="R50" s="829"/>
      <c r="S50" s="1083" t="s">
        <v>28</v>
      </c>
      <c r="T50" s="829"/>
      <c r="U50" s="829"/>
      <c r="V50" s="829"/>
      <c r="W50" s="829"/>
      <c r="X50" s="829"/>
      <c r="Y50" s="829"/>
      <c r="Z50" s="829"/>
      <c r="AA50" s="1084" t="s">
        <v>273</v>
      </c>
      <c r="AB50" s="829"/>
      <c r="AC50" s="829"/>
      <c r="AD50" s="829"/>
      <c r="AE50" s="829"/>
      <c r="AF50" s="1084" t="s">
        <v>274</v>
      </c>
      <c r="AG50" s="829"/>
      <c r="AH50" s="829"/>
      <c r="AI50" s="224" t="s">
        <v>65</v>
      </c>
      <c r="AJ50" s="1085" t="s">
        <v>275</v>
      </c>
      <c r="AK50" s="829"/>
      <c r="AL50" s="829"/>
      <c r="AM50" s="829"/>
      <c r="AN50" s="829"/>
      <c r="AO50" s="829"/>
      <c r="AP50" s="223">
        <v>2620100000</v>
      </c>
      <c r="AQ50" s="223">
        <v>45000000</v>
      </c>
      <c r="AR50" s="223">
        <v>4997571</v>
      </c>
      <c r="AS50" s="373">
        <v>0</v>
      </c>
      <c r="AT50" s="373">
        <v>0</v>
      </c>
      <c r="AU50" s="223">
        <v>45000000</v>
      </c>
      <c r="AV50" s="223">
        <v>214152802</v>
      </c>
      <c r="AW50" s="223">
        <v>-214152802</v>
      </c>
      <c r="AX50" s="223">
        <v>214152802</v>
      </c>
      <c r="AY50" s="373">
        <v>0</v>
      </c>
      <c r="AZ50" s="223">
        <v>214152802</v>
      </c>
      <c r="BA50" s="373">
        <v>0</v>
      </c>
      <c r="BB50" s="373">
        <v>0</v>
      </c>
    </row>
    <row r="51" spans="1:54" hidden="1" x14ac:dyDescent="0.25">
      <c r="A51" s="1077" t="s">
        <v>14</v>
      </c>
      <c r="B51" s="829"/>
      <c r="C51" s="1077" t="s">
        <v>279</v>
      </c>
      <c r="D51" s="829"/>
      <c r="E51" s="1077" t="s">
        <v>280</v>
      </c>
      <c r="F51" s="829"/>
      <c r="G51" s="1077" t="s">
        <v>284</v>
      </c>
      <c r="H51" s="829"/>
      <c r="I51" s="1077"/>
      <c r="J51" s="829"/>
      <c r="K51" s="829"/>
      <c r="L51" s="1077"/>
      <c r="M51" s="829"/>
      <c r="N51" s="829"/>
      <c r="O51" s="1077"/>
      <c r="P51" s="829"/>
      <c r="Q51" s="1077"/>
      <c r="R51" s="829"/>
      <c r="S51" s="1076" t="s">
        <v>195</v>
      </c>
      <c r="T51" s="829"/>
      <c r="U51" s="829"/>
      <c r="V51" s="829"/>
      <c r="W51" s="829"/>
      <c r="X51" s="829"/>
      <c r="Y51" s="829"/>
      <c r="Z51" s="829"/>
      <c r="AA51" s="1077" t="s">
        <v>273</v>
      </c>
      <c r="AB51" s="829"/>
      <c r="AC51" s="829"/>
      <c r="AD51" s="829"/>
      <c r="AE51" s="829"/>
      <c r="AF51" s="1077" t="s">
        <v>274</v>
      </c>
      <c r="AG51" s="829"/>
      <c r="AH51" s="829"/>
      <c r="AI51" s="227" t="s">
        <v>65</v>
      </c>
      <c r="AJ51" s="1078" t="s">
        <v>275</v>
      </c>
      <c r="AK51" s="829"/>
      <c r="AL51" s="829"/>
      <c r="AM51" s="829"/>
      <c r="AN51" s="829"/>
      <c r="AO51" s="829"/>
      <c r="AP51" s="226">
        <v>35057916667</v>
      </c>
      <c r="AQ51" s="372">
        <v>0</v>
      </c>
      <c r="AR51" s="372">
        <v>0</v>
      </c>
      <c r="AS51" s="372">
        <v>0</v>
      </c>
      <c r="AT51" s="226">
        <v>4201458816</v>
      </c>
      <c r="AU51" s="226">
        <v>-4201458816</v>
      </c>
      <c r="AV51" s="226">
        <v>4201458816</v>
      </c>
      <c r="AW51" s="372">
        <v>0</v>
      </c>
      <c r="AX51" s="226">
        <v>4201458816</v>
      </c>
      <c r="AY51" s="372">
        <v>0</v>
      </c>
      <c r="AZ51" s="226">
        <v>3400154646</v>
      </c>
      <c r="BA51" s="226">
        <v>801304170</v>
      </c>
      <c r="BB51" s="226">
        <v>3837403</v>
      </c>
    </row>
    <row r="52" spans="1:54" hidden="1" x14ac:dyDescent="0.25">
      <c r="A52" s="1077" t="s">
        <v>14</v>
      </c>
      <c r="B52" s="829"/>
      <c r="C52" s="1077" t="s">
        <v>279</v>
      </c>
      <c r="D52" s="829"/>
      <c r="E52" s="1077" t="s">
        <v>280</v>
      </c>
      <c r="F52" s="829"/>
      <c r="G52" s="1077" t="s">
        <v>284</v>
      </c>
      <c r="H52" s="829"/>
      <c r="I52" s="1077" t="s">
        <v>279</v>
      </c>
      <c r="J52" s="829"/>
      <c r="K52" s="829"/>
      <c r="L52" s="1077"/>
      <c r="M52" s="829"/>
      <c r="N52" s="829"/>
      <c r="O52" s="1077"/>
      <c r="P52" s="829"/>
      <c r="Q52" s="1077"/>
      <c r="R52" s="829"/>
      <c r="S52" s="1076" t="s">
        <v>197</v>
      </c>
      <c r="T52" s="829"/>
      <c r="U52" s="829"/>
      <c r="V52" s="829"/>
      <c r="W52" s="829"/>
      <c r="X52" s="829"/>
      <c r="Y52" s="829"/>
      <c r="Z52" s="829"/>
      <c r="AA52" s="1077" t="s">
        <v>273</v>
      </c>
      <c r="AB52" s="829"/>
      <c r="AC52" s="829"/>
      <c r="AD52" s="829"/>
      <c r="AE52" s="829"/>
      <c r="AF52" s="1077" t="s">
        <v>274</v>
      </c>
      <c r="AG52" s="829"/>
      <c r="AH52" s="829"/>
      <c r="AI52" s="227" t="s">
        <v>65</v>
      </c>
      <c r="AJ52" s="1078" t="s">
        <v>275</v>
      </c>
      <c r="AK52" s="829"/>
      <c r="AL52" s="829"/>
      <c r="AM52" s="829"/>
      <c r="AN52" s="829"/>
      <c r="AO52" s="829"/>
      <c r="AP52" s="226">
        <v>17935538469</v>
      </c>
      <c r="AQ52" s="372">
        <v>0</v>
      </c>
      <c r="AR52" s="372">
        <v>0</v>
      </c>
      <c r="AS52" s="372">
        <v>0</v>
      </c>
      <c r="AT52" s="226">
        <v>2215009745</v>
      </c>
      <c r="AU52" s="226">
        <v>-2215009745</v>
      </c>
      <c r="AV52" s="226">
        <v>2215009745</v>
      </c>
      <c r="AW52" s="372">
        <v>0</v>
      </c>
      <c r="AX52" s="226">
        <v>2215009745</v>
      </c>
      <c r="AY52" s="372">
        <v>0</v>
      </c>
      <c r="AZ52" s="226">
        <v>2215009745</v>
      </c>
      <c r="BA52" s="372">
        <v>0</v>
      </c>
      <c r="BB52" s="226">
        <v>3612003</v>
      </c>
    </row>
    <row r="53" spans="1:54" hidden="1" x14ac:dyDescent="0.25">
      <c r="A53" s="1084" t="s">
        <v>14</v>
      </c>
      <c r="B53" s="829"/>
      <c r="C53" s="1084" t="s">
        <v>279</v>
      </c>
      <c r="D53" s="829"/>
      <c r="E53" s="1084" t="s">
        <v>280</v>
      </c>
      <c r="F53" s="829"/>
      <c r="G53" s="1084" t="s">
        <v>284</v>
      </c>
      <c r="H53" s="829"/>
      <c r="I53" s="1084" t="s">
        <v>279</v>
      </c>
      <c r="J53" s="829"/>
      <c r="K53" s="829"/>
      <c r="L53" s="1084" t="s">
        <v>279</v>
      </c>
      <c r="M53" s="829"/>
      <c r="N53" s="829"/>
      <c r="O53" s="1084"/>
      <c r="P53" s="829"/>
      <c r="Q53" s="1084"/>
      <c r="R53" s="829"/>
      <c r="S53" s="1083" t="s">
        <v>29</v>
      </c>
      <c r="T53" s="829"/>
      <c r="U53" s="829"/>
      <c r="V53" s="829"/>
      <c r="W53" s="829"/>
      <c r="X53" s="829"/>
      <c r="Y53" s="829"/>
      <c r="Z53" s="829"/>
      <c r="AA53" s="1084" t="s">
        <v>273</v>
      </c>
      <c r="AB53" s="829"/>
      <c r="AC53" s="829"/>
      <c r="AD53" s="829"/>
      <c r="AE53" s="829"/>
      <c r="AF53" s="1084" t="s">
        <v>274</v>
      </c>
      <c r="AG53" s="829"/>
      <c r="AH53" s="829"/>
      <c r="AI53" s="224" t="s">
        <v>65</v>
      </c>
      <c r="AJ53" s="1085" t="s">
        <v>275</v>
      </c>
      <c r="AK53" s="829"/>
      <c r="AL53" s="829"/>
      <c r="AM53" s="829"/>
      <c r="AN53" s="829"/>
      <c r="AO53" s="829"/>
      <c r="AP53" s="223">
        <v>3486406531</v>
      </c>
      <c r="AQ53" s="373">
        <v>0</v>
      </c>
      <c r="AR53" s="373">
        <v>0</v>
      </c>
      <c r="AS53" s="373">
        <v>0</v>
      </c>
      <c r="AT53" s="223">
        <v>475464800</v>
      </c>
      <c r="AU53" s="223">
        <v>-475464800</v>
      </c>
      <c r="AV53" s="223">
        <v>475464800</v>
      </c>
      <c r="AW53" s="373">
        <v>0</v>
      </c>
      <c r="AX53" s="223">
        <v>475464800</v>
      </c>
      <c r="AY53" s="373">
        <v>0</v>
      </c>
      <c r="AZ53" s="223">
        <v>475464800</v>
      </c>
      <c r="BA53" s="373">
        <v>0</v>
      </c>
      <c r="BB53" s="373">
        <v>0</v>
      </c>
    </row>
    <row r="54" spans="1:54" hidden="1" x14ac:dyDescent="0.25">
      <c r="A54" s="1084" t="s">
        <v>14</v>
      </c>
      <c r="B54" s="829"/>
      <c r="C54" s="1084" t="s">
        <v>279</v>
      </c>
      <c r="D54" s="829"/>
      <c r="E54" s="1084" t="s">
        <v>280</v>
      </c>
      <c r="F54" s="829"/>
      <c r="G54" s="1084" t="s">
        <v>284</v>
      </c>
      <c r="H54" s="829"/>
      <c r="I54" s="1084" t="s">
        <v>279</v>
      </c>
      <c r="J54" s="829"/>
      <c r="K54" s="829"/>
      <c r="L54" s="1084" t="s">
        <v>282</v>
      </c>
      <c r="M54" s="829"/>
      <c r="N54" s="829"/>
      <c r="O54" s="1084"/>
      <c r="P54" s="829"/>
      <c r="Q54" s="1084"/>
      <c r="R54" s="829"/>
      <c r="S54" s="1083" t="s">
        <v>30</v>
      </c>
      <c r="T54" s="829"/>
      <c r="U54" s="829"/>
      <c r="V54" s="829"/>
      <c r="W54" s="829"/>
      <c r="X54" s="829"/>
      <c r="Y54" s="829"/>
      <c r="Z54" s="829"/>
      <c r="AA54" s="1084" t="s">
        <v>273</v>
      </c>
      <c r="AB54" s="829"/>
      <c r="AC54" s="829"/>
      <c r="AD54" s="829"/>
      <c r="AE54" s="829"/>
      <c r="AF54" s="1084" t="s">
        <v>274</v>
      </c>
      <c r="AG54" s="829"/>
      <c r="AH54" s="829"/>
      <c r="AI54" s="224" t="s">
        <v>65</v>
      </c>
      <c r="AJ54" s="1085" t="s">
        <v>275</v>
      </c>
      <c r="AK54" s="829"/>
      <c r="AL54" s="829"/>
      <c r="AM54" s="829"/>
      <c r="AN54" s="829"/>
      <c r="AO54" s="829"/>
      <c r="AP54" s="223">
        <v>1530182979</v>
      </c>
      <c r="AQ54" s="373">
        <v>0</v>
      </c>
      <c r="AR54" s="373">
        <v>0</v>
      </c>
      <c r="AS54" s="373">
        <v>0</v>
      </c>
      <c r="AT54" s="223">
        <v>20152399</v>
      </c>
      <c r="AU54" s="223">
        <v>-20152399</v>
      </c>
      <c r="AV54" s="223">
        <v>20152399</v>
      </c>
      <c r="AW54" s="373">
        <v>0</v>
      </c>
      <c r="AX54" s="223">
        <v>20152399</v>
      </c>
      <c r="AY54" s="373">
        <v>0</v>
      </c>
      <c r="AZ54" s="223">
        <v>20152399</v>
      </c>
      <c r="BA54" s="373">
        <v>0</v>
      </c>
      <c r="BB54" s="373">
        <v>0</v>
      </c>
    </row>
    <row r="55" spans="1:54" hidden="1" x14ac:dyDescent="0.25">
      <c r="A55" s="1084" t="s">
        <v>14</v>
      </c>
      <c r="B55" s="829"/>
      <c r="C55" s="1084" t="s">
        <v>279</v>
      </c>
      <c r="D55" s="829"/>
      <c r="E55" s="1084" t="s">
        <v>280</v>
      </c>
      <c r="F55" s="829"/>
      <c r="G55" s="1084" t="s">
        <v>284</v>
      </c>
      <c r="H55" s="829"/>
      <c r="I55" s="1084" t="s">
        <v>279</v>
      </c>
      <c r="J55" s="829"/>
      <c r="K55" s="829"/>
      <c r="L55" s="1084" t="s">
        <v>289</v>
      </c>
      <c r="M55" s="829"/>
      <c r="N55" s="829"/>
      <c r="O55" s="1084"/>
      <c r="P55" s="829"/>
      <c r="Q55" s="1084"/>
      <c r="R55" s="829"/>
      <c r="S55" s="1083" t="s">
        <v>31</v>
      </c>
      <c r="T55" s="829"/>
      <c r="U55" s="829"/>
      <c r="V55" s="829"/>
      <c r="W55" s="829"/>
      <c r="X55" s="829"/>
      <c r="Y55" s="829"/>
      <c r="Z55" s="829"/>
      <c r="AA55" s="1084" t="s">
        <v>273</v>
      </c>
      <c r="AB55" s="829"/>
      <c r="AC55" s="829"/>
      <c r="AD55" s="829"/>
      <c r="AE55" s="829"/>
      <c r="AF55" s="1084" t="s">
        <v>274</v>
      </c>
      <c r="AG55" s="829"/>
      <c r="AH55" s="829"/>
      <c r="AI55" s="224" t="s">
        <v>65</v>
      </c>
      <c r="AJ55" s="1085" t="s">
        <v>275</v>
      </c>
      <c r="AK55" s="829"/>
      <c r="AL55" s="829"/>
      <c r="AM55" s="829"/>
      <c r="AN55" s="829"/>
      <c r="AO55" s="829"/>
      <c r="AP55" s="223">
        <v>4451871042</v>
      </c>
      <c r="AQ55" s="373">
        <v>0</v>
      </c>
      <c r="AR55" s="373">
        <v>0</v>
      </c>
      <c r="AS55" s="373">
        <v>0</v>
      </c>
      <c r="AT55" s="223">
        <v>591924376</v>
      </c>
      <c r="AU55" s="223">
        <v>-591924376</v>
      </c>
      <c r="AV55" s="223">
        <v>591924376</v>
      </c>
      <c r="AW55" s="373">
        <v>0</v>
      </c>
      <c r="AX55" s="223">
        <v>591924376</v>
      </c>
      <c r="AY55" s="373">
        <v>0</v>
      </c>
      <c r="AZ55" s="223">
        <v>591924376</v>
      </c>
      <c r="BA55" s="373">
        <v>0</v>
      </c>
      <c r="BB55" s="373">
        <v>0</v>
      </c>
    </row>
    <row r="56" spans="1:54" hidden="1" x14ac:dyDescent="0.25">
      <c r="A56" s="1084" t="s">
        <v>14</v>
      </c>
      <c r="B56" s="829"/>
      <c r="C56" s="1084" t="s">
        <v>279</v>
      </c>
      <c r="D56" s="829"/>
      <c r="E56" s="1084" t="s">
        <v>280</v>
      </c>
      <c r="F56" s="829"/>
      <c r="G56" s="1084" t="s">
        <v>284</v>
      </c>
      <c r="H56" s="829"/>
      <c r="I56" s="1084" t="s">
        <v>279</v>
      </c>
      <c r="J56" s="829"/>
      <c r="K56" s="829"/>
      <c r="L56" s="1084" t="s">
        <v>283</v>
      </c>
      <c r="M56" s="829"/>
      <c r="N56" s="829"/>
      <c r="O56" s="1084"/>
      <c r="P56" s="829"/>
      <c r="Q56" s="1084"/>
      <c r="R56" s="829"/>
      <c r="S56" s="1083" t="s">
        <v>32</v>
      </c>
      <c r="T56" s="829"/>
      <c r="U56" s="829"/>
      <c r="V56" s="829"/>
      <c r="W56" s="829"/>
      <c r="X56" s="829"/>
      <c r="Y56" s="829"/>
      <c r="Z56" s="829"/>
      <c r="AA56" s="1084" t="s">
        <v>273</v>
      </c>
      <c r="AB56" s="829"/>
      <c r="AC56" s="829"/>
      <c r="AD56" s="829"/>
      <c r="AE56" s="829"/>
      <c r="AF56" s="1084" t="s">
        <v>274</v>
      </c>
      <c r="AG56" s="829"/>
      <c r="AH56" s="829"/>
      <c r="AI56" s="224" t="s">
        <v>65</v>
      </c>
      <c r="AJ56" s="1085" t="s">
        <v>275</v>
      </c>
      <c r="AK56" s="829"/>
      <c r="AL56" s="829"/>
      <c r="AM56" s="829"/>
      <c r="AN56" s="829"/>
      <c r="AO56" s="829"/>
      <c r="AP56" s="223">
        <v>7532131228</v>
      </c>
      <c r="AQ56" s="373">
        <v>0</v>
      </c>
      <c r="AR56" s="373">
        <v>0</v>
      </c>
      <c r="AS56" s="373">
        <v>0</v>
      </c>
      <c r="AT56" s="223">
        <v>996842070</v>
      </c>
      <c r="AU56" s="223">
        <v>-996842070</v>
      </c>
      <c r="AV56" s="223">
        <v>996842070</v>
      </c>
      <c r="AW56" s="373">
        <v>0</v>
      </c>
      <c r="AX56" s="223">
        <v>996842070</v>
      </c>
      <c r="AY56" s="373">
        <v>0</v>
      </c>
      <c r="AZ56" s="223">
        <v>996842070</v>
      </c>
      <c r="BA56" s="373">
        <v>0</v>
      </c>
      <c r="BB56" s="223">
        <v>3612003</v>
      </c>
    </row>
    <row r="57" spans="1:54" hidden="1" x14ac:dyDescent="0.25">
      <c r="A57" s="1084" t="s">
        <v>14</v>
      </c>
      <c r="B57" s="829"/>
      <c r="C57" s="1084" t="s">
        <v>279</v>
      </c>
      <c r="D57" s="829"/>
      <c r="E57" s="1084" t="s">
        <v>280</v>
      </c>
      <c r="F57" s="829"/>
      <c r="G57" s="1084" t="s">
        <v>284</v>
      </c>
      <c r="H57" s="829"/>
      <c r="I57" s="1084" t="s">
        <v>279</v>
      </c>
      <c r="J57" s="829"/>
      <c r="K57" s="829"/>
      <c r="L57" s="1084" t="s">
        <v>284</v>
      </c>
      <c r="M57" s="829"/>
      <c r="N57" s="829"/>
      <c r="O57" s="1084"/>
      <c r="P57" s="829"/>
      <c r="Q57" s="1084"/>
      <c r="R57" s="829"/>
      <c r="S57" s="1083" t="s">
        <v>33</v>
      </c>
      <c r="T57" s="829"/>
      <c r="U57" s="829"/>
      <c r="V57" s="829"/>
      <c r="W57" s="829"/>
      <c r="X57" s="829"/>
      <c r="Y57" s="829"/>
      <c r="Z57" s="829"/>
      <c r="AA57" s="1084" t="s">
        <v>273</v>
      </c>
      <c r="AB57" s="829"/>
      <c r="AC57" s="829"/>
      <c r="AD57" s="829"/>
      <c r="AE57" s="829"/>
      <c r="AF57" s="1084" t="s">
        <v>274</v>
      </c>
      <c r="AG57" s="829"/>
      <c r="AH57" s="829"/>
      <c r="AI57" s="224" t="s">
        <v>65</v>
      </c>
      <c r="AJ57" s="1085" t="s">
        <v>275</v>
      </c>
      <c r="AK57" s="829"/>
      <c r="AL57" s="829"/>
      <c r="AM57" s="829"/>
      <c r="AN57" s="829"/>
      <c r="AO57" s="829"/>
      <c r="AP57" s="223">
        <v>934946689</v>
      </c>
      <c r="AQ57" s="373">
        <v>0</v>
      </c>
      <c r="AR57" s="373">
        <v>0</v>
      </c>
      <c r="AS57" s="373">
        <v>0</v>
      </c>
      <c r="AT57" s="223">
        <v>130626100</v>
      </c>
      <c r="AU57" s="223">
        <v>-130626100</v>
      </c>
      <c r="AV57" s="223">
        <v>130626100</v>
      </c>
      <c r="AW57" s="373">
        <v>0</v>
      </c>
      <c r="AX57" s="223">
        <v>130626100</v>
      </c>
      <c r="AY57" s="373">
        <v>0</v>
      </c>
      <c r="AZ57" s="223">
        <v>130626100</v>
      </c>
      <c r="BA57" s="373">
        <v>0</v>
      </c>
      <c r="BB57" s="373">
        <v>0</v>
      </c>
    </row>
    <row r="58" spans="1:54" hidden="1" x14ac:dyDescent="0.25">
      <c r="A58" s="1077" t="s">
        <v>14</v>
      </c>
      <c r="B58" s="829"/>
      <c r="C58" s="1077" t="s">
        <v>279</v>
      </c>
      <c r="D58" s="829"/>
      <c r="E58" s="1077" t="s">
        <v>280</v>
      </c>
      <c r="F58" s="829"/>
      <c r="G58" s="1077" t="s">
        <v>284</v>
      </c>
      <c r="H58" s="829"/>
      <c r="I58" s="1077" t="s">
        <v>282</v>
      </c>
      <c r="J58" s="829"/>
      <c r="K58" s="829"/>
      <c r="L58" s="1077"/>
      <c r="M58" s="829"/>
      <c r="N58" s="829"/>
      <c r="O58" s="1077"/>
      <c r="P58" s="829"/>
      <c r="Q58" s="1077"/>
      <c r="R58" s="829"/>
      <c r="S58" s="1076" t="s">
        <v>291</v>
      </c>
      <c r="T58" s="829"/>
      <c r="U58" s="829"/>
      <c r="V58" s="829"/>
      <c r="W58" s="829"/>
      <c r="X58" s="829"/>
      <c r="Y58" s="829"/>
      <c r="Z58" s="829"/>
      <c r="AA58" s="1077" t="s">
        <v>273</v>
      </c>
      <c r="AB58" s="829"/>
      <c r="AC58" s="829"/>
      <c r="AD58" s="829"/>
      <c r="AE58" s="829"/>
      <c r="AF58" s="1077" t="s">
        <v>274</v>
      </c>
      <c r="AG58" s="829"/>
      <c r="AH58" s="829"/>
      <c r="AI58" s="227" t="s">
        <v>65</v>
      </c>
      <c r="AJ58" s="1078" t="s">
        <v>275</v>
      </c>
      <c r="AK58" s="829"/>
      <c r="AL58" s="829"/>
      <c r="AM58" s="829"/>
      <c r="AN58" s="829"/>
      <c r="AO58" s="829"/>
      <c r="AP58" s="226">
        <v>12419953098</v>
      </c>
      <c r="AQ58" s="372">
        <v>0</v>
      </c>
      <c r="AR58" s="372">
        <v>0</v>
      </c>
      <c r="AS58" s="372">
        <v>0</v>
      </c>
      <c r="AT58" s="226">
        <v>1375781171</v>
      </c>
      <c r="AU58" s="226">
        <v>-1375781171</v>
      </c>
      <c r="AV58" s="226">
        <v>1375781171</v>
      </c>
      <c r="AW58" s="372">
        <v>0</v>
      </c>
      <c r="AX58" s="226">
        <v>1375781171</v>
      </c>
      <c r="AY58" s="372">
        <v>0</v>
      </c>
      <c r="AZ58" s="226">
        <v>853487701</v>
      </c>
      <c r="BA58" s="226">
        <v>522293470</v>
      </c>
      <c r="BB58" s="226">
        <v>225400</v>
      </c>
    </row>
    <row r="59" spans="1:54" hidden="1" x14ac:dyDescent="0.25">
      <c r="A59" s="1084" t="s">
        <v>14</v>
      </c>
      <c r="B59" s="829"/>
      <c r="C59" s="1084" t="s">
        <v>279</v>
      </c>
      <c r="D59" s="829"/>
      <c r="E59" s="1084" t="s">
        <v>280</v>
      </c>
      <c r="F59" s="829"/>
      <c r="G59" s="1084" t="s">
        <v>284</v>
      </c>
      <c r="H59" s="829"/>
      <c r="I59" s="1084" t="s">
        <v>282</v>
      </c>
      <c r="J59" s="829"/>
      <c r="K59" s="829"/>
      <c r="L59" s="1084" t="s">
        <v>279</v>
      </c>
      <c r="M59" s="829"/>
      <c r="N59" s="829"/>
      <c r="O59" s="1084"/>
      <c r="P59" s="829"/>
      <c r="Q59" s="1084"/>
      <c r="R59" s="829"/>
      <c r="S59" s="1083" t="s">
        <v>34</v>
      </c>
      <c r="T59" s="829"/>
      <c r="U59" s="829"/>
      <c r="V59" s="829"/>
      <c r="W59" s="829"/>
      <c r="X59" s="829"/>
      <c r="Y59" s="829"/>
      <c r="Z59" s="829"/>
      <c r="AA59" s="1084" t="s">
        <v>273</v>
      </c>
      <c r="AB59" s="829"/>
      <c r="AC59" s="829"/>
      <c r="AD59" s="829"/>
      <c r="AE59" s="829"/>
      <c r="AF59" s="1084" t="s">
        <v>274</v>
      </c>
      <c r="AG59" s="829"/>
      <c r="AH59" s="829"/>
      <c r="AI59" s="224" t="s">
        <v>65</v>
      </c>
      <c r="AJ59" s="1085" t="s">
        <v>275</v>
      </c>
      <c r="AK59" s="829"/>
      <c r="AL59" s="829"/>
      <c r="AM59" s="829"/>
      <c r="AN59" s="829"/>
      <c r="AO59" s="829"/>
      <c r="AP59" s="223">
        <v>119144700</v>
      </c>
      <c r="AQ59" s="373">
        <v>0</v>
      </c>
      <c r="AR59" s="373">
        <v>0</v>
      </c>
      <c r="AS59" s="373">
        <v>0</v>
      </c>
      <c r="AT59" s="223">
        <v>13928400</v>
      </c>
      <c r="AU59" s="223">
        <v>-13928400</v>
      </c>
      <c r="AV59" s="223">
        <v>13928400</v>
      </c>
      <c r="AW59" s="373">
        <v>0</v>
      </c>
      <c r="AX59" s="223">
        <v>13928400</v>
      </c>
      <c r="AY59" s="373">
        <v>0</v>
      </c>
      <c r="AZ59" s="223">
        <v>13928400</v>
      </c>
      <c r="BA59" s="373">
        <v>0</v>
      </c>
      <c r="BB59" s="373">
        <v>0</v>
      </c>
    </row>
    <row r="60" spans="1:54" hidden="1" x14ac:dyDescent="0.25">
      <c r="A60" s="1084" t="s">
        <v>14</v>
      </c>
      <c r="B60" s="829"/>
      <c r="C60" s="1084" t="s">
        <v>279</v>
      </c>
      <c r="D60" s="829"/>
      <c r="E60" s="1084" t="s">
        <v>280</v>
      </c>
      <c r="F60" s="829"/>
      <c r="G60" s="1084" t="s">
        <v>284</v>
      </c>
      <c r="H60" s="829"/>
      <c r="I60" s="1084" t="s">
        <v>282</v>
      </c>
      <c r="J60" s="829"/>
      <c r="K60" s="829"/>
      <c r="L60" s="1084" t="s">
        <v>282</v>
      </c>
      <c r="M60" s="829"/>
      <c r="N60" s="829"/>
      <c r="O60" s="1084"/>
      <c r="P60" s="829"/>
      <c r="Q60" s="1084"/>
      <c r="R60" s="829"/>
      <c r="S60" s="1083" t="s">
        <v>35</v>
      </c>
      <c r="T60" s="829"/>
      <c r="U60" s="829"/>
      <c r="V60" s="829"/>
      <c r="W60" s="829"/>
      <c r="X60" s="829"/>
      <c r="Y60" s="829"/>
      <c r="Z60" s="829"/>
      <c r="AA60" s="1084" t="s">
        <v>273</v>
      </c>
      <c r="AB60" s="829"/>
      <c r="AC60" s="829"/>
      <c r="AD60" s="829"/>
      <c r="AE60" s="829"/>
      <c r="AF60" s="1084" t="s">
        <v>274</v>
      </c>
      <c r="AG60" s="829"/>
      <c r="AH60" s="829"/>
      <c r="AI60" s="224" t="s">
        <v>65</v>
      </c>
      <c r="AJ60" s="1085" t="s">
        <v>275</v>
      </c>
      <c r="AK60" s="829"/>
      <c r="AL60" s="829"/>
      <c r="AM60" s="829"/>
      <c r="AN60" s="829"/>
      <c r="AO60" s="829"/>
      <c r="AP60" s="223">
        <v>5697403045</v>
      </c>
      <c r="AQ60" s="373">
        <v>0</v>
      </c>
      <c r="AR60" s="373">
        <v>0</v>
      </c>
      <c r="AS60" s="373">
        <v>0</v>
      </c>
      <c r="AT60" s="223">
        <v>522293470</v>
      </c>
      <c r="AU60" s="223">
        <v>-522293470</v>
      </c>
      <c r="AV60" s="223">
        <v>522293470</v>
      </c>
      <c r="AW60" s="373">
        <v>0</v>
      </c>
      <c r="AX60" s="223">
        <v>522293470</v>
      </c>
      <c r="AY60" s="373">
        <v>0</v>
      </c>
      <c r="AZ60" s="373">
        <v>0</v>
      </c>
      <c r="BA60" s="223">
        <v>522293470</v>
      </c>
      <c r="BB60" s="373">
        <v>0</v>
      </c>
    </row>
    <row r="61" spans="1:54" hidden="1" x14ac:dyDescent="0.25">
      <c r="A61" s="1084" t="s">
        <v>14</v>
      </c>
      <c r="B61" s="829"/>
      <c r="C61" s="1084" t="s">
        <v>279</v>
      </c>
      <c r="D61" s="829"/>
      <c r="E61" s="1084" t="s">
        <v>280</v>
      </c>
      <c r="F61" s="829"/>
      <c r="G61" s="1084" t="s">
        <v>284</v>
      </c>
      <c r="H61" s="829"/>
      <c r="I61" s="1084" t="s">
        <v>282</v>
      </c>
      <c r="J61" s="829"/>
      <c r="K61" s="829"/>
      <c r="L61" s="1084" t="s">
        <v>289</v>
      </c>
      <c r="M61" s="829"/>
      <c r="N61" s="829"/>
      <c r="O61" s="1084"/>
      <c r="P61" s="829"/>
      <c r="Q61" s="1084"/>
      <c r="R61" s="829"/>
      <c r="S61" s="1083" t="s">
        <v>36</v>
      </c>
      <c r="T61" s="829"/>
      <c r="U61" s="829"/>
      <c r="V61" s="829"/>
      <c r="W61" s="829"/>
      <c r="X61" s="829"/>
      <c r="Y61" s="829"/>
      <c r="Z61" s="829"/>
      <c r="AA61" s="1084" t="s">
        <v>273</v>
      </c>
      <c r="AB61" s="829"/>
      <c r="AC61" s="829"/>
      <c r="AD61" s="829"/>
      <c r="AE61" s="829"/>
      <c r="AF61" s="1084" t="s">
        <v>274</v>
      </c>
      <c r="AG61" s="829"/>
      <c r="AH61" s="829"/>
      <c r="AI61" s="224" t="s">
        <v>65</v>
      </c>
      <c r="AJ61" s="1085" t="s">
        <v>275</v>
      </c>
      <c r="AK61" s="829"/>
      <c r="AL61" s="829"/>
      <c r="AM61" s="829"/>
      <c r="AN61" s="829"/>
      <c r="AO61" s="829"/>
      <c r="AP61" s="223">
        <v>6528258063</v>
      </c>
      <c r="AQ61" s="373">
        <v>0</v>
      </c>
      <c r="AR61" s="373">
        <v>0</v>
      </c>
      <c r="AS61" s="373">
        <v>0</v>
      </c>
      <c r="AT61" s="223">
        <v>837348487</v>
      </c>
      <c r="AU61" s="223">
        <v>-837348487</v>
      </c>
      <c r="AV61" s="223">
        <v>837348487</v>
      </c>
      <c r="AW61" s="373">
        <v>0</v>
      </c>
      <c r="AX61" s="223">
        <v>837348487</v>
      </c>
      <c r="AY61" s="373">
        <v>0</v>
      </c>
      <c r="AZ61" s="223">
        <v>837348487</v>
      </c>
      <c r="BA61" s="373">
        <v>0</v>
      </c>
      <c r="BB61" s="223">
        <v>225400</v>
      </c>
    </row>
    <row r="62" spans="1:54" hidden="1" x14ac:dyDescent="0.25">
      <c r="A62" s="1084" t="s">
        <v>14</v>
      </c>
      <c r="B62" s="829"/>
      <c r="C62" s="1084" t="s">
        <v>279</v>
      </c>
      <c r="D62" s="829"/>
      <c r="E62" s="1084" t="s">
        <v>280</v>
      </c>
      <c r="F62" s="829"/>
      <c r="G62" s="1084" t="s">
        <v>284</v>
      </c>
      <c r="H62" s="829"/>
      <c r="I62" s="1084" t="s">
        <v>282</v>
      </c>
      <c r="J62" s="829"/>
      <c r="K62" s="829"/>
      <c r="L62" s="1084" t="s">
        <v>292</v>
      </c>
      <c r="M62" s="829"/>
      <c r="N62" s="829"/>
      <c r="O62" s="1084"/>
      <c r="P62" s="829"/>
      <c r="Q62" s="1084"/>
      <c r="R62" s="829"/>
      <c r="S62" s="1083" t="s">
        <v>37</v>
      </c>
      <c r="T62" s="829"/>
      <c r="U62" s="829"/>
      <c r="V62" s="829"/>
      <c r="W62" s="829"/>
      <c r="X62" s="829"/>
      <c r="Y62" s="829"/>
      <c r="Z62" s="829"/>
      <c r="AA62" s="1084" t="s">
        <v>273</v>
      </c>
      <c r="AB62" s="829"/>
      <c r="AC62" s="829"/>
      <c r="AD62" s="829"/>
      <c r="AE62" s="829"/>
      <c r="AF62" s="1084" t="s">
        <v>274</v>
      </c>
      <c r="AG62" s="829"/>
      <c r="AH62" s="829"/>
      <c r="AI62" s="224" t="s">
        <v>65</v>
      </c>
      <c r="AJ62" s="1085" t="s">
        <v>275</v>
      </c>
      <c r="AK62" s="829"/>
      <c r="AL62" s="829"/>
      <c r="AM62" s="829"/>
      <c r="AN62" s="829"/>
      <c r="AO62" s="829"/>
      <c r="AP62" s="223">
        <v>75147290</v>
      </c>
      <c r="AQ62" s="373">
        <v>0</v>
      </c>
      <c r="AR62" s="373">
        <v>0</v>
      </c>
      <c r="AS62" s="373">
        <v>0</v>
      </c>
      <c r="AT62" s="223">
        <v>2210814</v>
      </c>
      <c r="AU62" s="223">
        <v>-2210814</v>
      </c>
      <c r="AV62" s="223">
        <v>2210814</v>
      </c>
      <c r="AW62" s="373">
        <v>0</v>
      </c>
      <c r="AX62" s="223">
        <v>2210814</v>
      </c>
      <c r="AY62" s="373">
        <v>0</v>
      </c>
      <c r="AZ62" s="223">
        <v>2210814</v>
      </c>
      <c r="BA62" s="373">
        <v>0</v>
      </c>
      <c r="BB62" s="373">
        <v>0</v>
      </c>
    </row>
    <row r="63" spans="1:54" hidden="1" x14ac:dyDescent="0.25">
      <c r="A63" s="1084" t="s">
        <v>14</v>
      </c>
      <c r="B63" s="829"/>
      <c r="C63" s="1084" t="s">
        <v>279</v>
      </c>
      <c r="D63" s="829"/>
      <c r="E63" s="1084" t="s">
        <v>280</v>
      </c>
      <c r="F63" s="829"/>
      <c r="G63" s="1084" t="s">
        <v>284</v>
      </c>
      <c r="H63" s="829"/>
      <c r="I63" s="1084" t="s">
        <v>292</v>
      </c>
      <c r="J63" s="829"/>
      <c r="K63" s="829"/>
      <c r="L63" s="1084"/>
      <c r="M63" s="829"/>
      <c r="N63" s="829"/>
      <c r="O63" s="1084"/>
      <c r="P63" s="829"/>
      <c r="Q63" s="1084"/>
      <c r="R63" s="829"/>
      <c r="S63" s="1083" t="s">
        <v>38</v>
      </c>
      <c r="T63" s="829"/>
      <c r="U63" s="829"/>
      <c r="V63" s="829"/>
      <c r="W63" s="829"/>
      <c r="X63" s="829"/>
      <c r="Y63" s="829"/>
      <c r="Z63" s="829"/>
      <c r="AA63" s="1084" t="s">
        <v>273</v>
      </c>
      <c r="AB63" s="829"/>
      <c r="AC63" s="829"/>
      <c r="AD63" s="829"/>
      <c r="AE63" s="829"/>
      <c r="AF63" s="1084" t="s">
        <v>274</v>
      </c>
      <c r="AG63" s="829"/>
      <c r="AH63" s="829"/>
      <c r="AI63" s="224" t="s">
        <v>65</v>
      </c>
      <c r="AJ63" s="1085" t="s">
        <v>275</v>
      </c>
      <c r="AK63" s="829"/>
      <c r="AL63" s="829"/>
      <c r="AM63" s="829"/>
      <c r="AN63" s="829"/>
      <c r="AO63" s="829"/>
      <c r="AP63" s="223">
        <v>2721591300</v>
      </c>
      <c r="AQ63" s="373">
        <v>0</v>
      </c>
      <c r="AR63" s="373">
        <v>0</v>
      </c>
      <c r="AS63" s="373">
        <v>0</v>
      </c>
      <c r="AT63" s="223">
        <v>366260100</v>
      </c>
      <c r="AU63" s="223">
        <v>-366260100</v>
      </c>
      <c r="AV63" s="223">
        <v>366260100</v>
      </c>
      <c r="AW63" s="373">
        <v>0</v>
      </c>
      <c r="AX63" s="223">
        <v>366260100</v>
      </c>
      <c r="AY63" s="373">
        <v>0</v>
      </c>
      <c r="AZ63" s="223">
        <v>87249400</v>
      </c>
      <c r="BA63" s="223">
        <v>279010700</v>
      </c>
      <c r="BB63" s="373">
        <v>0</v>
      </c>
    </row>
    <row r="64" spans="1:54" hidden="1" x14ac:dyDescent="0.25">
      <c r="A64" s="1084" t="s">
        <v>14</v>
      </c>
      <c r="B64" s="829"/>
      <c r="C64" s="1084" t="s">
        <v>279</v>
      </c>
      <c r="D64" s="829"/>
      <c r="E64" s="1084" t="s">
        <v>280</v>
      </c>
      <c r="F64" s="829"/>
      <c r="G64" s="1084" t="s">
        <v>284</v>
      </c>
      <c r="H64" s="829"/>
      <c r="I64" s="1084" t="s">
        <v>293</v>
      </c>
      <c r="J64" s="829"/>
      <c r="K64" s="829"/>
      <c r="L64" s="1084"/>
      <c r="M64" s="829"/>
      <c r="N64" s="829"/>
      <c r="O64" s="1084"/>
      <c r="P64" s="829"/>
      <c r="Q64" s="1084"/>
      <c r="R64" s="829"/>
      <c r="S64" s="1083" t="s">
        <v>39</v>
      </c>
      <c r="T64" s="829"/>
      <c r="U64" s="829"/>
      <c r="V64" s="829"/>
      <c r="W64" s="829"/>
      <c r="X64" s="829"/>
      <c r="Y64" s="829"/>
      <c r="Z64" s="829"/>
      <c r="AA64" s="1084" t="s">
        <v>273</v>
      </c>
      <c r="AB64" s="829"/>
      <c r="AC64" s="829"/>
      <c r="AD64" s="829"/>
      <c r="AE64" s="829"/>
      <c r="AF64" s="1084" t="s">
        <v>274</v>
      </c>
      <c r="AG64" s="829"/>
      <c r="AH64" s="829"/>
      <c r="AI64" s="224" t="s">
        <v>65</v>
      </c>
      <c r="AJ64" s="1085" t="s">
        <v>275</v>
      </c>
      <c r="AK64" s="829"/>
      <c r="AL64" s="829"/>
      <c r="AM64" s="829"/>
      <c r="AN64" s="829"/>
      <c r="AO64" s="829"/>
      <c r="AP64" s="223">
        <v>520219400</v>
      </c>
      <c r="AQ64" s="373">
        <v>0</v>
      </c>
      <c r="AR64" s="373">
        <v>0</v>
      </c>
      <c r="AS64" s="373">
        <v>0</v>
      </c>
      <c r="AT64" s="223">
        <v>61132900</v>
      </c>
      <c r="AU64" s="223">
        <v>-61132900</v>
      </c>
      <c r="AV64" s="223">
        <v>61132900</v>
      </c>
      <c r="AW64" s="373">
        <v>0</v>
      </c>
      <c r="AX64" s="223">
        <v>61132900</v>
      </c>
      <c r="AY64" s="373">
        <v>0</v>
      </c>
      <c r="AZ64" s="223">
        <v>61132900</v>
      </c>
      <c r="BA64" s="373">
        <v>0</v>
      </c>
      <c r="BB64" s="373">
        <v>0</v>
      </c>
    </row>
    <row r="65" spans="1:54" hidden="1" x14ac:dyDescent="0.25">
      <c r="A65" s="1084" t="s">
        <v>14</v>
      </c>
      <c r="B65" s="829"/>
      <c r="C65" s="1084" t="s">
        <v>279</v>
      </c>
      <c r="D65" s="829"/>
      <c r="E65" s="1084" t="s">
        <v>280</v>
      </c>
      <c r="F65" s="829"/>
      <c r="G65" s="1084" t="s">
        <v>284</v>
      </c>
      <c r="H65" s="829"/>
      <c r="I65" s="1084" t="s">
        <v>294</v>
      </c>
      <c r="J65" s="829"/>
      <c r="K65" s="829"/>
      <c r="L65" s="1084"/>
      <c r="M65" s="829"/>
      <c r="N65" s="829"/>
      <c r="O65" s="1084"/>
      <c r="P65" s="829"/>
      <c r="Q65" s="1084"/>
      <c r="R65" s="829"/>
      <c r="S65" s="1083" t="s">
        <v>40</v>
      </c>
      <c r="T65" s="829"/>
      <c r="U65" s="829"/>
      <c r="V65" s="829"/>
      <c r="W65" s="829"/>
      <c r="X65" s="829"/>
      <c r="Y65" s="829"/>
      <c r="Z65" s="829"/>
      <c r="AA65" s="1084" t="s">
        <v>273</v>
      </c>
      <c r="AB65" s="829"/>
      <c r="AC65" s="829"/>
      <c r="AD65" s="829"/>
      <c r="AE65" s="829"/>
      <c r="AF65" s="1084" t="s">
        <v>274</v>
      </c>
      <c r="AG65" s="829"/>
      <c r="AH65" s="829"/>
      <c r="AI65" s="224" t="s">
        <v>65</v>
      </c>
      <c r="AJ65" s="1085" t="s">
        <v>275</v>
      </c>
      <c r="AK65" s="829"/>
      <c r="AL65" s="829"/>
      <c r="AM65" s="829"/>
      <c r="AN65" s="829"/>
      <c r="AO65" s="829"/>
      <c r="AP65" s="223">
        <v>520219400</v>
      </c>
      <c r="AQ65" s="373">
        <v>0</v>
      </c>
      <c r="AR65" s="373">
        <v>0</v>
      </c>
      <c r="AS65" s="373">
        <v>0</v>
      </c>
      <c r="AT65" s="223">
        <v>61132900</v>
      </c>
      <c r="AU65" s="223">
        <v>-61132900</v>
      </c>
      <c r="AV65" s="223">
        <v>61132900</v>
      </c>
      <c r="AW65" s="373">
        <v>0</v>
      </c>
      <c r="AX65" s="223">
        <v>61132900</v>
      </c>
      <c r="AY65" s="373">
        <v>0</v>
      </c>
      <c r="AZ65" s="223">
        <v>61132900</v>
      </c>
      <c r="BA65" s="373">
        <v>0</v>
      </c>
      <c r="BB65" s="373">
        <v>0</v>
      </c>
    </row>
    <row r="66" spans="1:54" hidden="1" x14ac:dyDescent="0.25">
      <c r="A66" s="1084" t="s">
        <v>14</v>
      </c>
      <c r="B66" s="829"/>
      <c r="C66" s="1084" t="s">
        <v>279</v>
      </c>
      <c r="D66" s="829"/>
      <c r="E66" s="1084" t="s">
        <v>280</v>
      </c>
      <c r="F66" s="829"/>
      <c r="G66" s="1084" t="s">
        <v>284</v>
      </c>
      <c r="H66" s="829"/>
      <c r="I66" s="1084" t="s">
        <v>288</v>
      </c>
      <c r="J66" s="829"/>
      <c r="K66" s="829"/>
      <c r="L66" s="1084"/>
      <c r="M66" s="829"/>
      <c r="N66" s="829"/>
      <c r="O66" s="1084"/>
      <c r="P66" s="829"/>
      <c r="Q66" s="1084"/>
      <c r="R66" s="829"/>
      <c r="S66" s="1083" t="s">
        <v>41</v>
      </c>
      <c r="T66" s="829"/>
      <c r="U66" s="829"/>
      <c r="V66" s="829"/>
      <c r="W66" s="829"/>
      <c r="X66" s="829"/>
      <c r="Y66" s="829"/>
      <c r="Z66" s="829"/>
      <c r="AA66" s="1084" t="s">
        <v>273</v>
      </c>
      <c r="AB66" s="829"/>
      <c r="AC66" s="829"/>
      <c r="AD66" s="829"/>
      <c r="AE66" s="829"/>
      <c r="AF66" s="1084" t="s">
        <v>274</v>
      </c>
      <c r="AG66" s="829"/>
      <c r="AH66" s="829"/>
      <c r="AI66" s="224" t="s">
        <v>65</v>
      </c>
      <c r="AJ66" s="1085" t="s">
        <v>275</v>
      </c>
      <c r="AK66" s="829"/>
      <c r="AL66" s="829"/>
      <c r="AM66" s="829"/>
      <c r="AN66" s="829"/>
      <c r="AO66" s="829"/>
      <c r="AP66" s="223">
        <v>940395000</v>
      </c>
      <c r="AQ66" s="373">
        <v>0</v>
      </c>
      <c r="AR66" s="373">
        <v>0</v>
      </c>
      <c r="AS66" s="373">
        <v>0</v>
      </c>
      <c r="AT66" s="223">
        <v>122142000</v>
      </c>
      <c r="AU66" s="223">
        <v>-122142000</v>
      </c>
      <c r="AV66" s="223">
        <v>122142000</v>
      </c>
      <c r="AW66" s="373">
        <v>0</v>
      </c>
      <c r="AX66" s="223">
        <v>122142000</v>
      </c>
      <c r="AY66" s="373">
        <v>0</v>
      </c>
      <c r="AZ66" s="223">
        <v>122142000</v>
      </c>
      <c r="BA66" s="373">
        <v>0</v>
      </c>
      <c r="BB66" s="373">
        <v>0</v>
      </c>
    </row>
    <row r="67" spans="1:54" s="337" customFormat="1" ht="12.75" hidden="1" x14ac:dyDescent="0.2">
      <c r="A67" s="1081" t="s">
        <v>14</v>
      </c>
      <c r="B67" s="1080"/>
      <c r="C67" s="1081" t="s">
        <v>282</v>
      </c>
      <c r="D67" s="1080"/>
      <c r="E67" s="1081"/>
      <c r="F67" s="1080"/>
      <c r="G67" s="1081"/>
      <c r="H67" s="1080"/>
      <c r="I67" s="1081"/>
      <c r="J67" s="1080"/>
      <c r="K67" s="1080"/>
      <c r="L67" s="1081"/>
      <c r="M67" s="1080"/>
      <c r="N67" s="1080"/>
      <c r="O67" s="1081"/>
      <c r="P67" s="1080"/>
      <c r="Q67" s="1081"/>
      <c r="R67" s="1080"/>
      <c r="S67" s="1079" t="s">
        <v>9</v>
      </c>
      <c r="T67" s="1080"/>
      <c r="U67" s="1080"/>
      <c r="V67" s="1080"/>
      <c r="W67" s="1080"/>
      <c r="X67" s="1080"/>
      <c r="Y67" s="1080"/>
      <c r="Z67" s="1080"/>
      <c r="AA67" s="1081" t="s">
        <v>273</v>
      </c>
      <c r="AB67" s="1080"/>
      <c r="AC67" s="1080"/>
      <c r="AD67" s="1080"/>
      <c r="AE67" s="1080"/>
      <c r="AF67" s="1081" t="s">
        <v>274</v>
      </c>
      <c r="AG67" s="1080"/>
      <c r="AH67" s="1080"/>
      <c r="AI67" s="336" t="s">
        <v>65</v>
      </c>
      <c r="AJ67" s="1082" t="s">
        <v>275</v>
      </c>
      <c r="AK67" s="1080"/>
      <c r="AL67" s="1080"/>
      <c r="AM67" s="1080"/>
      <c r="AN67" s="1080"/>
      <c r="AO67" s="1080"/>
      <c r="AP67" s="193">
        <v>14585414179</v>
      </c>
      <c r="AQ67" s="193">
        <v>850860984</v>
      </c>
      <c r="AR67" s="193">
        <v>2793236978.8200002</v>
      </c>
      <c r="AS67" s="193">
        <v>-145000000</v>
      </c>
      <c r="AT67" s="193">
        <v>192849825</v>
      </c>
      <c r="AU67" s="193">
        <v>658011159</v>
      </c>
      <c r="AV67" s="193">
        <v>683344920</v>
      </c>
      <c r="AW67" s="193">
        <v>-490495095</v>
      </c>
      <c r="AX67" s="193">
        <v>700018232</v>
      </c>
      <c r="AY67" s="193">
        <v>-16673312</v>
      </c>
      <c r="AZ67" s="193">
        <v>700018232</v>
      </c>
      <c r="BA67" s="207">
        <v>0</v>
      </c>
      <c r="BB67" s="193">
        <v>486736</v>
      </c>
    </row>
    <row r="68" spans="1:54" s="337" customFormat="1" ht="12.75" x14ac:dyDescent="0.2">
      <c r="A68" s="1081" t="s">
        <v>14</v>
      </c>
      <c r="B68" s="1080"/>
      <c r="C68" s="1081" t="s">
        <v>282</v>
      </c>
      <c r="D68" s="1080"/>
      <c r="E68" s="1081"/>
      <c r="F68" s="1080"/>
      <c r="G68" s="1081"/>
      <c r="H68" s="1080"/>
      <c r="I68" s="1081"/>
      <c r="J68" s="1080"/>
      <c r="K68" s="1080"/>
      <c r="L68" s="1081"/>
      <c r="M68" s="1080"/>
      <c r="N68" s="1080"/>
      <c r="O68" s="1081"/>
      <c r="P68" s="1080"/>
      <c r="Q68" s="1081"/>
      <c r="R68" s="1080"/>
      <c r="S68" s="1079" t="s">
        <v>9</v>
      </c>
      <c r="T68" s="1080"/>
      <c r="U68" s="1080"/>
      <c r="V68" s="1080"/>
      <c r="W68" s="1080"/>
      <c r="X68" s="1080"/>
      <c r="Y68" s="1080"/>
      <c r="Z68" s="1080"/>
      <c r="AA68" s="1081" t="s">
        <v>273</v>
      </c>
      <c r="AB68" s="1080"/>
      <c r="AC68" s="1080"/>
      <c r="AD68" s="1080"/>
      <c r="AE68" s="1080"/>
      <c r="AF68" s="1081" t="s">
        <v>274</v>
      </c>
      <c r="AG68" s="1080"/>
      <c r="AH68" s="1080"/>
      <c r="AI68" s="336" t="s">
        <v>303</v>
      </c>
      <c r="AJ68" s="1082" t="s">
        <v>321</v>
      </c>
      <c r="AK68" s="1080"/>
      <c r="AL68" s="1080"/>
      <c r="AM68" s="1080"/>
      <c r="AN68" s="1080"/>
      <c r="AO68" s="1080"/>
      <c r="AP68" s="193">
        <v>4021085821</v>
      </c>
      <c r="AQ68" s="193">
        <v>1674050843</v>
      </c>
      <c r="AR68" s="193">
        <v>1772034978</v>
      </c>
      <c r="AS68" s="207">
        <v>0</v>
      </c>
      <c r="AT68" s="193">
        <v>324598665</v>
      </c>
      <c r="AU68" s="193">
        <v>1349452178</v>
      </c>
      <c r="AV68" s="193">
        <v>2555366</v>
      </c>
      <c r="AW68" s="193">
        <v>322043299</v>
      </c>
      <c r="AX68" s="207">
        <v>0</v>
      </c>
      <c r="AY68" s="193">
        <v>2555366</v>
      </c>
      <c r="AZ68" s="207">
        <v>0</v>
      </c>
      <c r="BA68" s="207">
        <v>0</v>
      </c>
      <c r="BB68" s="207">
        <v>0</v>
      </c>
    </row>
    <row r="69" spans="1:54" hidden="1" x14ac:dyDescent="0.25">
      <c r="A69" s="1077" t="s">
        <v>14</v>
      </c>
      <c r="B69" s="829"/>
      <c r="C69" s="1077" t="s">
        <v>282</v>
      </c>
      <c r="D69" s="829"/>
      <c r="E69" s="1077" t="s">
        <v>280</v>
      </c>
      <c r="F69" s="829"/>
      <c r="G69" s="1077"/>
      <c r="H69" s="829"/>
      <c r="I69" s="1077"/>
      <c r="J69" s="829"/>
      <c r="K69" s="829"/>
      <c r="L69" s="1077"/>
      <c r="M69" s="829"/>
      <c r="N69" s="829"/>
      <c r="O69" s="1077"/>
      <c r="P69" s="829"/>
      <c r="Q69" s="1077"/>
      <c r="R69" s="829"/>
      <c r="S69" s="1076" t="s">
        <v>9</v>
      </c>
      <c r="T69" s="829"/>
      <c r="U69" s="829"/>
      <c r="V69" s="829"/>
      <c r="W69" s="829"/>
      <c r="X69" s="829"/>
      <c r="Y69" s="829"/>
      <c r="Z69" s="829"/>
      <c r="AA69" s="1077" t="s">
        <v>273</v>
      </c>
      <c r="AB69" s="829"/>
      <c r="AC69" s="829"/>
      <c r="AD69" s="829"/>
      <c r="AE69" s="829"/>
      <c r="AF69" s="1077" t="s">
        <v>274</v>
      </c>
      <c r="AG69" s="829"/>
      <c r="AH69" s="829"/>
      <c r="AI69" s="227" t="s">
        <v>65</v>
      </c>
      <c r="AJ69" s="1078" t="s">
        <v>275</v>
      </c>
      <c r="AK69" s="829"/>
      <c r="AL69" s="829"/>
      <c r="AM69" s="829"/>
      <c r="AN69" s="829"/>
      <c r="AO69" s="829"/>
      <c r="AP69" s="226">
        <v>14585414179</v>
      </c>
      <c r="AQ69" s="226">
        <v>850860984</v>
      </c>
      <c r="AR69" s="226">
        <v>2793236978.8200002</v>
      </c>
      <c r="AS69" s="226">
        <v>-145000000</v>
      </c>
      <c r="AT69" s="226">
        <v>192849825</v>
      </c>
      <c r="AU69" s="226">
        <v>658011159</v>
      </c>
      <c r="AV69" s="226">
        <v>683344920</v>
      </c>
      <c r="AW69" s="226">
        <v>-490495095</v>
      </c>
      <c r="AX69" s="226">
        <v>700018232</v>
      </c>
      <c r="AY69" s="226">
        <v>-16673312</v>
      </c>
      <c r="AZ69" s="226">
        <v>700018232</v>
      </c>
      <c r="BA69" s="372">
        <v>0</v>
      </c>
      <c r="BB69" s="226">
        <v>486736</v>
      </c>
    </row>
    <row r="70" spans="1:54" x14ac:dyDescent="0.25">
      <c r="A70" s="1077" t="s">
        <v>14</v>
      </c>
      <c r="B70" s="829"/>
      <c r="C70" s="1077" t="s">
        <v>282</v>
      </c>
      <c r="D70" s="829"/>
      <c r="E70" s="1077" t="s">
        <v>280</v>
      </c>
      <c r="F70" s="829"/>
      <c r="G70" s="1077"/>
      <c r="H70" s="829"/>
      <c r="I70" s="1077"/>
      <c r="J70" s="829"/>
      <c r="K70" s="829"/>
      <c r="L70" s="1077"/>
      <c r="M70" s="829"/>
      <c r="N70" s="829"/>
      <c r="O70" s="1077"/>
      <c r="P70" s="829"/>
      <c r="Q70" s="1077"/>
      <c r="R70" s="829"/>
      <c r="S70" s="1076" t="s">
        <v>9</v>
      </c>
      <c r="T70" s="829"/>
      <c r="U70" s="829"/>
      <c r="V70" s="829"/>
      <c r="W70" s="829"/>
      <c r="X70" s="829"/>
      <c r="Y70" s="829"/>
      <c r="Z70" s="829"/>
      <c r="AA70" s="1077" t="s">
        <v>273</v>
      </c>
      <c r="AB70" s="829"/>
      <c r="AC70" s="829"/>
      <c r="AD70" s="829"/>
      <c r="AE70" s="829"/>
      <c r="AF70" s="1077" t="s">
        <v>274</v>
      </c>
      <c r="AG70" s="829"/>
      <c r="AH70" s="829"/>
      <c r="AI70" s="227" t="s">
        <v>303</v>
      </c>
      <c r="AJ70" s="1078" t="s">
        <v>321</v>
      </c>
      <c r="AK70" s="829"/>
      <c r="AL70" s="829"/>
      <c r="AM70" s="829"/>
      <c r="AN70" s="829"/>
      <c r="AO70" s="829"/>
      <c r="AP70" s="226">
        <v>4021085821</v>
      </c>
      <c r="AQ70" s="226">
        <v>1674050843</v>
      </c>
      <c r="AR70" s="226">
        <v>1772034978</v>
      </c>
      <c r="AS70" s="372">
        <v>0</v>
      </c>
      <c r="AT70" s="226">
        <v>324598665</v>
      </c>
      <c r="AU70" s="226">
        <v>1349452178</v>
      </c>
      <c r="AV70" s="226">
        <v>2555366</v>
      </c>
      <c r="AW70" s="226">
        <v>322043299</v>
      </c>
      <c r="AX70" s="372">
        <v>0</v>
      </c>
      <c r="AY70" s="226">
        <v>2555366</v>
      </c>
      <c r="AZ70" s="372">
        <v>0</v>
      </c>
      <c r="BA70" s="372">
        <v>0</v>
      </c>
      <c r="BB70" s="372">
        <v>0</v>
      </c>
    </row>
    <row r="71" spans="1:54" hidden="1" x14ac:dyDescent="0.25">
      <c r="A71" s="1077" t="s">
        <v>14</v>
      </c>
      <c r="B71" s="829"/>
      <c r="C71" s="1077" t="s">
        <v>282</v>
      </c>
      <c r="D71" s="829"/>
      <c r="E71" s="1077" t="s">
        <v>280</v>
      </c>
      <c r="F71" s="829"/>
      <c r="G71" s="1077" t="s">
        <v>289</v>
      </c>
      <c r="H71" s="829"/>
      <c r="I71" s="1077"/>
      <c r="J71" s="829"/>
      <c r="K71" s="829"/>
      <c r="L71" s="1077"/>
      <c r="M71" s="829"/>
      <c r="N71" s="829"/>
      <c r="O71" s="1077"/>
      <c r="P71" s="829"/>
      <c r="Q71" s="1077"/>
      <c r="R71" s="829"/>
      <c r="S71" s="1076" t="s">
        <v>201</v>
      </c>
      <c r="T71" s="829"/>
      <c r="U71" s="829"/>
      <c r="V71" s="829"/>
      <c r="W71" s="829"/>
      <c r="X71" s="829"/>
      <c r="Y71" s="829"/>
      <c r="Z71" s="829"/>
      <c r="AA71" s="1077" t="s">
        <v>273</v>
      </c>
      <c r="AB71" s="829"/>
      <c r="AC71" s="829"/>
      <c r="AD71" s="829"/>
      <c r="AE71" s="829"/>
      <c r="AF71" s="1077" t="s">
        <v>274</v>
      </c>
      <c r="AG71" s="829"/>
      <c r="AH71" s="829"/>
      <c r="AI71" s="227" t="s">
        <v>65</v>
      </c>
      <c r="AJ71" s="1078" t="s">
        <v>275</v>
      </c>
      <c r="AK71" s="829"/>
      <c r="AL71" s="829"/>
      <c r="AM71" s="829"/>
      <c r="AN71" s="829"/>
      <c r="AO71" s="829"/>
      <c r="AP71" s="226">
        <v>343000000</v>
      </c>
      <c r="AQ71" s="372">
        <v>0</v>
      </c>
      <c r="AR71" s="226">
        <v>29338437</v>
      </c>
      <c r="AS71" s="372">
        <v>0</v>
      </c>
      <c r="AT71" s="372">
        <v>0</v>
      </c>
      <c r="AU71" s="372">
        <v>0</v>
      </c>
      <c r="AV71" s="372">
        <v>0</v>
      </c>
      <c r="AW71" s="372">
        <v>0</v>
      </c>
      <c r="AX71" s="372">
        <v>0</v>
      </c>
      <c r="AY71" s="372">
        <v>0</v>
      </c>
      <c r="AZ71" s="372">
        <v>0</v>
      </c>
      <c r="BA71" s="372">
        <v>0</v>
      </c>
      <c r="BB71" s="372">
        <v>0</v>
      </c>
    </row>
    <row r="72" spans="1:54" hidden="1" x14ac:dyDescent="0.25">
      <c r="A72" s="1077" t="s">
        <v>14</v>
      </c>
      <c r="B72" s="829"/>
      <c r="C72" s="1077" t="s">
        <v>282</v>
      </c>
      <c r="D72" s="829"/>
      <c r="E72" s="1077" t="s">
        <v>280</v>
      </c>
      <c r="F72" s="829"/>
      <c r="G72" s="1077" t="s">
        <v>289</v>
      </c>
      <c r="H72" s="829"/>
      <c r="I72" s="1077" t="s">
        <v>295</v>
      </c>
      <c r="J72" s="829"/>
      <c r="K72" s="829"/>
      <c r="L72" s="1077"/>
      <c r="M72" s="829"/>
      <c r="N72" s="829"/>
      <c r="O72" s="1077"/>
      <c r="P72" s="829"/>
      <c r="Q72" s="1077"/>
      <c r="R72" s="829"/>
      <c r="S72" s="1076" t="s">
        <v>208</v>
      </c>
      <c r="T72" s="829"/>
      <c r="U72" s="829"/>
      <c r="V72" s="829"/>
      <c r="W72" s="829"/>
      <c r="X72" s="829"/>
      <c r="Y72" s="829"/>
      <c r="Z72" s="829"/>
      <c r="AA72" s="1077" t="s">
        <v>273</v>
      </c>
      <c r="AB72" s="829"/>
      <c r="AC72" s="829"/>
      <c r="AD72" s="829"/>
      <c r="AE72" s="829"/>
      <c r="AF72" s="1077" t="s">
        <v>274</v>
      </c>
      <c r="AG72" s="829"/>
      <c r="AH72" s="829"/>
      <c r="AI72" s="227" t="s">
        <v>65</v>
      </c>
      <c r="AJ72" s="1078" t="s">
        <v>275</v>
      </c>
      <c r="AK72" s="829"/>
      <c r="AL72" s="829"/>
      <c r="AM72" s="829"/>
      <c r="AN72" s="829"/>
      <c r="AO72" s="829"/>
      <c r="AP72" s="226">
        <v>341000000</v>
      </c>
      <c r="AQ72" s="372">
        <v>0</v>
      </c>
      <c r="AR72" s="226">
        <v>27338437</v>
      </c>
      <c r="AS72" s="372">
        <v>0</v>
      </c>
      <c r="AT72" s="372">
        <v>0</v>
      </c>
      <c r="AU72" s="372">
        <v>0</v>
      </c>
      <c r="AV72" s="372">
        <v>0</v>
      </c>
      <c r="AW72" s="372">
        <v>0</v>
      </c>
      <c r="AX72" s="372">
        <v>0</v>
      </c>
      <c r="AY72" s="372">
        <v>0</v>
      </c>
      <c r="AZ72" s="372">
        <v>0</v>
      </c>
      <c r="BA72" s="372">
        <v>0</v>
      </c>
      <c r="BB72" s="372">
        <v>0</v>
      </c>
    </row>
    <row r="73" spans="1:54" hidden="1" x14ac:dyDescent="0.25">
      <c r="A73" s="1084" t="s">
        <v>14</v>
      </c>
      <c r="B73" s="829"/>
      <c r="C73" s="1084" t="s">
        <v>282</v>
      </c>
      <c r="D73" s="829"/>
      <c r="E73" s="1084" t="s">
        <v>280</v>
      </c>
      <c r="F73" s="829"/>
      <c r="G73" s="1084" t="s">
        <v>289</v>
      </c>
      <c r="H73" s="829"/>
      <c r="I73" s="1084" t="s">
        <v>295</v>
      </c>
      <c r="J73" s="829"/>
      <c r="K73" s="829"/>
      <c r="L73" s="1084" t="s">
        <v>282</v>
      </c>
      <c r="M73" s="829"/>
      <c r="N73" s="829"/>
      <c r="O73" s="1084"/>
      <c r="P73" s="829"/>
      <c r="Q73" s="1084"/>
      <c r="R73" s="829"/>
      <c r="S73" s="1083" t="s">
        <v>42</v>
      </c>
      <c r="T73" s="829"/>
      <c r="U73" s="829"/>
      <c r="V73" s="829"/>
      <c r="W73" s="829"/>
      <c r="X73" s="829"/>
      <c r="Y73" s="829"/>
      <c r="Z73" s="829"/>
      <c r="AA73" s="1084" t="s">
        <v>273</v>
      </c>
      <c r="AB73" s="829"/>
      <c r="AC73" s="829"/>
      <c r="AD73" s="829"/>
      <c r="AE73" s="829"/>
      <c r="AF73" s="1084" t="s">
        <v>274</v>
      </c>
      <c r="AG73" s="829"/>
      <c r="AH73" s="829"/>
      <c r="AI73" s="224" t="s">
        <v>65</v>
      </c>
      <c r="AJ73" s="1085" t="s">
        <v>275</v>
      </c>
      <c r="AK73" s="829"/>
      <c r="AL73" s="829"/>
      <c r="AM73" s="829"/>
      <c r="AN73" s="829"/>
      <c r="AO73" s="829"/>
      <c r="AP73" s="223">
        <v>6376304</v>
      </c>
      <c r="AQ73" s="373">
        <v>0</v>
      </c>
      <c r="AR73" s="223">
        <v>158429</v>
      </c>
      <c r="AS73" s="373">
        <v>0</v>
      </c>
      <c r="AT73" s="373">
        <v>0</v>
      </c>
      <c r="AU73" s="373">
        <v>0</v>
      </c>
      <c r="AV73" s="373">
        <v>0</v>
      </c>
      <c r="AW73" s="373">
        <v>0</v>
      </c>
      <c r="AX73" s="373">
        <v>0</v>
      </c>
      <c r="AY73" s="373">
        <v>0</v>
      </c>
      <c r="AZ73" s="373">
        <v>0</v>
      </c>
      <c r="BA73" s="373">
        <v>0</v>
      </c>
      <c r="BB73" s="373">
        <v>0</v>
      </c>
    </row>
    <row r="74" spans="1:54" hidden="1" x14ac:dyDescent="0.25">
      <c r="A74" s="1084" t="s">
        <v>14</v>
      </c>
      <c r="B74" s="829"/>
      <c r="C74" s="1084" t="s">
        <v>282</v>
      </c>
      <c r="D74" s="829"/>
      <c r="E74" s="1084" t="s">
        <v>280</v>
      </c>
      <c r="F74" s="829"/>
      <c r="G74" s="1084" t="s">
        <v>289</v>
      </c>
      <c r="H74" s="829"/>
      <c r="I74" s="1084" t="s">
        <v>295</v>
      </c>
      <c r="J74" s="829"/>
      <c r="K74" s="829"/>
      <c r="L74" s="1084" t="s">
        <v>289</v>
      </c>
      <c r="M74" s="829"/>
      <c r="N74" s="829"/>
      <c r="O74" s="1084"/>
      <c r="P74" s="829"/>
      <c r="Q74" s="1084"/>
      <c r="R74" s="829"/>
      <c r="S74" s="1083" t="s">
        <v>43</v>
      </c>
      <c r="T74" s="829"/>
      <c r="U74" s="829"/>
      <c r="V74" s="829"/>
      <c r="W74" s="829"/>
      <c r="X74" s="829"/>
      <c r="Y74" s="829"/>
      <c r="Z74" s="829"/>
      <c r="AA74" s="1084" t="s">
        <v>273</v>
      </c>
      <c r="AB74" s="829"/>
      <c r="AC74" s="829"/>
      <c r="AD74" s="829"/>
      <c r="AE74" s="829"/>
      <c r="AF74" s="1084" t="s">
        <v>274</v>
      </c>
      <c r="AG74" s="829"/>
      <c r="AH74" s="829"/>
      <c r="AI74" s="224" t="s">
        <v>65</v>
      </c>
      <c r="AJ74" s="1085" t="s">
        <v>275</v>
      </c>
      <c r="AK74" s="829"/>
      <c r="AL74" s="829"/>
      <c r="AM74" s="829"/>
      <c r="AN74" s="829"/>
      <c r="AO74" s="829"/>
      <c r="AP74" s="223">
        <v>324023696</v>
      </c>
      <c r="AQ74" s="373">
        <v>0</v>
      </c>
      <c r="AR74" s="223">
        <v>16580008</v>
      </c>
      <c r="AS74" s="373">
        <v>0</v>
      </c>
      <c r="AT74" s="373">
        <v>0</v>
      </c>
      <c r="AU74" s="373">
        <v>0</v>
      </c>
      <c r="AV74" s="373">
        <v>0</v>
      </c>
      <c r="AW74" s="373">
        <v>0</v>
      </c>
      <c r="AX74" s="373">
        <v>0</v>
      </c>
      <c r="AY74" s="373">
        <v>0</v>
      </c>
      <c r="AZ74" s="373">
        <v>0</v>
      </c>
      <c r="BA74" s="373">
        <v>0</v>
      </c>
      <c r="BB74" s="373">
        <v>0</v>
      </c>
    </row>
    <row r="75" spans="1:54" hidden="1" x14ac:dyDescent="0.25">
      <c r="A75" s="1084" t="s">
        <v>14</v>
      </c>
      <c r="B75" s="829"/>
      <c r="C75" s="1084" t="s">
        <v>282</v>
      </c>
      <c r="D75" s="829"/>
      <c r="E75" s="1084" t="s">
        <v>280</v>
      </c>
      <c r="F75" s="829"/>
      <c r="G75" s="1084" t="s">
        <v>289</v>
      </c>
      <c r="H75" s="829"/>
      <c r="I75" s="1084" t="s">
        <v>295</v>
      </c>
      <c r="J75" s="829"/>
      <c r="K75" s="829"/>
      <c r="L75" s="1084" t="s">
        <v>23</v>
      </c>
      <c r="M75" s="829"/>
      <c r="N75" s="829"/>
      <c r="O75" s="1084"/>
      <c r="P75" s="829"/>
      <c r="Q75" s="1084"/>
      <c r="R75" s="829"/>
      <c r="S75" s="1083" t="s">
        <v>44</v>
      </c>
      <c r="T75" s="829"/>
      <c r="U75" s="829"/>
      <c r="V75" s="829"/>
      <c r="W75" s="829"/>
      <c r="X75" s="829"/>
      <c r="Y75" s="829"/>
      <c r="Z75" s="829"/>
      <c r="AA75" s="1084" t="s">
        <v>273</v>
      </c>
      <c r="AB75" s="829"/>
      <c r="AC75" s="829"/>
      <c r="AD75" s="829"/>
      <c r="AE75" s="829"/>
      <c r="AF75" s="1084" t="s">
        <v>274</v>
      </c>
      <c r="AG75" s="829"/>
      <c r="AH75" s="829"/>
      <c r="AI75" s="224" t="s">
        <v>65</v>
      </c>
      <c r="AJ75" s="1085" t="s">
        <v>275</v>
      </c>
      <c r="AK75" s="829"/>
      <c r="AL75" s="829"/>
      <c r="AM75" s="829"/>
      <c r="AN75" s="829"/>
      <c r="AO75" s="829"/>
      <c r="AP75" s="223">
        <v>10000000</v>
      </c>
      <c r="AQ75" s="373">
        <v>0</v>
      </c>
      <c r="AR75" s="223">
        <v>10000000</v>
      </c>
      <c r="AS75" s="373">
        <v>0</v>
      </c>
      <c r="AT75" s="373">
        <v>0</v>
      </c>
      <c r="AU75" s="373">
        <v>0</v>
      </c>
      <c r="AV75" s="373">
        <v>0</v>
      </c>
      <c r="AW75" s="373">
        <v>0</v>
      </c>
      <c r="AX75" s="373">
        <v>0</v>
      </c>
      <c r="AY75" s="373">
        <v>0</v>
      </c>
      <c r="AZ75" s="373">
        <v>0</v>
      </c>
      <c r="BA75" s="373">
        <v>0</v>
      </c>
      <c r="BB75" s="373">
        <v>0</v>
      </c>
    </row>
    <row r="76" spans="1:54" hidden="1" x14ac:dyDescent="0.25">
      <c r="A76" s="1084" t="s">
        <v>14</v>
      </c>
      <c r="B76" s="829"/>
      <c r="C76" s="1084" t="s">
        <v>282</v>
      </c>
      <c r="D76" s="829"/>
      <c r="E76" s="1084" t="s">
        <v>280</v>
      </c>
      <c r="F76" s="829"/>
      <c r="G76" s="1084" t="s">
        <v>289</v>
      </c>
      <c r="H76" s="829"/>
      <c r="I76" s="1084" t="s">
        <v>295</v>
      </c>
      <c r="J76" s="829"/>
      <c r="K76" s="829"/>
      <c r="L76" s="1084" t="s">
        <v>296</v>
      </c>
      <c r="M76" s="829"/>
      <c r="N76" s="829"/>
      <c r="O76" s="1084"/>
      <c r="P76" s="829"/>
      <c r="Q76" s="1084"/>
      <c r="R76" s="829"/>
      <c r="S76" s="1083" t="s">
        <v>45</v>
      </c>
      <c r="T76" s="829"/>
      <c r="U76" s="829"/>
      <c r="V76" s="829"/>
      <c r="W76" s="829"/>
      <c r="X76" s="829"/>
      <c r="Y76" s="829"/>
      <c r="Z76" s="829"/>
      <c r="AA76" s="1084" t="s">
        <v>273</v>
      </c>
      <c r="AB76" s="829"/>
      <c r="AC76" s="829"/>
      <c r="AD76" s="829"/>
      <c r="AE76" s="829"/>
      <c r="AF76" s="1084" t="s">
        <v>274</v>
      </c>
      <c r="AG76" s="829"/>
      <c r="AH76" s="829"/>
      <c r="AI76" s="224" t="s">
        <v>65</v>
      </c>
      <c r="AJ76" s="1085" t="s">
        <v>275</v>
      </c>
      <c r="AK76" s="829"/>
      <c r="AL76" s="829"/>
      <c r="AM76" s="829"/>
      <c r="AN76" s="829"/>
      <c r="AO76" s="829"/>
      <c r="AP76" s="223">
        <v>600000</v>
      </c>
      <c r="AQ76" s="373">
        <v>0</v>
      </c>
      <c r="AR76" s="223">
        <v>600000</v>
      </c>
      <c r="AS76" s="373">
        <v>0</v>
      </c>
      <c r="AT76" s="373">
        <v>0</v>
      </c>
      <c r="AU76" s="373">
        <v>0</v>
      </c>
      <c r="AV76" s="373">
        <v>0</v>
      </c>
      <c r="AW76" s="373">
        <v>0</v>
      </c>
      <c r="AX76" s="373">
        <v>0</v>
      </c>
      <c r="AY76" s="373">
        <v>0</v>
      </c>
      <c r="AZ76" s="373">
        <v>0</v>
      </c>
      <c r="BA76" s="373">
        <v>0</v>
      </c>
      <c r="BB76" s="373">
        <v>0</v>
      </c>
    </row>
    <row r="77" spans="1:54" hidden="1" x14ac:dyDescent="0.25">
      <c r="A77" s="1077" t="s">
        <v>14</v>
      </c>
      <c r="B77" s="829"/>
      <c r="C77" s="1077" t="s">
        <v>282</v>
      </c>
      <c r="D77" s="829"/>
      <c r="E77" s="1077" t="s">
        <v>280</v>
      </c>
      <c r="F77" s="829"/>
      <c r="G77" s="1077" t="s">
        <v>289</v>
      </c>
      <c r="H77" s="829"/>
      <c r="I77" s="1077" t="s">
        <v>297</v>
      </c>
      <c r="J77" s="829"/>
      <c r="K77" s="829"/>
      <c r="L77" s="1077"/>
      <c r="M77" s="829"/>
      <c r="N77" s="829"/>
      <c r="O77" s="1077"/>
      <c r="P77" s="829"/>
      <c r="Q77" s="1077"/>
      <c r="R77" s="829"/>
      <c r="S77" s="1076" t="s">
        <v>204</v>
      </c>
      <c r="T77" s="829"/>
      <c r="U77" s="829"/>
      <c r="V77" s="829"/>
      <c r="W77" s="829"/>
      <c r="X77" s="829"/>
      <c r="Y77" s="829"/>
      <c r="Z77" s="829"/>
      <c r="AA77" s="1077" t="s">
        <v>273</v>
      </c>
      <c r="AB77" s="829"/>
      <c r="AC77" s="829"/>
      <c r="AD77" s="829"/>
      <c r="AE77" s="829"/>
      <c r="AF77" s="1077" t="s">
        <v>274</v>
      </c>
      <c r="AG77" s="829"/>
      <c r="AH77" s="829"/>
      <c r="AI77" s="227" t="s">
        <v>65</v>
      </c>
      <c r="AJ77" s="1078" t="s">
        <v>275</v>
      </c>
      <c r="AK77" s="829"/>
      <c r="AL77" s="829"/>
      <c r="AM77" s="829"/>
      <c r="AN77" s="829"/>
      <c r="AO77" s="829"/>
      <c r="AP77" s="226">
        <v>2000000</v>
      </c>
      <c r="AQ77" s="372">
        <v>0</v>
      </c>
      <c r="AR77" s="226">
        <v>2000000</v>
      </c>
      <c r="AS77" s="372">
        <v>0</v>
      </c>
      <c r="AT77" s="372">
        <v>0</v>
      </c>
      <c r="AU77" s="372">
        <v>0</v>
      </c>
      <c r="AV77" s="372">
        <v>0</v>
      </c>
      <c r="AW77" s="372">
        <v>0</v>
      </c>
      <c r="AX77" s="372">
        <v>0</v>
      </c>
      <c r="AY77" s="372">
        <v>0</v>
      </c>
      <c r="AZ77" s="372">
        <v>0</v>
      </c>
      <c r="BA77" s="372">
        <v>0</v>
      </c>
      <c r="BB77" s="372">
        <v>0</v>
      </c>
    </row>
    <row r="78" spans="1:54" hidden="1" x14ac:dyDescent="0.25">
      <c r="A78" s="1084" t="s">
        <v>14</v>
      </c>
      <c r="B78" s="829"/>
      <c r="C78" s="1084" t="s">
        <v>282</v>
      </c>
      <c r="D78" s="829"/>
      <c r="E78" s="1084" t="s">
        <v>280</v>
      </c>
      <c r="F78" s="829"/>
      <c r="G78" s="1084" t="s">
        <v>289</v>
      </c>
      <c r="H78" s="829"/>
      <c r="I78" s="1084" t="s">
        <v>297</v>
      </c>
      <c r="J78" s="829"/>
      <c r="K78" s="829"/>
      <c r="L78" s="1084" t="s">
        <v>279</v>
      </c>
      <c r="M78" s="829"/>
      <c r="N78" s="829"/>
      <c r="O78" s="1084"/>
      <c r="P78" s="829"/>
      <c r="Q78" s="1084"/>
      <c r="R78" s="829"/>
      <c r="S78" s="1083" t="s">
        <v>46</v>
      </c>
      <c r="T78" s="829"/>
      <c r="U78" s="829"/>
      <c r="V78" s="829"/>
      <c r="W78" s="829"/>
      <c r="X78" s="829"/>
      <c r="Y78" s="829"/>
      <c r="Z78" s="829"/>
      <c r="AA78" s="1084" t="s">
        <v>273</v>
      </c>
      <c r="AB78" s="829"/>
      <c r="AC78" s="829"/>
      <c r="AD78" s="829"/>
      <c r="AE78" s="829"/>
      <c r="AF78" s="1084" t="s">
        <v>274</v>
      </c>
      <c r="AG78" s="829"/>
      <c r="AH78" s="829"/>
      <c r="AI78" s="224" t="s">
        <v>65</v>
      </c>
      <c r="AJ78" s="1085" t="s">
        <v>275</v>
      </c>
      <c r="AK78" s="829"/>
      <c r="AL78" s="829"/>
      <c r="AM78" s="829"/>
      <c r="AN78" s="829"/>
      <c r="AO78" s="829"/>
      <c r="AP78" s="223">
        <v>1000000</v>
      </c>
      <c r="AQ78" s="373">
        <v>0</v>
      </c>
      <c r="AR78" s="223">
        <v>1000000</v>
      </c>
      <c r="AS78" s="373">
        <v>0</v>
      </c>
      <c r="AT78" s="373">
        <v>0</v>
      </c>
      <c r="AU78" s="373">
        <v>0</v>
      </c>
      <c r="AV78" s="373">
        <v>0</v>
      </c>
      <c r="AW78" s="373">
        <v>0</v>
      </c>
      <c r="AX78" s="373">
        <v>0</v>
      </c>
      <c r="AY78" s="373">
        <v>0</v>
      </c>
      <c r="AZ78" s="373">
        <v>0</v>
      </c>
      <c r="BA78" s="373">
        <v>0</v>
      </c>
      <c r="BB78" s="373">
        <v>0</v>
      </c>
    </row>
    <row r="79" spans="1:54" hidden="1" x14ac:dyDescent="0.25">
      <c r="A79" s="1084" t="s">
        <v>14</v>
      </c>
      <c r="B79" s="829"/>
      <c r="C79" s="1084" t="s">
        <v>282</v>
      </c>
      <c r="D79" s="829"/>
      <c r="E79" s="1084" t="s">
        <v>280</v>
      </c>
      <c r="F79" s="829"/>
      <c r="G79" s="1084" t="s">
        <v>289</v>
      </c>
      <c r="H79" s="829"/>
      <c r="I79" s="1084" t="s">
        <v>297</v>
      </c>
      <c r="J79" s="829"/>
      <c r="K79" s="829"/>
      <c r="L79" s="1084" t="s">
        <v>282</v>
      </c>
      <c r="M79" s="829"/>
      <c r="N79" s="829"/>
      <c r="O79" s="1084"/>
      <c r="P79" s="829"/>
      <c r="Q79" s="1084"/>
      <c r="R79" s="829"/>
      <c r="S79" s="1083" t="s">
        <v>47</v>
      </c>
      <c r="T79" s="829"/>
      <c r="U79" s="829"/>
      <c r="V79" s="829"/>
      <c r="W79" s="829"/>
      <c r="X79" s="829"/>
      <c r="Y79" s="829"/>
      <c r="Z79" s="829"/>
      <c r="AA79" s="1084" t="s">
        <v>273</v>
      </c>
      <c r="AB79" s="829"/>
      <c r="AC79" s="829"/>
      <c r="AD79" s="829"/>
      <c r="AE79" s="829"/>
      <c r="AF79" s="1084" t="s">
        <v>274</v>
      </c>
      <c r="AG79" s="829"/>
      <c r="AH79" s="829"/>
      <c r="AI79" s="224" t="s">
        <v>65</v>
      </c>
      <c r="AJ79" s="1085" t="s">
        <v>275</v>
      </c>
      <c r="AK79" s="829"/>
      <c r="AL79" s="829"/>
      <c r="AM79" s="829"/>
      <c r="AN79" s="829"/>
      <c r="AO79" s="829"/>
      <c r="AP79" s="223">
        <v>1000000</v>
      </c>
      <c r="AQ79" s="373">
        <v>0</v>
      </c>
      <c r="AR79" s="223">
        <v>1000000</v>
      </c>
      <c r="AS79" s="373">
        <v>0</v>
      </c>
      <c r="AT79" s="373">
        <v>0</v>
      </c>
      <c r="AU79" s="373">
        <v>0</v>
      </c>
      <c r="AV79" s="373">
        <v>0</v>
      </c>
      <c r="AW79" s="373">
        <v>0</v>
      </c>
      <c r="AX79" s="373">
        <v>0</v>
      </c>
      <c r="AY79" s="373">
        <v>0</v>
      </c>
      <c r="AZ79" s="373">
        <v>0</v>
      </c>
      <c r="BA79" s="373">
        <v>0</v>
      </c>
      <c r="BB79" s="373">
        <v>0</v>
      </c>
    </row>
    <row r="80" spans="1:54" hidden="1" x14ac:dyDescent="0.25">
      <c r="A80" s="1084" t="s">
        <v>14</v>
      </c>
      <c r="B80" s="829"/>
      <c r="C80" s="1084" t="s">
        <v>282</v>
      </c>
      <c r="D80" s="829"/>
      <c r="E80" s="1084" t="s">
        <v>280</v>
      </c>
      <c r="F80" s="829"/>
      <c r="G80" s="1084" t="s">
        <v>283</v>
      </c>
      <c r="H80" s="829"/>
      <c r="I80" s="1084"/>
      <c r="J80" s="829"/>
      <c r="K80" s="829"/>
      <c r="L80" s="1084"/>
      <c r="M80" s="829"/>
      <c r="N80" s="829"/>
      <c r="O80" s="1084"/>
      <c r="P80" s="829"/>
      <c r="Q80" s="1084"/>
      <c r="R80" s="829"/>
      <c r="S80" s="1083" t="s">
        <v>206</v>
      </c>
      <c r="T80" s="829"/>
      <c r="U80" s="829"/>
      <c r="V80" s="829"/>
      <c r="W80" s="829"/>
      <c r="X80" s="829"/>
      <c r="Y80" s="829"/>
      <c r="Z80" s="829"/>
      <c r="AA80" s="1084" t="s">
        <v>273</v>
      </c>
      <c r="AB80" s="829"/>
      <c r="AC80" s="829"/>
      <c r="AD80" s="829"/>
      <c r="AE80" s="829"/>
      <c r="AF80" s="1084" t="s">
        <v>274</v>
      </c>
      <c r="AG80" s="829"/>
      <c r="AH80" s="829"/>
      <c r="AI80" s="224" t="s">
        <v>65</v>
      </c>
      <c r="AJ80" s="1085" t="s">
        <v>275</v>
      </c>
      <c r="AK80" s="829"/>
      <c r="AL80" s="829"/>
      <c r="AM80" s="829"/>
      <c r="AN80" s="829"/>
      <c r="AO80" s="829"/>
      <c r="AP80" s="223">
        <v>14242414179</v>
      </c>
      <c r="AQ80" s="223">
        <v>850860984</v>
      </c>
      <c r="AR80" s="223">
        <v>2763898541.8200002</v>
      </c>
      <c r="AS80" s="223">
        <v>-145000000</v>
      </c>
      <c r="AT80" s="223">
        <v>192849825</v>
      </c>
      <c r="AU80" s="223">
        <v>658011159</v>
      </c>
      <c r="AV80" s="223">
        <v>683344920</v>
      </c>
      <c r="AW80" s="223">
        <v>-490495095</v>
      </c>
      <c r="AX80" s="223">
        <v>700018232</v>
      </c>
      <c r="AY80" s="223">
        <v>-16673312</v>
      </c>
      <c r="AZ80" s="223">
        <v>700018232</v>
      </c>
      <c r="BA80" s="373">
        <v>0</v>
      </c>
      <c r="BB80" s="223">
        <v>486736</v>
      </c>
    </row>
    <row r="81" spans="1:54" x14ac:dyDescent="0.25">
      <c r="A81" s="1077" t="s">
        <v>14</v>
      </c>
      <c r="B81" s="829"/>
      <c r="C81" s="1077" t="s">
        <v>282</v>
      </c>
      <c r="D81" s="829"/>
      <c r="E81" s="1077" t="s">
        <v>280</v>
      </c>
      <c r="F81" s="829"/>
      <c r="G81" s="1077" t="s">
        <v>283</v>
      </c>
      <c r="H81" s="829"/>
      <c r="I81" s="1077"/>
      <c r="J81" s="829"/>
      <c r="K81" s="829"/>
      <c r="L81" s="1077"/>
      <c r="M81" s="829"/>
      <c r="N81" s="829"/>
      <c r="O81" s="1077"/>
      <c r="P81" s="829"/>
      <c r="Q81" s="1077"/>
      <c r="R81" s="829"/>
      <c r="S81" s="1076" t="s">
        <v>206</v>
      </c>
      <c r="T81" s="829"/>
      <c r="U81" s="829"/>
      <c r="V81" s="829"/>
      <c r="W81" s="829"/>
      <c r="X81" s="829"/>
      <c r="Y81" s="829"/>
      <c r="Z81" s="829"/>
      <c r="AA81" s="1077" t="s">
        <v>273</v>
      </c>
      <c r="AB81" s="829"/>
      <c r="AC81" s="829"/>
      <c r="AD81" s="829"/>
      <c r="AE81" s="829"/>
      <c r="AF81" s="1077" t="s">
        <v>274</v>
      </c>
      <c r="AG81" s="829"/>
      <c r="AH81" s="829"/>
      <c r="AI81" s="227" t="s">
        <v>303</v>
      </c>
      <c r="AJ81" s="1078" t="s">
        <v>321</v>
      </c>
      <c r="AK81" s="829"/>
      <c r="AL81" s="829"/>
      <c r="AM81" s="829"/>
      <c r="AN81" s="829"/>
      <c r="AO81" s="829"/>
      <c r="AP81" s="226">
        <v>4021085821</v>
      </c>
      <c r="AQ81" s="226">
        <v>1674050843</v>
      </c>
      <c r="AR81" s="226">
        <v>1772034978</v>
      </c>
      <c r="AS81" s="372">
        <v>0</v>
      </c>
      <c r="AT81" s="226">
        <v>324598665</v>
      </c>
      <c r="AU81" s="226">
        <v>1349452178</v>
      </c>
      <c r="AV81" s="226">
        <v>2555366</v>
      </c>
      <c r="AW81" s="226">
        <v>322043299</v>
      </c>
      <c r="AX81" s="372">
        <v>0</v>
      </c>
      <c r="AY81" s="226">
        <v>2555366</v>
      </c>
      <c r="AZ81" s="372">
        <v>0</v>
      </c>
      <c r="BA81" s="372">
        <v>0</v>
      </c>
      <c r="BB81" s="372">
        <v>0</v>
      </c>
    </row>
    <row r="82" spans="1:54" hidden="1" x14ac:dyDescent="0.25">
      <c r="A82" s="1077" t="s">
        <v>14</v>
      </c>
      <c r="B82" s="829"/>
      <c r="C82" s="1077" t="s">
        <v>282</v>
      </c>
      <c r="D82" s="829"/>
      <c r="E82" s="1077" t="s">
        <v>280</v>
      </c>
      <c r="F82" s="829"/>
      <c r="G82" s="1077" t="s">
        <v>283</v>
      </c>
      <c r="H82" s="829"/>
      <c r="I82" s="1077" t="s">
        <v>279</v>
      </c>
      <c r="J82" s="829"/>
      <c r="K82" s="829"/>
      <c r="L82" s="1077"/>
      <c r="M82" s="829"/>
      <c r="N82" s="829"/>
      <c r="O82" s="1077"/>
      <c r="P82" s="829"/>
      <c r="Q82" s="1077"/>
      <c r="R82" s="829"/>
      <c r="S82" s="1076" t="s">
        <v>209</v>
      </c>
      <c r="T82" s="829"/>
      <c r="U82" s="829"/>
      <c r="V82" s="829"/>
      <c r="W82" s="829"/>
      <c r="X82" s="829"/>
      <c r="Y82" s="829"/>
      <c r="Z82" s="829"/>
      <c r="AA82" s="1077" t="s">
        <v>273</v>
      </c>
      <c r="AB82" s="829"/>
      <c r="AC82" s="829"/>
      <c r="AD82" s="829"/>
      <c r="AE82" s="829"/>
      <c r="AF82" s="1077" t="s">
        <v>274</v>
      </c>
      <c r="AG82" s="829"/>
      <c r="AH82" s="829"/>
      <c r="AI82" s="227" t="s">
        <v>65</v>
      </c>
      <c r="AJ82" s="1078" t="s">
        <v>275</v>
      </c>
      <c r="AK82" s="829"/>
      <c r="AL82" s="829"/>
      <c r="AM82" s="829"/>
      <c r="AN82" s="829"/>
      <c r="AO82" s="829"/>
      <c r="AP82" s="226">
        <v>307000000</v>
      </c>
      <c r="AQ82" s="372">
        <v>0</v>
      </c>
      <c r="AR82" s="226">
        <v>75357390.849999994</v>
      </c>
      <c r="AS82" s="372">
        <v>0</v>
      </c>
      <c r="AT82" s="372">
        <v>0</v>
      </c>
      <c r="AU82" s="372">
        <v>0</v>
      </c>
      <c r="AV82" s="372">
        <v>0</v>
      </c>
      <c r="AW82" s="372">
        <v>0</v>
      </c>
      <c r="AX82" s="372">
        <v>0</v>
      </c>
      <c r="AY82" s="372">
        <v>0</v>
      </c>
      <c r="AZ82" s="372">
        <v>0</v>
      </c>
      <c r="BA82" s="372">
        <v>0</v>
      </c>
      <c r="BB82" s="372">
        <v>0</v>
      </c>
    </row>
    <row r="83" spans="1:54" x14ac:dyDescent="0.25">
      <c r="A83" s="1077" t="s">
        <v>14</v>
      </c>
      <c r="B83" s="829"/>
      <c r="C83" s="1077" t="s">
        <v>282</v>
      </c>
      <c r="D83" s="829"/>
      <c r="E83" s="1077" t="s">
        <v>280</v>
      </c>
      <c r="F83" s="829"/>
      <c r="G83" s="1077" t="s">
        <v>283</v>
      </c>
      <c r="H83" s="829"/>
      <c r="I83" s="1077" t="s">
        <v>279</v>
      </c>
      <c r="J83" s="829"/>
      <c r="K83" s="829"/>
      <c r="L83" s="1077"/>
      <c r="M83" s="829"/>
      <c r="N83" s="829"/>
      <c r="O83" s="1077"/>
      <c r="P83" s="829"/>
      <c r="Q83" s="1077"/>
      <c r="R83" s="829"/>
      <c r="S83" s="1076" t="s">
        <v>209</v>
      </c>
      <c r="T83" s="829"/>
      <c r="U83" s="829"/>
      <c r="V83" s="829"/>
      <c r="W83" s="829"/>
      <c r="X83" s="829"/>
      <c r="Y83" s="829"/>
      <c r="Z83" s="829"/>
      <c r="AA83" s="1077" t="s">
        <v>273</v>
      </c>
      <c r="AB83" s="829"/>
      <c r="AC83" s="829"/>
      <c r="AD83" s="829"/>
      <c r="AE83" s="829"/>
      <c r="AF83" s="1077" t="s">
        <v>274</v>
      </c>
      <c r="AG83" s="829"/>
      <c r="AH83" s="829"/>
      <c r="AI83" s="227" t="s">
        <v>303</v>
      </c>
      <c r="AJ83" s="1078" t="s">
        <v>321</v>
      </c>
      <c r="AK83" s="829"/>
      <c r="AL83" s="829"/>
      <c r="AM83" s="829"/>
      <c r="AN83" s="829"/>
      <c r="AO83" s="829"/>
      <c r="AP83" s="226">
        <v>986000000</v>
      </c>
      <c r="AQ83" s="226">
        <v>529970000</v>
      </c>
      <c r="AR83" s="226">
        <v>456030000</v>
      </c>
      <c r="AS83" s="372">
        <v>0</v>
      </c>
      <c r="AT83" s="372">
        <v>0</v>
      </c>
      <c r="AU83" s="226">
        <v>529970000</v>
      </c>
      <c r="AV83" s="372">
        <v>0</v>
      </c>
      <c r="AW83" s="372">
        <v>0</v>
      </c>
      <c r="AX83" s="372">
        <v>0</v>
      </c>
      <c r="AY83" s="372">
        <v>0</v>
      </c>
      <c r="AZ83" s="372">
        <v>0</v>
      </c>
      <c r="BA83" s="372">
        <v>0</v>
      </c>
      <c r="BB83" s="372">
        <v>0</v>
      </c>
    </row>
    <row r="84" spans="1:54" x14ac:dyDescent="0.25">
      <c r="A84" s="1084" t="s">
        <v>14</v>
      </c>
      <c r="B84" s="829"/>
      <c r="C84" s="1084" t="s">
        <v>282</v>
      </c>
      <c r="D84" s="829"/>
      <c r="E84" s="1084" t="s">
        <v>280</v>
      </c>
      <c r="F84" s="829"/>
      <c r="G84" s="1084" t="s">
        <v>283</v>
      </c>
      <c r="H84" s="829"/>
      <c r="I84" s="1084" t="s">
        <v>279</v>
      </c>
      <c r="J84" s="829"/>
      <c r="K84" s="829"/>
      <c r="L84" s="1084" t="s">
        <v>289</v>
      </c>
      <c r="M84" s="829"/>
      <c r="N84" s="829"/>
      <c r="O84" s="1084"/>
      <c r="P84" s="829"/>
      <c r="Q84" s="1084"/>
      <c r="R84" s="829"/>
      <c r="S84" s="1083" t="s">
        <v>655</v>
      </c>
      <c r="T84" s="829"/>
      <c r="U84" s="829"/>
      <c r="V84" s="829"/>
      <c r="W84" s="829"/>
      <c r="X84" s="829"/>
      <c r="Y84" s="829"/>
      <c r="Z84" s="829"/>
      <c r="AA84" s="1084" t="s">
        <v>273</v>
      </c>
      <c r="AB84" s="829"/>
      <c r="AC84" s="829"/>
      <c r="AD84" s="829"/>
      <c r="AE84" s="829"/>
      <c r="AF84" s="1084" t="s">
        <v>274</v>
      </c>
      <c r="AG84" s="829"/>
      <c r="AH84" s="829"/>
      <c r="AI84" s="224" t="s">
        <v>303</v>
      </c>
      <c r="AJ84" s="1085" t="s">
        <v>321</v>
      </c>
      <c r="AK84" s="829"/>
      <c r="AL84" s="829"/>
      <c r="AM84" s="829"/>
      <c r="AN84" s="829"/>
      <c r="AO84" s="829"/>
      <c r="AP84" s="223">
        <v>6000000</v>
      </c>
      <c r="AQ84" s="373">
        <v>0</v>
      </c>
      <c r="AR84" s="223">
        <v>6000000</v>
      </c>
      <c r="AS84" s="373">
        <v>0</v>
      </c>
      <c r="AT84" s="373">
        <v>0</v>
      </c>
      <c r="AU84" s="373">
        <v>0</v>
      </c>
      <c r="AV84" s="373">
        <v>0</v>
      </c>
      <c r="AW84" s="373">
        <v>0</v>
      </c>
      <c r="AX84" s="373">
        <v>0</v>
      </c>
      <c r="AY84" s="373">
        <v>0</v>
      </c>
      <c r="AZ84" s="373">
        <v>0</v>
      </c>
      <c r="BA84" s="373">
        <v>0</v>
      </c>
      <c r="BB84" s="373">
        <v>0</v>
      </c>
    </row>
    <row r="85" spans="1:54" hidden="1" x14ac:dyDescent="0.25">
      <c r="A85" s="1084" t="s">
        <v>14</v>
      </c>
      <c r="B85" s="829"/>
      <c r="C85" s="1084" t="s">
        <v>282</v>
      </c>
      <c r="D85" s="829"/>
      <c r="E85" s="1084" t="s">
        <v>280</v>
      </c>
      <c r="F85" s="829"/>
      <c r="G85" s="1084" t="s">
        <v>283</v>
      </c>
      <c r="H85" s="829"/>
      <c r="I85" s="1084" t="s">
        <v>279</v>
      </c>
      <c r="J85" s="829"/>
      <c r="K85" s="829"/>
      <c r="L85" s="1084" t="s">
        <v>292</v>
      </c>
      <c r="M85" s="829"/>
      <c r="N85" s="829"/>
      <c r="O85" s="1084"/>
      <c r="P85" s="829"/>
      <c r="Q85" s="1084"/>
      <c r="R85" s="829"/>
      <c r="S85" s="1083" t="s">
        <v>48</v>
      </c>
      <c r="T85" s="829"/>
      <c r="U85" s="829"/>
      <c r="V85" s="829"/>
      <c r="W85" s="829"/>
      <c r="X85" s="829"/>
      <c r="Y85" s="829"/>
      <c r="Z85" s="829"/>
      <c r="AA85" s="1084" t="s">
        <v>273</v>
      </c>
      <c r="AB85" s="829"/>
      <c r="AC85" s="829"/>
      <c r="AD85" s="829"/>
      <c r="AE85" s="829"/>
      <c r="AF85" s="1084" t="s">
        <v>274</v>
      </c>
      <c r="AG85" s="829"/>
      <c r="AH85" s="829"/>
      <c r="AI85" s="224" t="s">
        <v>65</v>
      </c>
      <c r="AJ85" s="1085" t="s">
        <v>275</v>
      </c>
      <c r="AK85" s="829"/>
      <c r="AL85" s="829"/>
      <c r="AM85" s="829"/>
      <c r="AN85" s="829"/>
      <c r="AO85" s="829"/>
      <c r="AP85" s="223">
        <v>75000000</v>
      </c>
      <c r="AQ85" s="373">
        <v>0</v>
      </c>
      <c r="AR85" s="223">
        <v>74600000</v>
      </c>
      <c r="AS85" s="373">
        <v>0</v>
      </c>
      <c r="AT85" s="373">
        <v>0</v>
      </c>
      <c r="AU85" s="373">
        <v>0</v>
      </c>
      <c r="AV85" s="373">
        <v>0</v>
      </c>
      <c r="AW85" s="373">
        <v>0</v>
      </c>
      <c r="AX85" s="373">
        <v>0</v>
      </c>
      <c r="AY85" s="373">
        <v>0</v>
      </c>
      <c r="AZ85" s="373">
        <v>0</v>
      </c>
      <c r="BA85" s="373">
        <v>0</v>
      </c>
      <c r="BB85" s="373">
        <v>0</v>
      </c>
    </row>
    <row r="86" spans="1:54" x14ac:dyDescent="0.25">
      <c r="A86" s="1084" t="s">
        <v>14</v>
      </c>
      <c r="B86" s="829"/>
      <c r="C86" s="1084" t="s">
        <v>282</v>
      </c>
      <c r="D86" s="829"/>
      <c r="E86" s="1084" t="s">
        <v>280</v>
      </c>
      <c r="F86" s="829"/>
      <c r="G86" s="1084" t="s">
        <v>283</v>
      </c>
      <c r="H86" s="829"/>
      <c r="I86" s="1084" t="s">
        <v>279</v>
      </c>
      <c r="J86" s="829"/>
      <c r="K86" s="829"/>
      <c r="L86" s="1084" t="s">
        <v>292</v>
      </c>
      <c r="M86" s="829"/>
      <c r="N86" s="829"/>
      <c r="O86" s="1084"/>
      <c r="P86" s="829"/>
      <c r="Q86" s="1084"/>
      <c r="R86" s="829"/>
      <c r="S86" s="1083" t="s">
        <v>48</v>
      </c>
      <c r="T86" s="829"/>
      <c r="U86" s="829"/>
      <c r="V86" s="829"/>
      <c r="W86" s="829"/>
      <c r="X86" s="829"/>
      <c r="Y86" s="829"/>
      <c r="Z86" s="829"/>
      <c r="AA86" s="1084" t="s">
        <v>273</v>
      </c>
      <c r="AB86" s="829"/>
      <c r="AC86" s="829"/>
      <c r="AD86" s="829"/>
      <c r="AE86" s="829"/>
      <c r="AF86" s="1084" t="s">
        <v>274</v>
      </c>
      <c r="AG86" s="829"/>
      <c r="AH86" s="829"/>
      <c r="AI86" s="224" t="s">
        <v>303</v>
      </c>
      <c r="AJ86" s="1085" t="s">
        <v>321</v>
      </c>
      <c r="AK86" s="829"/>
      <c r="AL86" s="829"/>
      <c r="AM86" s="829"/>
      <c r="AN86" s="829"/>
      <c r="AO86" s="829"/>
      <c r="AP86" s="223">
        <v>500000000</v>
      </c>
      <c r="AQ86" s="223">
        <v>482320000</v>
      </c>
      <c r="AR86" s="223">
        <v>17680000</v>
      </c>
      <c r="AS86" s="373">
        <v>0</v>
      </c>
      <c r="AT86" s="373">
        <v>0</v>
      </c>
      <c r="AU86" s="223">
        <v>482320000</v>
      </c>
      <c r="AV86" s="373">
        <v>0</v>
      </c>
      <c r="AW86" s="373">
        <v>0</v>
      </c>
      <c r="AX86" s="373">
        <v>0</v>
      </c>
      <c r="AY86" s="373">
        <v>0</v>
      </c>
      <c r="AZ86" s="373">
        <v>0</v>
      </c>
      <c r="BA86" s="373">
        <v>0</v>
      </c>
      <c r="BB86" s="373">
        <v>0</v>
      </c>
    </row>
    <row r="87" spans="1:54" hidden="1" x14ac:dyDescent="0.25">
      <c r="A87" s="1084" t="s">
        <v>14</v>
      </c>
      <c r="B87" s="829"/>
      <c r="C87" s="1084" t="s">
        <v>282</v>
      </c>
      <c r="D87" s="829"/>
      <c r="E87" s="1084" t="s">
        <v>280</v>
      </c>
      <c r="F87" s="829"/>
      <c r="G87" s="1084" t="s">
        <v>283</v>
      </c>
      <c r="H87" s="829"/>
      <c r="I87" s="1084" t="s">
        <v>279</v>
      </c>
      <c r="J87" s="829"/>
      <c r="K87" s="829"/>
      <c r="L87" s="1084" t="s">
        <v>294</v>
      </c>
      <c r="M87" s="829"/>
      <c r="N87" s="829"/>
      <c r="O87" s="1084"/>
      <c r="P87" s="829"/>
      <c r="Q87" s="1084"/>
      <c r="R87" s="829"/>
      <c r="S87" s="1083" t="s">
        <v>49</v>
      </c>
      <c r="T87" s="829"/>
      <c r="U87" s="829"/>
      <c r="V87" s="829"/>
      <c r="W87" s="829"/>
      <c r="X87" s="829"/>
      <c r="Y87" s="829"/>
      <c r="Z87" s="829"/>
      <c r="AA87" s="1084" t="s">
        <v>273</v>
      </c>
      <c r="AB87" s="829"/>
      <c r="AC87" s="829"/>
      <c r="AD87" s="829"/>
      <c r="AE87" s="829"/>
      <c r="AF87" s="1084" t="s">
        <v>274</v>
      </c>
      <c r="AG87" s="829"/>
      <c r="AH87" s="829"/>
      <c r="AI87" s="224" t="s">
        <v>65</v>
      </c>
      <c r="AJ87" s="1085" t="s">
        <v>275</v>
      </c>
      <c r="AK87" s="829"/>
      <c r="AL87" s="829"/>
      <c r="AM87" s="829"/>
      <c r="AN87" s="829"/>
      <c r="AO87" s="829"/>
      <c r="AP87" s="223">
        <v>232000000</v>
      </c>
      <c r="AQ87" s="373">
        <v>0</v>
      </c>
      <c r="AR87" s="223">
        <v>757390.85</v>
      </c>
      <c r="AS87" s="373">
        <v>0</v>
      </c>
      <c r="AT87" s="373">
        <v>0</v>
      </c>
      <c r="AU87" s="373">
        <v>0</v>
      </c>
      <c r="AV87" s="373">
        <v>0</v>
      </c>
      <c r="AW87" s="373">
        <v>0</v>
      </c>
      <c r="AX87" s="373">
        <v>0</v>
      </c>
      <c r="AY87" s="373">
        <v>0</v>
      </c>
      <c r="AZ87" s="373">
        <v>0</v>
      </c>
      <c r="BA87" s="373">
        <v>0</v>
      </c>
      <c r="BB87" s="373">
        <v>0</v>
      </c>
    </row>
    <row r="88" spans="1:54" x14ac:dyDescent="0.25">
      <c r="A88" s="1084" t="s">
        <v>14</v>
      </c>
      <c r="B88" s="829"/>
      <c r="C88" s="1084" t="s">
        <v>282</v>
      </c>
      <c r="D88" s="829"/>
      <c r="E88" s="1084" t="s">
        <v>280</v>
      </c>
      <c r="F88" s="829"/>
      <c r="G88" s="1084" t="s">
        <v>283</v>
      </c>
      <c r="H88" s="829"/>
      <c r="I88" s="1084" t="s">
        <v>279</v>
      </c>
      <c r="J88" s="829"/>
      <c r="K88" s="829"/>
      <c r="L88" s="1084" t="s">
        <v>294</v>
      </c>
      <c r="M88" s="829"/>
      <c r="N88" s="829"/>
      <c r="O88" s="1084"/>
      <c r="P88" s="829"/>
      <c r="Q88" s="1084"/>
      <c r="R88" s="829"/>
      <c r="S88" s="1083" t="s">
        <v>49</v>
      </c>
      <c r="T88" s="829"/>
      <c r="U88" s="829"/>
      <c r="V88" s="829"/>
      <c r="W88" s="829"/>
      <c r="X88" s="829"/>
      <c r="Y88" s="829"/>
      <c r="Z88" s="829"/>
      <c r="AA88" s="1084" t="s">
        <v>273</v>
      </c>
      <c r="AB88" s="829"/>
      <c r="AC88" s="829"/>
      <c r="AD88" s="829"/>
      <c r="AE88" s="829"/>
      <c r="AF88" s="1084" t="s">
        <v>274</v>
      </c>
      <c r="AG88" s="829"/>
      <c r="AH88" s="829"/>
      <c r="AI88" s="224" t="s">
        <v>303</v>
      </c>
      <c r="AJ88" s="1085" t="s">
        <v>321</v>
      </c>
      <c r="AK88" s="829"/>
      <c r="AL88" s="829"/>
      <c r="AM88" s="829"/>
      <c r="AN88" s="829"/>
      <c r="AO88" s="829"/>
      <c r="AP88" s="223">
        <v>480000000</v>
      </c>
      <c r="AQ88" s="223">
        <v>47650000</v>
      </c>
      <c r="AR88" s="223">
        <v>432350000</v>
      </c>
      <c r="AS88" s="373">
        <v>0</v>
      </c>
      <c r="AT88" s="373">
        <v>0</v>
      </c>
      <c r="AU88" s="223">
        <v>47650000</v>
      </c>
      <c r="AV88" s="373">
        <v>0</v>
      </c>
      <c r="AW88" s="373">
        <v>0</v>
      </c>
      <c r="AX88" s="373">
        <v>0</v>
      </c>
      <c r="AY88" s="373">
        <v>0</v>
      </c>
      <c r="AZ88" s="373">
        <v>0</v>
      </c>
      <c r="BA88" s="373">
        <v>0</v>
      </c>
      <c r="BB88" s="373">
        <v>0</v>
      </c>
    </row>
    <row r="89" spans="1:54" hidden="1" x14ac:dyDescent="0.25">
      <c r="A89" s="1077" t="s">
        <v>14</v>
      </c>
      <c r="B89" s="829"/>
      <c r="C89" s="1077" t="s">
        <v>282</v>
      </c>
      <c r="D89" s="829"/>
      <c r="E89" s="1077" t="s">
        <v>280</v>
      </c>
      <c r="F89" s="829"/>
      <c r="G89" s="1077" t="s">
        <v>283</v>
      </c>
      <c r="H89" s="829"/>
      <c r="I89" s="1077" t="s">
        <v>282</v>
      </c>
      <c r="J89" s="829"/>
      <c r="K89" s="829"/>
      <c r="L89" s="1077"/>
      <c r="M89" s="829"/>
      <c r="N89" s="829"/>
      <c r="O89" s="1077"/>
      <c r="P89" s="829"/>
      <c r="Q89" s="1077"/>
      <c r="R89" s="829"/>
      <c r="S89" s="1076" t="s">
        <v>211</v>
      </c>
      <c r="T89" s="829"/>
      <c r="U89" s="829"/>
      <c r="V89" s="829"/>
      <c r="W89" s="829"/>
      <c r="X89" s="829"/>
      <c r="Y89" s="829"/>
      <c r="Z89" s="829"/>
      <c r="AA89" s="1077" t="s">
        <v>273</v>
      </c>
      <c r="AB89" s="829"/>
      <c r="AC89" s="829"/>
      <c r="AD89" s="829"/>
      <c r="AE89" s="829"/>
      <c r="AF89" s="1077" t="s">
        <v>274</v>
      </c>
      <c r="AG89" s="829"/>
      <c r="AH89" s="829"/>
      <c r="AI89" s="227" t="s">
        <v>65</v>
      </c>
      <c r="AJ89" s="1078" t="s">
        <v>275</v>
      </c>
      <c r="AK89" s="829"/>
      <c r="AL89" s="829"/>
      <c r="AM89" s="829"/>
      <c r="AN89" s="829"/>
      <c r="AO89" s="829"/>
      <c r="AP89" s="226">
        <v>127000000</v>
      </c>
      <c r="AQ89" s="226">
        <v>2450000</v>
      </c>
      <c r="AR89" s="226">
        <v>97178010</v>
      </c>
      <c r="AS89" s="372">
        <v>0</v>
      </c>
      <c r="AT89" s="372">
        <v>0</v>
      </c>
      <c r="AU89" s="226">
        <v>2450000</v>
      </c>
      <c r="AV89" s="372">
        <v>0</v>
      </c>
      <c r="AW89" s="372">
        <v>0</v>
      </c>
      <c r="AX89" s="372">
        <v>0</v>
      </c>
      <c r="AY89" s="372">
        <v>0</v>
      </c>
      <c r="AZ89" s="372">
        <v>0</v>
      </c>
      <c r="BA89" s="372">
        <v>0</v>
      </c>
      <c r="BB89" s="372">
        <v>0</v>
      </c>
    </row>
    <row r="90" spans="1:54" hidden="1" x14ac:dyDescent="0.25">
      <c r="A90" s="1084" t="s">
        <v>14</v>
      </c>
      <c r="B90" s="829"/>
      <c r="C90" s="1084" t="s">
        <v>282</v>
      </c>
      <c r="D90" s="829"/>
      <c r="E90" s="1084" t="s">
        <v>280</v>
      </c>
      <c r="F90" s="829"/>
      <c r="G90" s="1084" t="s">
        <v>283</v>
      </c>
      <c r="H90" s="829"/>
      <c r="I90" s="1084" t="s">
        <v>282</v>
      </c>
      <c r="J90" s="829"/>
      <c r="K90" s="829"/>
      <c r="L90" s="1084" t="s">
        <v>279</v>
      </c>
      <c r="M90" s="829"/>
      <c r="N90" s="829"/>
      <c r="O90" s="1084"/>
      <c r="P90" s="829"/>
      <c r="Q90" s="1084"/>
      <c r="R90" s="829"/>
      <c r="S90" s="1083" t="s">
        <v>50</v>
      </c>
      <c r="T90" s="829"/>
      <c r="U90" s="829"/>
      <c r="V90" s="829"/>
      <c r="W90" s="829"/>
      <c r="X90" s="829"/>
      <c r="Y90" s="829"/>
      <c r="Z90" s="829"/>
      <c r="AA90" s="1084" t="s">
        <v>273</v>
      </c>
      <c r="AB90" s="829"/>
      <c r="AC90" s="829"/>
      <c r="AD90" s="829"/>
      <c r="AE90" s="829"/>
      <c r="AF90" s="1084" t="s">
        <v>274</v>
      </c>
      <c r="AG90" s="829"/>
      <c r="AH90" s="829"/>
      <c r="AI90" s="224" t="s">
        <v>65</v>
      </c>
      <c r="AJ90" s="1085" t="s">
        <v>275</v>
      </c>
      <c r="AK90" s="829"/>
      <c r="AL90" s="829"/>
      <c r="AM90" s="829"/>
      <c r="AN90" s="829"/>
      <c r="AO90" s="829"/>
      <c r="AP90" s="223">
        <v>57000000</v>
      </c>
      <c r="AQ90" s="373">
        <v>0</v>
      </c>
      <c r="AR90" s="223">
        <v>30628010</v>
      </c>
      <c r="AS90" s="373">
        <v>0</v>
      </c>
      <c r="AT90" s="373">
        <v>0</v>
      </c>
      <c r="AU90" s="373">
        <v>0</v>
      </c>
      <c r="AV90" s="373">
        <v>0</v>
      </c>
      <c r="AW90" s="373">
        <v>0</v>
      </c>
      <c r="AX90" s="373">
        <v>0</v>
      </c>
      <c r="AY90" s="373">
        <v>0</v>
      </c>
      <c r="AZ90" s="373">
        <v>0</v>
      </c>
      <c r="BA90" s="373">
        <v>0</v>
      </c>
      <c r="BB90" s="373">
        <v>0</v>
      </c>
    </row>
    <row r="91" spans="1:54" hidden="1" x14ac:dyDescent="0.25">
      <c r="A91" s="1084" t="s">
        <v>14</v>
      </c>
      <c r="B91" s="829"/>
      <c r="C91" s="1084" t="s">
        <v>282</v>
      </c>
      <c r="D91" s="829"/>
      <c r="E91" s="1084" t="s">
        <v>280</v>
      </c>
      <c r="F91" s="829"/>
      <c r="G91" s="1084" t="s">
        <v>283</v>
      </c>
      <c r="H91" s="829"/>
      <c r="I91" s="1084" t="s">
        <v>282</v>
      </c>
      <c r="J91" s="829"/>
      <c r="K91" s="829"/>
      <c r="L91" s="1084" t="s">
        <v>282</v>
      </c>
      <c r="M91" s="829"/>
      <c r="N91" s="829"/>
      <c r="O91" s="1084"/>
      <c r="P91" s="829"/>
      <c r="Q91" s="1084"/>
      <c r="R91" s="829"/>
      <c r="S91" s="1083" t="s">
        <v>51</v>
      </c>
      <c r="T91" s="829"/>
      <c r="U91" s="829"/>
      <c r="V91" s="829"/>
      <c r="W91" s="829"/>
      <c r="X91" s="829"/>
      <c r="Y91" s="829"/>
      <c r="Z91" s="829"/>
      <c r="AA91" s="1084" t="s">
        <v>273</v>
      </c>
      <c r="AB91" s="829"/>
      <c r="AC91" s="829"/>
      <c r="AD91" s="829"/>
      <c r="AE91" s="829"/>
      <c r="AF91" s="1084" t="s">
        <v>274</v>
      </c>
      <c r="AG91" s="829"/>
      <c r="AH91" s="829"/>
      <c r="AI91" s="224" t="s">
        <v>65</v>
      </c>
      <c r="AJ91" s="1085" t="s">
        <v>275</v>
      </c>
      <c r="AK91" s="829"/>
      <c r="AL91" s="829"/>
      <c r="AM91" s="829"/>
      <c r="AN91" s="829"/>
      <c r="AO91" s="829"/>
      <c r="AP91" s="223">
        <v>70000000</v>
      </c>
      <c r="AQ91" s="223">
        <v>2450000</v>
      </c>
      <c r="AR91" s="223">
        <v>66550000</v>
      </c>
      <c r="AS91" s="373">
        <v>0</v>
      </c>
      <c r="AT91" s="373">
        <v>0</v>
      </c>
      <c r="AU91" s="223">
        <v>2450000</v>
      </c>
      <c r="AV91" s="373">
        <v>0</v>
      </c>
      <c r="AW91" s="373">
        <v>0</v>
      </c>
      <c r="AX91" s="373">
        <v>0</v>
      </c>
      <c r="AY91" s="373">
        <v>0</v>
      </c>
      <c r="AZ91" s="373">
        <v>0</v>
      </c>
      <c r="BA91" s="373">
        <v>0</v>
      </c>
      <c r="BB91" s="373">
        <v>0</v>
      </c>
    </row>
    <row r="92" spans="1:54" hidden="1" x14ac:dyDescent="0.25">
      <c r="A92" s="1077" t="s">
        <v>14</v>
      </c>
      <c r="B92" s="829"/>
      <c r="C92" s="1077" t="s">
        <v>282</v>
      </c>
      <c r="D92" s="829"/>
      <c r="E92" s="1077" t="s">
        <v>280</v>
      </c>
      <c r="F92" s="829"/>
      <c r="G92" s="1077" t="s">
        <v>283</v>
      </c>
      <c r="H92" s="829"/>
      <c r="I92" s="1077" t="s">
        <v>283</v>
      </c>
      <c r="J92" s="829"/>
      <c r="K92" s="829"/>
      <c r="L92" s="1077"/>
      <c r="M92" s="829"/>
      <c r="N92" s="829"/>
      <c r="O92" s="1077"/>
      <c r="P92" s="829"/>
      <c r="Q92" s="1077"/>
      <c r="R92" s="829"/>
      <c r="S92" s="1076" t="s">
        <v>213</v>
      </c>
      <c r="T92" s="829"/>
      <c r="U92" s="829"/>
      <c r="V92" s="829"/>
      <c r="W92" s="829"/>
      <c r="X92" s="829"/>
      <c r="Y92" s="829"/>
      <c r="Z92" s="829"/>
      <c r="AA92" s="1077" t="s">
        <v>273</v>
      </c>
      <c r="AB92" s="829"/>
      <c r="AC92" s="829"/>
      <c r="AD92" s="829"/>
      <c r="AE92" s="829"/>
      <c r="AF92" s="1077" t="s">
        <v>274</v>
      </c>
      <c r="AG92" s="829"/>
      <c r="AH92" s="829"/>
      <c r="AI92" s="227" t="s">
        <v>65</v>
      </c>
      <c r="AJ92" s="1078" t="s">
        <v>275</v>
      </c>
      <c r="AK92" s="829"/>
      <c r="AL92" s="829"/>
      <c r="AM92" s="829"/>
      <c r="AN92" s="829"/>
      <c r="AO92" s="829"/>
      <c r="AP92" s="226">
        <v>298103744</v>
      </c>
      <c r="AQ92" s="226">
        <v>17000047</v>
      </c>
      <c r="AR92" s="226">
        <v>34300214</v>
      </c>
      <c r="AS92" s="372">
        <v>0</v>
      </c>
      <c r="AT92" s="226">
        <v>5086335</v>
      </c>
      <c r="AU92" s="226">
        <v>11913712</v>
      </c>
      <c r="AV92" s="226">
        <v>13230016</v>
      </c>
      <c r="AW92" s="226">
        <v>-8143681</v>
      </c>
      <c r="AX92" s="226">
        <v>13230016</v>
      </c>
      <c r="AY92" s="372">
        <v>0</v>
      </c>
      <c r="AZ92" s="226">
        <v>13230016</v>
      </c>
      <c r="BA92" s="372">
        <v>0</v>
      </c>
      <c r="BB92" s="372">
        <v>0</v>
      </c>
    </row>
    <row r="93" spans="1:54" x14ac:dyDescent="0.25">
      <c r="A93" s="1077" t="s">
        <v>14</v>
      </c>
      <c r="B93" s="829"/>
      <c r="C93" s="1077" t="s">
        <v>282</v>
      </c>
      <c r="D93" s="829"/>
      <c r="E93" s="1077" t="s">
        <v>280</v>
      </c>
      <c r="F93" s="829"/>
      <c r="G93" s="1077" t="s">
        <v>283</v>
      </c>
      <c r="H93" s="829"/>
      <c r="I93" s="1077" t="s">
        <v>283</v>
      </c>
      <c r="J93" s="829"/>
      <c r="K93" s="829"/>
      <c r="L93" s="1077"/>
      <c r="M93" s="829"/>
      <c r="N93" s="829"/>
      <c r="O93" s="1077"/>
      <c r="P93" s="829"/>
      <c r="Q93" s="1077"/>
      <c r="R93" s="829"/>
      <c r="S93" s="1076" t="s">
        <v>213</v>
      </c>
      <c r="T93" s="829"/>
      <c r="U93" s="829"/>
      <c r="V93" s="829"/>
      <c r="W93" s="829"/>
      <c r="X93" s="829"/>
      <c r="Y93" s="829"/>
      <c r="Z93" s="829"/>
      <c r="AA93" s="1077" t="s">
        <v>273</v>
      </c>
      <c r="AB93" s="829"/>
      <c r="AC93" s="829"/>
      <c r="AD93" s="829"/>
      <c r="AE93" s="829"/>
      <c r="AF93" s="1077" t="s">
        <v>274</v>
      </c>
      <c r="AG93" s="829"/>
      <c r="AH93" s="829"/>
      <c r="AI93" s="227" t="s">
        <v>303</v>
      </c>
      <c r="AJ93" s="1078" t="s">
        <v>321</v>
      </c>
      <c r="AK93" s="829"/>
      <c r="AL93" s="829"/>
      <c r="AM93" s="829"/>
      <c r="AN93" s="829"/>
      <c r="AO93" s="829"/>
      <c r="AP93" s="226">
        <v>1175000000</v>
      </c>
      <c r="AQ93" s="226">
        <v>21950000</v>
      </c>
      <c r="AR93" s="226">
        <v>578050000</v>
      </c>
      <c r="AS93" s="372">
        <v>0</v>
      </c>
      <c r="AT93" s="372">
        <v>0</v>
      </c>
      <c r="AU93" s="226">
        <v>21950000</v>
      </c>
      <c r="AV93" s="372">
        <v>0</v>
      </c>
      <c r="AW93" s="372">
        <v>0</v>
      </c>
      <c r="AX93" s="372">
        <v>0</v>
      </c>
      <c r="AY93" s="372">
        <v>0</v>
      </c>
      <c r="AZ93" s="372">
        <v>0</v>
      </c>
      <c r="BA93" s="372">
        <v>0</v>
      </c>
      <c r="BB93" s="372">
        <v>0</v>
      </c>
    </row>
    <row r="94" spans="1:54" hidden="1" x14ac:dyDescent="0.25">
      <c r="A94" s="1084" t="s">
        <v>14</v>
      </c>
      <c r="B94" s="829"/>
      <c r="C94" s="1084" t="s">
        <v>282</v>
      </c>
      <c r="D94" s="829"/>
      <c r="E94" s="1084" t="s">
        <v>280</v>
      </c>
      <c r="F94" s="829"/>
      <c r="G94" s="1084" t="s">
        <v>283</v>
      </c>
      <c r="H94" s="829"/>
      <c r="I94" s="1084" t="s">
        <v>283</v>
      </c>
      <c r="J94" s="829"/>
      <c r="K94" s="829"/>
      <c r="L94" s="1084" t="s">
        <v>279</v>
      </c>
      <c r="M94" s="829"/>
      <c r="N94" s="829"/>
      <c r="O94" s="1084"/>
      <c r="P94" s="829"/>
      <c r="Q94" s="1084"/>
      <c r="R94" s="829"/>
      <c r="S94" s="1083" t="s">
        <v>52</v>
      </c>
      <c r="T94" s="829"/>
      <c r="U94" s="829"/>
      <c r="V94" s="829"/>
      <c r="W94" s="829"/>
      <c r="X94" s="829"/>
      <c r="Y94" s="829"/>
      <c r="Z94" s="829"/>
      <c r="AA94" s="1084" t="s">
        <v>273</v>
      </c>
      <c r="AB94" s="829"/>
      <c r="AC94" s="829"/>
      <c r="AD94" s="829"/>
      <c r="AE94" s="829"/>
      <c r="AF94" s="1084" t="s">
        <v>274</v>
      </c>
      <c r="AG94" s="829"/>
      <c r="AH94" s="829"/>
      <c r="AI94" s="224" t="s">
        <v>65</v>
      </c>
      <c r="AJ94" s="1085" t="s">
        <v>275</v>
      </c>
      <c r="AK94" s="829"/>
      <c r="AL94" s="829"/>
      <c r="AM94" s="829"/>
      <c r="AN94" s="829"/>
      <c r="AO94" s="829"/>
      <c r="AP94" s="223">
        <v>196000000</v>
      </c>
      <c r="AQ94" s="223">
        <v>14250000</v>
      </c>
      <c r="AR94" s="223">
        <v>2550000</v>
      </c>
      <c r="AS94" s="373">
        <v>0</v>
      </c>
      <c r="AT94" s="223">
        <v>1250000</v>
      </c>
      <c r="AU94" s="223">
        <v>13000000</v>
      </c>
      <c r="AV94" s="223">
        <v>9393681</v>
      </c>
      <c r="AW94" s="223">
        <v>-8143681</v>
      </c>
      <c r="AX94" s="223">
        <v>9393681</v>
      </c>
      <c r="AY94" s="373">
        <v>0</v>
      </c>
      <c r="AZ94" s="223">
        <v>9393681</v>
      </c>
      <c r="BA94" s="373">
        <v>0</v>
      </c>
      <c r="BB94" s="373">
        <v>0</v>
      </c>
    </row>
    <row r="95" spans="1:54" x14ac:dyDescent="0.25">
      <c r="A95" s="1084" t="s">
        <v>14</v>
      </c>
      <c r="B95" s="829"/>
      <c r="C95" s="1084" t="s">
        <v>282</v>
      </c>
      <c r="D95" s="829"/>
      <c r="E95" s="1084" t="s">
        <v>280</v>
      </c>
      <c r="F95" s="829"/>
      <c r="G95" s="1084" t="s">
        <v>283</v>
      </c>
      <c r="H95" s="829"/>
      <c r="I95" s="1084" t="s">
        <v>283</v>
      </c>
      <c r="J95" s="829"/>
      <c r="K95" s="829"/>
      <c r="L95" s="1084" t="s">
        <v>279</v>
      </c>
      <c r="M95" s="829"/>
      <c r="N95" s="829"/>
      <c r="O95" s="1084"/>
      <c r="P95" s="829"/>
      <c r="Q95" s="1084"/>
      <c r="R95" s="829"/>
      <c r="S95" s="1083" t="s">
        <v>52</v>
      </c>
      <c r="T95" s="829"/>
      <c r="U95" s="829"/>
      <c r="V95" s="829"/>
      <c r="W95" s="829"/>
      <c r="X95" s="829"/>
      <c r="Y95" s="829"/>
      <c r="Z95" s="829"/>
      <c r="AA95" s="1084" t="s">
        <v>273</v>
      </c>
      <c r="AB95" s="829"/>
      <c r="AC95" s="829"/>
      <c r="AD95" s="829"/>
      <c r="AE95" s="829"/>
      <c r="AF95" s="1084" t="s">
        <v>274</v>
      </c>
      <c r="AG95" s="829"/>
      <c r="AH95" s="829"/>
      <c r="AI95" s="224" t="s">
        <v>303</v>
      </c>
      <c r="AJ95" s="1085" t="s">
        <v>321</v>
      </c>
      <c r="AK95" s="829"/>
      <c r="AL95" s="829"/>
      <c r="AM95" s="829"/>
      <c r="AN95" s="829"/>
      <c r="AO95" s="829"/>
      <c r="AP95" s="223">
        <v>200000000</v>
      </c>
      <c r="AQ95" s="223">
        <v>21750000</v>
      </c>
      <c r="AR95" s="223">
        <v>153250000</v>
      </c>
      <c r="AS95" s="373">
        <v>0</v>
      </c>
      <c r="AT95" s="373">
        <v>0</v>
      </c>
      <c r="AU95" s="223">
        <v>21750000</v>
      </c>
      <c r="AV95" s="373">
        <v>0</v>
      </c>
      <c r="AW95" s="373">
        <v>0</v>
      </c>
      <c r="AX95" s="373">
        <v>0</v>
      </c>
      <c r="AY95" s="373">
        <v>0</v>
      </c>
      <c r="AZ95" s="373">
        <v>0</v>
      </c>
      <c r="BA95" s="373">
        <v>0</v>
      </c>
      <c r="BB95" s="373">
        <v>0</v>
      </c>
    </row>
    <row r="96" spans="1:54" hidden="1" x14ac:dyDescent="0.25">
      <c r="A96" s="1084" t="s">
        <v>14</v>
      </c>
      <c r="B96" s="829"/>
      <c r="C96" s="1084" t="s">
        <v>282</v>
      </c>
      <c r="D96" s="829"/>
      <c r="E96" s="1084" t="s">
        <v>280</v>
      </c>
      <c r="F96" s="829"/>
      <c r="G96" s="1084" t="s">
        <v>283</v>
      </c>
      <c r="H96" s="829"/>
      <c r="I96" s="1084" t="s">
        <v>283</v>
      </c>
      <c r="J96" s="829"/>
      <c r="K96" s="829"/>
      <c r="L96" s="1084" t="s">
        <v>292</v>
      </c>
      <c r="M96" s="829"/>
      <c r="N96" s="829"/>
      <c r="O96" s="1084"/>
      <c r="P96" s="829"/>
      <c r="Q96" s="1084"/>
      <c r="R96" s="829"/>
      <c r="S96" s="1083" t="s">
        <v>53</v>
      </c>
      <c r="T96" s="829"/>
      <c r="U96" s="829"/>
      <c r="V96" s="829"/>
      <c r="W96" s="829"/>
      <c r="X96" s="829"/>
      <c r="Y96" s="829"/>
      <c r="Z96" s="829"/>
      <c r="AA96" s="1084" t="s">
        <v>273</v>
      </c>
      <c r="AB96" s="829"/>
      <c r="AC96" s="829"/>
      <c r="AD96" s="829"/>
      <c r="AE96" s="829"/>
      <c r="AF96" s="1084" t="s">
        <v>274</v>
      </c>
      <c r="AG96" s="829"/>
      <c r="AH96" s="829"/>
      <c r="AI96" s="224" t="s">
        <v>65</v>
      </c>
      <c r="AJ96" s="1085" t="s">
        <v>275</v>
      </c>
      <c r="AK96" s="829"/>
      <c r="AL96" s="829"/>
      <c r="AM96" s="829"/>
      <c r="AN96" s="829"/>
      <c r="AO96" s="829"/>
      <c r="AP96" s="223">
        <v>20000000</v>
      </c>
      <c r="AQ96" s="223">
        <v>452200</v>
      </c>
      <c r="AR96" s="223">
        <v>19547800</v>
      </c>
      <c r="AS96" s="373">
        <v>0</v>
      </c>
      <c r="AT96" s="373">
        <v>0</v>
      </c>
      <c r="AU96" s="223">
        <v>452200</v>
      </c>
      <c r="AV96" s="373">
        <v>0</v>
      </c>
      <c r="AW96" s="373">
        <v>0</v>
      </c>
      <c r="AX96" s="373">
        <v>0</v>
      </c>
      <c r="AY96" s="373">
        <v>0</v>
      </c>
      <c r="AZ96" s="373">
        <v>0</v>
      </c>
      <c r="BA96" s="373">
        <v>0</v>
      </c>
      <c r="BB96" s="373">
        <v>0</v>
      </c>
    </row>
    <row r="97" spans="1:54" x14ac:dyDescent="0.25">
      <c r="A97" s="1084" t="s">
        <v>14</v>
      </c>
      <c r="B97" s="829"/>
      <c r="C97" s="1084" t="s">
        <v>282</v>
      </c>
      <c r="D97" s="829"/>
      <c r="E97" s="1084" t="s">
        <v>280</v>
      </c>
      <c r="F97" s="829"/>
      <c r="G97" s="1084" t="s">
        <v>283</v>
      </c>
      <c r="H97" s="829"/>
      <c r="I97" s="1084" t="s">
        <v>283</v>
      </c>
      <c r="J97" s="829"/>
      <c r="K97" s="829"/>
      <c r="L97" s="1084" t="s">
        <v>292</v>
      </c>
      <c r="M97" s="829"/>
      <c r="N97" s="829"/>
      <c r="O97" s="1084"/>
      <c r="P97" s="829"/>
      <c r="Q97" s="1084"/>
      <c r="R97" s="829"/>
      <c r="S97" s="1083" t="s">
        <v>53</v>
      </c>
      <c r="T97" s="829"/>
      <c r="U97" s="829"/>
      <c r="V97" s="829"/>
      <c r="W97" s="829"/>
      <c r="X97" s="829"/>
      <c r="Y97" s="829"/>
      <c r="Z97" s="829"/>
      <c r="AA97" s="1084" t="s">
        <v>273</v>
      </c>
      <c r="AB97" s="829"/>
      <c r="AC97" s="829"/>
      <c r="AD97" s="829"/>
      <c r="AE97" s="829"/>
      <c r="AF97" s="1084" t="s">
        <v>274</v>
      </c>
      <c r="AG97" s="829"/>
      <c r="AH97" s="829"/>
      <c r="AI97" s="224" t="s">
        <v>303</v>
      </c>
      <c r="AJ97" s="1085" t="s">
        <v>321</v>
      </c>
      <c r="AK97" s="829"/>
      <c r="AL97" s="829"/>
      <c r="AM97" s="829"/>
      <c r="AN97" s="829"/>
      <c r="AO97" s="829"/>
      <c r="AP97" s="223">
        <v>80000000</v>
      </c>
      <c r="AQ97" s="373">
        <v>0</v>
      </c>
      <c r="AR97" s="223">
        <v>80000000</v>
      </c>
      <c r="AS97" s="373">
        <v>0</v>
      </c>
      <c r="AT97" s="373">
        <v>0</v>
      </c>
      <c r="AU97" s="373">
        <v>0</v>
      </c>
      <c r="AV97" s="373">
        <v>0</v>
      </c>
      <c r="AW97" s="373">
        <v>0</v>
      </c>
      <c r="AX97" s="373">
        <v>0</v>
      </c>
      <c r="AY97" s="373">
        <v>0</v>
      </c>
      <c r="AZ97" s="373">
        <v>0</v>
      </c>
      <c r="BA97" s="373">
        <v>0</v>
      </c>
      <c r="BB97" s="373">
        <v>0</v>
      </c>
    </row>
    <row r="98" spans="1:54" hidden="1" x14ac:dyDescent="0.25">
      <c r="A98" s="1084" t="s">
        <v>14</v>
      </c>
      <c r="B98" s="829"/>
      <c r="C98" s="1084" t="s">
        <v>282</v>
      </c>
      <c r="D98" s="829"/>
      <c r="E98" s="1084" t="s">
        <v>280</v>
      </c>
      <c r="F98" s="829"/>
      <c r="G98" s="1084" t="s">
        <v>283</v>
      </c>
      <c r="H98" s="829"/>
      <c r="I98" s="1084" t="s">
        <v>283</v>
      </c>
      <c r="J98" s="829"/>
      <c r="K98" s="829"/>
      <c r="L98" s="1084" t="s">
        <v>288</v>
      </c>
      <c r="M98" s="829"/>
      <c r="N98" s="829"/>
      <c r="O98" s="1084"/>
      <c r="P98" s="829"/>
      <c r="Q98" s="1084"/>
      <c r="R98" s="829"/>
      <c r="S98" s="1083" t="s">
        <v>54</v>
      </c>
      <c r="T98" s="829"/>
      <c r="U98" s="829"/>
      <c r="V98" s="829"/>
      <c r="W98" s="829"/>
      <c r="X98" s="829"/>
      <c r="Y98" s="829"/>
      <c r="Z98" s="829"/>
      <c r="AA98" s="1084" t="s">
        <v>273</v>
      </c>
      <c r="AB98" s="829"/>
      <c r="AC98" s="829"/>
      <c r="AD98" s="829"/>
      <c r="AE98" s="829"/>
      <c r="AF98" s="1084" t="s">
        <v>274</v>
      </c>
      <c r="AG98" s="829"/>
      <c r="AH98" s="829"/>
      <c r="AI98" s="224" t="s">
        <v>65</v>
      </c>
      <c r="AJ98" s="1085" t="s">
        <v>275</v>
      </c>
      <c r="AK98" s="829"/>
      <c r="AL98" s="829"/>
      <c r="AM98" s="829"/>
      <c r="AN98" s="829"/>
      <c r="AO98" s="829"/>
      <c r="AP98" s="223">
        <v>10000000</v>
      </c>
      <c r="AQ98" s="223">
        <v>132400</v>
      </c>
      <c r="AR98" s="223">
        <v>3267600</v>
      </c>
      <c r="AS98" s="373">
        <v>0</v>
      </c>
      <c r="AT98" s="223">
        <v>132400</v>
      </c>
      <c r="AU98" s="373">
        <v>0</v>
      </c>
      <c r="AV98" s="223">
        <v>132400</v>
      </c>
      <c r="AW98" s="373">
        <v>0</v>
      </c>
      <c r="AX98" s="223">
        <v>132400</v>
      </c>
      <c r="AY98" s="373">
        <v>0</v>
      </c>
      <c r="AZ98" s="223">
        <v>132400</v>
      </c>
      <c r="BA98" s="373">
        <v>0</v>
      </c>
      <c r="BB98" s="373">
        <v>0</v>
      </c>
    </row>
    <row r="99" spans="1:54" x14ac:dyDescent="0.25">
      <c r="A99" s="1084" t="s">
        <v>14</v>
      </c>
      <c r="B99" s="829"/>
      <c r="C99" s="1084" t="s">
        <v>282</v>
      </c>
      <c r="D99" s="829"/>
      <c r="E99" s="1084" t="s">
        <v>280</v>
      </c>
      <c r="F99" s="829"/>
      <c r="G99" s="1084" t="s">
        <v>283</v>
      </c>
      <c r="H99" s="829"/>
      <c r="I99" s="1084" t="s">
        <v>283</v>
      </c>
      <c r="J99" s="829"/>
      <c r="K99" s="829"/>
      <c r="L99" s="1084" t="s">
        <v>288</v>
      </c>
      <c r="M99" s="829"/>
      <c r="N99" s="829"/>
      <c r="O99" s="1084"/>
      <c r="P99" s="829"/>
      <c r="Q99" s="1084"/>
      <c r="R99" s="829"/>
      <c r="S99" s="1083" t="s">
        <v>54</v>
      </c>
      <c r="T99" s="829"/>
      <c r="U99" s="829"/>
      <c r="V99" s="829"/>
      <c r="W99" s="829"/>
      <c r="X99" s="829"/>
      <c r="Y99" s="829"/>
      <c r="Z99" s="829"/>
      <c r="AA99" s="1084" t="s">
        <v>273</v>
      </c>
      <c r="AB99" s="829"/>
      <c r="AC99" s="829"/>
      <c r="AD99" s="829"/>
      <c r="AE99" s="829"/>
      <c r="AF99" s="1084" t="s">
        <v>274</v>
      </c>
      <c r="AG99" s="829"/>
      <c r="AH99" s="829"/>
      <c r="AI99" s="224" t="s">
        <v>303</v>
      </c>
      <c r="AJ99" s="1085" t="s">
        <v>321</v>
      </c>
      <c r="AK99" s="829"/>
      <c r="AL99" s="829"/>
      <c r="AM99" s="829"/>
      <c r="AN99" s="829"/>
      <c r="AO99" s="829"/>
      <c r="AP99" s="223">
        <v>20000000</v>
      </c>
      <c r="AQ99" s="223">
        <v>200000</v>
      </c>
      <c r="AR99" s="223">
        <v>19800000</v>
      </c>
      <c r="AS99" s="373">
        <v>0</v>
      </c>
      <c r="AT99" s="373">
        <v>0</v>
      </c>
      <c r="AU99" s="223">
        <v>200000</v>
      </c>
      <c r="AV99" s="373">
        <v>0</v>
      </c>
      <c r="AW99" s="373">
        <v>0</v>
      </c>
      <c r="AX99" s="373">
        <v>0</v>
      </c>
      <c r="AY99" s="373">
        <v>0</v>
      </c>
      <c r="AZ99" s="373">
        <v>0</v>
      </c>
      <c r="BA99" s="373">
        <v>0</v>
      </c>
      <c r="BB99" s="373">
        <v>0</v>
      </c>
    </row>
    <row r="100" spans="1:54" hidden="1" x14ac:dyDescent="0.25">
      <c r="A100" s="1084" t="s">
        <v>14</v>
      </c>
      <c r="B100" s="829"/>
      <c r="C100" s="1084" t="s">
        <v>282</v>
      </c>
      <c r="D100" s="829"/>
      <c r="E100" s="1084" t="s">
        <v>280</v>
      </c>
      <c r="F100" s="829"/>
      <c r="G100" s="1084" t="s">
        <v>283</v>
      </c>
      <c r="H100" s="829"/>
      <c r="I100" s="1084" t="s">
        <v>283</v>
      </c>
      <c r="J100" s="829"/>
      <c r="K100" s="829"/>
      <c r="L100" s="1084" t="s">
        <v>286</v>
      </c>
      <c r="M100" s="829"/>
      <c r="N100" s="829"/>
      <c r="O100" s="1084"/>
      <c r="P100" s="829"/>
      <c r="Q100" s="1084"/>
      <c r="R100" s="829"/>
      <c r="S100" s="1083" t="s">
        <v>55</v>
      </c>
      <c r="T100" s="829"/>
      <c r="U100" s="829"/>
      <c r="V100" s="829"/>
      <c r="W100" s="829"/>
      <c r="X100" s="829"/>
      <c r="Y100" s="829"/>
      <c r="Z100" s="829"/>
      <c r="AA100" s="1084" t="s">
        <v>273</v>
      </c>
      <c r="AB100" s="829"/>
      <c r="AC100" s="829"/>
      <c r="AD100" s="829"/>
      <c r="AE100" s="829"/>
      <c r="AF100" s="1084" t="s">
        <v>274</v>
      </c>
      <c r="AG100" s="829"/>
      <c r="AH100" s="829"/>
      <c r="AI100" s="224" t="s">
        <v>65</v>
      </c>
      <c r="AJ100" s="1085" t="s">
        <v>275</v>
      </c>
      <c r="AK100" s="829"/>
      <c r="AL100" s="829"/>
      <c r="AM100" s="829"/>
      <c r="AN100" s="829"/>
      <c r="AO100" s="829"/>
      <c r="AP100" s="223">
        <v>6600000</v>
      </c>
      <c r="AQ100" s="223">
        <v>650000</v>
      </c>
      <c r="AR100" s="223">
        <v>2113240</v>
      </c>
      <c r="AS100" s="373">
        <v>0</v>
      </c>
      <c r="AT100" s="223">
        <v>1247600</v>
      </c>
      <c r="AU100" s="223">
        <v>-597600</v>
      </c>
      <c r="AV100" s="223">
        <v>1247600</v>
      </c>
      <c r="AW100" s="373">
        <v>0</v>
      </c>
      <c r="AX100" s="223">
        <v>1247600</v>
      </c>
      <c r="AY100" s="373">
        <v>0</v>
      </c>
      <c r="AZ100" s="223">
        <v>1247600</v>
      </c>
      <c r="BA100" s="373">
        <v>0</v>
      </c>
      <c r="BB100" s="373">
        <v>0</v>
      </c>
    </row>
    <row r="101" spans="1:54" x14ac:dyDescent="0.25">
      <c r="A101" s="1084" t="s">
        <v>14</v>
      </c>
      <c r="B101" s="829"/>
      <c r="C101" s="1084" t="s">
        <v>282</v>
      </c>
      <c r="D101" s="829"/>
      <c r="E101" s="1084" t="s">
        <v>280</v>
      </c>
      <c r="F101" s="829"/>
      <c r="G101" s="1084" t="s">
        <v>283</v>
      </c>
      <c r="H101" s="829"/>
      <c r="I101" s="1084" t="s">
        <v>283</v>
      </c>
      <c r="J101" s="829"/>
      <c r="K101" s="829"/>
      <c r="L101" s="1084" t="s">
        <v>286</v>
      </c>
      <c r="M101" s="829"/>
      <c r="N101" s="829"/>
      <c r="O101" s="1084"/>
      <c r="P101" s="829"/>
      <c r="Q101" s="1084"/>
      <c r="R101" s="829"/>
      <c r="S101" s="1083" t="s">
        <v>55</v>
      </c>
      <c r="T101" s="829"/>
      <c r="U101" s="829"/>
      <c r="V101" s="829"/>
      <c r="W101" s="829"/>
      <c r="X101" s="829"/>
      <c r="Y101" s="829"/>
      <c r="Z101" s="829"/>
      <c r="AA101" s="1084" t="s">
        <v>273</v>
      </c>
      <c r="AB101" s="829"/>
      <c r="AC101" s="829"/>
      <c r="AD101" s="829"/>
      <c r="AE101" s="829"/>
      <c r="AF101" s="1084" t="s">
        <v>274</v>
      </c>
      <c r="AG101" s="829"/>
      <c r="AH101" s="829"/>
      <c r="AI101" s="224" t="s">
        <v>303</v>
      </c>
      <c r="AJ101" s="1085" t="s">
        <v>321</v>
      </c>
      <c r="AK101" s="829"/>
      <c r="AL101" s="829"/>
      <c r="AM101" s="829"/>
      <c r="AN101" s="829"/>
      <c r="AO101" s="829"/>
      <c r="AP101" s="223">
        <v>550000000</v>
      </c>
      <c r="AQ101" s="373">
        <v>0</v>
      </c>
      <c r="AR101" s="373">
        <v>0</v>
      </c>
      <c r="AS101" s="373">
        <v>0</v>
      </c>
      <c r="AT101" s="373">
        <v>0</v>
      </c>
      <c r="AU101" s="373">
        <v>0</v>
      </c>
      <c r="AV101" s="373">
        <v>0</v>
      </c>
      <c r="AW101" s="373">
        <v>0</v>
      </c>
      <c r="AX101" s="373">
        <v>0</v>
      </c>
      <c r="AY101" s="373">
        <v>0</v>
      </c>
      <c r="AZ101" s="373">
        <v>0</v>
      </c>
      <c r="BA101" s="373">
        <v>0</v>
      </c>
      <c r="BB101" s="373">
        <v>0</v>
      </c>
    </row>
    <row r="102" spans="1:54" hidden="1" x14ac:dyDescent="0.25">
      <c r="A102" s="1084" t="s">
        <v>14</v>
      </c>
      <c r="B102" s="829"/>
      <c r="C102" s="1084" t="s">
        <v>282</v>
      </c>
      <c r="D102" s="829"/>
      <c r="E102" s="1084" t="s">
        <v>280</v>
      </c>
      <c r="F102" s="829"/>
      <c r="G102" s="1084" t="s">
        <v>283</v>
      </c>
      <c r="H102" s="829"/>
      <c r="I102" s="1084" t="s">
        <v>283</v>
      </c>
      <c r="J102" s="829"/>
      <c r="K102" s="829"/>
      <c r="L102" s="1084" t="s">
        <v>298</v>
      </c>
      <c r="M102" s="829"/>
      <c r="N102" s="829"/>
      <c r="O102" s="1084"/>
      <c r="P102" s="829"/>
      <c r="Q102" s="1084"/>
      <c r="R102" s="829"/>
      <c r="S102" s="1083" t="s">
        <v>56</v>
      </c>
      <c r="T102" s="829"/>
      <c r="U102" s="829"/>
      <c r="V102" s="829"/>
      <c r="W102" s="829"/>
      <c r="X102" s="829"/>
      <c r="Y102" s="829"/>
      <c r="Z102" s="829"/>
      <c r="AA102" s="1084" t="s">
        <v>273</v>
      </c>
      <c r="AB102" s="829"/>
      <c r="AC102" s="829"/>
      <c r="AD102" s="829"/>
      <c r="AE102" s="829"/>
      <c r="AF102" s="1084" t="s">
        <v>274</v>
      </c>
      <c r="AG102" s="829"/>
      <c r="AH102" s="829"/>
      <c r="AI102" s="224" t="s">
        <v>65</v>
      </c>
      <c r="AJ102" s="1085" t="s">
        <v>275</v>
      </c>
      <c r="AK102" s="829"/>
      <c r="AL102" s="829"/>
      <c r="AM102" s="829"/>
      <c r="AN102" s="829"/>
      <c r="AO102" s="829"/>
      <c r="AP102" s="223">
        <v>7503744</v>
      </c>
      <c r="AQ102" s="373">
        <v>0</v>
      </c>
      <c r="AR102" s="223">
        <v>1353744</v>
      </c>
      <c r="AS102" s="373">
        <v>0</v>
      </c>
      <c r="AT102" s="373">
        <v>0</v>
      </c>
      <c r="AU102" s="373">
        <v>0</v>
      </c>
      <c r="AV102" s="373">
        <v>0</v>
      </c>
      <c r="AW102" s="373">
        <v>0</v>
      </c>
      <c r="AX102" s="373">
        <v>0</v>
      </c>
      <c r="AY102" s="373">
        <v>0</v>
      </c>
      <c r="AZ102" s="373">
        <v>0</v>
      </c>
      <c r="BA102" s="373">
        <v>0</v>
      </c>
      <c r="BB102" s="373">
        <v>0</v>
      </c>
    </row>
    <row r="103" spans="1:54" x14ac:dyDescent="0.25">
      <c r="A103" s="1084" t="s">
        <v>14</v>
      </c>
      <c r="B103" s="829"/>
      <c r="C103" s="1084" t="s">
        <v>282</v>
      </c>
      <c r="D103" s="829"/>
      <c r="E103" s="1084" t="s">
        <v>280</v>
      </c>
      <c r="F103" s="829"/>
      <c r="G103" s="1084" t="s">
        <v>283</v>
      </c>
      <c r="H103" s="829"/>
      <c r="I103" s="1084" t="s">
        <v>283</v>
      </c>
      <c r="J103" s="829"/>
      <c r="K103" s="829"/>
      <c r="L103" s="1084" t="s">
        <v>298</v>
      </c>
      <c r="M103" s="829"/>
      <c r="N103" s="829"/>
      <c r="O103" s="1084"/>
      <c r="P103" s="829"/>
      <c r="Q103" s="1084"/>
      <c r="R103" s="829"/>
      <c r="S103" s="1083" t="s">
        <v>56</v>
      </c>
      <c r="T103" s="829"/>
      <c r="U103" s="829"/>
      <c r="V103" s="829"/>
      <c r="W103" s="829"/>
      <c r="X103" s="829"/>
      <c r="Y103" s="829"/>
      <c r="Z103" s="829"/>
      <c r="AA103" s="1084" t="s">
        <v>273</v>
      </c>
      <c r="AB103" s="829"/>
      <c r="AC103" s="829"/>
      <c r="AD103" s="829"/>
      <c r="AE103" s="829"/>
      <c r="AF103" s="1084" t="s">
        <v>274</v>
      </c>
      <c r="AG103" s="829"/>
      <c r="AH103" s="829"/>
      <c r="AI103" s="224" t="s">
        <v>303</v>
      </c>
      <c r="AJ103" s="1085" t="s">
        <v>321</v>
      </c>
      <c r="AK103" s="829"/>
      <c r="AL103" s="829"/>
      <c r="AM103" s="829"/>
      <c r="AN103" s="829"/>
      <c r="AO103" s="829"/>
      <c r="AP103" s="223">
        <v>35000000</v>
      </c>
      <c r="AQ103" s="373">
        <v>0</v>
      </c>
      <c r="AR103" s="223">
        <v>35000000</v>
      </c>
      <c r="AS103" s="373">
        <v>0</v>
      </c>
      <c r="AT103" s="373">
        <v>0</v>
      </c>
      <c r="AU103" s="373">
        <v>0</v>
      </c>
      <c r="AV103" s="373">
        <v>0</v>
      </c>
      <c r="AW103" s="373">
        <v>0</v>
      </c>
      <c r="AX103" s="373">
        <v>0</v>
      </c>
      <c r="AY103" s="373">
        <v>0</v>
      </c>
      <c r="AZ103" s="373">
        <v>0</v>
      </c>
      <c r="BA103" s="373">
        <v>0</v>
      </c>
      <c r="BB103" s="373">
        <v>0</v>
      </c>
    </row>
    <row r="104" spans="1:54" hidden="1" x14ac:dyDescent="0.25">
      <c r="A104" s="1084" t="s">
        <v>14</v>
      </c>
      <c r="B104" s="829"/>
      <c r="C104" s="1084" t="s">
        <v>282</v>
      </c>
      <c r="D104" s="829"/>
      <c r="E104" s="1084" t="s">
        <v>280</v>
      </c>
      <c r="F104" s="829"/>
      <c r="G104" s="1084" t="s">
        <v>283</v>
      </c>
      <c r="H104" s="829"/>
      <c r="I104" s="1084" t="s">
        <v>283</v>
      </c>
      <c r="J104" s="829"/>
      <c r="K104" s="829"/>
      <c r="L104" s="1084" t="s">
        <v>299</v>
      </c>
      <c r="M104" s="829"/>
      <c r="N104" s="829"/>
      <c r="O104" s="1084"/>
      <c r="P104" s="829"/>
      <c r="Q104" s="1084"/>
      <c r="R104" s="829"/>
      <c r="S104" s="1083" t="s">
        <v>57</v>
      </c>
      <c r="T104" s="829"/>
      <c r="U104" s="829"/>
      <c r="V104" s="829"/>
      <c r="W104" s="829"/>
      <c r="X104" s="829"/>
      <c r="Y104" s="829"/>
      <c r="Z104" s="829"/>
      <c r="AA104" s="1084" t="s">
        <v>273</v>
      </c>
      <c r="AB104" s="829"/>
      <c r="AC104" s="829"/>
      <c r="AD104" s="829"/>
      <c r="AE104" s="829"/>
      <c r="AF104" s="1084" t="s">
        <v>274</v>
      </c>
      <c r="AG104" s="829"/>
      <c r="AH104" s="829"/>
      <c r="AI104" s="224" t="s">
        <v>65</v>
      </c>
      <c r="AJ104" s="1085" t="s">
        <v>275</v>
      </c>
      <c r="AK104" s="829"/>
      <c r="AL104" s="829"/>
      <c r="AM104" s="829"/>
      <c r="AN104" s="829"/>
      <c r="AO104" s="829"/>
      <c r="AP104" s="223">
        <v>9000000</v>
      </c>
      <c r="AQ104" s="373">
        <v>0</v>
      </c>
      <c r="AR104" s="223">
        <v>3800000</v>
      </c>
      <c r="AS104" s="373">
        <v>0</v>
      </c>
      <c r="AT104" s="373">
        <v>0</v>
      </c>
      <c r="AU104" s="373">
        <v>0</v>
      </c>
      <c r="AV104" s="373">
        <v>0</v>
      </c>
      <c r="AW104" s="373">
        <v>0</v>
      </c>
      <c r="AX104" s="373">
        <v>0</v>
      </c>
      <c r="AY104" s="373">
        <v>0</v>
      </c>
      <c r="AZ104" s="373">
        <v>0</v>
      </c>
      <c r="BA104" s="373">
        <v>0</v>
      </c>
      <c r="BB104" s="373">
        <v>0</v>
      </c>
    </row>
    <row r="105" spans="1:54" hidden="1" x14ac:dyDescent="0.25">
      <c r="A105" s="1084" t="s">
        <v>14</v>
      </c>
      <c r="B105" s="829"/>
      <c r="C105" s="1084" t="s">
        <v>282</v>
      </c>
      <c r="D105" s="829"/>
      <c r="E105" s="1084" t="s">
        <v>280</v>
      </c>
      <c r="F105" s="829"/>
      <c r="G105" s="1084" t="s">
        <v>283</v>
      </c>
      <c r="H105" s="829"/>
      <c r="I105" s="1084" t="s">
        <v>283</v>
      </c>
      <c r="J105" s="829"/>
      <c r="K105" s="829"/>
      <c r="L105" s="1084" t="s">
        <v>300</v>
      </c>
      <c r="M105" s="829"/>
      <c r="N105" s="829"/>
      <c r="O105" s="1084"/>
      <c r="P105" s="829"/>
      <c r="Q105" s="1084"/>
      <c r="R105" s="829"/>
      <c r="S105" s="1083" t="s">
        <v>58</v>
      </c>
      <c r="T105" s="829"/>
      <c r="U105" s="829"/>
      <c r="V105" s="829"/>
      <c r="W105" s="829"/>
      <c r="X105" s="829"/>
      <c r="Y105" s="829"/>
      <c r="Z105" s="829"/>
      <c r="AA105" s="1084" t="s">
        <v>273</v>
      </c>
      <c r="AB105" s="829"/>
      <c r="AC105" s="829"/>
      <c r="AD105" s="829"/>
      <c r="AE105" s="829"/>
      <c r="AF105" s="1084" t="s">
        <v>274</v>
      </c>
      <c r="AG105" s="829"/>
      <c r="AH105" s="829"/>
      <c r="AI105" s="224" t="s">
        <v>65</v>
      </c>
      <c r="AJ105" s="1085" t="s">
        <v>275</v>
      </c>
      <c r="AK105" s="829"/>
      <c r="AL105" s="829"/>
      <c r="AM105" s="829"/>
      <c r="AN105" s="829"/>
      <c r="AO105" s="829"/>
      <c r="AP105" s="223">
        <v>33000000</v>
      </c>
      <c r="AQ105" s="223">
        <v>1349450</v>
      </c>
      <c r="AR105" s="223">
        <v>1341712</v>
      </c>
      <c r="AS105" s="373">
        <v>0</v>
      </c>
      <c r="AT105" s="223">
        <v>1914938</v>
      </c>
      <c r="AU105" s="223">
        <v>-565488</v>
      </c>
      <c r="AV105" s="223">
        <v>1914938</v>
      </c>
      <c r="AW105" s="373">
        <v>0</v>
      </c>
      <c r="AX105" s="223">
        <v>1914938</v>
      </c>
      <c r="AY105" s="373">
        <v>0</v>
      </c>
      <c r="AZ105" s="223">
        <v>1914938</v>
      </c>
      <c r="BA105" s="373">
        <v>0</v>
      </c>
      <c r="BB105" s="373">
        <v>0</v>
      </c>
    </row>
    <row r="106" spans="1:54" x14ac:dyDescent="0.25">
      <c r="A106" s="1084" t="s">
        <v>14</v>
      </c>
      <c r="B106" s="829"/>
      <c r="C106" s="1084" t="s">
        <v>282</v>
      </c>
      <c r="D106" s="829"/>
      <c r="E106" s="1084" t="s">
        <v>280</v>
      </c>
      <c r="F106" s="829"/>
      <c r="G106" s="1084" t="s">
        <v>283</v>
      </c>
      <c r="H106" s="829"/>
      <c r="I106" s="1084" t="s">
        <v>283</v>
      </c>
      <c r="J106" s="829"/>
      <c r="K106" s="829"/>
      <c r="L106" s="1084" t="s">
        <v>300</v>
      </c>
      <c r="M106" s="829"/>
      <c r="N106" s="829"/>
      <c r="O106" s="1084"/>
      <c r="P106" s="829"/>
      <c r="Q106" s="1084"/>
      <c r="R106" s="829"/>
      <c r="S106" s="1083" t="s">
        <v>58</v>
      </c>
      <c r="T106" s="829"/>
      <c r="U106" s="829"/>
      <c r="V106" s="829"/>
      <c r="W106" s="829"/>
      <c r="X106" s="829"/>
      <c r="Y106" s="829"/>
      <c r="Z106" s="829"/>
      <c r="AA106" s="1084" t="s">
        <v>273</v>
      </c>
      <c r="AB106" s="829"/>
      <c r="AC106" s="829"/>
      <c r="AD106" s="829"/>
      <c r="AE106" s="829"/>
      <c r="AF106" s="1084" t="s">
        <v>274</v>
      </c>
      <c r="AG106" s="829"/>
      <c r="AH106" s="829"/>
      <c r="AI106" s="224" t="s">
        <v>303</v>
      </c>
      <c r="AJ106" s="1085" t="s">
        <v>321</v>
      </c>
      <c r="AK106" s="829"/>
      <c r="AL106" s="829"/>
      <c r="AM106" s="829"/>
      <c r="AN106" s="829"/>
      <c r="AO106" s="829"/>
      <c r="AP106" s="223">
        <v>270000000</v>
      </c>
      <c r="AQ106" s="373">
        <v>0</v>
      </c>
      <c r="AR106" s="223">
        <v>270000000</v>
      </c>
      <c r="AS106" s="373">
        <v>0</v>
      </c>
      <c r="AT106" s="373">
        <v>0</v>
      </c>
      <c r="AU106" s="373">
        <v>0</v>
      </c>
      <c r="AV106" s="373">
        <v>0</v>
      </c>
      <c r="AW106" s="373">
        <v>0</v>
      </c>
      <c r="AX106" s="373">
        <v>0</v>
      </c>
      <c r="AY106" s="373">
        <v>0</v>
      </c>
      <c r="AZ106" s="373">
        <v>0</v>
      </c>
      <c r="BA106" s="373">
        <v>0</v>
      </c>
      <c r="BB106" s="373">
        <v>0</v>
      </c>
    </row>
    <row r="107" spans="1:54" hidden="1" x14ac:dyDescent="0.25">
      <c r="A107" s="1084" t="s">
        <v>14</v>
      </c>
      <c r="B107" s="829"/>
      <c r="C107" s="1084" t="s">
        <v>282</v>
      </c>
      <c r="D107" s="829"/>
      <c r="E107" s="1084" t="s">
        <v>280</v>
      </c>
      <c r="F107" s="829"/>
      <c r="G107" s="1084" t="s">
        <v>283</v>
      </c>
      <c r="H107" s="829"/>
      <c r="I107" s="1084" t="s">
        <v>283</v>
      </c>
      <c r="J107" s="829"/>
      <c r="K107" s="829"/>
      <c r="L107" s="1084" t="s">
        <v>302</v>
      </c>
      <c r="M107" s="829"/>
      <c r="N107" s="829"/>
      <c r="O107" s="1084"/>
      <c r="P107" s="829"/>
      <c r="Q107" s="1084"/>
      <c r="R107" s="829"/>
      <c r="S107" s="1083" t="s">
        <v>59</v>
      </c>
      <c r="T107" s="829"/>
      <c r="U107" s="829"/>
      <c r="V107" s="829"/>
      <c r="W107" s="829"/>
      <c r="X107" s="829"/>
      <c r="Y107" s="829"/>
      <c r="Z107" s="829"/>
      <c r="AA107" s="1084" t="s">
        <v>273</v>
      </c>
      <c r="AB107" s="829"/>
      <c r="AC107" s="829"/>
      <c r="AD107" s="829"/>
      <c r="AE107" s="829"/>
      <c r="AF107" s="1084" t="s">
        <v>274</v>
      </c>
      <c r="AG107" s="829"/>
      <c r="AH107" s="829"/>
      <c r="AI107" s="224" t="s">
        <v>65</v>
      </c>
      <c r="AJ107" s="1085" t="s">
        <v>275</v>
      </c>
      <c r="AK107" s="829"/>
      <c r="AL107" s="829"/>
      <c r="AM107" s="829"/>
      <c r="AN107" s="829"/>
      <c r="AO107" s="829"/>
      <c r="AP107" s="223">
        <v>16000000</v>
      </c>
      <c r="AQ107" s="223">
        <v>165997</v>
      </c>
      <c r="AR107" s="223">
        <v>326118</v>
      </c>
      <c r="AS107" s="373">
        <v>0</v>
      </c>
      <c r="AT107" s="223">
        <v>541397</v>
      </c>
      <c r="AU107" s="223">
        <v>-375400</v>
      </c>
      <c r="AV107" s="223">
        <v>541397</v>
      </c>
      <c r="AW107" s="373">
        <v>0</v>
      </c>
      <c r="AX107" s="223">
        <v>541397</v>
      </c>
      <c r="AY107" s="373">
        <v>0</v>
      </c>
      <c r="AZ107" s="223">
        <v>541397</v>
      </c>
      <c r="BA107" s="373">
        <v>0</v>
      </c>
      <c r="BB107" s="373">
        <v>0</v>
      </c>
    </row>
    <row r="108" spans="1:54" x14ac:dyDescent="0.25">
      <c r="A108" s="1084" t="s">
        <v>14</v>
      </c>
      <c r="B108" s="829"/>
      <c r="C108" s="1084" t="s">
        <v>282</v>
      </c>
      <c r="D108" s="829"/>
      <c r="E108" s="1084" t="s">
        <v>280</v>
      </c>
      <c r="F108" s="829"/>
      <c r="G108" s="1084" t="s">
        <v>283</v>
      </c>
      <c r="H108" s="829"/>
      <c r="I108" s="1084" t="s">
        <v>283</v>
      </c>
      <c r="J108" s="829"/>
      <c r="K108" s="829"/>
      <c r="L108" s="1084" t="s">
        <v>302</v>
      </c>
      <c r="M108" s="829"/>
      <c r="N108" s="829"/>
      <c r="O108" s="1084"/>
      <c r="P108" s="829"/>
      <c r="Q108" s="1084"/>
      <c r="R108" s="829"/>
      <c r="S108" s="1083" t="s">
        <v>59</v>
      </c>
      <c r="T108" s="829"/>
      <c r="U108" s="829"/>
      <c r="V108" s="829"/>
      <c r="W108" s="829"/>
      <c r="X108" s="829"/>
      <c r="Y108" s="829"/>
      <c r="Z108" s="829"/>
      <c r="AA108" s="1084" t="s">
        <v>273</v>
      </c>
      <c r="AB108" s="829"/>
      <c r="AC108" s="829"/>
      <c r="AD108" s="829"/>
      <c r="AE108" s="829"/>
      <c r="AF108" s="1084" t="s">
        <v>274</v>
      </c>
      <c r="AG108" s="829"/>
      <c r="AH108" s="829"/>
      <c r="AI108" s="224" t="s">
        <v>303</v>
      </c>
      <c r="AJ108" s="1085" t="s">
        <v>321</v>
      </c>
      <c r="AK108" s="829"/>
      <c r="AL108" s="829"/>
      <c r="AM108" s="829"/>
      <c r="AN108" s="829"/>
      <c r="AO108" s="829"/>
      <c r="AP108" s="223">
        <v>20000000</v>
      </c>
      <c r="AQ108" s="373">
        <v>0</v>
      </c>
      <c r="AR108" s="223">
        <v>20000000</v>
      </c>
      <c r="AS108" s="373">
        <v>0</v>
      </c>
      <c r="AT108" s="373">
        <v>0</v>
      </c>
      <c r="AU108" s="373">
        <v>0</v>
      </c>
      <c r="AV108" s="373">
        <v>0</v>
      </c>
      <c r="AW108" s="373">
        <v>0</v>
      </c>
      <c r="AX108" s="373">
        <v>0</v>
      </c>
      <c r="AY108" s="373">
        <v>0</v>
      </c>
      <c r="AZ108" s="373">
        <v>0</v>
      </c>
      <c r="BA108" s="373">
        <v>0</v>
      </c>
      <c r="BB108" s="373">
        <v>0</v>
      </c>
    </row>
    <row r="109" spans="1:54" hidden="1" x14ac:dyDescent="0.25">
      <c r="A109" s="1077" t="s">
        <v>14</v>
      </c>
      <c r="B109" s="829"/>
      <c r="C109" s="1077" t="s">
        <v>282</v>
      </c>
      <c r="D109" s="829"/>
      <c r="E109" s="1077" t="s">
        <v>280</v>
      </c>
      <c r="F109" s="829"/>
      <c r="G109" s="1077" t="s">
        <v>283</v>
      </c>
      <c r="H109" s="829"/>
      <c r="I109" s="1077" t="s">
        <v>284</v>
      </c>
      <c r="J109" s="829"/>
      <c r="K109" s="829"/>
      <c r="L109" s="1077"/>
      <c r="M109" s="829"/>
      <c r="N109" s="829"/>
      <c r="O109" s="1077"/>
      <c r="P109" s="829"/>
      <c r="Q109" s="1077"/>
      <c r="R109" s="829"/>
      <c r="S109" s="1076" t="s">
        <v>216</v>
      </c>
      <c r="T109" s="829"/>
      <c r="U109" s="829"/>
      <c r="V109" s="829"/>
      <c r="W109" s="829"/>
      <c r="X109" s="829"/>
      <c r="Y109" s="829"/>
      <c r="Z109" s="829"/>
      <c r="AA109" s="1077" t="s">
        <v>273</v>
      </c>
      <c r="AB109" s="829"/>
      <c r="AC109" s="829"/>
      <c r="AD109" s="829"/>
      <c r="AE109" s="829"/>
      <c r="AF109" s="1077" t="s">
        <v>274</v>
      </c>
      <c r="AG109" s="829"/>
      <c r="AH109" s="829"/>
      <c r="AI109" s="227" t="s">
        <v>65</v>
      </c>
      <c r="AJ109" s="1078" t="s">
        <v>275</v>
      </c>
      <c r="AK109" s="829"/>
      <c r="AL109" s="829"/>
      <c r="AM109" s="829"/>
      <c r="AN109" s="829"/>
      <c r="AO109" s="829"/>
      <c r="AP109" s="226">
        <v>6153723603</v>
      </c>
      <c r="AQ109" s="226">
        <v>222887094</v>
      </c>
      <c r="AR109" s="226">
        <v>1566636301.47</v>
      </c>
      <c r="AS109" s="372">
        <v>0</v>
      </c>
      <c r="AT109" s="226">
        <v>27435678</v>
      </c>
      <c r="AU109" s="226">
        <v>195451416</v>
      </c>
      <c r="AV109" s="226">
        <v>128620551</v>
      </c>
      <c r="AW109" s="226">
        <v>-101184873</v>
      </c>
      <c r="AX109" s="226">
        <v>128620551</v>
      </c>
      <c r="AY109" s="372">
        <v>0</v>
      </c>
      <c r="AZ109" s="226">
        <v>128620551</v>
      </c>
      <c r="BA109" s="372">
        <v>0</v>
      </c>
      <c r="BB109" s="372">
        <v>0</v>
      </c>
    </row>
    <row r="110" spans="1:54" x14ac:dyDescent="0.25">
      <c r="A110" s="1077" t="s">
        <v>14</v>
      </c>
      <c r="B110" s="829"/>
      <c r="C110" s="1077" t="s">
        <v>282</v>
      </c>
      <c r="D110" s="829"/>
      <c r="E110" s="1077" t="s">
        <v>280</v>
      </c>
      <c r="F110" s="829"/>
      <c r="G110" s="1077" t="s">
        <v>283</v>
      </c>
      <c r="H110" s="829"/>
      <c r="I110" s="1077" t="s">
        <v>284</v>
      </c>
      <c r="J110" s="829"/>
      <c r="K110" s="829"/>
      <c r="L110" s="1077"/>
      <c r="M110" s="829"/>
      <c r="N110" s="829"/>
      <c r="O110" s="1077"/>
      <c r="P110" s="829"/>
      <c r="Q110" s="1077"/>
      <c r="R110" s="829"/>
      <c r="S110" s="1076" t="s">
        <v>216</v>
      </c>
      <c r="T110" s="829"/>
      <c r="U110" s="829"/>
      <c r="V110" s="829"/>
      <c r="W110" s="829"/>
      <c r="X110" s="829"/>
      <c r="Y110" s="829"/>
      <c r="Z110" s="829"/>
      <c r="AA110" s="1077" t="s">
        <v>273</v>
      </c>
      <c r="AB110" s="829"/>
      <c r="AC110" s="829"/>
      <c r="AD110" s="829"/>
      <c r="AE110" s="829"/>
      <c r="AF110" s="1077" t="s">
        <v>274</v>
      </c>
      <c r="AG110" s="829"/>
      <c r="AH110" s="829"/>
      <c r="AI110" s="227" t="s">
        <v>303</v>
      </c>
      <c r="AJ110" s="1078" t="s">
        <v>321</v>
      </c>
      <c r="AK110" s="829"/>
      <c r="AL110" s="829"/>
      <c r="AM110" s="829"/>
      <c r="AN110" s="829"/>
      <c r="AO110" s="829"/>
      <c r="AP110" s="226">
        <v>1074085821</v>
      </c>
      <c r="AQ110" s="226">
        <v>572130843</v>
      </c>
      <c r="AR110" s="226">
        <v>501954978</v>
      </c>
      <c r="AS110" s="372">
        <v>0</v>
      </c>
      <c r="AT110" s="372">
        <v>0</v>
      </c>
      <c r="AU110" s="226">
        <v>572130843</v>
      </c>
      <c r="AV110" s="372">
        <v>0</v>
      </c>
      <c r="AW110" s="372">
        <v>0</v>
      </c>
      <c r="AX110" s="372">
        <v>0</v>
      </c>
      <c r="AY110" s="372">
        <v>0</v>
      </c>
      <c r="AZ110" s="372">
        <v>0</v>
      </c>
      <c r="BA110" s="372">
        <v>0</v>
      </c>
      <c r="BB110" s="372">
        <v>0</v>
      </c>
    </row>
    <row r="111" spans="1:54" hidden="1" x14ac:dyDescent="0.25">
      <c r="A111" s="1084" t="s">
        <v>14</v>
      </c>
      <c r="B111" s="829"/>
      <c r="C111" s="1084" t="s">
        <v>282</v>
      </c>
      <c r="D111" s="829"/>
      <c r="E111" s="1084" t="s">
        <v>280</v>
      </c>
      <c r="F111" s="829"/>
      <c r="G111" s="1084" t="s">
        <v>283</v>
      </c>
      <c r="H111" s="829"/>
      <c r="I111" s="1084" t="s">
        <v>284</v>
      </c>
      <c r="J111" s="829"/>
      <c r="K111" s="829"/>
      <c r="L111" s="1084" t="s">
        <v>279</v>
      </c>
      <c r="M111" s="829"/>
      <c r="N111" s="829"/>
      <c r="O111" s="1084"/>
      <c r="P111" s="829"/>
      <c r="Q111" s="1084"/>
      <c r="R111" s="829"/>
      <c r="S111" s="1083" t="s">
        <v>60</v>
      </c>
      <c r="T111" s="829"/>
      <c r="U111" s="829"/>
      <c r="V111" s="829"/>
      <c r="W111" s="829"/>
      <c r="X111" s="829"/>
      <c r="Y111" s="829"/>
      <c r="Z111" s="829"/>
      <c r="AA111" s="1084" t="s">
        <v>273</v>
      </c>
      <c r="AB111" s="829"/>
      <c r="AC111" s="829"/>
      <c r="AD111" s="829"/>
      <c r="AE111" s="829"/>
      <c r="AF111" s="1084" t="s">
        <v>274</v>
      </c>
      <c r="AG111" s="829"/>
      <c r="AH111" s="829"/>
      <c r="AI111" s="224" t="s">
        <v>65</v>
      </c>
      <c r="AJ111" s="1085" t="s">
        <v>275</v>
      </c>
      <c r="AK111" s="829"/>
      <c r="AL111" s="829"/>
      <c r="AM111" s="829"/>
      <c r="AN111" s="829"/>
      <c r="AO111" s="829"/>
      <c r="AP111" s="223">
        <v>952410435</v>
      </c>
      <c r="AQ111" s="223">
        <v>193078244</v>
      </c>
      <c r="AR111" s="223">
        <v>199977302</v>
      </c>
      <c r="AS111" s="373">
        <v>0</v>
      </c>
      <c r="AT111" s="223">
        <v>26520028</v>
      </c>
      <c r="AU111" s="223">
        <v>166558216</v>
      </c>
      <c r="AV111" s="223">
        <v>28530472</v>
      </c>
      <c r="AW111" s="223">
        <v>-2010444</v>
      </c>
      <c r="AX111" s="223">
        <v>28530472</v>
      </c>
      <c r="AY111" s="373">
        <v>0</v>
      </c>
      <c r="AZ111" s="223">
        <v>28530472</v>
      </c>
      <c r="BA111" s="373">
        <v>0</v>
      </c>
      <c r="BB111" s="373">
        <v>0</v>
      </c>
    </row>
    <row r="112" spans="1:54" x14ac:dyDescent="0.25">
      <c r="A112" s="1084" t="s">
        <v>14</v>
      </c>
      <c r="B112" s="829"/>
      <c r="C112" s="1084" t="s">
        <v>282</v>
      </c>
      <c r="D112" s="829"/>
      <c r="E112" s="1084" t="s">
        <v>280</v>
      </c>
      <c r="F112" s="829"/>
      <c r="G112" s="1084" t="s">
        <v>283</v>
      </c>
      <c r="H112" s="829"/>
      <c r="I112" s="1084" t="s">
        <v>284</v>
      </c>
      <c r="J112" s="829"/>
      <c r="K112" s="829"/>
      <c r="L112" s="1084" t="s">
        <v>279</v>
      </c>
      <c r="M112" s="829"/>
      <c r="N112" s="829"/>
      <c r="O112" s="1084"/>
      <c r="P112" s="829"/>
      <c r="Q112" s="1084"/>
      <c r="R112" s="829"/>
      <c r="S112" s="1083" t="s">
        <v>60</v>
      </c>
      <c r="T112" s="829"/>
      <c r="U112" s="829"/>
      <c r="V112" s="829"/>
      <c r="W112" s="829"/>
      <c r="X112" s="829"/>
      <c r="Y112" s="829"/>
      <c r="Z112" s="829"/>
      <c r="AA112" s="1084" t="s">
        <v>273</v>
      </c>
      <c r="AB112" s="829"/>
      <c r="AC112" s="829"/>
      <c r="AD112" s="829"/>
      <c r="AE112" s="829"/>
      <c r="AF112" s="1084" t="s">
        <v>274</v>
      </c>
      <c r="AG112" s="829"/>
      <c r="AH112" s="829"/>
      <c r="AI112" s="224" t="s">
        <v>303</v>
      </c>
      <c r="AJ112" s="1085" t="s">
        <v>321</v>
      </c>
      <c r="AK112" s="829"/>
      <c r="AL112" s="829"/>
      <c r="AM112" s="829"/>
      <c r="AN112" s="829"/>
      <c r="AO112" s="829"/>
      <c r="AP112" s="223">
        <v>754085821</v>
      </c>
      <c r="AQ112" s="223">
        <v>530779189</v>
      </c>
      <c r="AR112" s="223">
        <v>223306632</v>
      </c>
      <c r="AS112" s="373">
        <v>0</v>
      </c>
      <c r="AT112" s="373">
        <v>0</v>
      </c>
      <c r="AU112" s="223">
        <v>530779189</v>
      </c>
      <c r="AV112" s="373">
        <v>0</v>
      </c>
      <c r="AW112" s="373">
        <v>0</v>
      </c>
      <c r="AX112" s="373">
        <v>0</v>
      </c>
      <c r="AY112" s="373">
        <v>0</v>
      </c>
      <c r="AZ112" s="373">
        <v>0</v>
      </c>
      <c r="BA112" s="373">
        <v>0</v>
      </c>
      <c r="BB112" s="373">
        <v>0</v>
      </c>
    </row>
    <row r="113" spans="1:54" hidden="1" x14ac:dyDescent="0.25">
      <c r="A113" s="1084" t="s">
        <v>14</v>
      </c>
      <c r="B113" s="829"/>
      <c r="C113" s="1084" t="s">
        <v>282</v>
      </c>
      <c r="D113" s="829"/>
      <c r="E113" s="1084" t="s">
        <v>280</v>
      </c>
      <c r="F113" s="829"/>
      <c r="G113" s="1084" t="s">
        <v>283</v>
      </c>
      <c r="H113" s="829"/>
      <c r="I113" s="1084" t="s">
        <v>284</v>
      </c>
      <c r="J113" s="829"/>
      <c r="K113" s="829"/>
      <c r="L113" s="1084" t="s">
        <v>282</v>
      </c>
      <c r="M113" s="829"/>
      <c r="N113" s="829"/>
      <c r="O113" s="1084"/>
      <c r="P113" s="829"/>
      <c r="Q113" s="1084"/>
      <c r="R113" s="829"/>
      <c r="S113" s="1083" t="s">
        <v>61</v>
      </c>
      <c r="T113" s="829"/>
      <c r="U113" s="829"/>
      <c r="V113" s="829"/>
      <c r="W113" s="829"/>
      <c r="X113" s="829"/>
      <c r="Y113" s="829"/>
      <c r="Z113" s="829"/>
      <c r="AA113" s="1084" t="s">
        <v>273</v>
      </c>
      <c r="AB113" s="829"/>
      <c r="AC113" s="829"/>
      <c r="AD113" s="829"/>
      <c r="AE113" s="829"/>
      <c r="AF113" s="1084" t="s">
        <v>274</v>
      </c>
      <c r="AG113" s="829"/>
      <c r="AH113" s="829"/>
      <c r="AI113" s="224" t="s">
        <v>65</v>
      </c>
      <c r="AJ113" s="1085" t="s">
        <v>275</v>
      </c>
      <c r="AK113" s="829"/>
      <c r="AL113" s="829"/>
      <c r="AM113" s="829"/>
      <c r="AN113" s="829"/>
      <c r="AO113" s="829"/>
      <c r="AP113" s="223">
        <v>66000000</v>
      </c>
      <c r="AQ113" s="223">
        <v>29648850</v>
      </c>
      <c r="AR113" s="223">
        <v>33606900</v>
      </c>
      <c r="AS113" s="373">
        <v>0</v>
      </c>
      <c r="AT113" s="223">
        <v>755650</v>
      </c>
      <c r="AU113" s="223">
        <v>28893200</v>
      </c>
      <c r="AV113" s="223">
        <v>755650</v>
      </c>
      <c r="AW113" s="373">
        <v>0</v>
      </c>
      <c r="AX113" s="223">
        <v>755650</v>
      </c>
      <c r="AY113" s="373">
        <v>0</v>
      </c>
      <c r="AZ113" s="223">
        <v>755650</v>
      </c>
      <c r="BA113" s="373">
        <v>0</v>
      </c>
      <c r="BB113" s="373">
        <v>0</v>
      </c>
    </row>
    <row r="114" spans="1:54" hidden="1" x14ac:dyDescent="0.25">
      <c r="A114" s="1084" t="s">
        <v>14</v>
      </c>
      <c r="B114" s="829"/>
      <c r="C114" s="1084" t="s">
        <v>282</v>
      </c>
      <c r="D114" s="829"/>
      <c r="E114" s="1084" t="s">
        <v>280</v>
      </c>
      <c r="F114" s="829"/>
      <c r="G114" s="1084" t="s">
        <v>283</v>
      </c>
      <c r="H114" s="829"/>
      <c r="I114" s="1084" t="s">
        <v>284</v>
      </c>
      <c r="J114" s="829"/>
      <c r="K114" s="829"/>
      <c r="L114" s="1084" t="s">
        <v>284</v>
      </c>
      <c r="M114" s="829"/>
      <c r="N114" s="829"/>
      <c r="O114" s="1084"/>
      <c r="P114" s="829"/>
      <c r="Q114" s="1084"/>
      <c r="R114" s="829"/>
      <c r="S114" s="1083" t="s">
        <v>62</v>
      </c>
      <c r="T114" s="829"/>
      <c r="U114" s="829"/>
      <c r="V114" s="829"/>
      <c r="W114" s="829"/>
      <c r="X114" s="829"/>
      <c r="Y114" s="829"/>
      <c r="Z114" s="829"/>
      <c r="AA114" s="1084" t="s">
        <v>273</v>
      </c>
      <c r="AB114" s="829"/>
      <c r="AC114" s="829"/>
      <c r="AD114" s="829"/>
      <c r="AE114" s="829"/>
      <c r="AF114" s="1084" t="s">
        <v>274</v>
      </c>
      <c r="AG114" s="829"/>
      <c r="AH114" s="829"/>
      <c r="AI114" s="224" t="s">
        <v>65</v>
      </c>
      <c r="AJ114" s="1085" t="s">
        <v>275</v>
      </c>
      <c r="AK114" s="829"/>
      <c r="AL114" s="829"/>
      <c r="AM114" s="829"/>
      <c r="AN114" s="829"/>
      <c r="AO114" s="829"/>
      <c r="AP114" s="223">
        <v>530000000</v>
      </c>
      <c r="AQ114" s="373">
        <v>0</v>
      </c>
      <c r="AR114" s="223">
        <v>525000000</v>
      </c>
      <c r="AS114" s="373">
        <v>0</v>
      </c>
      <c r="AT114" s="373">
        <v>0</v>
      </c>
      <c r="AU114" s="373">
        <v>0</v>
      </c>
      <c r="AV114" s="373">
        <v>0</v>
      </c>
      <c r="AW114" s="373">
        <v>0</v>
      </c>
      <c r="AX114" s="373">
        <v>0</v>
      </c>
      <c r="AY114" s="373">
        <v>0</v>
      </c>
      <c r="AZ114" s="373">
        <v>0</v>
      </c>
      <c r="BA114" s="373">
        <v>0</v>
      </c>
      <c r="BB114" s="373">
        <v>0</v>
      </c>
    </row>
    <row r="115" spans="1:54" hidden="1" x14ac:dyDescent="0.25">
      <c r="A115" s="1084" t="s">
        <v>14</v>
      </c>
      <c r="B115" s="829"/>
      <c r="C115" s="1084" t="s">
        <v>282</v>
      </c>
      <c r="D115" s="829"/>
      <c r="E115" s="1084" t="s">
        <v>280</v>
      </c>
      <c r="F115" s="829"/>
      <c r="G115" s="1084" t="s">
        <v>283</v>
      </c>
      <c r="H115" s="829"/>
      <c r="I115" s="1084" t="s">
        <v>284</v>
      </c>
      <c r="J115" s="829"/>
      <c r="K115" s="829"/>
      <c r="L115" s="1084" t="s">
        <v>292</v>
      </c>
      <c r="M115" s="829"/>
      <c r="N115" s="829"/>
      <c r="O115" s="1084"/>
      <c r="P115" s="829"/>
      <c r="Q115" s="1084"/>
      <c r="R115" s="829"/>
      <c r="S115" s="1083" t="s">
        <v>63</v>
      </c>
      <c r="T115" s="829"/>
      <c r="U115" s="829"/>
      <c r="V115" s="829"/>
      <c r="W115" s="829"/>
      <c r="X115" s="829"/>
      <c r="Y115" s="829"/>
      <c r="Z115" s="829"/>
      <c r="AA115" s="1084" t="s">
        <v>273</v>
      </c>
      <c r="AB115" s="829"/>
      <c r="AC115" s="829"/>
      <c r="AD115" s="829"/>
      <c r="AE115" s="829"/>
      <c r="AF115" s="1084" t="s">
        <v>274</v>
      </c>
      <c r="AG115" s="829"/>
      <c r="AH115" s="829"/>
      <c r="AI115" s="224" t="s">
        <v>65</v>
      </c>
      <c r="AJ115" s="1085" t="s">
        <v>275</v>
      </c>
      <c r="AK115" s="829"/>
      <c r="AL115" s="829"/>
      <c r="AM115" s="829"/>
      <c r="AN115" s="829"/>
      <c r="AO115" s="829"/>
      <c r="AP115" s="223">
        <v>125000000</v>
      </c>
      <c r="AQ115" s="373">
        <v>0</v>
      </c>
      <c r="AR115" s="223">
        <v>3284115</v>
      </c>
      <c r="AS115" s="373">
        <v>0</v>
      </c>
      <c r="AT115" s="373">
        <v>0</v>
      </c>
      <c r="AU115" s="373">
        <v>0</v>
      </c>
      <c r="AV115" s="223">
        <v>3240066</v>
      </c>
      <c r="AW115" s="223">
        <v>-3240066</v>
      </c>
      <c r="AX115" s="223">
        <v>3240066</v>
      </c>
      <c r="AY115" s="373">
        <v>0</v>
      </c>
      <c r="AZ115" s="223">
        <v>3240066</v>
      </c>
      <c r="BA115" s="373">
        <v>0</v>
      </c>
      <c r="BB115" s="373">
        <v>0</v>
      </c>
    </row>
    <row r="116" spans="1:54" x14ac:dyDescent="0.25">
      <c r="A116" s="1084" t="s">
        <v>14</v>
      </c>
      <c r="B116" s="829"/>
      <c r="C116" s="1084" t="s">
        <v>282</v>
      </c>
      <c r="D116" s="829"/>
      <c r="E116" s="1084" t="s">
        <v>280</v>
      </c>
      <c r="F116" s="829"/>
      <c r="G116" s="1084" t="s">
        <v>283</v>
      </c>
      <c r="H116" s="829"/>
      <c r="I116" s="1084" t="s">
        <v>284</v>
      </c>
      <c r="J116" s="829"/>
      <c r="K116" s="829"/>
      <c r="L116" s="1084" t="s">
        <v>292</v>
      </c>
      <c r="M116" s="829"/>
      <c r="N116" s="829"/>
      <c r="O116" s="1084"/>
      <c r="P116" s="829"/>
      <c r="Q116" s="1084"/>
      <c r="R116" s="829"/>
      <c r="S116" s="1083" t="s">
        <v>63</v>
      </c>
      <c r="T116" s="829"/>
      <c r="U116" s="829"/>
      <c r="V116" s="829"/>
      <c r="W116" s="829"/>
      <c r="X116" s="829"/>
      <c r="Y116" s="829"/>
      <c r="Z116" s="829"/>
      <c r="AA116" s="1084" t="s">
        <v>273</v>
      </c>
      <c r="AB116" s="829"/>
      <c r="AC116" s="829"/>
      <c r="AD116" s="829"/>
      <c r="AE116" s="829"/>
      <c r="AF116" s="1084" t="s">
        <v>274</v>
      </c>
      <c r="AG116" s="829"/>
      <c r="AH116" s="829"/>
      <c r="AI116" s="224" t="s">
        <v>303</v>
      </c>
      <c r="AJ116" s="1085" t="s">
        <v>321</v>
      </c>
      <c r="AK116" s="829"/>
      <c r="AL116" s="829"/>
      <c r="AM116" s="829"/>
      <c r="AN116" s="829"/>
      <c r="AO116" s="829"/>
      <c r="AP116" s="223">
        <v>320000000</v>
      </c>
      <c r="AQ116" s="223">
        <v>41351654</v>
      </c>
      <c r="AR116" s="223">
        <v>278648346</v>
      </c>
      <c r="AS116" s="373">
        <v>0</v>
      </c>
      <c r="AT116" s="373">
        <v>0</v>
      </c>
      <c r="AU116" s="223">
        <v>41351654</v>
      </c>
      <c r="AV116" s="373">
        <v>0</v>
      </c>
      <c r="AW116" s="373">
        <v>0</v>
      </c>
      <c r="AX116" s="373">
        <v>0</v>
      </c>
      <c r="AY116" s="373">
        <v>0</v>
      </c>
      <c r="AZ116" s="373">
        <v>0</v>
      </c>
      <c r="BA116" s="373">
        <v>0</v>
      </c>
      <c r="BB116" s="373">
        <v>0</v>
      </c>
    </row>
    <row r="117" spans="1:54" hidden="1" x14ac:dyDescent="0.25">
      <c r="A117" s="1084" t="s">
        <v>14</v>
      </c>
      <c r="B117" s="829"/>
      <c r="C117" s="1084" t="s">
        <v>282</v>
      </c>
      <c r="D117" s="829"/>
      <c r="E117" s="1084" t="s">
        <v>280</v>
      </c>
      <c r="F117" s="829"/>
      <c r="G117" s="1084" t="s">
        <v>283</v>
      </c>
      <c r="H117" s="829"/>
      <c r="I117" s="1084" t="s">
        <v>284</v>
      </c>
      <c r="J117" s="829"/>
      <c r="K117" s="829"/>
      <c r="L117" s="1084" t="s">
        <v>294</v>
      </c>
      <c r="M117" s="829"/>
      <c r="N117" s="829"/>
      <c r="O117" s="1084"/>
      <c r="P117" s="829"/>
      <c r="Q117" s="1084"/>
      <c r="R117" s="829"/>
      <c r="S117" s="1083" t="s">
        <v>64</v>
      </c>
      <c r="T117" s="829"/>
      <c r="U117" s="829"/>
      <c r="V117" s="829"/>
      <c r="W117" s="829"/>
      <c r="X117" s="829"/>
      <c r="Y117" s="829"/>
      <c r="Z117" s="829"/>
      <c r="AA117" s="1084" t="s">
        <v>273</v>
      </c>
      <c r="AB117" s="829"/>
      <c r="AC117" s="829"/>
      <c r="AD117" s="829"/>
      <c r="AE117" s="829"/>
      <c r="AF117" s="1084" t="s">
        <v>274</v>
      </c>
      <c r="AG117" s="829"/>
      <c r="AH117" s="829"/>
      <c r="AI117" s="224" t="s">
        <v>65</v>
      </c>
      <c r="AJ117" s="1085" t="s">
        <v>275</v>
      </c>
      <c r="AK117" s="829"/>
      <c r="AL117" s="829"/>
      <c r="AM117" s="829"/>
      <c r="AN117" s="829"/>
      <c r="AO117" s="829"/>
      <c r="AP117" s="223">
        <v>1761022020</v>
      </c>
      <c r="AQ117" s="373">
        <v>0</v>
      </c>
      <c r="AR117" s="223">
        <v>450569926.88</v>
      </c>
      <c r="AS117" s="373">
        <v>0</v>
      </c>
      <c r="AT117" s="373">
        <v>0</v>
      </c>
      <c r="AU117" s="373">
        <v>0</v>
      </c>
      <c r="AV117" s="223">
        <v>94238146</v>
      </c>
      <c r="AW117" s="223">
        <v>-94238146</v>
      </c>
      <c r="AX117" s="223">
        <v>94238146</v>
      </c>
      <c r="AY117" s="373">
        <v>0</v>
      </c>
      <c r="AZ117" s="223">
        <v>94238146</v>
      </c>
      <c r="BA117" s="373">
        <v>0</v>
      </c>
      <c r="BB117" s="373">
        <v>0</v>
      </c>
    </row>
    <row r="118" spans="1:54" hidden="1" x14ac:dyDescent="0.25">
      <c r="A118" s="1084" t="s">
        <v>14</v>
      </c>
      <c r="B118" s="829"/>
      <c r="C118" s="1084" t="s">
        <v>282</v>
      </c>
      <c r="D118" s="829"/>
      <c r="E118" s="1084" t="s">
        <v>280</v>
      </c>
      <c r="F118" s="829"/>
      <c r="G118" s="1084" t="s">
        <v>283</v>
      </c>
      <c r="H118" s="829"/>
      <c r="I118" s="1084" t="s">
        <v>284</v>
      </c>
      <c r="J118" s="829"/>
      <c r="K118" s="829"/>
      <c r="L118" s="1084" t="s">
        <v>65</v>
      </c>
      <c r="M118" s="829"/>
      <c r="N118" s="829"/>
      <c r="O118" s="1084"/>
      <c r="P118" s="829"/>
      <c r="Q118" s="1084"/>
      <c r="R118" s="829"/>
      <c r="S118" s="1083" t="s">
        <v>66</v>
      </c>
      <c r="T118" s="829"/>
      <c r="U118" s="829"/>
      <c r="V118" s="829"/>
      <c r="W118" s="829"/>
      <c r="X118" s="829"/>
      <c r="Y118" s="829"/>
      <c r="Z118" s="829"/>
      <c r="AA118" s="1084" t="s">
        <v>273</v>
      </c>
      <c r="AB118" s="829"/>
      <c r="AC118" s="829"/>
      <c r="AD118" s="829"/>
      <c r="AE118" s="829"/>
      <c r="AF118" s="1084" t="s">
        <v>274</v>
      </c>
      <c r="AG118" s="829"/>
      <c r="AH118" s="829"/>
      <c r="AI118" s="224" t="s">
        <v>65</v>
      </c>
      <c r="AJ118" s="1085" t="s">
        <v>275</v>
      </c>
      <c r="AK118" s="829"/>
      <c r="AL118" s="829"/>
      <c r="AM118" s="829"/>
      <c r="AN118" s="829"/>
      <c r="AO118" s="829"/>
      <c r="AP118" s="223">
        <v>2715791148</v>
      </c>
      <c r="AQ118" s="373">
        <v>0</v>
      </c>
      <c r="AR118" s="223">
        <v>351815017.58999997</v>
      </c>
      <c r="AS118" s="373">
        <v>0</v>
      </c>
      <c r="AT118" s="373">
        <v>0</v>
      </c>
      <c r="AU118" s="373">
        <v>0</v>
      </c>
      <c r="AV118" s="223">
        <v>1696217</v>
      </c>
      <c r="AW118" s="223">
        <v>-1696217</v>
      </c>
      <c r="AX118" s="223">
        <v>1696217</v>
      </c>
      <c r="AY118" s="373">
        <v>0</v>
      </c>
      <c r="AZ118" s="223">
        <v>1696217</v>
      </c>
      <c r="BA118" s="373">
        <v>0</v>
      </c>
      <c r="BB118" s="373">
        <v>0</v>
      </c>
    </row>
    <row r="119" spans="1:54" hidden="1" x14ac:dyDescent="0.25">
      <c r="A119" s="1084" t="s">
        <v>14</v>
      </c>
      <c r="B119" s="829"/>
      <c r="C119" s="1084" t="s">
        <v>282</v>
      </c>
      <c r="D119" s="829"/>
      <c r="E119" s="1084" t="s">
        <v>280</v>
      </c>
      <c r="F119" s="829"/>
      <c r="G119" s="1084" t="s">
        <v>283</v>
      </c>
      <c r="H119" s="829"/>
      <c r="I119" s="1084" t="s">
        <v>284</v>
      </c>
      <c r="J119" s="829"/>
      <c r="K119" s="829"/>
      <c r="L119" s="1084" t="s">
        <v>290</v>
      </c>
      <c r="M119" s="829"/>
      <c r="N119" s="829"/>
      <c r="O119" s="1084"/>
      <c r="P119" s="829"/>
      <c r="Q119" s="1084"/>
      <c r="R119" s="829"/>
      <c r="S119" s="1083" t="s">
        <v>67</v>
      </c>
      <c r="T119" s="829"/>
      <c r="U119" s="829"/>
      <c r="V119" s="829"/>
      <c r="W119" s="829"/>
      <c r="X119" s="829"/>
      <c r="Y119" s="829"/>
      <c r="Z119" s="829"/>
      <c r="AA119" s="1084" t="s">
        <v>273</v>
      </c>
      <c r="AB119" s="829"/>
      <c r="AC119" s="829"/>
      <c r="AD119" s="829"/>
      <c r="AE119" s="829"/>
      <c r="AF119" s="1084" t="s">
        <v>274</v>
      </c>
      <c r="AG119" s="829"/>
      <c r="AH119" s="829"/>
      <c r="AI119" s="224" t="s">
        <v>65</v>
      </c>
      <c r="AJ119" s="1085" t="s">
        <v>275</v>
      </c>
      <c r="AK119" s="829"/>
      <c r="AL119" s="829"/>
      <c r="AM119" s="829"/>
      <c r="AN119" s="829"/>
      <c r="AO119" s="829"/>
      <c r="AP119" s="223">
        <v>3500000</v>
      </c>
      <c r="AQ119" s="223">
        <v>160000</v>
      </c>
      <c r="AR119" s="223">
        <v>2383040</v>
      </c>
      <c r="AS119" s="373">
        <v>0</v>
      </c>
      <c r="AT119" s="223">
        <v>160000</v>
      </c>
      <c r="AU119" s="373">
        <v>0</v>
      </c>
      <c r="AV119" s="223">
        <v>160000</v>
      </c>
      <c r="AW119" s="373">
        <v>0</v>
      </c>
      <c r="AX119" s="223">
        <v>160000</v>
      </c>
      <c r="AY119" s="373">
        <v>0</v>
      </c>
      <c r="AZ119" s="223">
        <v>160000</v>
      </c>
      <c r="BA119" s="373">
        <v>0</v>
      </c>
      <c r="BB119" s="373">
        <v>0</v>
      </c>
    </row>
    <row r="120" spans="1:54" hidden="1" x14ac:dyDescent="0.25">
      <c r="A120" s="1077" t="s">
        <v>14</v>
      </c>
      <c r="B120" s="829"/>
      <c r="C120" s="1077" t="s">
        <v>282</v>
      </c>
      <c r="D120" s="829"/>
      <c r="E120" s="1077" t="s">
        <v>280</v>
      </c>
      <c r="F120" s="829"/>
      <c r="G120" s="1077" t="s">
        <v>283</v>
      </c>
      <c r="H120" s="829"/>
      <c r="I120" s="1077" t="s">
        <v>292</v>
      </c>
      <c r="J120" s="829"/>
      <c r="K120" s="829"/>
      <c r="L120" s="1077"/>
      <c r="M120" s="829"/>
      <c r="N120" s="829"/>
      <c r="O120" s="1077"/>
      <c r="P120" s="829"/>
      <c r="Q120" s="1077"/>
      <c r="R120" s="829"/>
      <c r="S120" s="1076" t="s">
        <v>304</v>
      </c>
      <c r="T120" s="829"/>
      <c r="U120" s="829"/>
      <c r="V120" s="829"/>
      <c r="W120" s="829"/>
      <c r="X120" s="829"/>
      <c r="Y120" s="829"/>
      <c r="Z120" s="829"/>
      <c r="AA120" s="1077" t="s">
        <v>273</v>
      </c>
      <c r="AB120" s="829"/>
      <c r="AC120" s="829"/>
      <c r="AD120" s="829"/>
      <c r="AE120" s="829"/>
      <c r="AF120" s="1077" t="s">
        <v>274</v>
      </c>
      <c r="AG120" s="829"/>
      <c r="AH120" s="829"/>
      <c r="AI120" s="227" t="s">
        <v>65</v>
      </c>
      <c r="AJ120" s="1078" t="s">
        <v>275</v>
      </c>
      <c r="AK120" s="829"/>
      <c r="AL120" s="829"/>
      <c r="AM120" s="829"/>
      <c r="AN120" s="829"/>
      <c r="AO120" s="829"/>
      <c r="AP120" s="226">
        <v>2810671112</v>
      </c>
      <c r="AQ120" s="226">
        <v>275000000</v>
      </c>
      <c r="AR120" s="226">
        <v>446989435.5</v>
      </c>
      <c r="AS120" s="372">
        <v>0</v>
      </c>
      <c r="AT120" s="372">
        <v>0</v>
      </c>
      <c r="AU120" s="226">
        <v>275000000</v>
      </c>
      <c r="AV120" s="226">
        <v>304349181</v>
      </c>
      <c r="AW120" s="226">
        <v>-304349181</v>
      </c>
      <c r="AX120" s="226">
        <v>304349181</v>
      </c>
      <c r="AY120" s="372">
        <v>0</v>
      </c>
      <c r="AZ120" s="226">
        <v>304349181</v>
      </c>
      <c r="BA120" s="372">
        <v>0</v>
      </c>
      <c r="BB120" s="372">
        <v>0</v>
      </c>
    </row>
    <row r="121" spans="1:54" hidden="1" x14ac:dyDescent="0.25">
      <c r="A121" s="1084" t="s">
        <v>14</v>
      </c>
      <c r="B121" s="829"/>
      <c r="C121" s="1084" t="s">
        <v>282</v>
      </c>
      <c r="D121" s="829"/>
      <c r="E121" s="1084" t="s">
        <v>280</v>
      </c>
      <c r="F121" s="829"/>
      <c r="G121" s="1084" t="s">
        <v>283</v>
      </c>
      <c r="H121" s="829"/>
      <c r="I121" s="1084" t="s">
        <v>292</v>
      </c>
      <c r="J121" s="829"/>
      <c r="K121" s="829"/>
      <c r="L121" s="1084" t="s">
        <v>282</v>
      </c>
      <c r="M121" s="829"/>
      <c r="N121" s="829"/>
      <c r="O121" s="1084"/>
      <c r="P121" s="829"/>
      <c r="Q121" s="1084"/>
      <c r="R121" s="829"/>
      <c r="S121" s="1083" t="s">
        <v>68</v>
      </c>
      <c r="T121" s="829"/>
      <c r="U121" s="829"/>
      <c r="V121" s="829"/>
      <c r="W121" s="829"/>
      <c r="X121" s="829"/>
      <c r="Y121" s="829"/>
      <c r="Z121" s="829"/>
      <c r="AA121" s="1084" t="s">
        <v>273</v>
      </c>
      <c r="AB121" s="829"/>
      <c r="AC121" s="829"/>
      <c r="AD121" s="829"/>
      <c r="AE121" s="829"/>
      <c r="AF121" s="1084" t="s">
        <v>274</v>
      </c>
      <c r="AG121" s="829"/>
      <c r="AH121" s="829"/>
      <c r="AI121" s="224" t="s">
        <v>65</v>
      </c>
      <c r="AJ121" s="1085" t="s">
        <v>275</v>
      </c>
      <c r="AK121" s="829"/>
      <c r="AL121" s="829"/>
      <c r="AM121" s="829"/>
      <c r="AN121" s="829"/>
      <c r="AO121" s="829"/>
      <c r="AP121" s="223">
        <v>1086771112</v>
      </c>
      <c r="AQ121" s="223">
        <v>275000000</v>
      </c>
      <c r="AR121" s="223">
        <v>106989436</v>
      </c>
      <c r="AS121" s="373">
        <v>0</v>
      </c>
      <c r="AT121" s="373">
        <v>0</v>
      </c>
      <c r="AU121" s="223">
        <v>275000000</v>
      </c>
      <c r="AV121" s="223">
        <v>75632845</v>
      </c>
      <c r="AW121" s="223">
        <v>-75632845</v>
      </c>
      <c r="AX121" s="223">
        <v>75632845</v>
      </c>
      <c r="AY121" s="373">
        <v>0</v>
      </c>
      <c r="AZ121" s="223">
        <v>75632845</v>
      </c>
      <c r="BA121" s="373">
        <v>0</v>
      </c>
      <c r="BB121" s="373">
        <v>0</v>
      </c>
    </row>
    <row r="122" spans="1:54" hidden="1" x14ac:dyDescent="0.25">
      <c r="A122" s="1084" t="s">
        <v>14</v>
      </c>
      <c r="B122" s="829"/>
      <c r="C122" s="1084" t="s">
        <v>282</v>
      </c>
      <c r="D122" s="829"/>
      <c r="E122" s="1084" t="s">
        <v>280</v>
      </c>
      <c r="F122" s="829"/>
      <c r="G122" s="1084" t="s">
        <v>283</v>
      </c>
      <c r="H122" s="829"/>
      <c r="I122" s="1084" t="s">
        <v>292</v>
      </c>
      <c r="J122" s="829"/>
      <c r="K122" s="829"/>
      <c r="L122" s="1084" t="s">
        <v>289</v>
      </c>
      <c r="M122" s="829"/>
      <c r="N122" s="829"/>
      <c r="O122" s="1084"/>
      <c r="P122" s="829"/>
      <c r="Q122" s="1084"/>
      <c r="R122" s="829"/>
      <c r="S122" s="1083" t="s">
        <v>69</v>
      </c>
      <c r="T122" s="829"/>
      <c r="U122" s="829"/>
      <c r="V122" s="829"/>
      <c r="W122" s="829"/>
      <c r="X122" s="829"/>
      <c r="Y122" s="829"/>
      <c r="Z122" s="829"/>
      <c r="AA122" s="1084" t="s">
        <v>273</v>
      </c>
      <c r="AB122" s="829"/>
      <c r="AC122" s="829"/>
      <c r="AD122" s="829"/>
      <c r="AE122" s="829"/>
      <c r="AF122" s="1084" t="s">
        <v>274</v>
      </c>
      <c r="AG122" s="829"/>
      <c r="AH122" s="829"/>
      <c r="AI122" s="224" t="s">
        <v>65</v>
      </c>
      <c r="AJ122" s="1085" t="s">
        <v>275</v>
      </c>
      <c r="AK122" s="829"/>
      <c r="AL122" s="829"/>
      <c r="AM122" s="829"/>
      <c r="AN122" s="829"/>
      <c r="AO122" s="829"/>
      <c r="AP122" s="223">
        <v>90000000</v>
      </c>
      <c r="AQ122" s="373">
        <v>0</v>
      </c>
      <c r="AR122" s="223">
        <v>90000000</v>
      </c>
      <c r="AS122" s="373">
        <v>0</v>
      </c>
      <c r="AT122" s="373">
        <v>0</v>
      </c>
      <c r="AU122" s="373">
        <v>0</v>
      </c>
      <c r="AV122" s="373">
        <v>0</v>
      </c>
      <c r="AW122" s="373">
        <v>0</v>
      </c>
      <c r="AX122" s="373">
        <v>0</v>
      </c>
      <c r="AY122" s="373">
        <v>0</v>
      </c>
      <c r="AZ122" s="373">
        <v>0</v>
      </c>
      <c r="BA122" s="373">
        <v>0</v>
      </c>
      <c r="BB122" s="373">
        <v>0</v>
      </c>
    </row>
    <row r="123" spans="1:54" hidden="1" x14ac:dyDescent="0.25">
      <c r="A123" s="1084" t="s">
        <v>14</v>
      </c>
      <c r="B123" s="829"/>
      <c r="C123" s="1084" t="s">
        <v>282</v>
      </c>
      <c r="D123" s="829"/>
      <c r="E123" s="1084" t="s">
        <v>280</v>
      </c>
      <c r="F123" s="829"/>
      <c r="G123" s="1084" t="s">
        <v>283</v>
      </c>
      <c r="H123" s="829"/>
      <c r="I123" s="1084" t="s">
        <v>292</v>
      </c>
      <c r="J123" s="829"/>
      <c r="K123" s="829"/>
      <c r="L123" s="1084" t="s">
        <v>284</v>
      </c>
      <c r="M123" s="829"/>
      <c r="N123" s="829"/>
      <c r="O123" s="1084"/>
      <c r="P123" s="829"/>
      <c r="Q123" s="1084"/>
      <c r="R123" s="829"/>
      <c r="S123" s="1083" t="s">
        <v>70</v>
      </c>
      <c r="T123" s="829"/>
      <c r="U123" s="829"/>
      <c r="V123" s="829"/>
      <c r="W123" s="829"/>
      <c r="X123" s="829"/>
      <c r="Y123" s="829"/>
      <c r="Z123" s="829"/>
      <c r="AA123" s="1084" t="s">
        <v>273</v>
      </c>
      <c r="AB123" s="829"/>
      <c r="AC123" s="829"/>
      <c r="AD123" s="829"/>
      <c r="AE123" s="829"/>
      <c r="AF123" s="1084" t="s">
        <v>274</v>
      </c>
      <c r="AG123" s="829"/>
      <c r="AH123" s="829"/>
      <c r="AI123" s="224" t="s">
        <v>65</v>
      </c>
      <c r="AJ123" s="1085" t="s">
        <v>275</v>
      </c>
      <c r="AK123" s="829"/>
      <c r="AL123" s="829"/>
      <c r="AM123" s="829"/>
      <c r="AN123" s="829"/>
      <c r="AO123" s="829"/>
      <c r="AP123" s="223">
        <v>1583900000</v>
      </c>
      <c r="AQ123" s="373">
        <v>0</v>
      </c>
      <c r="AR123" s="223">
        <v>199999999.5</v>
      </c>
      <c r="AS123" s="373">
        <v>0</v>
      </c>
      <c r="AT123" s="373">
        <v>0</v>
      </c>
      <c r="AU123" s="373">
        <v>0</v>
      </c>
      <c r="AV123" s="223">
        <v>228716336</v>
      </c>
      <c r="AW123" s="223">
        <v>-228716336</v>
      </c>
      <c r="AX123" s="223">
        <v>228716336</v>
      </c>
      <c r="AY123" s="373">
        <v>0</v>
      </c>
      <c r="AZ123" s="223">
        <v>228716336</v>
      </c>
      <c r="BA123" s="373">
        <v>0</v>
      </c>
      <c r="BB123" s="373">
        <v>0</v>
      </c>
    </row>
    <row r="124" spans="1:54" hidden="1" x14ac:dyDescent="0.25">
      <c r="A124" s="1084" t="s">
        <v>14</v>
      </c>
      <c r="B124" s="829"/>
      <c r="C124" s="1084" t="s">
        <v>282</v>
      </c>
      <c r="D124" s="829"/>
      <c r="E124" s="1084" t="s">
        <v>280</v>
      </c>
      <c r="F124" s="829"/>
      <c r="G124" s="1084" t="s">
        <v>283</v>
      </c>
      <c r="H124" s="829"/>
      <c r="I124" s="1084" t="s">
        <v>292</v>
      </c>
      <c r="J124" s="829"/>
      <c r="K124" s="829"/>
      <c r="L124" s="1084" t="s">
        <v>294</v>
      </c>
      <c r="M124" s="829"/>
      <c r="N124" s="829"/>
      <c r="O124" s="1084"/>
      <c r="P124" s="829"/>
      <c r="Q124" s="1084"/>
      <c r="R124" s="829"/>
      <c r="S124" s="1083" t="s">
        <v>657</v>
      </c>
      <c r="T124" s="829"/>
      <c r="U124" s="829"/>
      <c r="V124" s="829"/>
      <c r="W124" s="829"/>
      <c r="X124" s="829"/>
      <c r="Y124" s="829"/>
      <c r="Z124" s="829"/>
      <c r="AA124" s="1084" t="s">
        <v>273</v>
      </c>
      <c r="AB124" s="829"/>
      <c r="AC124" s="829"/>
      <c r="AD124" s="829"/>
      <c r="AE124" s="829"/>
      <c r="AF124" s="1084" t="s">
        <v>274</v>
      </c>
      <c r="AG124" s="829"/>
      <c r="AH124" s="829"/>
      <c r="AI124" s="224" t="s">
        <v>65</v>
      </c>
      <c r="AJ124" s="1085" t="s">
        <v>275</v>
      </c>
      <c r="AK124" s="829"/>
      <c r="AL124" s="829"/>
      <c r="AM124" s="829"/>
      <c r="AN124" s="829"/>
      <c r="AO124" s="829"/>
      <c r="AP124" s="223">
        <v>50000000</v>
      </c>
      <c r="AQ124" s="373">
        <v>0</v>
      </c>
      <c r="AR124" s="223">
        <v>50000000</v>
      </c>
      <c r="AS124" s="373">
        <v>0</v>
      </c>
      <c r="AT124" s="373">
        <v>0</v>
      </c>
      <c r="AU124" s="373">
        <v>0</v>
      </c>
      <c r="AV124" s="373">
        <v>0</v>
      </c>
      <c r="AW124" s="373">
        <v>0</v>
      </c>
      <c r="AX124" s="373">
        <v>0</v>
      </c>
      <c r="AY124" s="373">
        <v>0</v>
      </c>
      <c r="AZ124" s="373">
        <v>0</v>
      </c>
      <c r="BA124" s="373">
        <v>0</v>
      </c>
      <c r="BB124" s="373">
        <v>0</v>
      </c>
    </row>
    <row r="125" spans="1:54" hidden="1" x14ac:dyDescent="0.25">
      <c r="A125" s="1077" t="s">
        <v>14</v>
      </c>
      <c r="B125" s="829"/>
      <c r="C125" s="1077" t="s">
        <v>282</v>
      </c>
      <c r="D125" s="829"/>
      <c r="E125" s="1077" t="s">
        <v>280</v>
      </c>
      <c r="F125" s="829"/>
      <c r="G125" s="1077" t="s">
        <v>283</v>
      </c>
      <c r="H125" s="829"/>
      <c r="I125" s="1077" t="s">
        <v>293</v>
      </c>
      <c r="J125" s="829"/>
      <c r="K125" s="829"/>
      <c r="L125" s="1077"/>
      <c r="M125" s="829"/>
      <c r="N125" s="829"/>
      <c r="O125" s="1077"/>
      <c r="P125" s="829"/>
      <c r="Q125" s="1077"/>
      <c r="R125" s="829"/>
      <c r="S125" s="1076" t="s">
        <v>220</v>
      </c>
      <c r="T125" s="829"/>
      <c r="U125" s="829"/>
      <c r="V125" s="829"/>
      <c r="W125" s="829"/>
      <c r="X125" s="829"/>
      <c r="Y125" s="829"/>
      <c r="Z125" s="829"/>
      <c r="AA125" s="1077" t="s">
        <v>273</v>
      </c>
      <c r="AB125" s="829"/>
      <c r="AC125" s="829"/>
      <c r="AD125" s="829"/>
      <c r="AE125" s="829"/>
      <c r="AF125" s="1077" t="s">
        <v>274</v>
      </c>
      <c r="AG125" s="829"/>
      <c r="AH125" s="829"/>
      <c r="AI125" s="227" t="s">
        <v>65</v>
      </c>
      <c r="AJ125" s="1078" t="s">
        <v>275</v>
      </c>
      <c r="AK125" s="829"/>
      <c r="AL125" s="829"/>
      <c r="AM125" s="829"/>
      <c r="AN125" s="829"/>
      <c r="AO125" s="829"/>
      <c r="AP125" s="226">
        <v>101400000</v>
      </c>
      <c r="AQ125" s="226">
        <v>280000</v>
      </c>
      <c r="AR125" s="226">
        <v>30585371</v>
      </c>
      <c r="AS125" s="372">
        <v>0</v>
      </c>
      <c r="AT125" s="226">
        <v>480129</v>
      </c>
      <c r="AU125" s="226">
        <v>-200129</v>
      </c>
      <c r="AV125" s="226">
        <v>480129</v>
      </c>
      <c r="AW125" s="372">
        <v>0</v>
      </c>
      <c r="AX125" s="226">
        <v>480129</v>
      </c>
      <c r="AY125" s="372">
        <v>0</v>
      </c>
      <c r="AZ125" s="226">
        <v>480129</v>
      </c>
      <c r="BA125" s="372">
        <v>0</v>
      </c>
      <c r="BB125" s="372">
        <v>0</v>
      </c>
    </row>
    <row r="126" spans="1:54" hidden="1" x14ac:dyDescent="0.25">
      <c r="A126" s="1084" t="s">
        <v>14</v>
      </c>
      <c r="B126" s="829"/>
      <c r="C126" s="1084" t="s">
        <v>282</v>
      </c>
      <c r="D126" s="829"/>
      <c r="E126" s="1084" t="s">
        <v>280</v>
      </c>
      <c r="F126" s="829"/>
      <c r="G126" s="1084" t="s">
        <v>283</v>
      </c>
      <c r="H126" s="829"/>
      <c r="I126" s="1084" t="s">
        <v>293</v>
      </c>
      <c r="J126" s="829"/>
      <c r="K126" s="829"/>
      <c r="L126" s="1084" t="s">
        <v>284</v>
      </c>
      <c r="M126" s="829"/>
      <c r="N126" s="829"/>
      <c r="O126" s="1084"/>
      <c r="P126" s="829"/>
      <c r="Q126" s="1084"/>
      <c r="R126" s="829"/>
      <c r="S126" s="1083" t="s">
        <v>71</v>
      </c>
      <c r="T126" s="829"/>
      <c r="U126" s="829"/>
      <c r="V126" s="829"/>
      <c r="W126" s="829"/>
      <c r="X126" s="829"/>
      <c r="Y126" s="829"/>
      <c r="Z126" s="829"/>
      <c r="AA126" s="1084" t="s">
        <v>273</v>
      </c>
      <c r="AB126" s="829"/>
      <c r="AC126" s="829"/>
      <c r="AD126" s="829"/>
      <c r="AE126" s="829"/>
      <c r="AF126" s="1084" t="s">
        <v>274</v>
      </c>
      <c r="AG126" s="829"/>
      <c r="AH126" s="829"/>
      <c r="AI126" s="224" t="s">
        <v>65</v>
      </c>
      <c r="AJ126" s="1085" t="s">
        <v>275</v>
      </c>
      <c r="AK126" s="829"/>
      <c r="AL126" s="829"/>
      <c r="AM126" s="829"/>
      <c r="AN126" s="829"/>
      <c r="AO126" s="829"/>
      <c r="AP126" s="223">
        <v>6000000</v>
      </c>
      <c r="AQ126" s="373">
        <v>0</v>
      </c>
      <c r="AR126" s="223">
        <v>5163000</v>
      </c>
      <c r="AS126" s="373">
        <v>0</v>
      </c>
      <c r="AT126" s="373">
        <v>0</v>
      </c>
      <c r="AU126" s="373">
        <v>0</v>
      </c>
      <c r="AV126" s="373">
        <v>0</v>
      </c>
      <c r="AW126" s="373">
        <v>0</v>
      </c>
      <c r="AX126" s="373">
        <v>0</v>
      </c>
      <c r="AY126" s="373">
        <v>0</v>
      </c>
      <c r="AZ126" s="373">
        <v>0</v>
      </c>
      <c r="BA126" s="373">
        <v>0</v>
      </c>
      <c r="BB126" s="373">
        <v>0</v>
      </c>
    </row>
    <row r="127" spans="1:54" hidden="1" x14ac:dyDescent="0.25">
      <c r="A127" s="1084" t="s">
        <v>14</v>
      </c>
      <c r="B127" s="829"/>
      <c r="C127" s="1084" t="s">
        <v>282</v>
      </c>
      <c r="D127" s="829"/>
      <c r="E127" s="1084" t="s">
        <v>280</v>
      </c>
      <c r="F127" s="829"/>
      <c r="G127" s="1084" t="s">
        <v>283</v>
      </c>
      <c r="H127" s="829"/>
      <c r="I127" s="1084" t="s">
        <v>293</v>
      </c>
      <c r="J127" s="829"/>
      <c r="K127" s="829"/>
      <c r="L127" s="1084" t="s">
        <v>292</v>
      </c>
      <c r="M127" s="829"/>
      <c r="N127" s="829"/>
      <c r="O127" s="1084"/>
      <c r="P127" s="829"/>
      <c r="Q127" s="1084"/>
      <c r="R127" s="829"/>
      <c r="S127" s="1083" t="s">
        <v>72</v>
      </c>
      <c r="T127" s="829"/>
      <c r="U127" s="829"/>
      <c r="V127" s="829"/>
      <c r="W127" s="829"/>
      <c r="X127" s="829"/>
      <c r="Y127" s="829"/>
      <c r="Z127" s="829"/>
      <c r="AA127" s="1084" t="s">
        <v>273</v>
      </c>
      <c r="AB127" s="829"/>
      <c r="AC127" s="829"/>
      <c r="AD127" s="829"/>
      <c r="AE127" s="829"/>
      <c r="AF127" s="1084" t="s">
        <v>274</v>
      </c>
      <c r="AG127" s="829"/>
      <c r="AH127" s="829"/>
      <c r="AI127" s="224" t="s">
        <v>65</v>
      </c>
      <c r="AJ127" s="1085" t="s">
        <v>275</v>
      </c>
      <c r="AK127" s="829"/>
      <c r="AL127" s="829"/>
      <c r="AM127" s="829"/>
      <c r="AN127" s="829"/>
      <c r="AO127" s="829"/>
      <c r="AP127" s="223">
        <v>95400000</v>
      </c>
      <c r="AQ127" s="223">
        <v>280000</v>
      </c>
      <c r="AR127" s="223">
        <v>25422371</v>
      </c>
      <c r="AS127" s="373">
        <v>0</v>
      </c>
      <c r="AT127" s="223">
        <v>480129</v>
      </c>
      <c r="AU127" s="223">
        <v>-200129</v>
      </c>
      <c r="AV127" s="223">
        <v>480129</v>
      </c>
      <c r="AW127" s="373">
        <v>0</v>
      </c>
      <c r="AX127" s="223">
        <v>480129</v>
      </c>
      <c r="AY127" s="373">
        <v>0</v>
      </c>
      <c r="AZ127" s="223">
        <v>480129</v>
      </c>
      <c r="BA127" s="373">
        <v>0</v>
      </c>
      <c r="BB127" s="373">
        <v>0</v>
      </c>
    </row>
    <row r="128" spans="1:54" hidden="1" x14ac:dyDescent="0.25">
      <c r="A128" s="1077" t="s">
        <v>14</v>
      </c>
      <c r="B128" s="829"/>
      <c r="C128" s="1077" t="s">
        <v>282</v>
      </c>
      <c r="D128" s="829"/>
      <c r="E128" s="1077" t="s">
        <v>280</v>
      </c>
      <c r="F128" s="829"/>
      <c r="G128" s="1077" t="s">
        <v>283</v>
      </c>
      <c r="H128" s="829"/>
      <c r="I128" s="1077" t="s">
        <v>294</v>
      </c>
      <c r="J128" s="829"/>
      <c r="K128" s="829"/>
      <c r="L128" s="1077"/>
      <c r="M128" s="829"/>
      <c r="N128" s="829"/>
      <c r="O128" s="1077"/>
      <c r="P128" s="829"/>
      <c r="Q128" s="1077"/>
      <c r="R128" s="829"/>
      <c r="S128" s="1076" t="s">
        <v>305</v>
      </c>
      <c r="T128" s="829"/>
      <c r="U128" s="829"/>
      <c r="V128" s="829"/>
      <c r="W128" s="829"/>
      <c r="X128" s="829"/>
      <c r="Y128" s="829"/>
      <c r="Z128" s="829"/>
      <c r="AA128" s="1077" t="s">
        <v>273</v>
      </c>
      <c r="AB128" s="829"/>
      <c r="AC128" s="829"/>
      <c r="AD128" s="829"/>
      <c r="AE128" s="829"/>
      <c r="AF128" s="1077" t="s">
        <v>274</v>
      </c>
      <c r="AG128" s="829"/>
      <c r="AH128" s="829"/>
      <c r="AI128" s="227" t="s">
        <v>65</v>
      </c>
      <c r="AJ128" s="1078" t="s">
        <v>275</v>
      </c>
      <c r="AK128" s="829"/>
      <c r="AL128" s="829"/>
      <c r="AM128" s="829"/>
      <c r="AN128" s="829"/>
      <c r="AO128" s="829"/>
      <c r="AP128" s="226">
        <v>1343176172</v>
      </c>
      <c r="AQ128" s="372">
        <v>0</v>
      </c>
      <c r="AR128" s="372">
        <v>0</v>
      </c>
      <c r="AS128" s="372">
        <v>0</v>
      </c>
      <c r="AT128" s="226">
        <v>113362152</v>
      </c>
      <c r="AU128" s="226">
        <v>-113362152</v>
      </c>
      <c r="AV128" s="226">
        <v>113362152</v>
      </c>
      <c r="AW128" s="372">
        <v>0</v>
      </c>
      <c r="AX128" s="226">
        <v>128676662</v>
      </c>
      <c r="AY128" s="226">
        <v>-15314510</v>
      </c>
      <c r="AZ128" s="226">
        <v>128676662</v>
      </c>
      <c r="BA128" s="372">
        <v>0</v>
      </c>
      <c r="BB128" s="226">
        <v>486736</v>
      </c>
    </row>
    <row r="129" spans="1:54" hidden="1" x14ac:dyDescent="0.25">
      <c r="A129" s="1084" t="s">
        <v>14</v>
      </c>
      <c r="B129" s="829"/>
      <c r="C129" s="1084" t="s">
        <v>282</v>
      </c>
      <c r="D129" s="829"/>
      <c r="E129" s="1084" t="s">
        <v>280</v>
      </c>
      <c r="F129" s="829"/>
      <c r="G129" s="1084" t="s">
        <v>283</v>
      </c>
      <c r="H129" s="829"/>
      <c r="I129" s="1084" t="s">
        <v>294</v>
      </c>
      <c r="J129" s="829"/>
      <c r="K129" s="829"/>
      <c r="L129" s="1084" t="s">
        <v>279</v>
      </c>
      <c r="M129" s="829"/>
      <c r="N129" s="829"/>
      <c r="O129" s="1084"/>
      <c r="P129" s="829"/>
      <c r="Q129" s="1084"/>
      <c r="R129" s="829"/>
      <c r="S129" s="1083" t="s">
        <v>73</v>
      </c>
      <c r="T129" s="829"/>
      <c r="U129" s="829"/>
      <c r="V129" s="829"/>
      <c r="W129" s="829"/>
      <c r="X129" s="829"/>
      <c r="Y129" s="829"/>
      <c r="Z129" s="829"/>
      <c r="AA129" s="1084" t="s">
        <v>273</v>
      </c>
      <c r="AB129" s="829"/>
      <c r="AC129" s="829"/>
      <c r="AD129" s="829"/>
      <c r="AE129" s="829"/>
      <c r="AF129" s="1084" t="s">
        <v>274</v>
      </c>
      <c r="AG129" s="829"/>
      <c r="AH129" s="829"/>
      <c r="AI129" s="224" t="s">
        <v>65</v>
      </c>
      <c r="AJ129" s="1085" t="s">
        <v>275</v>
      </c>
      <c r="AK129" s="829"/>
      <c r="AL129" s="829"/>
      <c r="AM129" s="829"/>
      <c r="AN129" s="829"/>
      <c r="AO129" s="829"/>
      <c r="AP129" s="223">
        <v>143815862</v>
      </c>
      <c r="AQ129" s="373">
        <v>0</v>
      </c>
      <c r="AR129" s="373">
        <v>0</v>
      </c>
      <c r="AS129" s="373">
        <v>0</v>
      </c>
      <c r="AT129" s="223">
        <v>10947861</v>
      </c>
      <c r="AU129" s="223">
        <v>-10947861</v>
      </c>
      <c r="AV129" s="223">
        <v>10947861</v>
      </c>
      <c r="AW129" s="373">
        <v>0</v>
      </c>
      <c r="AX129" s="223">
        <v>11306587</v>
      </c>
      <c r="AY129" s="223">
        <v>-358726</v>
      </c>
      <c r="AZ129" s="223">
        <v>11306587</v>
      </c>
      <c r="BA129" s="373">
        <v>0</v>
      </c>
      <c r="BB129" s="373">
        <v>0</v>
      </c>
    </row>
    <row r="130" spans="1:54" hidden="1" x14ac:dyDescent="0.25">
      <c r="A130" s="1084" t="s">
        <v>14</v>
      </c>
      <c r="B130" s="829"/>
      <c r="C130" s="1084" t="s">
        <v>282</v>
      </c>
      <c r="D130" s="829"/>
      <c r="E130" s="1084" t="s">
        <v>280</v>
      </c>
      <c r="F130" s="829"/>
      <c r="G130" s="1084" t="s">
        <v>283</v>
      </c>
      <c r="H130" s="829"/>
      <c r="I130" s="1084" t="s">
        <v>294</v>
      </c>
      <c r="J130" s="829"/>
      <c r="K130" s="829"/>
      <c r="L130" s="1084" t="s">
        <v>282</v>
      </c>
      <c r="M130" s="829"/>
      <c r="N130" s="829"/>
      <c r="O130" s="1084"/>
      <c r="P130" s="829"/>
      <c r="Q130" s="1084"/>
      <c r="R130" s="829"/>
      <c r="S130" s="1083" t="s">
        <v>74</v>
      </c>
      <c r="T130" s="829"/>
      <c r="U130" s="829"/>
      <c r="V130" s="829"/>
      <c r="W130" s="829"/>
      <c r="X130" s="829"/>
      <c r="Y130" s="829"/>
      <c r="Z130" s="829"/>
      <c r="AA130" s="1084" t="s">
        <v>273</v>
      </c>
      <c r="AB130" s="829"/>
      <c r="AC130" s="829"/>
      <c r="AD130" s="829"/>
      <c r="AE130" s="829"/>
      <c r="AF130" s="1084" t="s">
        <v>274</v>
      </c>
      <c r="AG130" s="829"/>
      <c r="AH130" s="829"/>
      <c r="AI130" s="224" t="s">
        <v>65</v>
      </c>
      <c r="AJ130" s="1085" t="s">
        <v>275</v>
      </c>
      <c r="AK130" s="829"/>
      <c r="AL130" s="829"/>
      <c r="AM130" s="829"/>
      <c r="AN130" s="829"/>
      <c r="AO130" s="829"/>
      <c r="AP130" s="223">
        <v>794010310</v>
      </c>
      <c r="AQ130" s="373">
        <v>0</v>
      </c>
      <c r="AR130" s="373">
        <v>0</v>
      </c>
      <c r="AS130" s="373">
        <v>0</v>
      </c>
      <c r="AT130" s="223">
        <v>71802559</v>
      </c>
      <c r="AU130" s="223">
        <v>-71802559</v>
      </c>
      <c r="AV130" s="223">
        <v>71802559</v>
      </c>
      <c r="AW130" s="373">
        <v>0</v>
      </c>
      <c r="AX130" s="223">
        <v>73450049</v>
      </c>
      <c r="AY130" s="223">
        <v>-1647490</v>
      </c>
      <c r="AZ130" s="223">
        <v>73450049</v>
      </c>
      <c r="BA130" s="373">
        <v>0</v>
      </c>
      <c r="BB130" s="223">
        <v>486736</v>
      </c>
    </row>
    <row r="131" spans="1:54" hidden="1" x14ac:dyDescent="0.25">
      <c r="A131" s="1084" t="s">
        <v>14</v>
      </c>
      <c r="B131" s="829"/>
      <c r="C131" s="1084" t="s">
        <v>282</v>
      </c>
      <c r="D131" s="829"/>
      <c r="E131" s="1084" t="s">
        <v>280</v>
      </c>
      <c r="F131" s="829"/>
      <c r="G131" s="1084" t="s">
        <v>283</v>
      </c>
      <c r="H131" s="829"/>
      <c r="I131" s="1084" t="s">
        <v>294</v>
      </c>
      <c r="J131" s="829"/>
      <c r="K131" s="829"/>
      <c r="L131" s="1084" t="s">
        <v>289</v>
      </c>
      <c r="M131" s="829"/>
      <c r="N131" s="829"/>
      <c r="O131" s="1084"/>
      <c r="P131" s="829"/>
      <c r="Q131" s="1084"/>
      <c r="R131" s="829"/>
      <c r="S131" s="1083" t="s">
        <v>75</v>
      </c>
      <c r="T131" s="829"/>
      <c r="U131" s="829"/>
      <c r="V131" s="829"/>
      <c r="W131" s="829"/>
      <c r="X131" s="829"/>
      <c r="Y131" s="829"/>
      <c r="Z131" s="829"/>
      <c r="AA131" s="1084" t="s">
        <v>273</v>
      </c>
      <c r="AB131" s="829"/>
      <c r="AC131" s="829"/>
      <c r="AD131" s="829"/>
      <c r="AE131" s="829"/>
      <c r="AF131" s="1084" t="s">
        <v>274</v>
      </c>
      <c r="AG131" s="829"/>
      <c r="AH131" s="829"/>
      <c r="AI131" s="224" t="s">
        <v>65</v>
      </c>
      <c r="AJ131" s="1085" t="s">
        <v>275</v>
      </c>
      <c r="AK131" s="829"/>
      <c r="AL131" s="829"/>
      <c r="AM131" s="829"/>
      <c r="AN131" s="829"/>
      <c r="AO131" s="829"/>
      <c r="AP131" s="223">
        <v>350000</v>
      </c>
      <c r="AQ131" s="373">
        <v>0</v>
      </c>
      <c r="AR131" s="373">
        <v>0</v>
      </c>
      <c r="AS131" s="373">
        <v>0</v>
      </c>
      <c r="AT131" s="223">
        <v>46795</v>
      </c>
      <c r="AU131" s="223">
        <v>-46795</v>
      </c>
      <c r="AV131" s="223">
        <v>46795</v>
      </c>
      <c r="AW131" s="373">
        <v>0</v>
      </c>
      <c r="AX131" s="223">
        <v>8747</v>
      </c>
      <c r="AY131" s="223">
        <v>38048</v>
      </c>
      <c r="AZ131" s="223">
        <v>8747</v>
      </c>
      <c r="BA131" s="373">
        <v>0</v>
      </c>
      <c r="BB131" s="373">
        <v>0</v>
      </c>
    </row>
    <row r="132" spans="1:54" hidden="1" x14ac:dyDescent="0.25">
      <c r="A132" s="1084" t="s">
        <v>14</v>
      </c>
      <c r="B132" s="829"/>
      <c r="C132" s="1084" t="s">
        <v>282</v>
      </c>
      <c r="D132" s="829"/>
      <c r="E132" s="1084" t="s">
        <v>280</v>
      </c>
      <c r="F132" s="829"/>
      <c r="G132" s="1084" t="s">
        <v>283</v>
      </c>
      <c r="H132" s="829"/>
      <c r="I132" s="1084" t="s">
        <v>294</v>
      </c>
      <c r="J132" s="829"/>
      <c r="K132" s="829"/>
      <c r="L132" s="1084" t="s">
        <v>284</v>
      </c>
      <c r="M132" s="829"/>
      <c r="N132" s="829"/>
      <c r="O132" s="1084"/>
      <c r="P132" s="829"/>
      <c r="Q132" s="1084"/>
      <c r="R132" s="829"/>
      <c r="S132" s="1083" t="s">
        <v>76</v>
      </c>
      <c r="T132" s="829"/>
      <c r="U132" s="829"/>
      <c r="V132" s="829"/>
      <c r="W132" s="829"/>
      <c r="X132" s="829"/>
      <c r="Y132" s="829"/>
      <c r="Z132" s="829"/>
      <c r="AA132" s="1084" t="s">
        <v>273</v>
      </c>
      <c r="AB132" s="829"/>
      <c r="AC132" s="829"/>
      <c r="AD132" s="829"/>
      <c r="AE132" s="829"/>
      <c r="AF132" s="1084" t="s">
        <v>274</v>
      </c>
      <c r="AG132" s="829"/>
      <c r="AH132" s="829"/>
      <c r="AI132" s="224" t="s">
        <v>65</v>
      </c>
      <c r="AJ132" s="1085" t="s">
        <v>275</v>
      </c>
      <c r="AK132" s="829"/>
      <c r="AL132" s="829"/>
      <c r="AM132" s="829"/>
      <c r="AN132" s="829"/>
      <c r="AO132" s="829"/>
      <c r="AP132" s="223">
        <v>185000000</v>
      </c>
      <c r="AQ132" s="373">
        <v>0</v>
      </c>
      <c r="AR132" s="373">
        <v>0</v>
      </c>
      <c r="AS132" s="373">
        <v>0</v>
      </c>
      <c r="AT132" s="223">
        <v>12779883</v>
      </c>
      <c r="AU132" s="223">
        <v>-12779883</v>
      </c>
      <c r="AV132" s="223">
        <v>12779883</v>
      </c>
      <c r="AW132" s="373">
        <v>0</v>
      </c>
      <c r="AX132" s="223">
        <v>25604557</v>
      </c>
      <c r="AY132" s="223">
        <v>-12824674</v>
      </c>
      <c r="AZ132" s="223">
        <v>25604557</v>
      </c>
      <c r="BA132" s="373">
        <v>0</v>
      </c>
      <c r="BB132" s="373">
        <v>0</v>
      </c>
    </row>
    <row r="133" spans="1:54" hidden="1" x14ac:dyDescent="0.25">
      <c r="A133" s="1084" t="s">
        <v>14</v>
      </c>
      <c r="B133" s="829"/>
      <c r="C133" s="1084" t="s">
        <v>282</v>
      </c>
      <c r="D133" s="829"/>
      <c r="E133" s="1084" t="s">
        <v>280</v>
      </c>
      <c r="F133" s="829"/>
      <c r="G133" s="1084" t="s">
        <v>283</v>
      </c>
      <c r="H133" s="829"/>
      <c r="I133" s="1084" t="s">
        <v>294</v>
      </c>
      <c r="J133" s="829"/>
      <c r="K133" s="829"/>
      <c r="L133" s="1084" t="s">
        <v>292</v>
      </c>
      <c r="M133" s="829"/>
      <c r="N133" s="829"/>
      <c r="O133" s="1084"/>
      <c r="P133" s="829"/>
      <c r="Q133" s="1084"/>
      <c r="R133" s="829"/>
      <c r="S133" s="1083" t="s">
        <v>77</v>
      </c>
      <c r="T133" s="829"/>
      <c r="U133" s="829"/>
      <c r="V133" s="829"/>
      <c r="W133" s="829"/>
      <c r="X133" s="829"/>
      <c r="Y133" s="829"/>
      <c r="Z133" s="829"/>
      <c r="AA133" s="1084" t="s">
        <v>273</v>
      </c>
      <c r="AB133" s="829"/>
      <c r="AC133" s="829"/>
      <c r="AD133" s="829"/>
      <c r="AE133" s="829"/>
      <c r="AF133" s="1084" t="s">
        <v>274</v>
      </c>
      <c r="AG133" s="829"/>
      <c r="AH133" s="829"/>
      <c r="AI133" s="224" t="s">
        <v>65</v>
      </c>
      <c r="AJ133" s="1085" t="s">
        <v>275</v>
      </c>
      <c r="AK133" s="829"/>
      <c r="AL133" s="829"/>
      <c r="AM133" s="829"/>
      <c r="AN133" s="829"/>
      <c r="AO133" s="829"/>
      <c r="AP133" s="223">
        <v>220000000</v>
      </c>
      <c r="AQ133" s="373">
        <v>0</v>
      </c>
      <c r="AR133" s="373">
        <v>0</v>
      </c>
      <c r="AS133" s="373">
        <v>0</v>
      </c>
      <c r="AT133" s="223">
        <v>17785054</v>
      </c>
      <c r="AU133" s="223">
        <v>-17785054</v>
      </c>
      <c r="AV133" s="223">
        <v>17785054</v>
      </c>
      <c r="AW133" s="373">
        <v>0</v>
      </c>
      <c r="AX133" s="223">
        <v>18306722</v>
      </c>
      <c r="AY133" s="223">
        <v>-521668</v>
      </c>
      <c r="AZ133" s="223">
        <v>18306722</v>
      </c>
      <c r="BA133" s="373">
        <v>0</v>
      </c>
      <c r="BB133" s="373">
        <v>0</v>
      </c>
    </row>
    <row r="134" spans="1:54" hidden="1" x14ac:dyDescent="0.25">
      <c r="A134" s="1077" t="s">
        <v>14</v>
      </c>
      <c r="B134" s="829"/>
      <c r="C134" s="1077" t="s">
        <v>282</v>
      </c>
      <c r="D134" s="829"/>
      <c r="E134" s="1077" t="s">
        <v>280</v>
      </c>
      <c r="F134" s="829"/>
      <c r="G134" s="1077" t="s">
        <v>283</v>
      </c>
      <c r="H134" s="829"/>
      <c r="I134" s="1077" t="s">
        <v>288</v>
      </c>
      <c r="J134" s="829"/>
      <c r="K134" s="829"/>
      <c r="L134" s="1077"/>
      <c r="M134" s="829"/>
      <c r="N134" s="829"/>
      <c r="O134" s="1077"/>
      <c r="P134" s="829"/>
      <c r="Q134" s="1077"/>
      <c r="R134" s="829"/>
      <c r="S134" s="1076" t="s">
        <v>224</v>
      </c>
      <c r="T134" s="829"/>
      <c r="U134" s="829"/>
      <c r="V134" s="829"/>
      <c r="W134" s="829"/>
      <c r="X134" s="829"/>
      <c r="Y134" s="829"/>
      <c r="Z134" s="829"/>
      <c r="AA134" s="1077" t="s">
        <v>273</v>
      </c>
      <c r="AB134" s="829"/>
      <c r="AC134" s="829"/>
      <c r="AD134" s="829"/>
      <c r="AE134" s="829"/>
      <c r="AF134" s="1077" t="s">
        <v>274</v>
      </c>
      <c r="AG134" s="829"/>
      <c r="AH134" s="829"/>
      <c r="AI134" s="227" t="s">
        <v>65</v>
      </c>
      <c r="AJ134" s="1078" t="s">
        <v>275</v>
      </c>
      <c r="AK134" s="829"/>
      <c r="AL134" s="829"/>
      <c r="AM134" s="829"/>
      <c r="AN134" s="829"/>
      <c r="AO134" s="829"/>
      <c r="AP134" s="226">
        <v>597250000</v>
      </c>
      <c r="AQ134" s="372">
        <v>0</v>
      </c>
      <c r="AR134" s="226">
        <v>21986260</v>
      </c>
      <c r="AS134" s="372">
        <v>0</v>
      </c>
      <c r="AT134" s="372">
        <v>0</v>
      </c>
      <c r="AU134" s="372">
        <v>0</v>
      </c>
      <c r="AV134" s="372">
        <v>0</v>
      </c>
      <c r="AW134" s="372">
        <v>0</v>
      </c>
      <c r="AX134" s="372">
        <v>0</v>
      </c>
      <c r="AY134" s="372">
        <v>0</v>
      </c>
      <c r="AZ134" s="372">
        <v>0</v>
      </c>
      <c r="BA134" s="372">
        <v>0</v>
      </c>
      <c r="BB134" s="372">
        <v>0</v>
      </c>
    </row>
    <row r="135" spans="1:54" hidden="1" x14ac:dyDescent="0.25">
      <c r="A135" s="1084" t="s">
        <v>14</v>
      </c>
      <c r="B135" s="829"/>
      <c r="C135" s="1084" t="s">
        <v>282</v>
      </c>
      <c r="D135" s="829"/>
      <c r="E135" s="1084" t="s">
        <v>280</v>
      </c>
      <c r="F135" s="829"/>
      <c r="G135" s="1084" t="s">
        <v>283</v>
      </c>
      <c r="H135" s="829"/>
      <c r="I135" s="1084" t="s">
        <v>288</v>
      </c>
      <c r="J135" s="829"/>
      <c r="K135" s="829"/>
      <c r="L135" s="1084" t="s">
        <v>279</v>
      </c>
      <c r="M135" s="829"/>
      <c r="N135" s="829"/>
      <c r="O135" s="1084"/>
      <c r="P135" s="829"/>
      <c r="Q135" s="1084"/>
      <c r="R135" s="829"/>
      <c r="S135" s="1083" t="s">
        <v>78</v>
      </c>
      <c r="T135" s="829"/>
      <c r="U135" s="829"/>
      <c r="V135" s="829"/>
      <c r="W135" s="829"/>
      <c r="X135" s="829"/>
      <c r="Y135" s="829"/>
      <c r="Z135" s="829"/>
      <c r="AA135" s="1084" t="s">
        <v>273</v>
      </c>
      <c r="AB135" s="829"/>
      <c r="AC135" s="829"/>
      <c r="AD135" s="829"/>
      <c r="AE135" s="829"/>
      <c r="AF135" s="1084" t="s">
        <v>274</v>
      </c>
      <c r="AG135" s="829"/>
      <c r="AH135" s="829"/>
      <c r="AI135" s="224" t="s">
        <v>65</v>
      </c>
      <c r="AJ135" s="1085" t="s">
        <v>275</v>
      </c>
      <c r="AK135" s="829"/>
      <c r="AL135" s="829"/>
      <c r="AM135" s="829"/>
      <c r="AN135" s="829"/>
      <c r="AO135" s="829"/>
      <c r="AP135" s="223">
        <v>72100000</v>
      </c>
      <c r="AQ135" s="373">
        <v>0</v>
      </c>
      <c r="AR135" s="223">
        <v>21986260</v>
      </c>
      <c r="AS135" s="373">
        <v>0</v>
      </c>
      <c r="AT135" s="373">
        <v>0</v>
      </c>
      <c r="AU135" s="373">
        <v>0</v>
      </c>
      <c r="AV135" s="373">
        <v>0</v>
      </c>
      <c r="AW135" s="373">
        <v>0</v>
      </c>
      <c r="AX135" s="373">
        <v>0</v>
      </c>
      <c r="AY135" s="373">
        <v>0</v>
      </c>
      <c r="AZ135" s="373">
        <v>0</v>
      </c>
      <c r="BA135" s="373">
        <v>0</v>
      </c>
      <c r="BB135" s="373">
        <v>0</v>
      </c>
    </row>
    <row r="136" spans="1:54" hidden="1" x14ac:dyDescent="0.25">
      <c r="A136" s="1084" t="s">
        <v>14</v>
      </c>
      <c r="B136" s="829"/>
      <c r="C136" s="1084" t="s">
        <v>282</v>
      </c>
      <c r="D136" s="829"/>
      <c r="E136" s="1084" t="s">
        <v>280</v>
      </c>
      <c r="F136" s="829"/>
      <c r="G136" s="1084" t="s">
        <v>283</v>
      </c>
      <c r="H136" s="829"/>
      <c r="I136" s="1084" t="s">
        <v>288</v>
      </c>
      <c r="J136" s="829"/>
      <c r="K136" s="829"/>
      <c r="L136" s="1084" t="s">
        <v>294</v>
      </c>
      <c r="M136" s="829"/>
      <c r="N136" s="829"/>
      <c r="O136" s="1084"/>
      <c r="P136" s="829"/>
      <c r="Q136" s="1084"/>
      <c r="R136" s="829"/>
      <c r="S136" s="1083" t="s">
        <v>79</v>
      </c>
      <c r="T136" s="829"/>
      <c r="U136" s="829"/>
      <c r="V136" s="829"/>
      <c r="W136" s="829"/>
      <c r="X136" s="829"/>
      <c r="Y136" s="829"/>
      <c r="Z136" s="829"/>
      <c r="AA136" s="1084" t="s">
        <v>273</v>
      </c>
      <c r="AB136" s="829"/>
      <c r="AC136" s="829"/>
      <c r="AD136" s="829"/>
      <c r="AE136" s="829"/>
      <c r="AF136" s="1084" t="s">
        <v>274</v>
      </c>
      <c r="AG136" s="829"/>
      <c r="AH136" s="829"/>
      <c r="AI136" s="224" t="s">
        <v>65</v>
      </c>
      <c r="AJ136" s="1085" t="s">
        <v>275</v>
      </c>
      <c r="AK136" s="829"/>
      <c r="AL136" s="829"/>
      <c r="AM136" s="829"/>
      <c r="AN136" s="829"/>
      <c r="AO136" s="829"/>
      <c r="AP136" s="223">
        <v>13373589</v>
      </c>
      <c r="AQ136" s="373">
        <v>0</v>
      </c>
      <c r="AR136" s="373">
        <v>0</v>
      </c>
      <c r="AS136" s="373">
        <v>0</v>
      </c>
      <c r="AT136" s="373">
        <v>0</v>
      </c>
      <c r="AU136" s="373">
        <v>0</v>
      </c>
      <c r="AV136" s="373">
        <v>0</v>
      </c>
      <c r="AW136" s="373">
        <v>0</v>
      </c>
      <c r="AX136" s="373">
        <v>0</v>
      </c>
      <c r="AY136" s="373">
        <v>0</v>
      </c>
      <c r="AZ136" s="373">
        <v>0</v>
      </c>
      <c r="BA136" s="373">
        <v>0</v>
      </c>
      <c r="BB136" s="373">
        <v>0</v>
      </c>
    </row>
    <row r="137" spans="1:54" hidden="1" x14ac:dyDescent="0.25">
      <c r="A137" s="1084" t="s">
        <v>14</v>
      </c>
      <c r="B137" s="829"/>
      <c r="C137" s="1084" t="s">
        <v>282</v>
      </c>
      <c r="D137" s="829"/>
      <c r="E137" s="1084" t="s">
        <v>280</v>
      </c>
      <c r="F137" s="829"/>
      <c r="G137" s="1084" t="s">
        <v>283</v>
      </c>
      <c r="H137" s="829"/>
      <c r="I137" s="1084" t="s">
        <v>288</v>
      </c>
      <c r="J137" s="829"/>
      <c r="K137" s="829"/>
      <c r="L137" s="1084" t="s">
        <v>80</v>
      </c>
      <c r="M137" s="829"/>
      <c r="N137" s="829"/>
      <c r="O137" s="1084"/>
      <c r="P137" s="829"/>
      <c r="Q137" s="1084"/>
      <c r="R137" s="829"/>
      <c r="S137" s="1083" t="s">
        <v>81</v>
      </c>
      <c r="T137" s="829"/>
      <c r="U137" s="829"/>
      <c r="V137" s="829"/>
      <c r="W137" s="829"/>
      <c r="X137" s="829"/>
      <c r="Y137" s="829"/>
      <c r="Z137" s="829"/>
      <c r="AA137" s="1084" t="s">
        <v>273</v>
      </c>
      <c r="AB137" s="829"/>
      <c r="AC137" s="829"/>
      <c r="AD137" s="829"/>
      <c r="AE137" s="829"/>
      <c r="AF137" s="1084" t="s">
        <v>274</v>
      </c>
      <c r="AG137" s="829"/>
      <c r="AH137" s="829"/>
      <c r="AI137" s="224" t="s">
        <v>65</v>
      </c>
      <c r="AJ137" s="1085" t="s">
        <v>275</v>
      </c>
      <c r="AK137" s="829"/>
      <c r="AL137" s="829"/>
      <c r="AM137" s="829"/>
      <c r="AN137" s="829"/>
      <c r="AO137" s="829"/>
      <c r="AP137" s="223">
        <v>511776411</v>
      </c>
      <c r="AQ137" s="373">
        <v>0</v>
      </c>
      <c r="AR137" s="373">
        <v>0</v>
      </c>
      <c r="AS137" s="373">
        <v>0</v>
      </c>
      <c r="AT137" s="373">
        <v>0</v>
      </c>
      <c r="AU137" s="373">
        <v>0</v>
      </c>
      <c r="AV137" s="373">
        <v>0</v>
      </c>
      <c r="AW137" s="373">
        <v>0</v>
      </c>
      <c r="AX137" s="373">
        <v>0</v>
      </c>
      <c r="AY137" s="373">
        <v>0</v>
      </c>
      <c r="AZ137" s="373">
        <v>0</v>
      </c>
      <c r="BA137" s="373">
        <v>0</v>
      </c>
      <c r="BB137" s="373">
        <v>0</v>
      </c>
    </row>
    <row r="138" spans="1:54" hidden="1" x14ac:dyDescent="0.25">
      <c r="A138" s="1077" t="s">
        <v>14</v>
      </c>
      <c r="B138" s="829"/>
      <c r="C138" s="1077" t="s">
        <v>282</v>
      </c>
      <c r="D138" s="829"/>
      <c r="E138" s="1077" t="s">
        <v>280</v>
      </c>
      <c r="F138" s="829"/>
      <c r="G138" s="1077" t="s">
        <v>283</v>
      </c>
      <c r="H138" s="829"/>
      <c r="I138" s="1077" t="s">
        <v>65</v>
      </c>
      <c r="J138" s="829"/>
      <c r="K138" s="829"/>
      <c r="L138" s="1077"/>
      <c r="M138" s="829"/>
      <c r="N138" s="829"/>
      <c r="O138" s="1077"/>
      <c r="P138" s="829"/>
      <c r="Q138" s="1077"/>
      <c r="R138" s="829"/>
      <c r="S138" s="1076" t="s">
        <v>226</v>
      </c>
      <c r="T138" s="829"/>
      <c r="U138" s="829"/>
      <c r="V138" s="829"/>
      <c r="W138" s="829"/>
      <c r="X138" s="829"/>
      <c r="Y138" s="829"/>
      <c r="Z138" s="829"/>
      <c r="AA138" s="1077" t="s">
        <v>273</v>
      </c>
      <c r="AB138" s="829"/>
      <c r="AC138" s="829"/>
      <c r="AD138" s="829"/>
      <c r="AE138" s="829"/>
      <c r="AF138" s="1077" t="s">
        <v>274</v>
      </c>
      <c r="AG138" s="829"/>
      <c r="AH138" s="829"/>
      <c r="AI138" s="227" t="s">
        <v>65</v>
      </c>
      <c r="AJ138" s="1078" t="s">
        <v>275</v>
      </c>
      <c r="AK138" s="829"/>
      <c r="AL138" s="829"/>
      <c r="AM138" s="829"/>
      <c r="AN138" s="829"/>
      <c r="AO138" s="829"/>
      <c r="AP138" s="226">
        <v>1603139548</v>
      </c>
      <c r="AQ138" s="226">
        <v>126572743</v>
      </c>
      <c r="AR138" s="226">
        <v>325840661</v>
      </c>
      <c r="AS138" s="372">
        <v>0</v>
      </c>
      <c r="AT138" s="226">
        <v>36000000</v>
      </c>
      <c r="AU138" s="226">
        <v>90572743</v>
      </c>
      <c r="AV138" s="226">
        <v>114714378</v>
      </c>
      <c r="AW138" s="226">
        <v>-78714378</v>
      </c>
      <c r="AX138" s="226">
        <v>114714378</v>
      </c>
      <c r="AY138" s="372">
        <v>0</v>
      </c>
      <c r="AZ138" s="226">
        <v>114714378</v>
      </c>
      <c r="BA138" s="372">
        <v>0</v>
      </c>
      <c r="BB138" s="372">
        <v>0</v>
      </c>
    </row>
    <row r="139" spans="1:54" hidden="1" x14ac:dyDescent="0.25">
      <c r="A139" s="1084" t="s">
        <v>14</v>
      </c>
      <c r="B139" s="829"/>
      <c r="C139" s="1084" t="s">
        <v>282</v>
      </c>
      <c r="D139" s="829"/>
      <c r="E139" s="1084" t="s">
        <v>280</v>
      </c>
      <c r="F139" s="829"/>
      <c r="G139" s="1084" t="s">
        <v>283</v>
      </c>
      <c r="H139" s="829"/>
      <c r="I139" s="1084" t="s">
        <v>65</v>
      </c>
      <c r="J139" s="829"/>
      <c r="K139" s="829"/>
      <c r="L139" s="1084" t="s">
        <v>279</v>
      </c>
      <c r="M139" s="829"/>
      <c r="N139" s="829"/>
      <c r="O139" s="1084"/>
      <c r="P139" s="829"/>
      <c r="Q139" s="1084"/>
      <c r="R139" s="829"/>
      <c r="S139" s="1083" t="s">
        <v>407</v>
      </c>
      <c r="T139" s="829"/>
      <c r="U139" s="829"/>
      <c r="V139" s="829"/>
      <c r="W139" s="829"/>
      <c r="X139" s="829"/>
      <c r="Y139" s="829"/>
      <c r="Z139" s="829"/>
      <c r="AA139" s="1084" t="s">
        <v>273</v>
      </c>
      <c r="AB139" s="829"/>
      <c r="AC139" s="829"/>
      <c r="AD139" s="829"/>
      <c r="AE139" s="829"/>
      <c r="AF139" s="1084" t="s">
        <v>274</v>
      </c>
      <c r="AG139" s="829"/>
      <c r="AH139" s="829"/>
      <c r="AI139" s="224" t="s">
        <v>65</v>
      </c>
      <c r="AJ139" s="1085" t="s">
        <v>275</v>
      </c>
      <c r="AK139" s="829"/>
      <c r="AL139" s="829"/>
      <c r="AM139" s="829"/>
      <c r="AN139" s="829"/>
      <c r="AO139" s="829"/>
      <c r="AP139" s="223">
        <v>400000000</v>
      </c>
      <c r="AQ139" s="373">
        <v>0</v>
      </c>
      <c r="AR139" s="223">
        <v>304800000</v>
      </c>
      <c r="AS139" s="373">
        <v>0</v>
      </c>
      <c r="AT139" s="373">
        <v>0</v>
      </c>
      <c r="AU139" s="373">
        <v>0</v>
      </c>
      <c r="AV139" s="223">
        <v>14253140</v>
      </c>
      <c r="AW139" s="223">
        <v>-14253140</v>
      </c>
      <c r="AX139" s="223">
        <v>14253140</v>
      </c>
      <c r="AY139" s="373">
        <v>0</v>
      </c>
      <c r="AZ139" s="223">
        <v>14253140</v>
      </c>
      <c r="BA139" s="373">
        <v>0</v>
      </c>
      <c r="BB139" s="373">
        <v>0</v>
      </c>
    </row>
    <row r="140" spans="1:54" hidden="1" x14ac:dyDescent="0.25">
      <c r="A140" s="1084" t="s">
        <v>14</v>
      </c>
      <c r="B140" s="829"/>
      <c r="C140" s="1084" t="s">
        <v>282</v>
      </c>
      <c r="D140" s="829"/>
      <c r="E140" s="1084" t="s">
        <v>280</v>
      </c>
      <c r="F140" s="829"/>
      <c r="G140" s="1084" t="s">
        <v>283</v>
      </c>
      <c r="H140" s="829"/>
      <c r="I140" s="1084" t="s">
        <v>65</v>
      </c>
      <c r="J140" s="829"/>
      <c r="K140" s="829"/>
      <c r="L140" s="1084" t="s">
        <v>282</v>
      </c>
      <c r="M140" s="829"/>
      <c r="N140" s="829"/>
      <c r="O140" s="1084"/>
      <c r="P140" s="829"/>
      <c r="Q140" s="1084"/>
      <c r="R140" s="829"/>
      <c r="S140" s="1083" t="s">
        <v>82</v>
      </c>
      <c r="T140" s="829"/>
      <c r="U140" s="829"/>
      <c r="V140" s="829"/>
      <c r="W140" s="829"/>
      <c r="X140" s="829"/>
      <c r="Y140" s="829"/>
      <c r="Z140" s="829"/>
      <c r="AA140" s="1084" t="s">
        <v>273</v>
      </c>
      <c r="AB140" s="829"/>
      <c r="AC140" s="829"/>
      <c r="AD140" s="829"/>
      <c r="AE140" s="829"/>
      <c r="AF140" s="1084" t="s">
        <v>274</v>
      </c>
      <c r="AG140" s="829"/>
      <c r="AH140" s="829"/>
      <c r="AI140" s="224" t="s">
        <v>65</v>
      </c>
      <c r="AJ140" s="1085" t="s">
        <v>275</v>
      </c>
      <c r="AK140" s="829"/>
      <c r="AL140" s="829"/>
      <c r="AM140" s="829"/>
      <c r="AN140" s="829"/>
      <c r="AO140" s="829"/>
      <c r="AP140" s="223">
        <v>1203139548</v>
      </c>
      <c r="AQ140" s="223">
        <v>126572743</v>
      </c>
      <c r="AR140" s="223">
        <v>21040661</v>
      </c>
      <c r="AS140" s="373">
        <v>0</v>
      </c>
      <c r="AT140" s="223">
        <v>36000000</v>
      </c>
      <c r="AU140" s="223">
        <v>90572743</v>
      </c>
      <c r="AV140" s="223">
        <v>100461238</v>
      </c>
      <c r="AW140" s="223">
        <v>-64461238</v>
      </c>
      <c r="AX140" s="223">
        <v>100461238</v>
      </c>
      <c r="AY140" s="373">
        <v>0</v>
      </c>
      <c r="AZ140" s="223">
        <v>100461238</v>
      </c>
      <c r="BA140" s="373">
        <v>0</v>
      </c>
      <c r="BB140" s="373">
        <v>0</v>
      </c>
    </row>
    <row r="141" spans="1:54" hidden="1" x14ac:dyDescent="0.25">
      <c r="A141" s="1077" t="s">
        <v>14</v>
      </c>
      <c r="B141" s="829"/>
      <c r="C141" s="1077" t="s">
        <v>282</v>
      </c>
      <c r="D141" s="829"/>
      <c r="E141" s="1077" t="s">
        <v>280</v>
      </c>
      <c r="F141" s="829"/>
      <c r="G141" s="1077" t="s">
        <v>283</v>
      </c>
      <c r="H141" s="829"/>
      <c r="I141" s="1077" t="s">
        <v>80</v>
      </c>
      <c r="J141" s="829"/>
      <c r="K141" s="829"/>
      <c r="L141" s="1077"/>
      <c r="M141" s="829"/>
      <c r="N141" s="829"/>
      <c r="O141" s="1077"/>
      <c r="P141" s="829"/>
      <c r="Q141" s="1077"/>
      <c r="R141" s="829"/>
      <c r="S141" s="1076" t="s">
        <v>227</v>
      </c>
      <c r="T141" s="829"/>
      <c r="U141" s="829"/>
      <c r="V141" s="829"/>
      <c r="W141" s="829"/>
      <c r="X141" s="829"/>
      <c r="Y141" s="829"/>
      <c r="Z141" s="829"/>
      <c r="AA141" s="1077" t="s">
        <v>273</v>
      </c>
      <c r="AB141" s="829"/>
      <c r="AC141" s="829"/>
      <c r="AD141" s="829"/>
      <c r="AE141" s="829"/>
      <c r="AF141" s="1077" t="s">
        <v>274</v>
      </c>
      <c r="AG141" s="829"/>
      <c r="AH141" s="829"/>
      <c r="AI141" s="227" t="s">
        <v>65</v>
      </c>
      <c r="AJ141" s="1078" t="s">
        <v>275</v>
      </c>
      <c r="AK141" s="829"/>
      <c r="AL141" s="829"/>
      <c r="AM141" s="829"/>
      <c r="AN141" s="829"/>
      <c r="AO141" s="829"/>
      <c r="AP141" s="226">
        <v>298000000</v>
      </c>
      <c r="AQ141" s="372">
        <v>0</v>
      </c>
      <c r="AR141" s="372">
        <v>0</v>
      </c>
      <c r="AS141" s="372">
        <v>0</v>
      </c>
      <c r="AT141" s="226">
        <v>10222821</v>
      </c>
      <c r="AU141" s="226">
        <v>-10222821</v>
      </c>
      <c r="AV141" s="226">
        <v>8325803</v>
      </c>
      <c r="AW141" s="226">
        <v>1897018</v>
      </c>
      <c r="AX141" s="226">
        <v>9684605</v>
      </c>
      <c r="AY141" s="226">
        <v>-1358802</v>
      </c>
      <c r="AZ141" s="226">
        <v>9684605</v>
      </c>
      <c r="BA141" s="372">
        <v>0</v>
      </c>
      <c r="BB141" s="372">
        <v>0</v>
      </c>
    </row>
    <row r="142" spans="1:54" ht="33" customHeight="1" x14ac:dyDescent="0.25">
      <c r="A142" s="1077" t="s">
        <v>14</v>
      </c>
      <c r="B142" s="829"/>
      <c r="C142" s="1077" t="s">
        <v>282</v>
      </c>
      <c r="D142" s="829"/>
      <c r="E142" s="1077" t="s">
        <v>280</v>
      </c>
      <c r="F142" s="829"/>
      <c r="G142" s="1077" t="s">
        <v>283</v>
      </c>
      <c r="H142" s="829"/>
      <c r="I142" s="1077" t="s">
        <v>80</v>
      </c>
      <c r="J142" s="829"/>
      <c r="K142" s="829"/>
      <c r="L142" s="1077"/>
      <c r="M142" s="829"/>
      <c r="N142" s="829"/>
      <c r="O142" s="1077"/>
      <c r="P142" s="829"/>
      <c r="Q142" s="1077"/>
      <c r="R142" s="829"/>
      <c r="S142" s="1076" t="s">
        <v>227</v>
      </c>
      <c r="T142" s="829"/>
      <c r="U142" s="829"/>
      <c r="V142" s="829"/>
      <c r="W142" s="829"/>
      <c r="X142" s="829"/>
      <c r="Y142" s="829"/>
      <c r="Z142" s="829"/>
      <c r="AA142" s="1077" t="s">
        <v>273</v>
      </c>
      <c r="AB142" s="829"/>
      <c r="AC142" s="829"/>
      <c r="AD142" s="829"/>
      <c r="AE142" s="829"/>
      <c r="AF142" s="1077" t="s">
        <v>274</v>
      </c>
      <c r="AG142" s="829"/>
      <c r="AH142" s="829"/>
      <c r="AI142" s="227" t="s">
        <v>303</v>
      </c>
      <c r="AJ142" s="1078" t="s">
        <v>321</v>
      </c>
      <c r="AK142" s="829"/>
      <c r="AL142" s="829"/>
      <c r="AM142" s="829"/>
      <c r="AN142" s="829"/>
      <c r="AO142" s="829"/>
      <c r="AP142" s="226">
        <v>550000000</v>
      </c>
      <c r="AQ142" s="226">
        <v>550000000</v>
      </c>
      <c r="AR142" s="372">
        <v>0</v>
      </c>
      <c r="AS142" s="372">
        <v>0</v>
      </c>
      <c r="AT142" s="226">
        <v>324598665</v>
      </c>
      <c r="AU142" s="226">
        <v>225401335</v>
      </c>
      <c r="AV142" s="226">
        <v>2555366</v>
      </c>
      <c r="AW142" s="226">
        <v>322043299</v>
      </c>
      <c r="AX142" s="372">
        <v>0</v>
      </c>
      <c r="AY142" s="226">
        <v>2555366</v>
      </c>
      <c r="AZ142" s="372">
        <v>0</v>
      </c>
      <c r="BA142" s="372">
        <v>0</v>
      </c>
      <c r="BB142" s="372">
        <v>0</v>
      </c>
    </row>
    <row r="143" spans="1:54" hidden="1" x14ac:dyDescent="0.25">
      <c r="A143" s="1084" t="s">
        <v>14</v>
      </c>
      <c r="B143" s="829"/>
      <c r="C143" s="1084" t="s">
        <v>282</v>
      </c>
      <c r="D143" s="829"/>
      <c r="E143" s="1084" t="s">
        <v>280</v>
      </c>
      <c r="F143" s="829"/>
      <c r="G143" s="1084" t="s">
        <v>283</v>
      </c>
      <c r="H143" s="829"/>
      <c r="I143" s="1084" t="s">
        <v>80</v>
      </c>
      <c r="J143" s="829"/>
      <c r="K143" s="829"/>
      <c r="L143" s="1084" t="s">
        <v>279</v>
      </c>
      <c r="M143" s="829"/>
      <c r="N143" s="829"/>
      <c r="O143" s="1084"/>
      <c r="P143" s="829"/>
      <c r="Q143" s="1084"/>
      <c r="R143" s="829"/>
      <c r="S143" s="1083" t="s">
        <v>83</v>
      </c>
      <c r="T143" s="829"/>
      <c r="U143" s="829"/>
      <c r="V143" s="829"/>
      <c r="W143" s="829"/>
      <c r="X143" s="829"/>
      <c r="Y143" s="829"/>
      <c r="Z143" s="829"/>
      <c r="AA143" s="1084" t="s">
        <v>273</v>
      </c>
      <c r="AB143" s="829"/>
      <c r="AC143" s="829"/>
      <c r="AD143" s="829"/>
      <c r="AE143" s="829"/>
      <c r="AF143" s="1084" t="s">
        <v>274</v>
      </c>
      <c r="AG143" s="829"/>
      <c r="AH143" s="829"/>
      <c r="AI143" s="224" t="s">
        <v>65</v>
      </c>
      <c r="AJ143" s="1085" t="s">
        <v>275</v>
      </c>
      <c r="AK143" s="829"/>
      <c r="AL143" s="829"/>
      <c r="AM143" s="829"/>
      <c r="AN143" s="829"/>
      <c r="AO143" s="829"/>
      <c r="AP143" s="223">
        <v>110000000</v>
      </c>
      <c r="AQ143" s="373">
        <v>0</v>
      </c>
      <c r="AR143" s="373">
        <v>0</v>
      </c>
      <c r="AS143" s="373">
        <v>0</v>
      </c>
      <c r="AT143" s="223">
        <v>10222821</v>
      </c>
      <c r="AU143" s="223">
        <v>-10222821</v>
      </c>
      <c r="AV143" s="223">
        <v>8325803</v>
      </c>
      <c r="AW143" s="223">
        <v>1897018</v>
      </c>
      <c r="AX143" s="223">
        <v>9684605</v>
      </c>
      <c r="AY143" s="223">
        <v>-1358802</v>
      </c>
      <c r="AZ143" s="223">
        <v>9684605</v>
      </c>
      <c r="BA143" s="373">
        <v>0</v>
      </c>
      <c r="BB143" s="373">
        <v>0</v>
      </c>
    </row>
    <row r="144" spans="1:54" x14ac:dyDescent="0.25">
      <c r="A144" s="1084" t="s">
        <v>14</v>
      </c>
      <c r="B144" s="829"/>
      <c r="C144" s="1084" t="s">
        <v>282</v>
      </c>
      <c r="D144" s="829"/>
      <c r="E144" s="1084" t="s">
        <v>280</v>
      </c>
      <c r="F144" s="829"/>
      <c r="G144" s="1084" t="s">
        <v>283</v>
      </c>
      <c r="H144" s="829"/>
      <c r="I144" s="1084" t="s">
        <v>80</v>
      </c>
      <c r="J144" s="829"/>
      <c r="K144" s="829"/>
      <c r="L144" s="1084" t="s">
        <v>279</v>
      </c>
      <c r="M144" s="829"/>
      <c r="N144" s="829"/>
      <c r="O144" s="1084"/>
      <c r="P144" s="829"/>
      <c r="Q144" s="1084"/>
      <c r="R144" s="829"/>
      <c r="S144" s="1083" t="s">
        <v>83</v>
      </c>
      <c r="T144" s="829"/>
      <c r="U144" s="829"/>
      <c r="V144" s="829"/>
      <c r="W144" s="829"/>
      <c r="X144" s="829"/>
      <c r="Y144" s="829"/>
      <c r="Z144" s="829"/>
      <c r="AA144" s="1084" t="s">
        <v>273</v>
      </c>
      <c r="AB144" s="829"/>
      <c r="AC144" s="829"/>
      <c r="AD144" s="829"/>
      <c r="AE144" s="829"/>
      <c r="AF144" s="1084" t="s">
        <v>274</v>
      </c>
      <c r="AG144" s="829"/>
      <c r="AH144" s="829"/>
      <c r="AI144" s="224" t="s">
        <v>303</v>
      </c>
      <c r="AJ144" s="1085" t="s">
        <v>321</v>
      </c>
      <c r="AK144" s="829"/>
      <c r="AL144" s="829"/>
      <c r="AM144" s="829"/>
      <c r="AN144" s="829"/>
      <c r="AO144" s="829"/>
      <c r="AP144" s="223">
        <v>50000000</v>
      </c>
      <c r="AQ144" s="223">
        <v>50000000</v>
      </c>
      <c r="AR144" s="373">
        <v>0</v>
      </c>
      <c r="AS144" s="373">
        <v>0</v>
      </c>
      <c r="AT144" s="223">
        <v>50000000</v>
      </c>
      <c r="AU144" s="373">
        <v>0</v>
      </c>
      <c r="AV144" s="373">
        <v>0</v>
      </c>
      <c r="AW144" s="223">
        <v>50000000</v>
      </c>
      <c r="AX144" s="373">
        <v>0</v>
      </c>
      <c r="AY144" s="373">
        <v>0</v>
      </c>
      <c r="AZ144" s="373">
        <v>0</v>
      </c>
      <c r="BA144" s="373">
        <v>0</v>
      </c>
      <c r="BB144" s="373">
        <v>0</v>
      </c>
    </row>
    <row r="145" spans="1:54" hidden="1" x14ac:dyDescent="0.25">
      <c r="A145" s="1084" t="s">
        <v>14</v>
      </c>
      <c r="B145" s="829"/>
      <c r="C145" s="1084" t="s">
        <v>282</v>
      </c>
      <c r="D145" s="829"/>
      <c r="E145" s="1084" t="s">
        <v>280</v>
      </c>
      <c r="F145" s="829"/>
      <c r="G145" s="1084" t="s">
        <v>283</v>
      </c>
      <c r="H145" s="829"/>
      <c r="I145" s="1084" t="s">
        <v>80</v>
      </c>
      <c r="J145" s="829"/>
      <c r="K145" s="829"/>
      <c r="L145" s="1084" t="s">
        <v>282</v>
      </c>
      <c r="M145" s="829"/>
      <c r="N145" s="829"/>
      <c r="O145" s="1084"/>
      <c r="P145" s="829"/>
      <c r="Q145" s="1084"/>
      <c r="R145" s="829"/>
      <c r="S145" s="1083" t="s">
        <v>84</v>
      </c>
      <c r="T145" s="829"/>
      <c r="U145" s="829"/>
      <c r="V145" s="829"/>
      <c r="W145" s="829"/>
      <c r="X145" s="829"/>
      <c r="Y145" s="829"/>
      <c r="Z145" s="829"/>
      <c r="AA145" s="1084" t="s">
        <v>273</v>
      </c>
      <c r="AB145" s="829"/>
      <c r="AC145" s="829"/>
      <c r="AD145" s="829"/>
      <c r="AE145" s="829"/>
      <c r="AF145" s="1084" t="s">
        <v>274</v>
      </c>
      <c r="AG145" s="829"/>
      <c r="AH145" s="829"/>
      <c r="AI145" s="224" t="s">
        <v>65</v>
      </c>
      <c r="AJ145" s="1085" t="s">
        <v>275</v>
      </c>
      <c r="AK145" s="829"/>
      <c r="AL145" s="829"/>
      <c r="AM145" s="829"/>
      <c r="AN145" s="829"/>
      <c r="AO145" s="829"/>
      <c r="AP145" s="223">
        <v>188000000</v>
      </c>
      <c r="AQ145" s="373">
        <v>0</v>
      </c>
      <c r="AR145" s="373">
        <v>0</v>
      </c>
      <c r="AS145" s="373">
        <v>0</v>
      </c>
      <c r="AT145" s="373">
        <v>0</v>
      </c>
      <c r="AU145" s="373">
        <v>0</v>
      </c>
      <c r="AV145" s="373">
        <v>0</v>
      </c>
      <c r="AW145" s="373">
        <v>0</v>
      </c>
      <c r="AX145" s="373">
        <v>0</v>
      </c>
      <c r="AY145" s="373">
        <v>0</v>
      </c>
      <c r="AZ145" s="373">
        <v>0</v>
      </c>
      <c r="BA145" s="373">
        <v>0</v>
      </c>
      <c r="BB145" s="373">
        <v>0</v>
      </c>
    </row>
    <row r="146" spans="1:54" x14ac:dyDescent="0.25">
      <c r="A146" s="1084" t="s">
        <v>14</v>
      </c>
      <c r="B146" s="829"/>
      <c r="C146" s="1084" t="s">
        <v>282</v>
      </c>
      <c r="D146" s="829"/>
      <c r="E146" s="1084" t="s">
        <v>280</v>
      </c>
      <c r="F146" s="829"/>
      <c r="G146" s="1084" t="s">
        <v>283</v>
      </c>
      <c r="H146" s="829"/>
      <c r="I146" s="1084" t="s">
        <v>80</v>
      </c>
      <c r="J146" s="829"/>
      <c r="K146" s="829"/>
      <c r="L146" s="1084" t="s">
        <v>282</v>
      </c>
      <c r="M146" s="829"/>
      <c r="N146" s="829"/>
      <c r="O146" s="1084"/>
      <c r="P146" s="829"/>
      <c r="Q146" s="1084"/>
      <c r="R146" s="829"/>
      <c r="S146" s="1083" t="s">
        <v>84</v>
      </c>
      <c r="T146" s="829"/>
      <c r="U146" s="829"/>
      <c r="V146" s="829"/>
      <c r="W146" s="829"/>
      <c r="X146" s="829"/>
      <c r="Y146" s="829"/>
      <c r="Z146" s="829"/>
      <c r="AA146" s="1084" t="s">
        <v>273</v>
      </c>
      <c r="AB146" s="829"/>
      <c r="AC146" s="829"/>
      <c r="AD146" s="829"/>
      <c r="AE146" s="829"/>
      <c r="AF146" s="1084" t="s">
        <v>274</v>
      </c>
      <c r="AG146" s="829"/>
      <c r="AH146" s="829"/>
      <c r="AI146" s="224" t="s">
        <v>303</v>
      </c>
      <c r="AJ146" s="1085" t="s">
        <v>321</v>
      </c>
      <c r="AK146" s="829"/>
      <c r="AL146" s="829"/>
      <c r="AM146" s="829"/>
      <c r="AN146" s="829"/>
      <c r="AO146" s="829"/>
      <c r="AP146" s="223">
        <v>500000000</v>
      </c>
      <c r="AQ146" s="223">
        <v>500000000</v>
      </c>
      <c r="AR146" s="373">
        <v>0</v>
      </c>
      <c r="AS146" s="373">
        <v>0</v>
      </c>
      <c r="AT146" s="223">
        <v>274598665</v>
      </c>
      <c r="AU146" s="223">
        <v>225401335</v>
      </c>
      <c r="AV146" s="223">
        <v>2555366</v>
      </c>
      <c r="AW146" s="223">
        <v>272043299</v>
      </c>
      <c r="AX146" s="373">
        <v>0</v>
      </c>
      <c r="AY146" s="223">
        <v>2555366</v>
      </c>
      <c r="AZ146" s="373">
        <v>0</v>
      </c>
      <c r="BA146" s="373">
        <v>0</v>
      </c>
      <c r="BB146" s="373">
        <v>0</v>
      </c>
    </row>
    <row r="147" spans="1:54" hidden="1" x14ac:dyDescent="0.25">
      <c r="A147" s="1084" t="s">
        <v>14</v>
      </c>
      <c r="B147" s="829"/>
      <c r="C147" s="1084" t="s">
        <v>282</v>
      </c>
      <c r="D147" s="829"/>
      <c r="E147" s="1084" t="s">
        <v>280</v>
      </c>
      <c r="F147" s="829"/>
      <c r="G147" s="1084" t="s">
        <v>283</v>
      </c>
      <c r="H147" s="829"/>
      <c r="I147" s="1084" t="s">
        <v>285</v>
      </c>
      <c r="J147" s="829"/>
      <c r="K147" s="829"/>
      <c r="L147" s="1084"/>
      <c r="M147" s="829"/>
      <c r="N147" s="829"/>
      <c r="O147" s="1084"/>
      <c r="P147" s="829"/>
      <c r="Q147" s="1084"/>
      <c r="R147" s="829"/>
      <c r="S147" s="1083" t="s">
        <v>408</v>
      </c>
      <c r="T147" s="829"/>
      <c r="U147" s="829"/>
      <c r="V147" s="829"/>
      <c r="W147" s="829"/>
      <c r="X147" s="829"/>
      <c r="Y147" s="829"/>
      <c r="Z147" s="829"/>
      <c r="AA147" s="1084" t="s">
        <v>273</v>
      </c>
      <c r="AB147" s="829"/>
      <c r="AC147" s="829"/>
      <c r="AD147" s="829"/>
      <c r="AE147" s="829"/>
      <c r="AF147" s="1084" t="s">
        <v>274</v>
      </c>
      <c r="AG147" s="829"/>
      <c r="AH147" s="829"/>
      <c r="AI147" s="224" t="s">
        <v>65</v>
      </c>
      <c r="AJ147" s="1085" t="s">
        <v>275</v>
      </c>
      <c r="AK147" s="829"/>
      <c r="AL147" s="829"/>
      <c r="AM147" s="829"/>
      <c r="AN147" s="829"/>
      <c r="AO147" s="829"/>
      <c r="AP147" s="223">
        <v>2500000</v>
      </c>
      <c r="AQ147" s="223">
        <v>18200</v>
      </c>
      <c r="AR147" s="223">
        <v>1556060</v>
      </c>
      <c r="AS147" s="373">
        <v>0</v>
      </c>
      <c r="AT147" s="223">
        <v>112710</v>
      </c>
      <c r="AU147" s="223">
        <v>-94510</v>
      </c>
      <c r="AV147" s="223">
        <v>112710</v>
      </c>
      <c r="AW147" s="373">
        <v>0</v>
      </c>
      <c r="AX147" s="223">
        <v>112710</v>
      </c>
      <c r="AY147" s="373">
        <v>0</v>
      </c>
      <c r="AZ147" s="223">
        <v>112710</v>
      </c>
      <c r="BA147" s="373">
        <v>0</v>
      </c>
      <c r="BB147" s="373">
        <v>0</v>
      </c>
    </row>
    <row r="148" spans="1:54" hidden="1" x14ac:dyDescent="0.25">
      <c r="A148" s="1077" t="s">
        <v>14</v>
      </c>
      <c r="B148" s="829"/>
      <c r="C148" s="1077" t="s">
        <v>282</v>
      </c>
      <c r="D148" s="829"/>
      <c r="E148" s="1077" t="s">
        <v>280</v>
      </c>
      <c r="F148" s="829"/>
      <c r="G148" s="1077" t="s">
        <v>283</v>
      </c>
      <c r="H148" s="829"/>
      <c r="I148" s="1077" t="s">
        <v>301</v>
      </c>
      <c r="J148" s="829"/>
      <c r="K148" s="829"/>
      <c r="L148" s="1077"/>
      <c r="M148" s="829"/>
      <c r="N148" s="829"/>
      <c r="O148" s="1077"/>
      <c r="P148" s="829"/>
      <c r="Q148" s="1077"/>
      <c r="R148" s="829"/>
      <c r="S148" s="1076" t="s">
        <v>306</v>
      </c>
      <c r="T148" s="829"/>
      <c r="U148" s="829"/>
      <c r="V148" s="829"/>
      <c r="W148" s="829"/>
      <c r="X148" s="829"/>
      <c r="Y148" s="829"/>
      <c r="Z148" s="829"/>
      <c r="AA148" s="1077" t="s">
        <v>273</v>
      </c>
      <c r="AB148" s="829"/>
      <c r="AC148" s="829"/>
      <c r="AD148" s="829"/>
      <c r="AE148" s="829"/>
      <c r="AF148" s="1077" t="s">
        <v>274</v>
      </c>
      <c r="AG148" s="829"/>
      <c r="AH148" s="829"/>
      <c r="AI148" s="227" t="s">
        <v>65</v>
      </c>
      <c r="AJ148" s="1078" t="s">
        <v>275</v>
      </c>
      <c r="AK148" s="829"/>
      <c r="AL148" s="829"/>
      <c r="AM148" s="829"/>
      <c r="AN148" s="829"/>
      <c r="AO148" s="829"/>
      <c r="AP148" s="226">
        <v>88570000</v>
      </c>
      <c r="AQ148" s="372">
        <v>0</v>
      </c>
      <c r="AR148" s="226">
        <v>22250000</v>
      </c>
      <c r="AS148" s="372">
        <v>0</v>
      </c>
      <c r="AT148" s="372">
        <v>0</v>
      </c>
      <c r="AU148" s="372">
        <v>0</v>
      </c>
      <c r="AV148" s="372">
        <v>0</v>
      </c>
      <c r="AW148" s="372">
        <v>0</v>
      </c>
      <c r="AX148" s="372">
        <v>0</v>
      </c>
      <c r="AY148" s="372">
        <v>0</v>
      </c>
      <c r="AZ148" s="372">
        <v>0</v>
      </c>
      <c r="BA148" s="372">
        <v>0</v>
      </c>
      <c r="BB148" s="372">
        <v>0</v>
      </c>
    </row>
    <row r="149" spans="1:54" x14ac:dyDescent="0.25">
      <c r="A149" s="1077" t="s">
        <v>14</v>
      </c>
      <c r="B149" s="829"/>
      <c r="C149" s="1077" t="s">
        <v>282</v>
      </c>
      <c r="D149" s="829"/>
      <c r="E149" s="1077" t="s">
        <v>280</v>
      </c>
      <c r="F149" s="829"/>
      <c r="G149" s="1077" t="s">
        <v>283</v>
      </c>
      <c r="H149" s="829"/>
      <c r="I149" s="1077" t="s">
        <v>301</v>
      </c>
      <c r="J149" s="829"/>
      <c r="K149" s="829"/>
      <c r="L149" s="1077"/>
      <c r="M149" s="829"/>
      <c r="N149" s="829"/>
      <c r="O149" s="1077"/>
      <c r="P149" s="829"/>
      <c r="Q149" s="1077"/>
      <c r="R149" s="829"/>
      <c r="S149" s="1076" t="s">
        <v>306</v>
      </c>
      <c r="T149" s="829"/>
      <c r="U149" s="829"/>
      <c r="V149" s="829"/>
      <c r="W149" s="829"/>
      <c r="X149" s="829"/>
      <c r="Y149" s="829"/>
      <c r="Z149" s="829"/>
      <c r="AA149" s="1077" t="s">
        <v>273</v>
      </c>
      <c r="AB149" s="829"/>
      <c r="AC149" s="829"/>
      <c r="AD149" s="829"/>
      <c r="AE149" s="829"/>
      <c r="AF149" s="1077" t="s">
        <v>274</v>
      </c>
      <c r="AG149" s="829"/>
      <c r="AH149" s="829"/>
      <c r="AI149" s="227" t="s">
        <v>303</v>
      </c>
      <c r="AJ149" s="1078" t="s">
        <v>321</v>
      </c>
      <c r="AK149" s="829"/>
      <c r="AL149" s="829"/>
      <c r="AM149" s="829"/>
      <c r="AN149" s="829"/>
      <c r="AO149" s="829"/>
      <c r="AP149" s="226">
        <v>120000000</v>
      </c>
      <c r="AQ149" s="372">
        <v>0</v>
      </c>
      <c r="AR149" s="226">
        <v>120000000</v>
      </c>
      <c r="AS149" s="372">
        <v>0</v>
      </c>
      <c r="AT149" s="372">
        <v>0</v>
      </c>
      <c r="AU149" s="372">
        <v>0</v>
      </c>
      <c r="AV149" s="372">
        <v>0</v>
      </c>
      <c r="AW149" s="372">
        <v>0</v>
      </c>
      <c r="AX149" s="372">
        <v>0</v>
      </c>
      <c r="AY149" s="372">
        <v>0</v>
      </c>
      <c r="AZ149" s="372">
        <v>0</v>
      </c>
      <c r="BA149" s="372">
        <v>0</v>
      </c>
      <c r="BB149" s="372">
        <v>0</v>
      </c>
    </row>
    <row r="150" spans="1:54" hidden="1" x14ac:dyDescent="0.25">
      <c r="A150" s="1084" t="s">
        <v>14</v>
      </c>
      <c r="B150" s="829"/>
      <c r="C150" s="1084" t="s">
        <v>282</v>
      </c>
      <c r="D150" s="829"/>
      <c r="E150" s="1084" t="s">
        <v>280</v>
      </c>
      <c r="F150" s="829"/>
      <c r="G150" s="1084" t="s">
        <v>283</v>
      </c>
      <c r="H150" s="829"/>
      <c r="I150" s="1084" t="s">
        <v>301</v>
      </c>
      <c r="J150" s="829"/>
      <c r="K150" s="829"/>
      <c r="L150" s="1084" t="s">
        <v>279</v>
      </c>
      <c r="M150" s="829"/>
      <c r="N150" s="829"/>
      <c r="O150" s="1084"/>
      <c r="P150" s="829"/>
      <c r="Q150" s="1084"/>
      <c r="R150" s="829"/>
      <c r="S150" s="1083" t="s">
        <v>85</v>
      </c>
      <c r="T150" s="829"/>
      <c r="U150" s="829"/>
      <c r="V150" s="829"/>
      <c r="W150" s="829"/>
      <c r="X150" s="829"/>
      <c r="Y150" s="829"/>
      <c r="Z150" s="829"/>
      <c r="AA150" s="1084" t="s">
        <v>273</v>
      </c>
      <c r="AB150" s="829"/>
      <c r="AC150" s="829"/>
      <c r="AD150" s="829"/>
      <c r="AE150" s="829"/>
      <c r="AF150" s="1084" t="s">
        <v>274</v>
      </c>
      <c r="AG150" s="829"/>
      <c r="AH150" s="829"/>
      <c r="AI150" s="224" t="s">
        <v>65</v>
      </c>
      <c r="AJ150" s="1085" t="s">
        <v>275</v>
      </c>
      <c r="AK150" s="829"/>
      <c r="AL150" s="829"/>
      <c r="AM150" s="829"/>
      <c r="AN150" s="829"/>
      <c r="AO150" s="829"/>
      <c r="AP150" s="223">
        <v>13500000</v>
      </c>
      <c r="AQ150" s="373">
        <v>0</v>
      </c>
      <c r="AR150" s="223">
        <v>13250000</v>
      </c>
      <c r="AS150" s="373">
        <v>0</v>
      </c>
      <c r="AT150" s="373">
        <v>0</v>
      </c>
      <c r="AU150" s="373">
        <v>0</v>
      </c>
      <c r="AV150" s="373">
        <v>0</v>
      </c>
      <c r="AW150" s="373">
        <v>0</v>
      </c>
      <c r="AX150" s="373">
        <v>0</v>
      </c>
      <c r="AY150" s="373">
        <v>0</v>
      </c>
      <c r="AZ150" s="373">
        <v>0</v>
      </c>
      <c r="BA150" s="373">
        <v>0</v>
      </c>
      <c r="BB150" s="373">
        <v>0</v>
      </c>
    </row>
    <row r="151" spans="1:54" x14ac:dyDescent="0.25">
      <c r="A151" s="1084" t="s">
        <v>14</v>
      </c>
      <c r="B151" s="829"/>
      <c r="C151" s="1084" t="s">
        <v>282</v>
      </c>
      <c r="D151" s="829"/>
      <c r="E151" s="1084" t="s">
        <v>280</v>
      </c>
      <c r="F151" s="829"/>
      <c r="G151" s="1084" t="s">
        <v>283</v>
      </c>
      <c r="H151" s="829"/>
      <c r="I151" s="1084" t="s">
        <v>301</v>
      </c>
      <c r="J151" s="829"/>
      <c r="K151" s="829"/>
      <c r="L151" s="1084" t="s">
        <v>279</v>
      </c>
      <c r="M151" s="829"/>
      <c r="N151" s="829"/>
      <c r="O151" s="1084"/>
      <c r="P151" s="829"/>
      <c r="Q151" s="1084"/>
      <c r="R151" s="829"/>
      <c r="S151" s="1083" t="s">
        <v>85</v>
      </c>
      <c r="T151" s="829"/>
      <c r="U151" s="829"/>
      <c r="V151" s="829"/>
      <c r="W151" s="829"/>
      <c r="X151" s="829"/>
      <c r="Y151" s="829"/>
      <c r="Z151" s="829"/>
      <c r="AA151" s="1084" t="s">
        <v>273</v>
      </c>
      <c r="AB151" s="829"/>
      <c r="AC151" s="829"/>
      <c r="AD151" s="829"/>
      <c r="AE151" s="829"/>
      <c r="AF151" s="1084" t="s">
        <v>274</v>
      </c>
      <c r="AG151" s="829"/>
      <c r="AH151" s="829"/>
      <c r="AI151" s="224" t="s">
        <v>303</v>
      </c>
      <c r="AJ151" s="1085" t="s">
        <v>321</v>
      </c>
      <c r="AK151" s="829"/>
      <c r="AL151" s="829"/>
      <c r="AM151" s="829"/>
      <c r="AN151" s="829"/>
      <c r="AO151" s="829"/>
      <c r="AP151" s="223">
        <v>30000000</v>
      </c>
      <c r="AQ151" s="373">
        <v>0</v>
      </c>
      <c r="AR151" s="223">
        <v>30000000</v>
      </c>
      <c r="AS151" s="373">
        <v>0</v>
      </c>
      <c r="AT151" s="373">
        <v>0</v>
      </c>
      <c r="AU151" s="373">
        <v>0</v>
      </c>
      <c r="AV151" s="373">
        <v>0</v>
      </c>
      <c r="AW151" s="373">
        <v>0</v>
      </c>
      <c r="AX151" s="373">
        <v>0</v>
      </c>
      <c r="AY151" s="373">
        <v>0</v>
      </c>
      <c r="AZ151" s="373">
        <v>0</v>
      </c>
      <c r="BA151" s="373">
        <v>0</v>
      </c>
      <c r="BB151" s="373">
        <v>0</v>
      </c>
    </row>
    <row r="152" spans="1:54" hidden="1" x14ac:dyDescent="0.25">
      <c r="A152" s="1084" t="s">
        <v>14</v>
      </c>
      <c r="B152" s="829"/>
      <c r="C152" s="1084" t="s">
        <v>282</v>
      </c>
      <c r="D152" s="829"/>
      <c r="E152" s="1084" t="s">
        <v>280</v>
      </c>
      <c r="F152" s="829"/>
      <c r="G152" s="1084" t="s">
        <v>283</v>
      </c>
      <c r="H152" s="829"/>
      <c r="I152" s="1084" t="s">
        <v>301</v>
      </c>
      <c r="J152" s="829"/>
      <c r="K152" s="829"/>
      <c r="L152" s="1084" t="s">
        <v>283</v>
      </c>
      <c r="M152" s="829"/>
      <c r="N152" s="829"/>
      <c r="O152" s="1084"/>
      <c r="P152" s="829"/>
      <c r="Q152" s="1084"/>
      <c r="R152" s="829"/>
      <c r="S152" s="1083" t="s">
        <v>86</v>
      </c>
      <c r="T152" s="829"/>
      <c r="U152" s="829"/>
      <c r="V152" s="829"/>
      <c r="W152" s="829"/>
      <c r="X152" s="829"/>
      <c r="Y152" s="829"/>
      <c r="Z152" s="829"/>
      <c r="AA152" s="1084" t="s">
        <v>273</v>
      </c>
      <c r="AB152" s="829"/>
      <c r="AC152" s="829"/>
      <c r="AD152" s="829"/>
      <c r="AE152" s="829"/>
      <c r="AF152" s="1084" t="s">
        <v>274</v>
      </c>
      <c r="AG152" s="829"/>
      <c r="AH152" s="829"/>
      <c r="AI152" s="224" t="s">
        <v>65</v>
      </c>
      <c r="AJ152" s="1085" t="s">
        <v>275</v>
      </c>
      <c r="AK152" s="829"/>
      <c r="AL152" s="829"/>
      <c r="AM152" s="829"/>
      <c r="AN152" s="829"/>
      <c r="AO152" s="829"/>
      <c r="AP152" s="223">
        <v>4000000</v>
      </c>
      <c r="AQ152" s="373">
        <v>0</v>
      </c>
      <c r="AR152" s="223">
        <v>4000000</v>
      </c>
      <c r="AS152" s="373">
        <v>0</v>
      </c>
      <c r="AT152" s="373">
        <v>0</v>
      </c>
      <c r="AU152" s="373">
        <v>0</v>
      </c>
      <c r="AV152" s="373">
        <v>0</v>
      </c>
      <c r="AW152" s="373">
        <v>0</v>
      </c>
      <c r="AX152" s="373">
        <v>0</v>
      </c>
      <c r="AY152" s="373">
        <v>0</v>
      </c>
      <c r="AZ152" s="373">
        <v>0</v>
      </c>
      <c r="BA152" s="373">
        <v>0</v>
      </c>
      <c r="BB152" s="373">
        <v>0</v>
      </c>
    </row>
    <row r="153" spans="1:54" x14ac:dyDescent="0.25">
      <c r="A153" s="1084" t="s">
        <v>14</v>
      </c>
      <c r="B153" s="829"/>
      <c r="C153" s="1084" t="s">
        <v>282</v>
      </c>
      <c r="D153" s="829"/>
      <c r="E153" s="1084" t="s">
        <v>280</v>
      </c>
      <c r="F153" s="829"/>
      <c r="G153" s="1084" t="s">
        <v>283</v>
      </c>
      <c r="H153" s="829"/>
      <c r="I153" s="1084" t="s">
        <v>301</v>
      </c>
      <c r="J153" s="829"/>
      <c r="K153" s="829"/>
      <c r="L153" s="1084" t="s">
        <v>283</v>
      </c>
      <c r="M153" s="829"/>
      <c r="N153" s="829"/>
      <c r="O153" s="1084"/>
      <c r="P153" s="829"/>
      <c r="Q153" s="1084"/>
      <c r="R153" s="829"/>
      <c r="S153" s="1083" t="s">
        <v>86</v>
      </c>
      <c r="T153" s="829"/>
      <c r="U153" s="829"/>
      <c r="V153" s="829"/>
      <c r="W153" s="829"/>
      <c r="X153" s="829"/>
      <c r="Y153" s="829"/>
      <c r="Z153" s="829"/>
      <c r="AA153" s="1084" t="s">
        <v>273</v>
      </c>
      <c r="AB153" s="829"/>
      <c r="AC153" s="829"/>
      <c r="AD153" s="829"/>
      <c r="AE153" s="829"/>
      <c r="AF153" s="1084" t="s">
        <v>274</v>
      </c>
      <c r="AG153" s="829"/>
      <c r="AH153" s="829"/>
      <c r="AI153" s="224" t="s">
        <v>303</v>
      </c>
      <c r="AJ153" s="1085" t="s">
        <v>321</v>
      </c>
      <c r="AK153" s="829"/>
      <c r="AL153" s="829"/>
      <c r="AM153" s="829"/>
      <c r="AN153" s="829"/>
      <c r="AO153" s="829"/>
      <c r="AP153" s="223">
        <v>30000000</v>
      </c>
      <c r="AQ153" s="373">
        <v>0</v>
      </c>
      <c r="AR153" s="223">
        <v>30000000</v>
      </c>
      <c r="AS153" s="373">
        <v>0</v>
      </c>
      <c r="AT153" s="373">
        <v>0</v>
      </c>
      <c r="AU153" s="373">
        <v>0</v>
      </c>
      <c r="AV153" s="373">
        <v>0</v>
      </c>
      <c r="AW153" s="373">
        <v>0</v>
      </c>
      <c r="AX153" s="373">
        <v>0</v>
      </c>
      <c r="AY153" s="373">
        <v>0</v>
      </c>
      <c r="AZ153" s="373">
        <v>0</v>
      </c>
      <c r="BA153" s="373">
        <v>0</v>
      </c>
      <c r="BB153" s="373">
        <v>0</v>
      </c>
    </row>
    <row r="154" spans="1:54" hidden="1" x14ac:dyDescent="0.25">
      <c r="A154" s="1084" t="s">
        <v>14</v>
      </c>
      <c r="B154" s="829"/>
      <c r="C154" s="1084" t="s">
        <v>282</v>
      </c>
      <c r="D154" s="829"/>
      <c r="E154" s="1084" t="s">
        <v>280</v>
      </c>
      <c r="F154" s="829"/>
      <c r="G154" s="1084" t="s">
        <v>283</v>
      </c>
      <c r="H154" s="829"/>
      <c r="I154" s="1084" t="s">
        <v>301</v>
      </c>
      <c r="J154" s="829"/>
      <c r="K154" s="829"/>
      <c r="L154" s="1084" t="s">
        <v>284</v>
      </c>
      <c r="M154" s="829"/>
      <c r="N154" s="829"/>
      <c r="O154" s="1084"/>
      <c r="P154" s="829"/>
      <c r="Q154" s="1084"/>
      <c r="R154" s="829"/>
      <c r="S154" s="1083" t="s">
        <v>87</v>
      </c>
      <c r="T154" s="829"/>
      <c r="U154" s="829"/>
      <c r="V154" s="829"/>
      <c r="W154" s="829"/>
      <c r="X154" s="829"/>
      <c r="Y154" s="829"/>
      <c r="Z154" s="829"/>
      <c r="AA154" s="1084" t="s">
        <v>273</v>
      </c>
      <c r="AB154" s="829"/>
      <c r="AC154" s="829"/>
      <c r="AD154" s="829"/>
      <c r="AE154" s="829"/>
      <c r="AF154" s="1084" t="s">
        <v>274</v>
      </c>
      <c r="AG154" s="829"/>
      <c r="AH154" s="829"/>
      <c r="AI154" s="224" t="s">
        <v>65</v>
      </c>
      <c r="AJ154" s="1085" t="s">
        <v>275</v>
      </c>
      <c r="AK154" s="829"/>
      <c r="AL154" s="829"/>
      <c r="AM154" s="829"/>
      <c r="AN154" s="829"/>
      <c r="AO154" s="829"/>
      <c r="AP154" s="223">
        <v>66070000</v>
      </c>
      <c r="AQ154" s="373">
        <v>0</v>
      </c>
      <c r="AR154" s="373">
        <v>0</v>
      </c>
      <c r="AS154" s="373">
        <v>0</v>
      </c>
      <c r="AT154" s="373">
        <v>0</v>
      </c>
      <c r="AU154" s="373">
        <v>0</v>
      </c>
      <c r="AV154" s="373">
        <v>0</v>
      </c>
      <c r="AW154" s="373">
        <v>0</v>
      </c>
      <c r="AX154" s="373">
        <v>0</v>
      </c>
      <c r="AY154" s="373">
        <v>0</v>
      </c>
      <c r="AZ154" s="373">
        <v>0</v>
      </c>
      <c r="BA154" s="373">
        <v>0</v>
      </c>
      <c r="BB154" s="373">
        <v>0</v>
      </c>
    </row>
    <row r="155" spans="1:54" x14ac:dyDescent="0.25">
      <c r="A155" s="1084" t="s">
        <v>14</v>
      </c>
      <c r="B155" s="829"/>
      <c r="C155" s="1084" t="s">
        <v>282</v>
      </c>
      <c r="D155" s="829"/>
      <c r="E155" s="1084" t="s">
        <v>280</v>
      </c>
      <c r="F155" s="829"/>
      <c r="G155" s="1084" t="s">
        <v>283</v>
      </c>
      <c r="H155" s="829"/>
      <c r="I155" s="1084" t="s">
        <v>301</v>
      </c>
      <c r="J155" s="829"/>
      <c r="K155" s="829"/>
      <c r="L155" s="1084" t="s">
        <v>284</v>
      </c>
      <c r="M155" s="829"/>
      <c r="N155" s="829"/>
      <c r="O155" s="1084"/>
      <c r="P155" s="829"/>
      <c r="Q155" s="1084"/>
      <c r="R155" s="829"/>
      <c r="S155" s="1083" t="s">
        <v>87</v>
      </c>
      <c r="T155" s="829"/>
      <c r="U155" s="829"/>
      <c r="V155" s="829"/>
      <c r="W155" s="829"/>
      <c r="X155" s="829"/>
      <c r="Y155" s="829"/>
      <c r="Z155" s="829"/>
      <c r="AA155" s="1084" t="s">
        <v>273</v>
      </c>
      <c r="AB155" s="829"/>
      <c r="AC155" s="829"/>
      <c r="AD155" s="829"/>
      <c r="AE155" s="829"/>
      <c r="AF155" s="1084" t="s">
        <v>274</v>
      </c>
      <c r="AG155" s="829"/>
      <c r="AH155" s="829"/>
      <c r="AI155" s="224" t="s">
        <v>303</v>
      </c>
      <c r="AJ155" s="1085" t="s">
        <v>321</v>
      </c>
      <c r="AK155" s="829"/>
      <c r="AL155" s="829"/>
      <c r="AM155" s="829"/>
      <c r="AN155" s="829"/>
      <c r="AO155" s="829"/>
      <c r="AP155" s="223">
        <v>30000000</v>
      </c>
      <c r="AQ155" s="373">
        <v>0</v>
      </c>
      <c r="AR155" s="223">
        <v>30000000</v>
      </c>
      <c r="AS155" s="373">
        <v>0</v>
      </c>
      <c r="AT155" s="373">
        <v>0</v>
      </c>
      <c r="AU155" s="373">
        <v>0</v>
      </c>
      <c r="AV155" s="373">
        <v>0</v>
      </c>
      <c r="AW155" s="373">
        <v>0</v>
      </c>
      <c r="AX155" s="373">
        <v>0</v>
      </c>
      <c r="AY155" s="373">
        <v>0</v>
      </c>
      <c r="AZ155" s="373">
        <v>0</v>
      </c>
      <c r="BA155" s="373">
        <v>0</v>
      </c>
      <c r="BB155" s="373">
        <v>0</v>
      </c>
    </row>
    <row r="156" spans="1:54" hidden="1" x14ac:dyDescent="0.25">
      <c r="A156" s="1084" t="s">
        <v>14</v>
      </c>
      <c r="B156" s="829"/>
      <c r="C156" s="1084" t="s">
        <v>282</v>
      </c>
      <c r="D156" s="829"/>
      <c r="E156" s="1084" t="s">
        <v>280</v>
      </c>
      <c r="F156" s="829"/>
      <c r="G156" s="1084" t="s">
        <v>283</v>
      </c>
      <c r="H156" s="829"/>
      <c r="I156" s="1084" t="s">
        <v>301</v>
      </c>
      <c r="J156" s="829"/>
      <c r="K156" s="829"/>
      <c r="L156" s="1084" t="s">
        <v>294</v>
      </c>
      <c r="M156" s="829"/>
      <c r="N156" s="829"/>
      <c r="O156" s="1084"/>
      <c r="P156" s="829"/>
      <c r="Q156" s="1084"/>
      <c r="R156" s="829"/>
      <c r="S156" s="1083" t="s">
        <v>88</v>
      </c>
      <c r="T156" s="829"/>
      <c r="U156" s="829"/>
      <c r="V156" s="829"/>
      <c r="W156" s="829"/>
      <c r="X156" s="829"/>
      <c r="Y156" s="829"/>
      <c r="Z156" s="829"/>
      <c r="AA156" s="1084" t="s">
        <v>273</v>
      </c>
      <c r="AB156" s="829"/>
      <c r="AC156" s="829"/>
      <c r="AD156" s="829"/>
      <c r="AE156" s="829"/>
      <c r="AF156" s="1084" t="s">
        <v>274</v>
      </c>
      <c r="AG156" s="829"/>
      <c r="AH156" s="829"/>
      <c r="AI156" s="224" t="s">
        <v>65</v>
      </c>
      <c r="AJ156" s="1085" t="s">
        <v>275</v>
      </c>
      <c r="AK156" s="829"/>
      <c r="AL156" s="829"/>
      <c r="AM156" s="829"/>
      <c r="AN156" s="829"/>
      <c r="AO156" s="829"/>
      <c r="AP156" s="223">
        <v>5000000</v>
      </c>
      <c r="AQ156" s="373">
        <v>0</v>
      </c>
      <c r="AR156" s="223">
        <v>5000000</v>
      </c>
      <c r="AS156" s="373">
        <v>0</v>
      </c>
      <c r="AT156" s="373">
        <v>0</v>
      </c>
      <c r="AU156" s="373">
        <v>0</v>
      </c>
      <c r="AV156" s="373">
        <v>0</v>
      </c>
      <c r="AW156" s="373">
        <v>0</v>
      </c>
      <c r="AX156" s="373">
        <v>0</v>
      </c>
      <c r="AY156" s="373">
        <v>0</v>
      </c>
      <c r="AZ156" s="373">
        <v>0</v>
      </c>
      <c r="BA156" s="373">
        <v>0</v>
      </c>
      <c r="BB156" s="373">
        <v>0</v>
      </c>
    </row>
    <row r="157" spans="1:54" x14ac:dyDescent="0.25">
      <c r="A157" s="1084" t="s">
        <v>14</v>
      </c>
      <c r="B157" s="829"/>
      <c r="C157" s="1084" t="s">
        <v>282</v>
      </c>
      <c r="D157" s="829"/>
      <c r="E157" s="1084" t="s">
        <v>280</v>
      </c>
      <c r="F157" s="829"/>
      <c r="G157" s="1084" t="s">
        <v>283</v>
      </c>
      <c r="H157" s="829"/>
      <c r="I157" s="1084" t="s">
        <v>301</v>
      </c>
      <c r="J157" s="829"/>
      <c r="K157" s="829"/>
      <c r="L157" s="1084" t="s">
        <v>294</v>
      </c>
      <c r="M157" s="829"/>
      <c r="N157" s="829"/>
      <c r="O157" s="1084"/>
      <c r="P157" s="829"/>
      <c r="Q157" s="1084"/>
      <c r="R157" s="829"/>
      <c r="S157" s="1083" t="s">
        <v>88</v>
      </c>
      <c r="T157" s="829"/>
      <c r="U157" s="829"/>
      <c r="V157" s="829"/>
      <c r="W157" s="829"/>
      <c r="X157" s="829"/>
      <c r="Y157" s="829"/>
      <c r="Z157" s="829"/>
      <c r="AA157" s="1084" t="s">
        <v>273</v>
      </c>
      <c r="AB157" s="829"/>
      <c r="AC157" s="829"/>
      <c r="AD157" s="829"/>
      <c r="AE157" s="829"/>
      <c r="AF157" s="1084" t="s">
        <v>274</v>
      </c>
      <c r="AG157" s="829"/>
      <c r="AH157" s="829"/>
      <c r="AI157" s="224" t="s">
        <v>303</v>
      </c>
      <c r="AJ157" s="1085" t="s">
        <v>321</v>
      </c>
      <c r="AK157" s="829"/>
      <c r="AL157" s="829"/>
      <c r="AM157" s="829"/>
      <c r="AN157" s="829"/>
      <c r="AO157" s="829"/>
      <c r="AP157" s="223">
        <v>30000000</v>
      </c>
      <c r="AQ157" s="373">
        <v>0</v>
      </c>
      <c r="AR157" s="223">
        <v>30000000</v>
      </c>
      <c r="AS157" s="373">
        <v>0</v>
      </c>
      <c r="AT157" s="373">
        <v>0</v>
      </c>
      <c r="AU157" s="373">
        <v>0</v>
      </c>
      <c r="AV157" s="373">
        <v>0</v>
      </c>
      <c r="AW157" s="373">
        <v>0</v>
      </c>
      <c r="AX157" s="373">
        <v>0</v>
      </c>
      <c r="AY157" s="373">
        <v>0</v>
      </c>
      <c r="AZ157" s="373">
        <v>0</v>
      </c>
      <c r="BA157" s="373">
        <v>0</v>
      </c>
      <c r="BB157" s="373">
        <v>0</v>
      </c>
    </row>
    <row r="158" spans="1:54" hidden="1" x14ac:dyDescent="0.25">
      <c r="A158" s="1077" t="s">
        <v>14</v>
      </c>
      <c r="B158" s="829"/>
      <c r="C158" s="1077" t="s">
        <v>282</v>
      </c>
      <c r="D158" s="829"/>
      <c r="E158" s="1077" t="s">
        <v>280</v>
      </c>
      <c r="F158" s="829"/>
      <c r="G158" s="1077" t="s">
        <v>283</v>
      </c>
      <c r="H158" s="829"/>
      <c r="I158" s="1077" t="s">
        <v>307</v>
      </c>
      <c r="J158" s="829"/>
      <c r="K158" s="829"/>
      <c r="L158" s="1077"/>
      <c r="M158" s="829"/>
      <c r="N158" s="829"/>
      <c r="O158" s="1077"/>
      <c r="P158" s="829"/>
      <c r="Q158" s="1077"/>
      <c r="R158" s="829"/>
      <c r="S158" s="1076" t="s">
        <v>308</v>
      </c>
      <c r="T158" s="829"/>
      <c r="U158" s="829"/>
      <c r="V158" s="829"/>
      <c r="W158" s="829"/>
      <c r="X158" s="829"/>
      <c r="Y158" s="829"/>
      <c r="Z158" s="829"/>
      <c r="AA158" s="1077" t="s">
        <v>273</v>
      </c>
      <c r="AB158" s="829"/>
      <c r="AC158" s="829"/>
      <c r="AD158" s="829"/>
      <c r="AE158" s="829"/>
      <c r="AF158" s="1077" t="s">
        <v>274</v>
      </c>
      <c r="AG158" s="829"/>
      <c r="AH158" s="829"/>
      <c r="AI158" s="227" t="s">
        <v>65</v>
      </c>
      <c r="AJ158" s="1078" t="s">
        <v>275</v>
      </c>
      <c r="AK158" s="829"/>
      <c r="AL158" s="829"/>
      <c r="AM158" s="829"/>
      <c r="AN158" s="829"/>
      <c r="AO158" s="829"/>
      <c r="AP158" s="226">
        <v>9880000</v>
      </c>
      <c r="AQ158" s="372">
        <v>0</v>
      </c>
      <c r="AR158" s="226">
        <v>9487200</v>
      </c>
      <c r="AS158" s="372">
        <v>0</v>
      </c>
      <c r="AT158" s="372">
        <v>0</v>
      </c>
      <c r="AU158" s="372">
        <v>0</v>
      </c>
      <c r="AV158" s="372">
        <v>0</v>
      </c>
      <c r="AW158" s="372">
        <v>0</v>
      </c>
      <c r="AX158" s="372">
        <v>0</v>
      </c>
      <c r="AY158" s="372">
        <v>0</v>
      </c>
      <c r="AZ158" s="372">
        <v>0</v>
      </c>
      <c r="BA158" s="372">
        <v>0</v>
      </c>
      <c r="BB158" s="372">
        <v>0</v>
      </c>
    </row>
    <row r="159" spans="1:54" hidden="1" x14ac:dyDescent="0.25">
      <c r="A159" s="1084" t="s">
        <v>14</v>
      </c>
      <c r="B159" s="829"/>
      <c r="C159" s="1084" t="s">
        <v>282</v>
      </c>
      <c r="D159" s="829"/>
      <c r="E159" s="1084" t="s">
        <v>280</v>
      </c>
      <c r="F159" s="829"/>
      <c r="G159" s="1084" t="s">
        <v>283</v>
      </c>
      <c r="H159" s="829"/>
      <c r="I159" s="1084" t="s">
        <v>307</v>
      </c>
      <c r="J159" s="829"/>
      <c r="K159" s="829"/>
      <c r="L159" s="1084" t="s">
        <v>286</v>
      </c>
      <c r="M159" s="829"/>
      <c r="N159" s="829"/>
      <c r="O159" s="1084"/>
      <c r="P159" s="829"/>
      <c r="Q159" s="1084"/>
      <c r="R159" s="829"/>
      <c r="S159" s="1083" t="s">
        <v>182</v>
      </c>
      <c r="T159" s="829"/>
      <c r="U159" s="829"/>
      <c r="V159" s="829"/>
      <c r="W159" s="829"/>
      <c r="X159" s="829"/>
      <c r="Y159" s="829"/>
      <c r="Z159" s="829"/>
      <c r="AA159" s="1084" t="s">
        <v>273</v>
      </c>
      <c r="AB159" s="829"/>
      <c r="AC159" s="829"/>
      <c r="AD159" s="829"/>
      <c r="AE159" s="829"/>
      <c r="AF159" s="1084" t="s">
        <v>274</v>
      </c>
      <c r="AG159" s="829"/>
      <c r="AH159" s="829"/>
      <c r="AI159" s="224" t="s">
        <v>65</v>
      </c>
      <c r="AJ159" s="1085" t="s">
        <v>275</v>
      </c>
      <c r="AK159" s="829"/>
      <c r="AL159" s="829"/>
      <c r="AM159" s="829"/>
      <c r="AN159" s="829"/>
      <c r="AO159" s="829"/>
      <c r="AP159" s="223">
        <v>9880000</v>
      </c>
      <c r="AQ159" s="373">
        <v>0</v>
      </c>
      <c r="AR159" s="223">
        <v>9487200</v>
      </c>
      <c r="AS159" s="373">
        <v>0</v>
      </c>
      <c r="AT159" s="373">
        <v>0</v>
      </c>
      <c r="AU159" s="373">
        <v>0</v>
      </c>
      <c r="AV159" s="373">
        <v>0</v>
      </c>
      <c r="AW159" s="373">
        <v>0</v>
      </c>
      <c r="AX159" s="373">
        <v>0</v>
      </c>
      <c r="AY159" s="373">
        <v>0</v>
      </c>
      <c r="AZ159" s="373">
        <v>0</v>
      </c>
      <c r="BA159" s="373">
        <v>0</v>
      </c>
      <c r="BB159" s="373">
        <v>0</v>
      </c>
    </row>
    <row r="160" spans="1:54" hidden="1" x14ac:dyDescent="0.25">
      <c r="A160" s="1077" t="s">
        <v>14</v>
      </c>
      <c r="B160" s="829"/>
      <c r="C160" s="1077" t="s">
        <v>282</v>
      </c>
      <c r="D160" s="829"/>
      <c r="E160" s="1077" t="s">
        <v>280</v>
      </c>
      <c r="F160" s="829"/>
      <c r="G160" s="1077" t="s">
        <v>283</v>
      </c>
      <c r="H160" s="829"/>
      <c r="I160" s="1077" t="s">
        <v>309</v>
      </c>
      <c r="J160" s="829"/>
      <c r="K160" s="829"/>
      <c r="L160" s="1077"/>
      <c r="M160" s="829"/>
      <c r="N160" s="829"/>
      <c r="O160" s="1077"/>
      <c r="P160" s="829"/>
      <c r="Q160" s="1077"/>
      <c r="R160" s="829"/>
      <c r="S160" s="1076" t="s">
        <v>89</v>
      </c>
      <c r="T160" s="829"/>
      <c r="U160" s="829"/>
      <c r="V160" s="829"/>
      <c r="W160" s="829"/>
      <c r="X160" s="829"/>
      <c r="Y160" s="829"/>
      <c r="Z160" s="829"/>
      <c r="AA160" s="1077" t="s">
        <v>273</v>
      </c>
      <c r="AB160" s="829"/>
      <c r="AC160" s="829"/>
      <c r="AD160" s="829"/>
      <c r="AE160" s="829"/>
      <c r="AF160" s="1077" t="s">
        <v>274</v>
      </c>
      <c r="AG160" s="829"/>
      <c r="AH160" s="829"/>
      <c r="AI160" s="227" t="s">
        <v>65</v>
      </c>
      <c r="AJ160" s="1078" t="s">
        <v>275</v>
      </c>
      <c r="AK160" s="829"/>
      <c r="AL160" s="829"/>
      <c r="AM160" s="829"/>
      <c r="AN160" s="829"/>
      <c r="AO160" s="829"/>
      <c r="AP160" s="226">
        <v>357000000</v>
      </c>
      <c r="AQ160" s="226">
        <v>206652900</v>
      </c>
      <c r="AR160" s="226">
        <v>131731638</v>
      </c>
      <c r="AS160" s="372">
        <v>0</v>
      </c>
      <c r="AT160" s="226">
        <v>150000</v>
      </c>
      <c r="AU160" s="226">
        <v>206502900</v>
      </c>
      <c r="AV160" s="226">
        <v>150000</v>
      </c>
      <c r="AW160" s="372">
        <v>0</v>
      </c>
      <c r="AX160" s="226">
        <v>150000</v>
      </c>
      <c r="AY160" s="372">
        <v>0</v>
      </c>
      <c r="AZ160" s="226">
        <v>150000</v>
      </c>
      <c r="BA160" s="372">
        <v>0</v>
      </c>
      <c r="BB160" s="372">
        <v>0</v>
      </c>
    </row>
    <row r="161" spans="1:54" x14ac:dyDescent="0.25">
      <c r="A161" s="1077" t="s">
        <v>14</v>
      </c>
      <c r="B161" s="829"/>
      <c r="C161" s="1077" t="s">
        <v>282</v>
      </c>
      <c r="D161" s="829"/>
      <c r="E161" s="1077" t="s">
        <v>280</v>
      </c>
      <c r="F161" s="829"/>
      <c r="G161" s="1077" t="s">
        <v>283</v>
      </c>
      <c r="H161" s="829"/>
      <c r="I161" s="1077" t="s">
        <v>309</v>
      </c>
      <c r="J161" s="829"/>
      <c r="K161" s="829"/>
      <c r="L161" s="1077"/>
      <c r="M161" s="829"/>
      <c r="N161" s="829"/>
      <c r="O161" s="1077"/>
      <c r="P161" s="829"/>
      <c r="Q161" s="1077"/>
      <c r="R161" s="829"/>
      <c r="S161" s="1076" t="s">
        <v>89</v>
      </c>
      <c r="T161" s="829"/>
      <c r="U161" s="829"/>
      <c r="V161" s="829"/>
      <c r="W161" s="829"/>
      <c r="X161" s="829"/>
      <c r="Y161" s="829"/>
      <c r="Z161" s="829"/>
      <c r="AA161" s="1077" t="s">
        <v>273</v>
      </c>
      <c r="AB161" s="829"/>
      <c r="AC161" s="829"/>
      <c r="AD161" s="829"/>
      <c r="AE161" s="829"/>
      <c r="AF161" s="1077" t="s">
        <v>274</v>
      </c>
      <c r="AG161" s="829"/>
      <c r="AH161" s="829"/>
      <c r="AI161" s="227" t="s">
        <v>303</v>
      </c>
      <c r="AJ161" s="1078" t="s">
        <v>321</v>
      </c>
      <c r="AK161" s="829"/>
      <c r="AL161" s="829"/>
      <c r="AM161" s="829"/>
      <c r="AN161" s="829"/>
      <c r="AO161" s="829"/>
      <c r="AP161" s="226">
        <v>116000000</v>
      </c>
      <c r="AQ161" s="372">
        <v>0</v>
      </c>
      <c r="AR161" s="226">
        <v>116000000</v>
      </c>
      <c r="AS161" s="372">
        <v>0</v>
      </c>
      <c r="AT161" s="372">
        <v>0</v>
      </c>
      <c r="AU161" s="372">
        <v>0</v>
      </c>
      <c r="AV161" s="372">
        <v>0</v>
      </c>
      <c r="AW161" s="372">
        <v>0</v>
      </c>
      <c r="AX161" s="372">
        <v>0</v>
      </c>
      <c r="AY161" s="372">
        <v>0</v>
      </c>
      <c r="AZ161" s="372">
        <v>0</v>
      </c>
      <c r="BA161" s="372">
        <v>0</v>
      </c>
      <c r="BB161" s="372">
        <v>0</v>
      </c>
    </row>
    <row r="162" spans="1:54" hidden="1" x14ac:dyDescent="0.25">
      <c r="A162" s="1084" t="s">
        <v>14</v>
      </c>
      <c r="B162" s="829"/>
      <c r="C162" s="1084" t="s">
        <v>282</v>
      </c>
      <c r="D162" s="829"/>
      <c r="E162" s="1084" t="s">
        <v>280</v>
      </c>
      <c r="F162" s="829"/>
      <c r="G162" s="1084" t="s">
        <v>283</v>
      </c>
      <c r="H162" s="829"/>
      <c r="I162" s="1084" t="s">
        <v>309</v>
      </c>
      <c r="J162" s="829"/>
      <c r="K162" s="829"/>
      <c r="L162" s="1084" t="s">
        <v>282</v>
      </c>
      <c r="M162" s="829"/>
      <c r="N162" s="829"/>
      <c r="O162" s="1084"/>
      <c r="P162" s="829"/>
      <c r="Q162" s="1084"/>
      <c r="R162" s="829"/>
      <c r="S162" s="1083" t="s">
        <v>90</v>
      </c>
      <c r="T162" s="829"/>
      <c r="U162" s="829"/>
      <c r="V162" s="829"/>
      <c r="W162" s="829"/>
      <c r="X162" s="829"/>
      <c r="Y162" s="829"/>
      <c r="Z162" s="829"/>
      <c r="AA162" s="1084" t="s">
        <v>273</v>
      </c>
      <c r="AB162" s="829"/>
      <c r="AC162" s="829"/>
      <c r="AD162" s="829"/>
      <c r="AE162" s="829"/>
      <c r="AF162" s="1084" t="s">
        <v>274</v>
      </c>
      <c r="AG162" s="829"/>
      <c r="AH162" s="829"/>
      <c r="AI162" s="224" t="s">
        <v>65</v>
      </c>
      <c r="AJ162" s="1085" t="s">
        <v>275</v>
      </c>
      <c r="AK162" s="829"/>
      <c r="AL162" s="829"/>
      <c r="AM162" s="829"/>
      <c r="AN162" s="829"/>
      <c r="AO162" s="829"/>
      <c r="AP162" s="223">
        <v>12000000</v>
      </c>
      <c r="AQ162" s="373">
        <v>0</v>
      </c>
      <c r="AR162" s="223">
        <v>12000000</v>
      </c>
      <c r="AS162" s="373">
        <v>0</v>
      </c>
      <c r="AT162" s="373">
        <v>0</v>
      </c>
      <c r="AU162" s="373">
        <v>0</v>
      </c>
      <c r="AV162" s="373">
        <v>0</v>
      </c>
      <c r="AW162" s="373">
        <v>0</v>
      </c>
      <c r="AX162" s="373">
        <v>0</v>
      </c>
      <c r="AY162" s="373">
        <v>0</v>
      </c>
      <c r="AZ162" s="373">
        <v>0</v>
      </c>
      <c r="BA162" s="373">
        <v>0</v>
      </c>
      <c r="BB162" s="373">
        <v>0</v>
      </c>
    </row>
    <row r="163" spans="1:54" x14ac:dyDescent="0.25">
      <c r="A163" s="1084" t="s">
        <v>14</v>
      </c>
      <c r="B163" s="829"/>
      <c r="C163" s="1084" t="s">
        <v>282</v>
      </c>
      <c r="D163" s="829"/>
      <c r="E163" s="1084" t="s">
        <v>280</v>
      </c>
      <c r="F163" s="829"/>
      <c r="G163" s="1084" t="s">
        <v>283</v>
      </c>
      <c r="H163" s="829"/>
      <c r="I163" s="1084" t="s">
        <v>309</v>
      </c>
      <c r="J163" s="829"/>
      <c r="K163" s="829"/>
      <c r="L163" s="1084" t="s">
        <v>282</v>
      </c>
      <c r="M163" s="829"/>
      <c r="N163" s="829"/>
      <c r="O163" s="1084"/>
      <c r="P163" s="829"/>
      <c r="Q163" s="1084"/>
      <c r="R163" s="829"/>
      <c r="S163" s="1083" t="s">
        <v>90</v>
      </c>
      <c r="T163" s="829"/>
      <c r="U163" s="829"/>
      <c r="V163" s="829"/>
      <c r="W163" s="829"/>
      <c r="X163" s="829"/>
      <c r="Y163" s="829"/>
      <c r="Z163" s="829"/>
      <c r="AA163" s="1084" t="s">
        <v>273</v>
      </c>
      <c r="AB163" s="829"/>
      <c r="AC163" s="829"/>
      <c r="AD163" s="829"/>
      <c r="AE163" s="829"/>
      <c r="AF163" s="1084" t="s">
        <v>274</v>
      </c>
      <c r="AG163" s="829"/>
      <c r="AH163" s="829"/>
      <c r="AI163" s="224" t="s">
        <v>303</v>
      </c>
      <c r="AJ163" s="1085" t="s">
        <v>321</v>
      </c>
      <c r="AK163" s="829"/>
      <c r="AL163" s="829"/>
      <c r="AM163" s="829"/>
      <c r="AN163" s="829"/>
      <c r="AO163" s="829"/>
      <c r="AP163" s="223">
        <v>116000000</v>
      </c>
      <c r="AQ163" s="373">
        <v>0</v>
      </c>
      <c r="AR163" s="223">
        <v>116000000</v>
      </c>
      <c r="AS163" s="373">
        <v>0</v>
      </c>
      <c r="AT163" s="373">
        <v>0</v>
      </c>
      <c r="AU163" s="373">
        <v>0</v>
      </c>
      <c r="AV163" s="373">
        <v>0</v>
      </c>
      <c r="AW163" s="373">
        <v>0</v>
      </c>
      <c r="AX163" s="373">
        <v>0</v>
      </c>
      <c r="AY163" s="373">
        <v>0</v>
      </c>
      <c r="AZ163" s="373">
        <v>0</v>
      </c>
      <c r="BA163" s="373">
        <v>0</v>
      </c>
      <c r="BB163" s="373">
        <v>0</v>
      </c>
    </row>
    <row r="164" spans="1:54" hidden="1" x14ac:dyDescent="0.25">
      <c r="A164" s="1084" t="s">
        <v>14</v>
      </c>
      <c r="B164" s="829"/>
      <c r="C164" s="1084" t="s">
        <v>282</v>
      </c>
      <c r="D164" s="829"/>
      <c r="E164" s="1084" t="s">
        <v>280</v>
      </c>
      <c r="F164" s="829"/>
      <c r="G164" s="1084" t="s">
        <v>283</v>
      </c>
      <c r="H164" s="829"/>
      <c r="I164" s="1084" t="s">
        <v>309</v>
      </c>
      <c r="J164" s="829"/>
      <c r="K164" s="829"/>
      <c r="L164" s="1084" t="s">
        <v>284</v>
      </c>
      <c r="M164" s="829"/>
      <c r="N164" s="829"/>
      <c r="O164" s="1084"/>
      <c r="P164" s="829"/>
      <c r="Q164" s="1084"/>
      <c r="R164" s="829"/>
      <c r="S164" s="1083" t="s">
        <v>91</v>
      </c>
      <c r="T164" s="829"/>
      <c r="U164" s="829"/>
      <c r="V164" s="829"/>
      <c r="W164" s="829"/>
      <c r="X164" s="829"/>
      <c r="Y164" s="829"/>
      <c r="Z164" s="829"/>
      <c r="AA164" s="1084" t="s">
        <v>273</v>
      </c>
      <c r="AB164" s="829"/>
      <c r="AC164" s="829"/>
      <c r="AD164" s="829"/>
      <c r="AE164" s="829"/>
      <c r="AF164" s="1084" t="s">
        <v>274</v>
      </c>
      <c r="AG164" s="829"/>
      <c r="AH164" s="829"/>
      <c r="AI164" s="224" t="s">
        <v>65</v>
      </c>
      <c r="AJ164" s="1085" t="s">
        <v>275</v>
      </c>
      <c r="AK164" s="829"/>
      <c r="AL164" s="829"/>
      <c r="AM164" s="829"/>
      <c r="AN164" s="829"/>
      <c r="AO164" s="829"/>
      <c r="AP164" s="223">
        <v>5000000</v>
      </c>
      <c r="AQ164" s="223">
        <v>150000</v>
      </c>
      <c r="AR164" s="223">
        <v>1234538</v>
      </c>
      <c r="AS164" s="373">
        <v>0</v>
      </c>
      <c r="AT164" s="223">
        <v>150000</v>
      </c>
      <c r="AU164" s="373">
        <v>0</v>
      </c>
      <c r="AV164" s="223">
        <v>150000</v>
      </c>
      <c r="AW164" s="373">
        <v>0</v>
      </c>
      <c r="AX164" s="223">
        <v>150000</v>
      </c>
      <c r="AY164" s="373">
        <v>0</v>
      </c>
      <c r="AZ164" s="223">
        <v>150000</v>
      </c>
      <c r="BA164" s="373">
        <v>0</v>
      </c>
      <c r="BB164" s="373">
        <v>0</v>
      </c>
    </row>
    <row r="165" spans="1:54" hidden="1" x14ac:dyDescent="0.25">
      <c r="A165" s="1084" t="s">
        <v>14</v>
      </c>
      <c r="B165" s="829"/>
      <c r="C165" s="1084" t="s">
        <v>282</v>
      </c>
      <c r="D165" s="829"/>
      <c r="E165" s="1084" t="s">
        <v>280</v>
      </c>
      <c r="F165" s="829"/>
      <c r="G165" s="1084" t="s">
        <v>283</v>
      </c>
      <c r="H165" s="829"/>
      <c r="I165" s="1084" t="s">
        <v>309</v>
      </c>
      <c r="J165" s="829"/>
      <c r="K165" s="829"/>
      <c r="L165" s="1084" t="s">
        <v>303</v>
      </c>
      <c r="M165" s="829"/>
      <c r="N165" s="829"/>
      <c r="O165" s="1084"/>
      <c r="P165" s="829"/>
      <c r="Q165" s="1084"/>
      <c r="R165" s="829"/>
      <c r="S165" s="1083" t="s">
        <v>89</v>
      </c>
      <c r="T165" s="829"/>
      <c r="U165" s="829"/>
      <c r="V165" s="829"/>
      <c r="W165" s="829"/>
      <c r="X165" s="829"/>
      <c r="Y165" s="829"/>
      <c r="Z165" s="829"/>
      <c r="AA165" s="1084" t="s">
        <v>273</v>
      </c>
      <c r="AB165" s="829"/>
      <c r="AC165" s="829"/>
      <c r="AD165" s="829"/>
      <c r="AE165" s="829"/>
      <c r="AF165" s="1084" t="s">
        <v>274</v>
      </c>
      <c r="AG165" s="829"/>
      <c r="AH165" s="829"/>
      <c r="AI165" s="224" t="s">
        <v>65</v>
      </c>
      <c r="AJ165" s="1085" t="s">
        <v>275</v>
      </c>
      <c r="AK165" s="829"/>
      <c r="AL165" s="829"/>
      <c r="AM165" s="829"/>
      <c r="AN165" s="829"/>
      <c r="AO165" s="829"/>
      <c r="AP165" s="223">
        <v>340000000</v>
      </c>
      <c r="AQ165" s="223">
        <v>206502900</v>
      </c>
      <c r="AR165" s="223">
        <v>118497100</v>
      </c>
      <c r="AS165" s="373">
        <v>0</v>
      </c>
      <c r="AT165" s="373">
        <v>0</v>
      </c>
      <c r="AU165" s="223">
        <v>206502900</v>
      </c>
      <c r="AV165" s="373">
        <v>0</v>
      </c>
      <c r="AW165" s="373">
        <v>0</v>
      </c>
      <c r="AX165" s="373">
        <v>0</v>
      </c>
      <c r="AY165" s="373">
        <v>0</v>
      </c>
      <c r="AZ165" s="373">
        <v>0</v>
      </c>
      <c r="BA165" s="373">
        <v>0</v>
      </c>
      <c r="BB165" s="373">
        <v>0</v>
      </c>
    </row>
    <row r="166" spans="1:54" s="337" customFormat="1" ht="12.75" hidden="1" x14ac:dyDescent="0.2">
      <c r="A166" s="1081" t="s">
        <v>14</v>
      </c>
      <c r="B166" s="1080"/>
      <c r="C166" s="1081" t="s">
        <v>289</v>
      </c>
      <c r="D166" s="1080"/>
      <c r="E166" s="1081"/>
      <c r="F166" s="1080"/>
      <c r="G166" s="1081"/>
      <c r="H166" s="1080"/>
      <c r="I166" s="1081"/>
      <c r="J166" s="1080"/>
      <c r="K166" s="1080"/>
      <c r="L166" s="1081"/>
      <c r="M166" s="1080"/>
      <c r="N166" s="1080"/>
      <c r="O166" s="1081"/>
      <c r="P166" s="1080"/>
      <c r="Q166" s="1081"/>
      <c r="R166" s="1080"/>
      <c r="S166" s="1079" t="s">
        <v>10</v>
      </c>
      <c r="T166" s="1080"/>
      <c r="U166" s="1080"/>
      <c r="V166" s="1080"/>
      <c r="W166" s="1080"/>
      <c r="X166" s="1080"/>
      <c r="Y166" s="1080"/>
      <c r="Z166" s="1080"/>
      <c r="AA166" s="1081" t="s">
        <v>273</v>
      </c>
      <c r="AB166" s="1080"/>
      <c r="AC166" s="1080"/>
      <c r="AD166" s="1080"/>
      <c r="AE166" s="1080"/>
      <c r="AF166" s="1081" t="s">
        <v>274</v>
      </c>
      <c r="AG166" s="1080"/>
      <c r="AH166" s="1080"/>
      <c r="AI166" s="336" t="s">
        <v>65</v>
      </c>
      <c r="AJ166" s="1082" t="s">
        <v>275</v>
      </c>
      <c r="AK166" s="1080"/>
      <c r="AL166" s="1080"/>
      <c r="AM166" s="1080"/>
      <c r="AN166" s="1080"/>
      <c r="AO166" s="1080"/>
      <c r="AP166" s="193">
        <v>212324200000</v>
      </c>
      <c r="AQ166" s="193">
        <v>2800000</v>
      </c>
      <c r="AR166" s="193">
        <v>3260435849</v>
      </c>
      <c r="AS166" s="193">
        <v>5580000000</v>
      </c>
      <c r="AT166" s="193">
        <v>3335286628</v>
      </c>
      <c r="AU166" s="193">
        <v>-3332486628</v>
      </c>
      <c r="AV166" s="193">
        <v>16122788180</v>
      </c>
      <c r="AW166" s="193">
        <v>-12787501552</v>
      </c>
      <c r="AX166" s="193">
        <v>16520312977</v>
      </c>
      <c r="AY166" s="193">
        <v>-397524797</v>
      </c>
      <c r="AZ166" s="193">
        <v>16520312977</v>
      </c>
      <c r="BA166" s="207">
        <v>0</v>
      </c>
      <c r="BB166" s="207">
        <v>0</v>
      </c>
    </row>
    <row r="167" spans="1:54" s="337" customFormat="1" ht="12.75" hidden="1" x14ac:dyDescent="0.2">
      <c r="A167" s="1081" t="s">
        <v>14</v>
      </c>
      <c r="B167" s="1080"/>
      <c r="C167" s="1081" t="s">
        <v>289</v>
      </c>
      <c r="D167" s="1080"/>
      <c r="E167" s="1081"/>
      <c r="F167" s="1080"/>
      <c r="G167" s="1081"/>
      <c r="H167" s="1080"/>
      <c r="I167" s="1081"/>
      <c r="J167" s="1080"/>
      <c r="K167" s="1080"/>
      <c r="L167" s="1081"/>
      <c r="M167" s="1080"/>
      <c r="N167" s="1080"/>
      <c r="O167" s="1081"/>
      <c r="P167" s="1080"/>
      <c r="Q167" s="1081"/>
      <c r="R167" s="1080"/>
      <c r="S167" s="1079" t="s">
        <v>10</v>
      </c>
      <c r="T167" s="1080"/>
      <c r="U167" s="1080"/>
      <c r="V167" s="1080"/>
      <c r="W167" s="1080"/>
      <c r="X167" s="1080"/>
      <c r="Y167" s="1080"/>
      <c r="Z167" s="1080"/>
      <c r="AA167" s="1081" t="s">
        <v>273</v>
      </c>
      <c r="AB167" s="1080"/>
      <c r="AC167" s="1080"/>
      <c r="AD167" s="1080"/>
      <c r="AE167" s="1080"/>
      <c r="AF167" s="1081" t="s">
        <v>276</v>
      </c>
      <c r="AG167" s="1080"/>
      <c r="AH167" s="1080"/>
      <c r="AI167" s="336" t="s">
        <v>80</v>
      </c>
      <c r="AJ167" s="1082" t="s">
        <v>277</v>
      </c>
      <c r="AK167" s="1080"/>
      <c r="AL167" s="1080"/>
      <c r="AM167" s="1080"/>
      <c r="AN167" s="1080"/>
      <c r="AO167" s="1080"/>
      <c r="AP167" s="193">
        <v>519000000</v>
      </c>
      <c r="AQ167" s="207">
        <v>0</v>
      </c>
      <c r="AR167" s="193">
        <v>519000000</v>
      </c>
      <c r="AS167" s="207">
        <v>0</v>
      </c>
      <c r="AT167" s="207">
        <v>0</v>
      </c>
      <c r="AU167" s="207">
        <v>0</v>
      </c>
      <c r="AV167" s="207">
        <v>0</v>
      </c>
      <c r="AW167" s="207">
        <v>0</v>
      </c>
      <c r="AX167" s="207">
        <v>0</v>
      </c>
      <c r="AY167" s="207">
        <v>0</v>
      </c>
      <c r="AZ167" s="207">
        <v>0</v>
      </c>
      <c r="BA167" s="207">
        <v>0</v>
      </c>
      <c r="BB167" s="207">
        <v>0</v>
      </c>
    </row>
    <row r="168" spans="1:54" s="337" customFormat="1" ht="12.75" hidden="1" x14ac:dyDescent="0.2">
      <c r="A168" s="1081" t="s">
        <v>14</v>
      </c>
      <c r="B168" s="1080"/>
      <c r="C168" s="1081" t="s">
        <v>289</v>
      </c>
      <c r="D168" s="1080"/>
      <c r="E168" s="1081"/>
      <c r="F168" s="1080"/>
      <c r="G168" s="1081"/>
      <c r="H168" s="1080"/>
      <c r="I168" s="1081"/>
      <c r="J168" s="1080"/>
      <c r="K168" s="1080"/>
      <c r="L168" s="1081"/>
      <c r="M168" s="1080"/>
      <c r="N168" s="1080"/>
      <c r="O168" s="1081"/>
      <c r="P168" s="1080"/>
      <c r="Q168" s="1081"/>
      <c r="R168" s="1080"/>
      <c r="S168" s="1079" t="s">
        <v>10</v>
      </c>
      <c r="T168" s="1080"/>
      <c r="U168" s="1080"/>
      <c r="V168" s="1080"/>
      <c r="W168" s="1080"/>
      <c r="X168" s="1080"/>
      <c r="Y168" s="1080"/>
      <c r="Z168" s="1080"/>
      <c r="AA168" s="1081" t="s">
        <v>273</v>
      </c>
      <c r="AB168" s="1080"/>
      <c r="AC168" s="1080"/>
      <c r="AD168" s="1080"/>
      <c r="AE168" s="1080"/>
      <c r="AF168" s="1081" t="s">
        <v>276</v>
      </c>
      <c r="AG168" s="1080"/>
      <c r="AH168" s="1080"/>
      <c r="AI168" s="336" t="s">
        <v>23</v>
      </c>
      <c r="AJ168" s="1082" t="s">
        <v>278</v>
      </c>
      <c r="AK168" s="1080"/>
      <c r="AL168" s="1080"/>
      <c r="AM168" s="1080"/>
      <c r="AN168" s="1080"/>
      <c r="AO168" s="1080"/>
      <c r="AP168" s="193">
        <v>66513900000</v>
      </c>
      <c r="AQ168" s="193">
        <v>738019077</v>
      </c>
      <c r="AR168" s="193">
        <v>48762159685</v>
      </c>
      <c r="AS168" s="207">
        <v>0</v>
      </c>
      <c r="AT168" s="193">
        <v>475359225</v>
      </c>
      <c r="AU168" s="193">
        <v>262659852</v>
      </c>
      <c r="AV168" s="193">
        <v>308389657</v>
      </c>
      <c r="AW168" s="193">
        <v>166969568</v>
      </c>
      <c r="AX168" s="193">
        <v>348869913</v>
      </c>
      <c r="AY168" s="193">
        <v>-40480256</v>
      </c>
      <c r="AZ168" s="193">
        <v>348869913</v>
      </c>
      <c r="BA168" s="207">
        <v>0</v>
      </c>
      <c r="BB168" s="207">
        <v>0</v>
      </c>
    </row>
    <row r="169" spans="1:54" hidden="1" x14ac:dyDescent="0.25">
      <c r="A169" s="1077" t="s">
        <v>14</v>
      </c>
      <c r="B169" s="829"/>
      <c r="C169" s="1077" t="s">
        <v>289</v>
      </c>
      <c r="D169" s="829"/>
      <c r="E169" s="1077" t="s">
        <v>282</v>
      </c>
      <c r="F169" s="829"/>
      <c r="G169" s="1077"/>
      <c r="H169" s="829"/>
      <c r="I169" s="1077"/>
      <c r="J169" s="829"/>
      <c r="K169" s="829"/>
      <c r="L169" s="1077"/>
      <c r="M169" s="829"/>
      <c r="N169" s="829"/>
      <c r="O169" s="1077"/>
      <c r="P169" s="829"/>
      <c r="Q169" s="1077"/>
      <c r="R169" s="829"/>
      <c r="S169" s="1076" t="s">
        <v>310</v>
      </c>
      <c r="T169" s="829"/>
      <c r="U169" s="829"/>
      <c r="V169" s="829"/>
      <c r="W169" s="829"/>
      <c r="X169" s="829"/>
      <c r="Y169" s="829"/>
      <c r="Z169" s="829"/>
      <c r="AA169" s="1077" t="s">
        <v>273</v>
      </c>
      <c r="AB169" s="829"/>
      <c r="AC169" s="829"/>
      <c r="AD169" s="829"/>
      <c r="AE169" s="829"/>
      <c r="AF169" s="1077" t="s">
        <v>276</v>
      </c>
      <c r="AG169" s="829"/>
      <c r="AH169" s="829"/>
      <c r="AI169" s="227" t="s">
        <v>80</v>
      </c>
      <c r="AJ169" s="1078" t="s">
        <v>277</v>
      </c>
      <c r="AK169" s="829"/>
      <c r="AL169" s="829"/>
      <c r="AM169" s="829"/>
      <c r="AN169" s="829"/>
      <c r="AO169" s="829"/>
      <c r="AP169" s="226">
        <v>519000000</v>
      </c>
      <c r="AQ169" s="372">
        <v>0</v>
      </c>
      <c r="AR169" s="226">
        <v>519000000</v>
      </c>
      <c r="AS169" s="372">
        <v>0</v>
      </c>
      <c r="AT169" s="372">
        <v>0</v>
      </c>
      <c r="AU169" s="372">
        <v>0</v>
      </c>
      <c r="AV169" s="372">
        <v>0</v>
      </c>
      <c r="AW169" s="372">
        <v>0</v>
      </c>
      <c r="AX169" s="372">
        <v>0</v>
      </c>
      <c r="AY169" s="372">
        <v>0</v>
      </c>
      <c r="AZ169" s="372">
        <v>0</v>
      </c>
      <c r="BA169" s="372">
        <v>0</v>
      </c>
      <c r="BB169" s="372">
        <v>0</v>
      </c>
    </row>
    <row r="170" spans="1:54" hidden="1" x14ac:dyDescent="0.25">
      <c r="A170" s="1077" t="s">
        <v>14</v>
      </c>
      <c r="B170" s="829"/>
      <c r="C170" s="1077" t="s">
        <v>289</v>
      </c>
      <c r="D170" s="829"/>
      <c r="E170" s="1077" t="s">
        <v>282</v>
      </c>
      <c r="F170" s="829"/>
      <c r="G170" s="1077" t="s">
        <v>279</v>
      </c>
      <c r="H170" s="829"/>
      <c r="I170" s="1077"/>
      <c r="J170" s="829"/>
      <c r="K170" s="829"/>
      <c r="L170" s="1077"/>
      <c r="M170" s="829"/>
      <c r="N170" s="829"/>
      <c r="O170" s="1077"/>
      <c r="P170" s="829"/>
      <c r="Q170" s="1077"/>
      <c r="R170" s="829"/>
      <c r="S170" s="1076" t="s">
        <v>311</v>
      </c>
      <c r="T170" s="829"/>
      <c r="U170" s="829"/>
      <c r="V170" s="829"/>
      <c r="W170" s="829"/>
      <c r="X170" s="829"/>
      <c r="Y170" s="829"/>
      <c r="Z170" s="829"/>
      <c r="AA170" s="1077" t="s">
        <v>273</v>
      </c>
      <c r="AB170" s="829"/>
      <c r="AC170" s="829"/>
      <c r="AD170" s="829"/>
      <c r="AE170" s="829"/>
      <c r="AF170" s="1077" t="s">
        <v>276</v>
      </c>
      <c r="AG170" s="829"/>
      <c r="AH170" s="829"/>
      <c r="AI170" s="227" t="s">
        <v>80</v>
      </c>
      <c r="AJ170" s="1078" t="s">
        <v>277</v>
      </c>
      <c r="AK170" s="829"/>
      <c r="AL170" s="829"/>
      <c r="AM170" s="829"/>
      <c r="AN170" s="829"/>
      <c r="AO170" s="829"/>
      <c r="AP170" s="226">
        <v>519000000</v>
      </c>
      <c r="AQ170" s="372">
        <v>0</v>
      </c>
      <c r="AR170" s="226">
        <v>519000000</v>
      </c>
      <c r="AS170" s="372">
        <v>0</v>
      </c>
      <c r="AT170" s="372">
        <v>0</v>
      </c>
      <c r="AU170" s="372">
        <v>0</v>
      </c>
      <c r="AV170" s="372">
        <v>0</v>
      </c>
      <c r="AW170" s="372">
        <v>0</v>
      </c>
      <c r="AX170" s="372">
        <v>0</v>
      </c>
      <c r="AY170" s="372">
        <v>0</v>
      </c>
      <c r="AZ170" s="372">
        <v>0</v>
      </c>
      <c r="BA170" s="372">
        <v>0</v>
      </c>
      <c r="BB170" s="372">
        <v>0</v>
      </c>
    </row>
    <row r="171" spans="1:54" hidden="1" x14ac:dyDescent="0.25">
      <c r="A171" s="1084" t="s">
        <v>14</v>
      </c>
      <c r="B171" s="829"/>
      <c r="C171" s="1084" t="s">
        <v>289</v>
      </c>
      <c r="D171" s="829"/>
      <c r="E171" s="1084" t="s">
        <v>282</v>
      </c>
      <c r="F171" s="829"/>
      <c r="G171" s="1084" t="s">
        <v>279</v>
      </c>
      <c r="H171" s="829"/>
      <c r="I171" s="1084" t="s">
        <v>279</v>
      </c>
      <c r="J171" s="829"/>
      <c r="K171" s="829"/>
      <c r="L171" s="1084"/>
      <c r="M171" s="829"/>
      <c r="N171" s="829"/>
      <c r="O171" s="1084"/>
      <c r="P171" s="829"/>
      <c r="Q171" s="1084"/>
      <c r="R171" s="829"/>
      <c r="S171" s="1083" t="s">
        <v>92</v>
      </c>
      <c r="T171" s="829"/>
      <c r="U171" s="829"/>
      <c r="V171" s="829"/>
      <c r="W171" s="829"/>
      <c r="X171" s="829"/>
      <c r="Y171" s="829"/>
      <c r="Z171" s="829"/>
      <c r="AA171" s="1084" t="s">
        <v>273</v>
      </c>
      <c r="AB171" s="829"/>
      <c r="AC171" s="829"/>
      <c r="AD171" s="829"/>
      <c r="AE171" s="829"/>
      <c r="AF171" s="1084" t="s">
        <v>276</v>
      </c>
      <c r="AG171" s="829"/>
      <c r="AH171" s="829"/>
      <c r="AI171" s="224" t="s">
        <v>80</v>
      </c>
      <c r="AJ171" s="1085" t="s">
        <v>277</v>
      </c>
      <c r="AK171" s="829"/>
      <c r="AL171" s="829"/>
      <c r="AM171" s="829"/>
      <c r="AN171" s="829"/>
      <c r="AO171" s="829"/>
      <c r="AP171" s="223">
        <v>519000000</v>
      </c>
      <c r="AQ171" s="373">
        <v>0</v>
      </c>
      <c r="AR171" s="223">
        <v>519000000</v>
      </c>
      <c r="AS171" s="373">
        <v>0</v>
      </c>
      <c r="AT171" s="373">
        <v>0</v>
      </c>
      <c r="AU171" s="373">
        <v>0</v>
      </c>
      <c r="AV171" s="373">
        <v>0</v>
      </c>
      <c r="AW171" s="373">
        <v>0</v>
      </c>
      <c r="AX171" s="373">
        <v>0</v>
      </c>
      <c r="AY171" s="373">
        <v>0</v>
      </c>
      <c r="AZ171" s="373">
        <v>0</v>
      </c>
      <c r="BA171" s="373">
        <v>0</v>
      </c>
      <c r="BB171" s="373">
        <v>0</v>
      </c>
    </row>
    <row r="172" spans="1:54" hidden="1" x14ac:dyDescent="0.25">
      <c r="A172" s="1077" t="s">
        <v>14</v>
      </c>
      <c r="B172" s="829"/>
      <c r="C172" s="1077" t="s">
        <v>289</v>
      </c>
      <c r="D172" s="829"/>
      <c r="E172" s="1077" t="s">
        <v>284</v>
      </c>
      <c r="F172" s="829"/>
      <c r="G172" s="1077"/>
      <c r="H172" s="829"/>
      <c r="I172" s="1077"/>
      <c r="J172" s="829"/>
      <c r="K172" s="829"/>
      <c r="L172" s="1077"/>
      <c r="M172" s="829"/>
      <c r="N172" s="829"/>
      <c r="O172" s="1077"/>
      <c r="P172" s="829"/>
      <c r="Q172" s="1077"/>
      <c r="R172" s="829"/>
      <c r="S172" s="1076" t="s">
        <v>312</v>
      </c>
      <c r="T172" s="829"/>
      <c r="U172" s="829"/>
      <c r="V172" s="829"/>
      <c r="W172" s="829"/>
      <c r="X172" s="829"/>
      <c r="Y172" s="829"/>
      <c r="Z172" s="829"/>
      <c r="AA172" s="1077" t="s">
        <v>273</v>
      </c>
      <c r="AB172" s="829"/>
      <c r="AC172" s="829"/>
      <c r="AD172" s="829"/>
      <c r="AE172" s="829"/>
      <c r="AF172" s="1077" t="s">
        <v>274</v>
      </c>
      <c r="AG172" s="829"/>
      <c r="AH172" s="829"/>
      <c r="AI172" s="227" t="s">
        <v>65</v>
      </c>
      <c r="AJ172" s="1078" t="s">
        <v>275</v>
      </c>
      <c r="AK172" s="829"/>
      <c r="AL172" s="829"/>
      <c r="AM172" s="829"/>
      <c r="AN172" s="829"/>
      <c r="AO172" s="829"/>
      <c r="AP172" s="226">
        <v>606200000</v>
      </c>
      <c r="AQ172" s="372">
        <v>0</v>
      </c>
      <c r="AR172" s="226">
        <v>186200000</v>
      </c>
      <c r="AS172" s="226">
        <v>-420000000</v>
      </c>
      <c r="AT172" s="372">
        <v>0</v>
      </c>
      <c r="AU172" s="372">
        <v>0</v>
      </c>
      <c r="AV172" s="372">
        <v>0</v>
      </c>
      <c r="AW172" s="372">
        <v>0</v>
      </c>
      <c r="AX172" s="372">
        <v>0</v>
      </c>
      <c r="AY172" s="372">
        <v>0</v>
      </c>
      <c r="AZ172" s="372">
        <v>0</v>
      </c>
      <c r="BA172" s="372">
        <v>0</v>
      </c>
      <c r="BB172" s="372">
        <v>0</v>
      </c>
    </row>
    <row r="173" spans="1:54" hidden="1" x14ac:dyDescent="0.25">
      <c r="A173" s="1077" t="s">
        <v>14</v>
      </c>
      <c r="B173" s="829"/>
      <c r="C173" s="1077" t="s">
        <v>289</v>
      </c>
      <c r="D173" s="829"/>
      <c r="E173" s="1077" t="s">
        <v>284</v>
      </c>
      <c r="F173" s="829"/>
      <c r="G173" s="1077" t="s">
        <v>289</v>
      </c>
      <c r="H173" s="829"/>
      <c r="I173" s="1077"/>
      <c r="J173" s="829"/>
      <c r="K173" s="829"/>
      <c r="L173" s="1077"/>
      <c r="M173" s="829"/>
      <c r="N173" s="829"/>
      <c r="O173" s="1077"/>
      <c r="P173" s="829"/>
      <c r="Q173" s="1077"/>
      <c r="R173" s="829"/>
      <c r="S173" s="1076" t="s">
        <v>313</v>
      </c>
      <c r="T173" s="829"/>
      <c r="U173" s="829"/>
      <c r="V173" s="829"/>
      <c r="W173" s="829"/>
      <c r="X173" s="829"/>
      <c r="Y173" s="829"/>
      <c r="Z173" s="829"/>
      <c r="AA173" s="1077" t="s">
        <v>273</v>
      </c>
      <c r="AB173" s="829"/>
      <c r="AC173" s="829"/>
      <c r="AD173" s="829"/>
      <c r="AE173" s="829"/>
      <c r="AF173" s="1077" t="s">
        <v>274</v>
      </c>
      <c r="AG173" s="829"/>
      <c r="AH173" s="829"/>
      <c r="AI173" s="227" t="s">
        <v>65</v>
      </c>
      <c r="AJ173" s="1078" t="s">
        <v>275</v>
      </c>
      <c r="AK173" s="829"/>
      <c r="AL173" s="829"/>
      <c r="AM173" s="829"/>
      <c r="AN173" s="829"/>
      <c r="AO173" s="829"/>
      <c r="AP173" s="226">
        <v>606200000</v>
      </c>
      <c r="AQ173" s="372">
        <v>0</v>
      </c>
      <c r="AR173" s="226">
        <v>186200000</v>
      </c>
      <c r="AS173" s="226">
        <v>-420000000</v>
      </c>
      <c r="AT173" s="372">
        <v>0</v>
      </c>
      <c r="AU173" s="372">
        <v>0</v>
      </c>
      <c r="AV173" s="372">
        <v>0</v>
      </c>
      <c r="AW173" s="372">
        <v>0</v>
      </c>
      <c r="AX173" s="372">
        <v>0</v>
      </c>
      <c r="AY173" s="372">
        <v>0</v>
      </c>
      <c r="AZ173" s="372">
        <v>0</v>
      </c>
      <c r="BA173" s="372">
        <v>0</v>
      </c>
      <c r="BB173" s="372">
        <v>0</v>
      </c>
    </row>
    <row r="174" spans="1:54" hidden="1" x14ac:dyDescent="0.25">
      <c r="A174" s="1084" t="s">
        <v>14</v>
      </c>
      <c r="B174" s="829"/>
      <c r="C174" s="1084" t="s">
        <v>289</v>
      </c>
      <c r="D174" s="829"/>
      <c r="E174" s="1084" t="s">
        <v>284</v>
      </c>
      <c r="F174" s="829"/>
      <c r="G174" s="1084" t="s">
        <v>289</v>
      </c>
      <c r="H174" s="829"/>
      <c r="I174" s="1084" t="s">
        <v>314</v>
      </c>
      <c r="J174" s="829"/>
      <c r="K174" s="829"/>
      <c r="L174" s="1084"/>
      <c r="M174" s="829"/>
      <c r="N174" s="829"/>
      <c r="O174" s="1084"/>
      <c r="P174" s="829"/>
      <c r="Q174" s="1084"/>
      <c r="R174" s="829"/>
      <c r="S174" s="1083" t="s">
        <v>93</v>
      </c>
      <c r="T174" s="829"/>
      <c r="U174" s="829"/>
      <c r="V174" s="829"/>
      <c r="W174" s="829"/>
      <c r="X174" s="829"/>
      <c r="Y174" s="829"/>
      <c r="Z174" s="829"/>
      <c r="AA174" s="1084" t="s">
        <v>273</v>
      </c>
      <c r="AB174" s="829"/>
      <c r="AC174" s="829"/>
      <c r="AD174" s="829"/>
      <c r="AE174" s="829"/>
      <c r="AF174" s="1084" t="s">
        <v>274</v>
      </c>
      <c r="AG174" s="829"/>
      <c r="AH174" s="829"/>
      <c r="AI174" s="224" t="s">
        <v>65</v>
      </c>
      <c r="AJ174" s="1085" t="s">
        <v>275</v>
      </c>
      <c r="AK174" s="829"/>
      <c r="AL174" s="829"/>
      <c r="AM174" s="829"/>
      <c r="AN174" s="829"/>
      <c r="AO174" s="829"/>
      <c r="AP174" s="223">
        <v>606200000</v>
      </c>
      <c r="AQ174" s="373">
        <v>0</v>
      </c>
      <c r="AR174" s="223">
        <v>186200000</v>
      </c>
      <c r="AS174" s="223">
        <v>-420000000</v>
      </c>
      <c r="AT174" s="373">
        <v>0</v>
      </c>
      <c r="AU174" s="373">
        <v>0</v>
      </c>
      <c r="AV174" s="373">
        <v>0</v>
      </c>
      <c r="AW174" s="373">
        <v>0</v>
      </c>
      <c r="AX174" s="373">
        <v>0</v>
      </c>
      <c r="AY174" s="373">
        <v>0</v>
      </c>
      <c r="AZ174" s="373">
        <v>0</v>
      </c>
      <c r="BA174" s="373">
        <v>0</v>
      </c>
      <c r="BB174" s="373">
        <v>0</v>
      </c>
    </row>
    <row r="175" spans="1:54" hidden="1" x14ac:dyDescent="0.25">
      <c r="A175" s="1077" t="s">
        <v>14</v>
      </c>
      <c r="B175" s="829"/>
      <c r="C175" s="1077" t="s">
        <v>289</v>
      </c>
      <c r="D175" s="829"/>
      <c r="E175" s="1077" t="s">
        <v>292</v>
      </c>
      <c r="F175" s="829"/>
      <c r="G175" s="1077"/>
      <c r="H175" s="829"/>
      <c r="I175" s="1077"/>
      <c r="J175" s="829"/>
      <c r="K175" s="829"/>
      <c r="L175" s="1077"/>
      <c r="M175" s="829"/>
      <c r="N175" s="829"/>
      <c r="O175" s="1077"/>
      <c r="P175" s="829"/>
      <c r="Q175" s="1077"/>
      <c r="R175" s="829"/>
      <c r="S175" s="1076" t="s">
        <v>315</v>
      </c>
      <c r="T175" s="829"/>
      <c r="U175" s="829"/>
      <c r="V175" s="829"/>
      <c r="W175" s="829"/>
      <c r="X175" s="829"/>
      <c r="Y175" s="829"/>
      <c r="Z175" s="829"/>
      <c r="AA175" s="1077" t="s">
        <v>273</v>
      </c>
      <c r="AB175" s="829"/>
      <c r="AC175" s="829"/>
      <c r="AD175" s="829"/>
      <c r="AE175" s="829"/>
      <c r="AF175" s="1077" t="s">
        <v>274</v>
      </c>
      <c r="AG175" s="829"/>
      <c r="AH175" s="829"/>
      <c r="AI175" s="227" t="s">
        <v>65</v>
      </c>
      <c r="AJ175" s="1078" t="s">
        <v>275</v>
      </c>
      <c r="AK175" s="829"/>
      <c r="AL175" s="829"/>
      <c r="AM175" s="829"/>
      <c r="AN175" s="829"/>
      <c r="AO175" s="829"/>
      <c r="AP175" s="226">
        <v>211718000000</v>
      </c>
      <c r="AQ175" s="226">
        <v>2800000</v>
      </c>
      <c r="AR175" s="226">
        <v>3074235849</v>
      </c>
      <c r="AS175" s="226">
        <v>6000000000</v>
      </c>
      <c r="AT175" s="226">
        <v>3335286628</v>
      </c>
      <c r="AU175" s="226">
        <v>-3332486628</v>
      </c>
      <c r="AV175" s="226">
        <v>16122788180</v>
      </c>
      <c r="AW175" s="226">
        <v>-12787501552</v>
      </c>
      <c r="AX175" s="226">
        <v>16520312977</v>
      </c>
      <c r="AY175" s="226">
        <v>-397524797</v>
      </c>
      <c r="AZ175" s="226">
        <v>16520312977</v>
      </c>
      <c r="BA175" s="372">
        <v>0</v>
      </c>
      <c r="BB175" s="372">
        <v>0</v>
      </c>
    </row>
    <row r="176" spans="1:54" hidden="1" x14ac:dyDescent="0.25">
      <c r="A176" s="1077" t="s">
        <v>14</v>
      </c>
      <c r="B176" s="829"/>
      <c r="C176" s="1077" t="s">
        <v>289</v>
      </c>
      <c r="D176" s="829"/>
      <c r="E176" s="1077" t="s">
        <v>292</v>
      </c>
      <c r="F176" s="829"/>
      <c r="G176" s="1077"/>
      <c r="H176" s="829"/>
      <c r="I176" s="1077"/>
      <c r="J176" s="829"/>
      <c r="K176" s="829"/>
      <c r="L176" s="1077"/>
      <c r="M176" s="829"/>
      <c r="N176" s="829"/>
      <c r="O176" s="1077"/>
      <c r="P176" s="829"/>
      <c r="Q176" s="1077"/>
      <c r="R176" s="829"/>
      <c r="S176" s="1076" t="s">
        <v>315</v>
      </c>
      <c r="T176" s="829"/>
      <c r="U176" s="829"/>
      <c r="V176" s="829"/>
      <c r="W176" s="829"/>
      <c r="X176" s="829"/>
      <c r="Y176" s="829"/>
      <c r="Z176" s="829"/>
      <c r="AA176" s="1077" t="s">
        <v>273</v>
      </c>
      <c r="AB176" s="829"/>
      <c r="AC176" s="829"/>
      <c r="AD176" s="829"/>
      <c r="AE176" s="829"/>
      <c r="AF176" s="1077" t="s">
        <v>276</v>
      </c>
      <c r="AG176" s="829"/>
      <c r="AH176" s="829"/>
      <c r="AI176" s="227" t="s">
        <v>23</v>
      </c>
      <c r="AJ176" s="1078" t="s">
        <v>278</v>
      </c>
      <c r="AK176" s="829"/>
      <c r="AL176" s="829"/>
      <c r="AM176" s="829"/>
      <c r="AN176" s="829"/>
      <c r="AO176" s="829"/>
      <c r="AP176" s="226">
        <v>66513900000</v>
      </c>
      <c r="AQ176" s="226">
        <v>738019077</v>
      </c>
      <c r="AR176" s="226">
        <v>48762159685</v>
      </c>
      <c r="AS176" s="372">
        <v>0</v>
      </c>
      <c r="AT176" s="226">
        <v>475359225</v>
      </c>
      <c r="AU176" s="226">
        <v>262659852</v>
      </c>
      <c r="AV176" s="226">
        <v>308389657</v>
      </c>
      <c r="AW176" s="226">
        <v>166969568</v>
      </c>
      <c r="AX176" s="226">
        <v>348869913</v>
      </c>
      <c r="AY176" s="226">
        <v>-40480256</v>
      </c>
      <c r="AZ176" s="226">
        <v>348869913</v>
      </c>
      <c r="BA176" s="372">
        <v>0</v>
      </c>
      <c r="BB176" s="372">
        <v>0</v>
      </c>
    </row>
    <row r="177" spans="1:54" hidden="1" x14ac:dyDescent="0.25">
      <c r="A177" s="1077" t="s">
        <v>14</v>
      </c>
      <c r="B177" s="829"/>
      <c r="C177" s="1077" t="s">
        <v>289</v>
      </c>
      <c r="D177" s="829"/>
      <c r="E177" s="1077" t="s">
        <v>292</v>
      </c>
      <c r="F177" s="829"/>
      <c r="G177" s="1077" t="s">
        <v>279</v>
      </c>
      <c r="H177" s="829"/>
      <c r="I177" s="1077"/>
      <c r="J177" s="829"/>
      <c r="K177" s="829"/>
      <c r="L177" s="1077"/>
      <c r="M177" s="829"/>
      <c r="N177" s="829"/>
      <c r="O177" s="1077"/>
      <c r="P177" s="829"/>
      <c r="Q177" s="1077"/>
      <c r="R177" s="829"/>
      <c r="S177" s="1076" t="s">
        <v>419</v>
      </c>
      <c r="T177" s="829"/>
      <c r="U177" s="829"/>
      <c r="V177" s="829"/>
      <c r="W177" s="829"/>
      <c r="X177" s="829"/>
      <c r="Y177" s="829"/>
      <c r="Z177" s="829"/>
      <c r="AA177" s="1077" t="s">
        <v>273</v>
      </c>
      <c r="AB177" s="829"/>
      <c r="AC177" s="829"/>
      <c r="AD177" s="829"/>
      <c r="AE177" s="829"/>
      <c r="AF177" s="1077" t="s">
        <v>274</v>
      </c>
      <c r="AG177" s="829"/>
      <c r="AH177" s="829"/>
      <c r="AI177" s="227" t="s">
        <v>65</v>
      </c>
      <c r="AJ177" s="1078" t="s">
        <v>275</v>
      </c>
      <c r="AK177" s="829"/>
      <c r="AL177" s="829"/>
      <c r="AM177" s="829"/>
      <c r="AN177" s="829"/>
      <c r="AO177" s="829"/>
      <c r="AP177" s="226">
        <v>420000000</v>
      </c>
      <c r="AQ177" s="372">
        <v>0</v>
      </c>
      <c r="AR177" s="226">
        <v>18535849</v>
      </c>
      <c r="AS177" s="372">
        <v>0</v>
      </c>
      <c r="AT177" s="372">
        <v>0</v>
      </c>
      <c r="AU177" s="372">
        <v>0</v>
      </c>
      <c r="AV177" s="372">
        <v>0</v>
      </c>
      <c r="AW177" s="372">
        <v>0</v>
      </c>
      <c r="AX177" s="226">
        <v>401464151</v>
      </c>
      <c r="AY177" s="226">
        <v>-401464151</v>
      </c>
      <c r="AZ177" s="226">
        <v>401464151</v>
      </c>
      <c r="BA177" s="372">
        <v>0</v>
      </c>
      <c r="BB177" s="372">
        <v>0</v>
      </c>
    </row>
    <row r="178" spans="1:54" hidden="1" x14ac:dyDescent="0.25">
      <c r="A178" s="1084" t="s">
        <v>14</v>
      </c>
      <c r="B178" s="829"/>
      <c r="C178" s="1084" t="s">
        <v>289</v>
      </c>
      <c r="D178" s="829"/>
      <c r="E178" s="1084" t="s">
        <v>292</v>
      </c>
      <c r="F178" s="829"/>
      <c r="G178" s="1084" t="s">
        <v>279</v>
      </c>
      <c r="H178" s="829"/>
      <c r="I178" s="1084" t="s">
        <v>279</v>
      </c>
      <c r="J178" s="829"/>
      <c r="K178" s="829"/>
      <c r="L178" s="1084"/>
      <c r="M178" s="829"/>
      <c r="N178" s="829"/>
      <c r="O178" s="1084"/>
      <c r="P178" s="829"/>
      <c r="Q178" s="1084"/>
      <c r="R178" s="829"/>
      <c r="S178" s="1083" t="s">
        <v>419</v>
      </c>
      <c r="T178" s="829"/>
      <c r="U178" s="829"/>
      <c r="V178" s="829"/>
      <c r="W178" s="829"/>
      <c r="X178" s="829"/>
      <c r="Y178" s="829"/>
      <c r="Z178" s="829"/>
      <c r="AA178" s="1084" t="s">
        <v>273</v>
      </c>
      <c r="AB178" s="829"/>
      <c r="AC178" s="829"/>
      <c r="AD178" s="829"/>
      <c r="AE178" s="829"/>
      <c r="AF178" s="1084" t="s">
        <v>274</v>
      </c>
      <c r="AG178" s="829"/>
      <c r="AH178" s="829"/>
      <c r="AI178" s="224" t="s">
        <v>65</v>
      </c>
      <c r="AJ178" s="1085" t="s">
        <v>275</v>
      </c>
      <c r="AK178" s="829"/>
      <c r="AL178" s="829"/>
      <c r="AM178" s="829"/>
      <c r="AN178" s="829"/>
      <c r="AO178" s="829"/>
      <c r="AP178" s="223">
        <v>420000000</v>
      </c>
      <c r="AQ178" s="373">
        <v>0</v>
      </c>
      <c r="AR178" s="223">
        <v>18535849</v>
      </c>
      <c r="AS178" s="373">
        <v>0</v>
      </c>
      <c r="AT178" s="373">
        <v>0</v>
      </c>
      <c r="AU178" s="373">
        <v>0</v>
      </c>
      <c r="AV178" s="373">
        <v>0</v>
      </c>
      <c r="AW178" s="373">
        <v>0</v>
      </c>
      <c r="AX178" s="223">
        <v>401464151</v>
      </c>
      <c r="AY178" s="223">
        <v>-401464151</v>
      </c>
      <c r="AZ178" s="223">
        <v>401464151</v>
      </c>
      <c r="BA178" s="373">
        <v>0</v>
      </c>
      <c r="BB178" s="373">
        <v>0</v>
      </c>
    </row>
    <row r="179" spans="1:54" hidden="1" x14ac:dyDescent="0.25">
      <c r="A179" s="1084" t="s">
        <v>14</v>
      </c>
      <c r="B179" s="829"/>
      <c r="C179" s="1084" t="s">
        <v>289</v>
      </c>
      <c r="D179" s="829"/>
      <c r="E179" s="1084" t="s">
        <v>292</v>
      </c>
      <c r="F179" s="829"/>
      <c r="G179" s="1084" t="s">
        <v>279</v>
      </c>
      <c r="H179" s="829"/>
      <c r="I179" s="1084" t="s">
        <v>279</v>
      </c>
      <c r="J179" s="829"/>
      <c r="K179" s="829"/>
      <c r="L179" s="1084" t="s">
        <v>282</v>
      </c>
      <c r="M179" s="829"/>
      <c r="N179" s="829"/>
      <c r="O179" s="1084"/>
      <c r="P179" s="829"/>
      <c r="Q179" s="1084"/>
      <c r="R179" s="829"/>
      <c r="S179" s="1083" t="s">
        <v>420</v>
      </c>
      <c r="T179" s="829"/>
      <c r="U179" s="829"/>
      <c r="V179" s="829"/>
      <c r="W179" s="829"/>
      <c r="X179" s="829"/>
      <c r="Y179" s="829"/>
      <c r="Z179" s="829"/>
      <c r="AA179" s="1084" t="s">
        <v>273</v>
      </c>
      <c r="AB179" s="829"/>
      <c r="AC179" s="829"/>
      <c r="AD179" s="829"/>
      <c r="AE179" s="829"/>
      <c r="AF179" s="1084" t="s">
        <v>274</v>
      </c>
      <c r="AG179" s="829"/>
      <c r="AH179" s="829"/>
      <c r="AI179" s="224" t="s">
        <v>65</v>
      </c>
      <c r="AJ179" s="1085" t="s">
        <v>275</v>
      </c>
      <c r="AK179" s="829"/>
      <c r="AL179" s="829"/>
      <c r="AM179" s="829"/>
      <c r="AN179" s="829"/>
      <c r="AO179" s="829"/>
      <c r="AP179" s="223">
        <v>420000000</v>
      </c>
      <c r="AQ179" s="373">
        <v>0</v>
      </c>
      <c r="AR179" s="223">
        <v>18535849</v>
      </c>
      <c r="AS179" s="373">
        <v>0</v>
      </c>
      <c r="AT179" s="373">
        <v>0</v>
      </c>
      <c r="AU179" s="373">
        <v>0</v>
      </c>
      <c r="AV179" s="373">
        <v>0</v>
      </c>
      <c r="AW179" s="373">
        <v>0</v>
      </c>
      <c r="AX179" s="223">
        <v>401464151</v>
      </c>
      <c r="AY179" s="223">
        <v>-401464151</v>
      </c>
      <c r="AZ179" s="223">
        <v>401464151</v>
      </c>
      <c r="BA179" s="373">
        <v>0</v>
      </c>
      <c r="BB179" s="373">
        <v>0</v>
      </c>
    </row>
    <row r="180" spans="1:54" hidden="1" x14ac:dyDescent="0.25">
      <c r="A180" s="1077" t="s">
        <v>14</v>
      </c>
      <c r="B180" s="829"/>
      <c r="C180" s="1077" t="s">
        <v>289</v>
      </c>
      <c r="D180" s="829"/>
      <c r="E180" s="1077" t="s">
        <v>292</v>
      </c>
      <c r="F180" s="829"/>
      <c r="G180" s="1077" t="s">
        <v>289</v>
      </c>
      <c r="H180" s="829"/>
      <c r="I180" s="1077"/>
      <c r="J180" s="829"/>
      <c r="K180" s="829"/>
      <c r="L180" s="1077"/>
      <c r="M180" s="829"/>
      <c r="N180" s="829"/>
      <c r="O180" s="1077"/>
      <c r="P180" s="829"/>
      <c r="Q180" s="1077"/>
      <c r="R180" s="829"/>
      <c r="S180" s="1076" t="s">
        <v>316</v>
      </c>
      <c r="T180" s="829"/>
      <c r="U180" s="829"/>
      <c r="V180" s="829"/>
      <c r="W180" s="829"/>
      <c r="X180" s="829"/>
      <c r="Y180" s="829"/>
      <c r="Z180" s="829"/>
      <c r="AA180" s="1077" t="s">
        <v>273</v>
      </c>
      <c r="AB180" s="829"/>
      <c r="AC180" s="829"/>
      <c r="AD180" s="829"/>
      <c r="AE180" s="829"/>
      <c r="AF180" s="1077" t="s">
        <v>274</v>
      </c>
      <c r="AG180" s="829"/>
      <c r="AH180" s="829"/>
      <c r="AI180" s="227" t="s">
        <v>65</v>
      </c>
      <c r="AJ180" s="1078" t="s">
        <v>275</v>
      </c>
      <c r="AK180" s="829"/>
      <c r="AL180" s="829"/>
      <c r="AM180" s="829"/>
      <c r="AN180" s="829"/>
      <c r="AO180" s="829"/>
      <c r="AP180" s="226">
        <v>211298000000</v>
      </c>
      <c r="AQ180" s="226">
        <v>2800000</v>
      </c>
      <c r="AR180" s="226">
        <v>3055700000</v>
      </c>
      <c r="AS180" s="226">
        <v>6000000000</v>
      </c>
      <c r="AT180" s="226">
        <v>3335286628</v>
      </c>
      <c r="AU180" s="226">
        <v>-3332486628</v>
      </c>
      <c r="AV180" s="226">
        <v>16122788180</v>
      </c>
      <c r="AW180" s="226">
        <v>-12787501552</v>
      </c>
      <c r="AX180" s="226">
        <v>16118848826</v>
      </c>
      <c r="AY180" s="226">
        <v>3939354</v>
      </c>
      <c r="AZ180" s="226">
        <v>16118848826</v>
      </c>
      <c r="BA180" s="372">
        <v>0</v>
      </c>
      <c r="BB180" s="372">
        <v>0</v>
      </c>
    </row>
    <row r="181" spans="1:54" hidden="1" x14ac:dyDescent="0.25">
      <c r="A181" s="1077" t="s">
        <v>14</v>
      </c>
      <c r="B181" s="829"/>
      <c r="C181" s="1077" t="s">
        <v>289</v>
      </c>
      <c r="D181" s="829"/>
      <c r="E181" s="1077" t="s">
        <v>292</v>
      </c>
      <c r="F181" s="829"/>
      <c r="G181" s="1077" t="s">
        <v>289</v>
      </c>
      <c r="H181" s="829"/>
      <c r="I181" s="1077"/>
      <c r="J181" s="829"/>
      <c r="K181" s="829"/>
      <c r="L181" s="1077"/>
      <c r="M181" s="829"/>
      <c r="N181" s="829"/>
      <c r="O181" s="1077"/>
      <c r="P181" s="829"/>
      <c r="Q181" s="1077"/>
      <c r="R181" s="829"/>
      <c r="S181" s="1076" t="s">
        <v>316</v>
      </c>
      <c r="T181" s="829"/>
      <c r="U181" s="829"/>
      <c r="V181" s="829"/>
      <c r="W181" s="829"/>
      <c r="X181" s="829"/>
      <c r="Y181" s="829"/>
      <c r="Z181" s="829"/>
      <c r="AA181" s="1077" t="s">
        <v>273</v>
      </c>
      <c r="AB181" s="829"/>
      <c r="AC181" s="829"/>
      <c r="AD181" s="829"/>
      <c r="AE181" s="829"/>
      <c r="AF181" s="1077" t="s">
        <v>276</v>
      </c>
      <c r="AG181" s="829"/>
      <c r="AH181" s="829"/>
      <c r="AI181" s="227" t="s">
        <v>23</v>
      </c>
      <c r="AJ181" s="1078" t="s">
        <v>278</v>
      </c>
      <c r="AK181" s="829"/>
      <c r="AL181" s="829"/>
      <c r="AM181" s="829"/>
      <c r="AN181" s="829"/>
      <c r="AO181" s="829"/>
      <c r="AP181" s="226">
        <v>66513900000</v>
      </c>
      <c r="AQ181" s="226">
        <v>738019077</v>
      </c>
      <c r="AR181" s="226">
        <v>48762159685</v>
      </c>
      <c r="AS181" s="372">
        <v>0</v>
      </c>
      <c r="AT181" s="226">
        <v>475359225</v>
      </c>
      <c r="AU181" s="226">
        <v>262659852</v>
      </c>
      <c r="AV181" s="226">
        <v>308389657</v>
      </c>
      <c r="AW181" s="226">
        <v>166969568</v>
      </c>
      <c r="AX181" s="226">
        <v>348869913</v>
      </c>
      <c r="AY181" s="226">
        <v>-40480256</v>
      </c>
      <c r="AZ181" s="226">
        <v>348869913</v>
      </c>
      <c r="BA181" s="372">
        <v>0</v>
      </c>
      <c r="BB181" s="372">
        <v>0</v>
      </c>
    </row>
    <row r="182" spans="1:54" hidden="1" x14ac:dyDescent="0.25">
      <c r="A182" s="1084" t="s">
        <v>14</v>
      </c>
      <c r="B182" s="829"/>
      <c r="C182" s="1084" t="s">
        <v>289</v>
      </c>
      <c r="D182" s="829"/>
      <c r="E182" s="1084" t="s">
        <v>292</v>
      </c>
      <c r="F182" s="829"/>
      <c r="G182" s="1084" t="s">
        <v>289</v>
      </c>
      <c r="H182" s="829"/>
      <c r="I182" s="1084" t="s">
        <v>283</v>
      </c>
      <c r="J182" s="829"/>
      <c r="K182" s="829"/>
      <c r="L182" s="1084"/>
      <c r="M182" s="829"/>
      <c r="N182" s="829"/>
      <c r="O182" s="1084"/>
      <c r="P182" s="829"/>
      <c r="Q182" s="1084"/>
      <c r="R182" s="829"/>
      <c r="S182" s="1083" t="s">
        <v>94</v>
      </c>
      <c r="T182" s="829"/>
      <c r="U182" s="829"/>
      <c r="V182" s="829"/>
      <c r="W182" s="829"/>
      <c r="X182" s="829"/>
      <c r="Y182" s="829"/>
      <c r="Z182" s="829"/>
      <c r="AA182" s="1084" t="s">
        <v>273</v>
      </c>
      <c r="AB182" s="829"/>
      <c r="AC182" s="829"/>
      <c r="AD182" s="829"/>
      <c r="AE182" s="829"/>
      <c r="AF182" s="1084" t="s">
        <v>274</v>
      </c>
      <c r="AG182" s="829"/>
      <c r="AH182" s="829"/>
      <c r="AI182" s="224" t="s">
        <v>65</v>
      </c>
      <c r="AJ182" s="1085" t="s">
        <v>275</v>
      </c>
      <c r="AK182" s="829"/>
      <c r="AL182" s="829"/>
      <c r="AM182" s="829"/>
      <c r="AN182" s="829"/>
      <c r="AO182" s="829"/>
      <c r="AP182" s="223">
        <v>298000000</v>
      </c>
      <c r="AQ182" s="373">
        <v>0</v>
      </c>
      <c r="AR182" s="223">
        <v>58500000</v>
      </c>
      <c r="AS182" s="373">
        <v>0</v>
      </c>
      <c r="AT182" s="373">
        <v>0</v>
      </c>
      <c r="AU182" s="373">
        <v>0</v>
      </c>
      <c r="AV182" s="223">
        <v>23000000</v>
      </c>
      <c r="AW182" s="223">
        <v>-23000000</v>
      </c>
      <c r="AX182" s="223">
        <v>23000000</v>
      </c>
      <c r="AY182" s="373">
        <v>0</v>
      </c>
      <c r="AZ182" s="223">
        <v>23000000</v>
      </c>
      <c r="BA182" s="373">
        <v>0</v>
      </c>
      <c r="BB182" s="373">
        <v>0</v>
      </c>
    </row>
    <row r="183" spans="1:54" hidden="1" x14ac:dyDescent="0.25">
      <c r="A183" s="1084" t="s">
        <v>14</v>
      </c>
      <c r="B183" s="829"/>
      <c r="C183" s="1084" t="s">
        <v>289</v>
      </c>
      <c r="D183" s="829"/>
      <c r="E183" s="1084" t="s">
        <v>292</v>
      </c>
      <c r="F183" s="829"/>
      <c r="G183" s="1084" t="s">
        <v>289</v>
      </c>
      <c r="H183" s="829"/>
      <c r="I183" s="1084" t="s">
        <v>293</v>
      </c>
      <c r="J183" s="829"/>
      <c r="K183" s="829"/>
      <c r="L183" s="1084"/>
      <c r="M183" s="829"/>
      <c r="N183" s="829"/>
      <c r="O183" s="1084"/>
      <c r="P183" s="829"/>
      <c r="Q183" s="1084"/>
      <c r="R183" s="829"/>
      <c r="S183" s="1083" t="s">
        <v>95</v>
      </c>
      <c r="T183" s="829"/>
      <c r="U183" s="829"/>
      <c r="V183" s="829"/>
      <c r="W183" s="829"/>
      <c r="X183" s="829"/>
      <c r="Y183" s="829"/>
      <c r="Z183" s="829"/>
      <c r="AA183" s="1084" t="s">
        <v>273</v>
      </c>
      <c r="AB183" s="829"/>
      <c r="AC183" s="829"/>
      <c r="AD183" s="829"/>
      <c r="AE183" s="829"/>
      <c r="AF183" s="1084" t="s">
        <v>274</v>
      </c>
      <c r="AG183" s="829"/>
      <c r="AH183" s="829"/>
      <c r="AI183" s="224" t="s">
        <v>65</v>
      </c>
      <c r="AJ183" s="1085" t="s">
        <v>275</v>
      </c>
      <c r="AK183" s="829"/>
      <c r="AL183" s="829"/>
      <c r="AM183" s="829"/>
      <c r="AN183" s="829"/>
      <c r="AO183" s="829"/>
      <c r="AP183" s="223">
        <v>211000000000</v>
      </c>
      <c r="AQ183" s="223">
        <v>2800000</v>
      </c>
      <c r="AR183" s="223">
        <v>2997200000</v>
      </c>
      <c r="AS183" s="223">
        <v>6000000000</v>
      </c>
      <c r="AT183" s="223">
        <v>3335286628</v>
      </c>
      <c r="AU183" s="223">
        <v>-3332486628</v>
      </c>
      <c r="AV183" s="223">
        <v>16099788180</v>
      </c>
      <c r="AW183" s="223">
        <v>-12764501552</v>
      </c>
      <c r="AX183" s="223">
        <v>16095848826</v>
      </c>
      <c r="AY183" s="223">
        <v>3939354</v>
      </c>
      <c r="AZ183" s="223">
        <v>16095848826</v>
      </c>
      <c r="BA183" s="373">
        <v>0</v>
      </c>
      <c r="BB183" s="373">
        <v>0</v>
      </c>
    </row>
    <row r="184" spans="1:54" hidden="1" x14ac:dyDescent="0.25">
      <c r="A184" s="1084" t="s">
        <v>14</v>
      </c>
      <c r="B184" s="829"/>
      <c r="C184" s="1084" t="s">
        <v>289</v>
      </c>
      <c r="D184" s="829"/>
      <c r="E184" s="1084" t="s">
        <v>292</v>
      </c>
      <c r="F184" s="829"/>
      <c r="G184" s="1084" t="s">
        <v>289</v>
      </c>
      <c r="H184" s="829"/>
      <c r="I184" s="1084" t="s">
        <v>80</v>
      </c>
      <c r="J184" s="829"/>
      <c r="K184" s="829"/>
      <c r="L184" s="1084"/>
      <c r="M184" s="829"/>
      <c r="N184" s="829"/>
      <c r="O184" s="1084"/>
      <c r="P184" s="829"/>
      <c r="Q184" s="1084"/>
      <c r="R184" s="829"/>
      <c r="S184" s="1083" t="s">
        <v>183</v>
      </c>
      <c r="T184" s="829"/>
      <c r="U184" s="829"/>
      <c r="V184" s="829"/>
      <c r="W184" s="829"/>
      <c r="X184" s="829"/>
      <c r="Y184" s="829"/>
      <c r="Z184" s="829"/>
      <c r="AA184" s="1084" t="s">
        <v>273</v>
      </c>
      <c r="AB184" s="829"/>
      <c r="AC184" s="829"/>
      <c r="AD184" s="829"/>
      <c r="AE184" s="829"/>
      <c r="AF184" s="1084" t="s">
        <v>276</v>
      </c>
      <c r="AG184" s="829"/>
      <c r="AH184" s="829"/>
      <c r="AI184" s="224" t="s">
        <v>23</v>
      </c>
      <c r="AJ184" s="1085" t="s">
        <v>278</v>
      </c>
      <c r="AK184" s="829"/>
      <c r="AL184" s="829"/>
      <c r="AM184" s="829"/>
      <c r="AN184" s="829"/>
      <c r="AO184" s="829"/>
      <c r="AP184" s="223">
        <v>66009000000</v>
      </c>
      <c r="AQ184" s="223">
        <v>738019077</v>
      </c>
      <c r="AR184" s="223">
        <v>48257259685</v>
      </c>
      <c r="AS184" s="373">
        <v>0</v>
      </c>
      <c r="AT184" s="223">
        <v>475359225</v>
      </c>
      <c r="AU184" s="223">
        <v>262659852</v>
      </c>
      <c r="AV184" s="223">
        <v>308389657</v>
      </c>
      <c r="AW184" s="223">
        <v>166969568</v>
      </c>
      <c r="AX184" s="223">
        <v>348869913</v>
      </c>
      <c r="AY184" s="223">
        <v>-40480256</v>
      </c>
      <c r="AZ184" s="223">
        <v>348869913</v>
      </c>
      <c r="BA184" s="373">
        <v>0</v>
      </c>
      <c r="BB184" s="373">
        <v>0</v>
      </c>
    </row>
    <row r="185" spans="1:54" hidden="1" x14ac:dyDescent="0.25">
      <c r="A185" s="1084" t="s">
        <v>14</v>
      </c>
      <c r="B185" s="829"/>
      <c r="C185" s="1084" t="s">
        <v>289</v>
      </c>
      <c r="D185" s="829"/>
      <c r="E185" s="1084" t="s">
        <v>292</v>
      </c>
      <c r="F185" s="829"/>
      <c r="G185" s="1084" t="s">
        <v>289</v>
      </c>
      <c r="H185" s="829"/>
      <c r="I185" s="1084" t="s">
        <v>80</v>
      </c>
      <c r="J185" s="829"/>
      <c r="K185" s="829"/>
      <c r="L185" s="1084" t="s">
        <v>279</v>
      </c>
      <c r="M185" s="829"/>
      <c r="N185" s="829"/>
      <c r="O185" s="1084" t="s">
        <v>236</v>
      </c>
      <c r="P185" s="829"/>
      <c r="Q185" s="1084" t="s">
        <v>236</v>
      </c>
      <c r="R185" s="829"/>
      <c r="S185" s="1083" t="s">
        <v>96</v>
      </c>
      <c r="T185" s="829"/>
      <c r="U185" s="829"/>
      <c r="V185" s="829"/>
      <c r="W185" s="829"/>
      <c r="X185" s="829"/>
      <c r="Y185" s="829"/>
      <c r="Z185" s="829"/>
      <c r="AA185" s="1084" t="s">
        <v>273</v>
      </c>
      <c r="AB185" s="829"/>
      <c r="AC185" s="829"/>
      <c r="AD185" s="829"/>
      <c r="AE185" s="829"/>
      <c r="AF185" s="1084" t="s">
        <v>276</v>
      </c>
      <c r="AG185" s="829"/>
      <c r="AH185" s="829"/>
      <c r="AI185" s="224" t="s">
        <v>23</v>
      </c>
      <c r="AJ185" s="1085" t="s">
        <v>278</v>
      </c>
      <c r="AK185" s="829"/>
      <c r="AL185" s="829"/>
      <c r="AM185" s="829"/>
      <c r="AN185" s="829"/>
      <c r="AO185" s="829"/>
      <c r="AP185" s="223">
        <v>58014500000</v>
      </c>
      <c r="AQ185" s="223">
        <v>738019077</v>
      </c>
      <c r="AR185" s="223">
        <v>48182259685</v>
      </c>
      <c r="AS185" s="373">
        <v>0</v>
      </c>
      <c r="AT185" s="223">
        <v>467029225</v>
      </c>
      <c r="AU185" s="223">
        <v>270989852</v>
      </c>
      <c r="AV185" s="223">
        <v>301939657</v>
      </c>
      <c r="AW185" s="223">
        <v>165089568</v>
      </c>
      <c r="AX185" s="223">
        <v>342419913</v>
      </c>
      <c r="AY185" s="223">
        <v>-40480256</v>
      </c>
      <c r="AZ185" s="223">
        <v>342419913</v>
      </c>
      <c r="BA185" s="373">
        <v>0</v>
      </c>
      <c r="BB185" s="373">
        <v>0</v>
      </c>
    </row>
    <row r="186" spans="1:54" hidden="1" x14ac:dyDescent="0.25">
      <c r="A186" s="1084" t="s">
        <v>14</v>
      </c>
      <c r="B186" s="829"/>
      <c r="C186" s="1084" t="s">
        <v>289</v>
      </c>
      <c r="D186" s="829"/>
      <c r="E186" s="1084" t="s">
        <v>292</v>
      </c>
      <c r="F186" s="829"/>
      <c r="G186" s="1084" t="s">
        <v>289</v>
      </c>
      <c r="H186" s="829"/>
      <c r="I186" s="1084" t="s">
        <v>80</v>
      </c>
      <c r="J186" s="829"/>
      <c r="K186" s="829"/>
      <c r="L186" s="1084" t="s">
        <v>282</v>
      </c>
      <c r="M186" s="829"/>
      <c r="N186" s="829"/>
      <c r="O186" s="1084" t="s">
        <v>236</v>
      </c>
      <c r="P186" s="829"/>
      <c r="Q186" s="1084" t="s">
        <v>236</v>
      </c>
      <c r="R186" s="829"/>
      <c r="S186" s="1083" t="s">
        <v>97</v>
      </c>
      <c r="T186" s="829"/>
      <c r="U186" s="829"/>
      <c r="V186" s="829"/>
      <c r="W186" s="829"/>
      <c r="X186" s="829"/>
      <c r="Y186" s="829"/>
      <c r="Z186" s="829"/>
      <c r="AA186" s="1084" t="s">
        <v>273</v>
      </c>
      <c r="AB186" s="829"/>
      <c r="AC186" s="829"/>
      <c r="AD186" s="829"/>
      <c r="AE186" s="829"/>
      <c r="AF186" s="1084" t="s">
        <v>276</v>
      </c>
      <c r="AG186" s="829"/>
      <c r="AH186" s="829"/>
      <c r="AI186" s="224" t="s">
        <v>23</v>
      </c>
      <c r="AJ186" s="1085" t="s">
        <v>278</v>
      </c>
      <c r="AK186" s="829"/>
      <c r="AL186" s="829"/>
      <c r="AM186" s="829"/>
      <c r="AN186" s="829"/>
      <c r="AO186" s="829"/>
      <c r="AP186" s="223">
        <v>7994500000</v>
      </c>
      <c r="AQ186" s="373">
        <v>0</v>
      </c>
      <c r="AR186" s="223">
        <v>75000000</v>
      </c>
      <c r="AS186" s="373">
        <v>0</v>
      </c>
      <c r="AT186" s="223">
        <v>8330000</v>
      </c>
      <c r="AU186" s="223">
        <v>-8330000</v>
      </c>
      <c r="AV186" s="223">
        <v>6450000</v>
      </c>
      <c r="AW186" s="223">
        <v>1880000</v>
      </c>
      <c r="AX186" s="223">
        <v>6450000</v>
      </c>
      <c r="AY186" s="373">
        <v>0</v>
      </c>
      <c r="AZ186" s="223">
        <v>6450000</v>
      </c>
      <c r="BA186" s="373">
        <v>0</v>
      </c>
      <c r="BB186" s="373">
        <v>0</v>
      </c>
    </row>
    <row r="187" spans="1:54" hidden="1" x14ac:dyDescent="0.25">
      <c r="A187" s="1084" t="s">
        <v>14</v>
      </c>
      <c r="B187" s="829"/>
      <c r="C187" s="1084" t="s">
        <v>289</v>
      </c>
      <c r="D187" s="829"/>
      <c r="E187" s="1084" t="s">
        <v>292</v>
      </c>
      <c r="F187" s="829"/>
      <c r="G187" s="1084" t="s">
        <v>289</v>
      </c>
      <c r="H187" s="829"/>
      <c r="I187" s="1084" t="s">
        <v>317</v>
      </c>
      <c r="J187" s="829"/>
      <c r="K187" s="829"/>
      <c r="L187" s="1084"/>
      <c r="M187" s="829"/>
      <c r="N187" s="829"/>
      <c r="O187" s="1084"/>
      <c r="P187" s="829"/>
      <c r="Q187" s="1084"/>
      <c r="R187" s="829"/>
      <c r="S187" s="1083" t="s">
        <v>98</v>
      </c>
      <c r="T187" s="829"/>
      <c r="U187" s="829"/>
      <c r="V187" s="829"/>
      <c r="W187" s="829"/>
      <c r="X187" s="829"/>
      <c r="Y187" s="829"/>
      <c r="Z187" s="829"/>
      <c r="AA187" s="1084" t="s">
        <v>273</v>
      </c>
      <c r="AB187" s="829"/>
      <c r="AC187" s="829"/>
      <c r="AD187" s="829"/>
      <c r="AE187" s="829"/>
      <c r="AF187" s="1084" t="s">
        <v>276</v>
      </c>
      <c r="AG187" s="829"/>
      <c r="AH187" s="829"/>
      <c r="AI187" s="224" t="s">
        <v>23</v>
      </c>
      <c r="AJ187" s="1085" t="s">
        <v>278</v>
      </c>
      <c r="AK187" s="829"/>
      <c r="AL187" s="829"/>
      <c r="AM187" s="829"/>
      <c r="AN187" s="829"/>
      <c r="AO187" s="829"/>
      <c r="AP187" s="223">
        <v>504900000</v>
      </c>
      <c r="AQ187" s="373">
        <v>0</v>
      </c>
      <c r="AR187" s="223">
        <v>504900000</v>
      </c>
      <c r="AS187" s="373">
        <v>0</v>
      </c>
      <c r="AT187" s="373">
        <v>0</v>
      </c>
      <c r="AU187" s="373">
        <v>0</v>
      </c>
      <c r="AV187" s="373">
        <v>0</v>
      </c>
      <c r="AW187" s="373">
        <v>0</v>
      </c>
      <c r="AX187" s="373">
        <v>0</v>
      </c>
      <c r="AY187" s="373">
        <v>0</v>
      </c>
      <c r="AZ187" s="373">
        <v>0</v>
      </c>
      <c r="BA187" s="373">
        <v>0</v>
      </c>
      <c r="BB187" s="373">
        <v>0</v>
      </c>
    </row>
    <row r="188" spans="1:54" s="337" customFormat="1" ht="12.75" hidden="1" x14ac:dyDescent="0.2">
      <c r="A188" s="1081" t="s">
        <v>99</v>
      </c>
      <c r="B188" s="1080"/>
      <c r="C188" s="1081"/>
      <c r="D188" s="1080"/>
      <c r="E188" s="1081"/>
      <c r="F188" s="1080"/>
      <c r="G188" s="1081"/>
      <c r="H188" s="1080"/>
      <c r="I188" s="1081"/>
      <c r="J188" s="1080"/>
      <c r="K188" s="1080"/>
      <c r="L188" s="1081"/>
      <c r="M188" s="1080"/>
      <c r="N188" s="1080"/>
      <c r="O188" s="1081"/>
      <c r="P188" s="1080"/>
      <c r="Q188" s="1081"/>
      <c r="R188" s="1080"/>
      <c r="S188" s="1079" t="s">
        <v>11</v>
      </c>
      <c r="T188" s="1080"/>
      <c r="U188" s="1080"/>
      <c r="V188" s="1080"/>
      <c r="W188" s="1080"/>
      <c r="X188" s="1080"/>
      <c r="Y188" s="1080"/>
      <c r="Z188" s="1080"/>
      <c r="AA188" s="1081" t="s">
        <v>273</v>
      </c>
      <c r="AB188" s="1080"/>
      <c r="AC188" s="1080"/>
      <c r="AD188" s="1080"/>
      <c r="AE188" s="1080"/>
      <c r="AF188" s="1081" t="s">
        <v>274</v>
      </c>
      <c r="AG188" s="1080"/>
      <c r="AH188" s="1080"/>
      <c r="AI188" s="336" t="s">
        <v>65</v>
      </c>
      <c r="AJ188" s="1082" t="s">
        <v>275</v>
      </c>
      <c r="AK188" s="1080"/>
      <c r="AL188" s="1080"/>
      <c r="AM188" s="1080"/>
      <c r="AN188" s="1080"/>
      <c r="AO188" s="1080"/>
      <c r="AP188" s="193">
        <v>31173254179</v>
      </c>
      <c r="AQ188" s="193">
        <v>676832000</v>
      </c>
      <c r="AR188" s="193">
        <v>2433780306</v>
      </c>
      <c r="AS188" s="193">
        <v>5343665821</v>
      </c>
      <c r="AT188" s="193">
        <v>683414548</v>
      </c>
      <c r="AU188" s="193">
        <v>-6582548</v>
      </c>
      <c r="AV188" s="193">
        <v>683668616</v>
      </c>
      <c r="AW188" s="193">
        <v>-254068</v>
      </c>
      <c r="AX188" s="193">
        <v>746303592</v>
      </c>
      <c r="AY188" s="193">
        <v>-62634976</v>
      </c>
      <c r="AZ188" s="193">
        <v>746303592</v>
      </c>
      <c r="BA188" s="207">
        <v>0</v>
      </c>
      <c r="BB188" s="207">
        <v>0</v>
      </c>
    </row>
    <row r="189" spans="1:54" s="337" customFormat="1" ht="12.75" x14ac:dyDescent="0.2">
      <c r="A189" s="1081" t="s">
        <v>99</v>
      </c>
      <c r="B189" s="1080"/>
      <c r="C189" s="1081"/>
      <c r="D189" s="1080"/>
      <c r="E189" s="1081"/>
      <c r="F189" s="1080"/>
      <c r="G189" s="1081"/>
      <c r="H189" s="1080"/>
      <c r="I189" s="1081"/>
      <c r="J189" s="1080"/>
      <c r="K189" s="1080"/>
      <c r="L189" s="1081"/>
      <c r="M189" s="1080"/>
      <c r="N189" s="1080"/>
      <c r="O189" s="1081"/>
      <c r="P189" s="1080"/>
      <c r="Q189" s="1081"/>
      <c r="R189" s="1080"/>
      <c r="S189" s="1079" t="s">
        <v>11</v>
      </c>
      <c r="T189" s="1080"/>
      <c r="U189" s="1080"/>
      <c r="V189" s="1080"/>
      <c r="W189" s="1080"/>
      <c r="X189" s="1080"/>
      <c r="Y189" s="1080"/>
      <c r="Z189" s="1080"/>
      <c r="AA189" s="1081" t="s">
        <v>273</v>
      </c>
      <c r="AB189" s="1080"/>
      <c r="AC189" s="1080"/>
      <c r="AD189" s="1080"/>
      <c r="AE189" s="1080"/>
      <c r="AF189" s="1081" t="s">
        <v>274</v>
      </c>
      <c r="AG189" s="1080"/>
      <c r="AH189" s="1080"/>
      <c r="AI189" s="336" t="s">
        <v>303</v>
      </c>
      <c r="AJ189" s="1082" t="s">
        <v>321</v>
      </c>
      <c r="AK189" s="1080"/>
      <c r="AL189" s="1080"/>
      <c r="AM189" s="1080"/>
      <c r="AN189" s="1080"/>
      <c r="AO189" s="1080"/>
      <c r="AP189" s="193">
        <v>9021085821</v>
      </c>
      <c r="AQ189" s="207">
        <v>0</v>
      </c>
      <c r="AR189" s="207">
        <v>0</v>
      </c>
      <c r="AS189" s="193">
        <v>-4021085821</v>
      </c>
      <c r="AT189" s="207">
        <v>0</v>
      </c>
      <c r="AU189" s="207">
        <v>0</v>
      </c>
      <c r="AV189" s="193">
        <v>215738409.41</v>
      </c>
      <c r="AW189" s="193">
        <v>-215738409.41</v>
      </c>
      <c r="AX189" s="193">
        <v>215738409.41</v>
      </c>
      <c r="AY189" s="207">
        <v>0</v>
      </c>
      <c r="AZ189" s="193">
        <v>215738409.41</v>
      </c>
      <c r="BA189" s="207">
        <v>0</v>
      </c>
      <c r="BB189" s="207">
        <v>0</v>
      </c>
    </row>
    <row r="190" spans="1:54" s="337" customFormat="1" ht="12.75" hidden="1" x14ac:dyDescent="0.2">
      <c r="A190" s="1081" t="s">
        <v>99</v>
      </c>
      <c r="B190" s="1080"/>
      <c r="C190" s="1081"/>
      <c r="D190" s="1080"/>
      <c r="E190" s="1081"/>
      <c r="F190" s="1080"/>
      <c r="G190" s="1081"/>
      <c r="H190" s="1080"/>
      <c r="I190" s="1081"/>
      <c r="J190" s="1080"/>
      <c r="K190" s="1080"/>
      <c r="L190" s="1081"/>
      <c r="M190" s="1080"/>
      <c r="N190" s="1080"/>
      <c r="O190" s="1081"/>
      <c r="P190" s="1080"/>
      <c r="Q190" s="1081"/>
      <c r="R190" s="1080"/>
      <c r="S190" s="1079" t="s">
        <v>11</v>
      </c>
      <c r="T190" s="1080"/>
      <c r="U190" s="1080"/>
      <c r="V190" s="1080"/>
      <c r="W190" s="1080"/>
      <c r="X190" s="1080"/>
      <c r="Y190" s="1080"/>
      <c r="Z190" s="1080"/>
      <c r="AA190" s="1081" t="s">
        <v>273</v>
      </c>
      <c r="AB190" s="1080"/>
      <c r="AC190" s="1080"/>
      <c r="AD190" s="1080"/>
      <c r="AE190" s="1080"/>
      <c r="AF190" s="1081" t="s">
        <v>274</v>
      </c>
      <c r="AG190" s="1080"/>
      <c r="AH190" s="1080"/>
      <c r="AI190" s="336" t="s">
        <v>286</v>
      </c>
      <c r="AJ190" s="1082" t="s">
        <v>421</v>
      </c>
      <c r="AK190" s="1080"/>
      <c r="AL190" s="1080"/>
      <c r="AM190" s="1080"/>
      <c r="AN190" s="1080"/>
      <c r="AO190" s="1080"/>
      <c r="AP190" s="193">
        <v>2815325822</v>
      </c>
      <c r="AQ190" s="193">
        <v>21000000</v>
      </c>
      <c r="AR190" s="193">
        <v>2345525822</v>
      </c>
      <c r="AS190" s="207">
        <v>0</v>
      </c>
      <c r="AT190" s="193">
        <v>72500000</v>
      </c>
      <c r="AU190" s="193">
        <v>-51500000</v>
      </c>
      <c r="AV190" s="207">
        <v>0</v>
      </c>
      <c r="AW190" s="193">
        <v>72500000</v>
      </c>
      <c r="AX190" s="207">
        <v>0</v>
      </c>
      <c r="AY190" s="207">
        <v>0</v>
      </c>
      <c r="AZ190" s="207">
        <v>0</v>
      </c>
      <c r="BA190" s="207">
        <v>0</v>
      </c>
      <c r="BB190" s="207">
        <v>0</v>
      </c>
    </row>
    <row r="191" spans="1:54" hidden="1" x14ac:dyDescent="0.25">
      <c r="A191" s="1077" t="s">
        <v>99</v>
      </c>
      <c r="B191" s="829"/>
      <c r="C191" s="1077" t="s">
        <v>322</v>
      </c>
      <c r="D191" s="829"/>
      <c r="E191" s="1077"/>
      <c r="F191" s="829"/>
      <c r="G191" s="1077"/>
      <c r="H191" s="829"/>
      <c r="I191" s="1077"/>
      <c r="J191" s="829"/>
      <c r="K191" s="829"/>
      <c r="L191" s="1077"/>
      <c r="M191" s="829"/>
      <c r="N191" s="829"/>
      <c r="O191" s="1077"/>
      <c r="P191" s="829"/>
      <c r="Q191" s="1077"/>
      <c r="R191" s="829"/>
      <c r="S191" s="1076" t="s">
        <v>323</v>
      </c>
      <c r="T191" s="829"/>
      <c r="U191" s="829"/>
      <c r="V191" s="829"/>
      <c r="W191" s="829"/>
      <c r="X191" s="829"/>
      <c r="Y191" s="829"/>
      <c r="Z191" s="829"/>
      <c r="AA191" s="1077" t="s">
        <v>273</v>
      </c>
      <c r="AB191" s="829"/>
      <c r="AC191" s="829"/>
      <c r="AD191" s="829"/>
      <c r="AE191" s="829"/>
      <c r="AF191" s="1077" t="s">
        <v>274</v>
      </c>
      <c r="AG191" s="829"/>
      <c r="AH191" s="829"/>
      <c r="AI191" s="227" t="s">
        <v>65</v>
      </c>
      <c r="AJ191" s="1078" t="s">
        <v>275</v>
      </c>
      <c r="AK191" s="829"/>
      <c r="AL191" s="829"/>
      <c r="AM191" s="829"/>
      <c r="AN191" s="829"/>
      <c r="AO191" s="829"/>
      <c r="AP191" s="226">
        <v>19023920000</v>
      </c>
      <c r="AQ191" s="226">
        <v>173500000</v>
      </c>
      <c r="AR191" s="226">
        <v>1663192306</v>
      </c>
      <c r="AS191" s="226">
        <v>-573920000</v>
      </c>
      <c r="AT191" s="226">
        <v>683414548</v>
      </c>
      <c r="AU191" s="226">
        <v>-509914548</v>
      </c>
      <c r="AV191" s="226">
        <v>683668616</v>
      </c>
      <c r="AW191" s="226">
        <v>-254068</v>
      </c>
      <c r="AX191" s="226">
        <v>746303592</v>
      </c>
      <c r="AY191" s="226">
        <v>-62634976</v>
      </c>
      <c r="AZ191" s="226">
        <v>746303592</v>
      </c>
      <c r="BA191" s="372">
        <v>0</v>
      </c>
      <c r="BB191" s="372">
        <v>0</v>
      </c>
    </row>
    <row r="192" spans="1:54" hidden="1" x14ac:dyDescent="0.25">
      <c r="A192" s="1077" t="s">
        <v>99</v>
      </c>
      <c r="B192" s="829"/>
      <c r="C192" s="1077" t="s">
        <v>322</v>
      </c>
      <c r="D192" s="829"/>
      <c r="E192" s="1077"/>
      <c r="F192" s="829"/>
      <c r="G192" s="1077"/>
      <c r="H192" s="829"/>
      <c r="I192" s="1077"/>
      <c r="J192" s="829"/>
      <c r="K192" s="829"/>
      <c r="L192" s="1077"/>
      <c r="M192" s="829"/>
      <c r="N192" s="829"/>
      <c r="O192" s="1077"/>
      <c r="P192" s="829"/>
      <c r="Q192" s="1077"/>
      <c r="R192" s="829"/>
      <c r="S192" s="1076" t="s">
        <v>323</v>
      </c>
      <c r="T192" s="829"/>
      <c r="U192" s="829"/>
      <c r="V192" s="829"/>
      <c r="W192" s="829"/>
      <c r="X192" s="829"/>
      <c r="Y192" s="829"/>
      <c r="Z192" s="829"/>
      <c r="AA192" s="1077" t="s">
        <v>273</v>
      </c>
      <c r="AB192" s="829"/>
      <c r="AC192" s="829"/>
      <c r="AD192" s="829"/>
      <c r="AE192" s="829"/>
      <c r="AF192" s="1077" t="s">
        <v>274</v>
      </c>
      <c r="AG192" s="829"/>
      <c r="AH192" s="829"/>
      <c r="AI192" s="227" t="s">
        <v>286</v>
      </c>
      <c r="AJ192" s="1078" t="s">
        <v>421</v>
      </c>
      <c r="AK192" s="829"/>
      <c r="AL192" s="829"/>
      <c r="AM192" s="829"/>
      <c r="AN192" s="829"/>
      <c r="AO192" s="829"/>
      <c r="AP192" s="226">
        <v>2815325822</v>
      </c>
      <c r="AQ192" s="226">
        <v>21000000</v>
      </c>
      <c r="AR192" s="226">
        <v>2345525822</v>
      </c>
      <c r="AS192" s="372">
        <v>0</v>
      </c>
      <c r="AT192" s="226">
        <v>72500000</v>
      </c>
      <c r="AU192" s="226">
        <v>-51500000</v>
      </c>
      <c r="AV192" s="372">
        <v>0</v>
      </c>
      <c r="AW192" s="226">
        <v>72500000</v>
      </c>
      <c r="AX192" s="372">
        <v>0</v>
      </c>
      <c r="AY192" s="372">
        <v>0</v>
      </c>
      <c r="AZ192" s="372">
        <v>0</v>
      </c>
      <c r="BA192" s="372">
        <v>0</v>
      </c>
      <c r="BB192" s="372">
        <v>0</v>
      </c>
    </row>
    <row r="193" spans="1:54" hidden="1" x14ac:dyDescent="0.25">
      <c r="A193" s="1077" t="s">
        <v>99</v>
      </c>
      <c r="B193" s="829"/>
      <c r="C193" s="1077" t="s">
        <v>322</v>
      </c>
      <c r="D193" s="829"/>
      <c r="E193" s="1077" t="s">
        <v>324</v>
      </c>
      <c r="F193" s="829"/>
      <c r="G193" s="1077"/>
      <c r="H193" s="829"/>
      <c r="I193" s="1077"/>
      <c r="J193" s="829"/>
      <c r="K193" s="829"/>
      <c r="L193" s="1077"/>
      <c r="M193" s="829"/>
      <c r="N193" s="829"/>
      <c r="O193" s="1077"/>
      <c r="P193" s="829"/>
      <c r="Q193" s="1077"/>
      <c r="R193" s="829"/>
      <c r="S193" s="1076" t="s">
        <v>325</v>
      </c>
      <c r="T193" s="829"/>
      <c r="U193" s="829"/>
      <c r="V193" s="829"/>
      <c r="W193" s="829"/>
      <c r="X193" s="829"/>
      <c r="Y193" s="829"/>
      <c r="Z193" s="829"/>
      <c r="AA193" s="1077" t="s">
        <v>273</v>
      </c>
      <c r="AB193" s="829"/>
      <c r="AC193" s="829"/>
      <c r="AD193" s="829"/>
      <c r="AE193" s="829"/>
      <c r="AF193" s="1077" t="s">
        <v>274</v>
      </c>
      <c r="AG193" s="829"/>
      <c r="AH193" s="829"/>
      <c r="AI193" s="227" t="s">
        <v>65</v>
      </c>
      <c r="AJ193" s="1078" t="s">
        <v>275</v>
      </c>
      <c r="AK193" s="829"/>
      <c r="AL193" s="829"/>
      <c r="AM193" s="829"/>
      <c r="AN193" s="829"/>
      <c r="AO193" s="829"/>
      <c r="AP193" s="226">
        <v>19023920000</v>
      </c>
      <c r="AQ193" s="226">
        <v>173500000</v>
      </c>
      <c r="AR193" s="226">
        <v>1663192306</v>
      </c>
      <c r="AS193" s="226">
        <v>-573920000</v>
      </c>
      <c r="AT193" s="226">
        <v>683414548</v>
      </c>
      <c r="AU193" s="226">
        <v>-509914548</v>
      </c>
      <c r="AV193" s="226">
        <v>683668616</v>
      </c>
      <c r="AW193" s="226">
        <v>-254068</v>
      </c>
      <c r="AX193" s="226">
        <v>746303592</v>
      </c>
      <c r="AY193" s="226">
        <v>-62634976</v>
      </c>
      <c r="AZ193" s="226">
        <v>746303592</v>
      </c>
      <c r="BA193" s="372">
        <v>0</v>
      </c>
      <c r="BB193" s="372">
        <v>0</v>
      </c>
    </row>
    <row r="194" spans="1:54" hidden="1" x14ac:dyDescent="0.25">
      <c r="A194" s="1077" t="s">
        <v>99</v>
      </c>
      <c r="B194" s="829"/>
      <c r="C194" s="1077" t="s">
        <v>322</v>
      </c>
      <c r="D194" s="829"/>
      <c r="E194" s="1077" t="s">
        <v>324</v>
      </c>
      <c r="F194" s="829"/>
      <c r="G194" s="1077"/>
      <c r="H194" s="829"/>
      <c r="I194" s="1077"/>
      <c r="J194" s="829"/>
      <c r="K194" s="829"/>
      <c r="L194" s="1077"/>
      <c r="M194" s="829"/>
      <c r="N194" s="829"/>
      <c r="O194" s="1077"/>
      <c r="P194" s="829"/>
      <c r="Q194" s="1077"/>
      <c r="R194" s="829"/>
      <c r="S194" s="1076" t="s">
        <v>325</v>
      </c>
      <c r="T194" s="829"/>
      <c r="U194" s="829"/>
      <c r="V194" s="829"/>
      <c r="W194" s="829"/>
      <c r="X194" s="829"/>
      <c r="Y194" s="829"/>
      <c r="Z194" s="829"/>
      <c r="AA194" s="1077" t="s">
        <v>273</v>
      </c>
      <c r="AB194" s="829"/>
      <c r="AC194" s="829"/>
      <c r="AD194" s="829"/>
      <c r="AE194" s="829"/>
      <c r="AF194" s="1077" t="s">
        <v>274</v>
      </c>
      <c r="AG194" s="829"/>
      <c r="AH194" s="829"/>
      <c r="AI194" s="227" t="s">
        <v>286</v>
      </c>
      <c r="AJ194" s="1078" t="s">
        <v>421</v>
      </c>
      <c r="AK194" s="829"/>
      <c r="AL194" s="829"/>
      <c r="AM194" s="829"/>
      <c r="AN194" s="829"/>
      <c r="AO194" s="829"/>
      <c r="AP194" s="226">
        <v>2815325822</v>
      </c>
      <c r="AQ194" s="226">
        <v>21000000</v>
      </c>
      <c r="AR194" s="226">
        <v>2345525822</v>
      </c>
      <c r="AS194" s="372">
        <v>0</v>
      </c>
      <c r="AT194" s="226">
        <v>72500000</v>
      </c>
      <c r="AU194" s="226">
        <v>-51500000</v>
      </c>
      <c r="AV194" s="372">
        <v>0</v>
      </c>
      <c r="AW194" s="226">
        <v>72500000</v>
      </c>
      <c r="AX194" s="372">
        <v>0</v>
      </c>
      <c r="AY194" s="372">
        <v>0</v>
      </c>
      <c r="AZ194" s="372">
        <v>0</v>
      </c>
      <c r="BA194" s="372">
        <v>0</v>
      </c>
      <c r="BB194" s="372">
        <v>0</v>
      </c>
    </row>
    <row r="195" spans="1:54" hidden="1" x14ac:dyDescent="0.25">
      <c r="A195" s="1084" t="s">
        <v>99</v>
      </c>
      <c r="B195" s="829"/>
      <c r="C195" s="1084" t="s">
        <v>322</v>
      </c>
      <c r="D195" s="829"/>
      <c r="E195" s="1084" t="s">
        <v>324</v>
      </c>
      <c r="F195" s="829"/>
      <c r="G195" s="1084" t="s">
        <v>279</v>
      </c>
      <c r="H195" s="829"/>
      <c r="I195" s="1084"/>
      <c r="J195" s="829"/>
      <c r="K195" s="829"/>
      <c r="L195" s="1084"/>
      <c r="M195" s="829"/>
      <c r="N195" s="829"/>
      <c r="O195" s="1084"/>
      <c r="P195" s="829"/>
      <c r="Q195" s="1084"/>
      <c r="R195" s="829"/>
      <c r="S195" s="1083" t="s">
        <v>237</v>
      </c>
      <c r="T195" s="829"/>
      <c r="U195" s="829"/>
      <c r="V195" s="829"/>
      <c r="W195" s="829"/>
      <c r="X195" s="829"/>
      <c r="Y195" s="829"/>
      <c r="Z195" s="829"/>
      <c r="AA195" s="1084" t="s">
        <v>273</v>
      </c>
      <c r="AB195" s="829"/>
      <c r="AC195" s="829"/>
      <c r="AD195" s="829"/>
      <c r="AE195" s="829"/>
      <c r="AF195" s="1084" t="s">
        <v>274</v>
      </c>
      <c r="AG195" s="829"/>
      <c r="AH195" s="829"/>
      <c r="AI195" s="224" t="s">
        <v>65</v>
      </c>
      <c r="AJ195" s="1085" t="s">
        <v>275</v>
      </c>
      <c r="AK195" s="829"/>
      <c r="AL195" s="829"/>
      <c r="AM195" s="829"/>
      <c r="AN195" s="829"/>
      <c r="AO195" s="829"/>
      <c r="AP195" s="223">
        <v>2100000000</v>
      </c>
      <c r="AQ195" s="373">
        <v>0</v>
      </c>
      <c r="AR195" s="223">
        <v>199000000</v>
      </c>
      <c r="AS195" s="373">
        <v>0</v>
      </c>
      <c r="AT195" s="373">
        <v>0</v>
      </c>
      <c r="AU195" s="373">
        <v>0</v>
      </c>
      <c r="AV195" s="223">
        <v>2304545</v>
      </c>
      <c r="AW195" s="223">
        <v>-2304545</v>
      </c>
      <c r="AX195" s="223">
        <v>3772154</v>
      </c>
      <c r="AY195" s="223">
        <v>-1467609</v>
      </c>
      <c r="AZ195" s="223">
        <v>3772154</v>
      </c>
      <c r="BA195" s="373">
        <v>0</v>
      </c>
      <c r="BB195" s="373">
        <v>0</v>
      </c>
    </row>
    <row r="196" spans="1:54" hidden="1" x14ac:dyDescent="0.25">
      <c r="A196" s="1077" t="s">
        <v>99</v>
      </c>
      <c r="B196" s="829"/>
      <c r="C196" s="1077" t="s">
        <v>322</v>
      </c>
      <c r="D196" s="829"/>
      <c r="E196" s="1077" t="s">
        <v>324</v>
      </c>
      <c r="F196" s="829"/>
      <c r="G196" s="1077" t="s">
        <v>279</v>
      </c>
      <c r="H196" s="829"/>
      <c r="I196" s="1077"/>
      <c r="J196" s="829"/>
      <c r="K196" s="829"/>
      <c r="L196" s="1077"/>
      <c r="M196" s="829"/>
      <c r="N196" s="829"/>
      <c r="O196" s="1077"/>
      <c r="P196" s="829"/>
      <c r="Q196" s="1077"/>
      <c r="R196" s="829"/>
      <c r="S196" s="1076" t="s">
        <v>237</v>
      </c>
      <c r="T196" s="829"/>
      <c r="U196" s="829"/>
      <c r="V196" s="829"/>
      <c r="W196" s="829"/>
      <c r="X196" s="829"/>
      <c r="Y196" s="829"/>
      <c r="Z196" s="829"/>
      <c r="AA196" s="1077" t="s">
        <v>273</v>
      </c>
      <c r="AB196" s="829"/>
      <c r="AC196" s="829"/>
      <c r="AD196" s="829"/>
      <c r="AE196" s="829"/>
      <c r="AF196" s="1077" t="s">
        <v>274</v>
      </c>
      <c r="AG196" s="829"/>
      <c r="AH196" s="829"/>
      <c r="AI196" s="227" t="s">
        <v>286</v>
      </c>
      <c r="AJ196" s="1078" t="s">
        <v>421</v>
      </c>
      <c r="AK196" s="829"/>
      <c r="AL196" s="829"/>
      <c r="AM196" s="829"/>
      <c r="AN196" s="829"/>
      <c r="AO196" s="829"/>
      <c r="AP196" s="226">
        <v>2815325822</v>
      </c>
      <c r="AQ196" s="226">
        <v>21000000</v>
      </c>
      <c r="AR196" s="226">
        <v>2345525822</v>
      </c>
      <c r="AS196" s="372">
        <v>0</v>
      </c>
      <c r="AT196" s="226">
        <v>72500000</v>
      </c>
      <c r="AU196" s="226">
        <v>-51500000</v>
      </c>
      <c r="AV196" s="372">
        <v>0</v>
      </c>
      <c r="AW196" s="226">
        <v>72500000</v>
      </c>
      <c r="AX196" s="372">
        <v>0</v>
      </c>
      <c r="AY196" s="372">
        <v>0</v>
      </c>
      <c r="AZ196" s="372">
        <v>0</v>
      </c>
      <c r="BA196" s="372">
        <v>0</v>
      </c>
      <c r="BB196" s="372">
        <v>0</v>
      </c>
    </row>
    <row r="197" spans="1:54" hidden="1" x14ac:dyDescent="0.25">
      <c r="A197" s="1077" t="s">
        <v>99</v>
      </c>
      <c r="B197" s="829"/>
      <c r="C197" s="1077" t="s">
        <v>322</v>
      </c>
      <c r="D197" s="829"/>
      <c r="E197" s="1077" t="s">
        <v>324</v>
      </c>
      <c r="F197" s="829"/>
      <c r="G197" s="1077" t="s">
        <v>279</v>
      </c>
      <c r="H197" s="829"/>
      <c r="I197" s="1077" t="s">
        <v>280</v>
      </c>
      <c r="J197" s="829"/>
      <c r="K197" s="829"/>
      <c r="L197" s="1077"/>
      <c r="M197" s="829"/>
      <c r="N197" s="829"/>
      <c r="O197" s="1077"/>
      <c r="P197" s="829"/>
      <c r="Q197" s="1077"/>
      <c r="R197" s="829"/>
      <c r="S197" s="1076" t="s">
        <v>237</v>
      </c>
      <c r="T197" s="829"/>
      <c r="U197" s="829"/>
      <c r="V197" s="829"/>
      <c r="W197" s="829"/>
      <c r="X197" s="829"/>
      <c r="Y197" s="829"/>
      <c r="Z197" s="829"/>
      <c r="AA197" s="1077" t="s">
        <v>273</v>
      </c>
      <c r="AB197" s="829"/>
      <c r="AC197" s="829"/>
      <c r="AD197" s="829"/>
      <c r="AE197" s="829"/>
      <c r="AF197" s="1077" t="s">
        <v>274</v>
      </c>
      <c r="AG197" s="829"/>
      <c r="AH197" s="829"/>
      <c r="AI197" s="227" t="s">
        <v>65</v>
      </c>
      <c r="AJ197" s="1078" t="s">
        <v>275</v>
      </c>
      <c r="AK197" s="829"/>
      <c r="AL197" s="829"/>
      <c r="AM197" s="829"/>
      <c r="AN197" s="829"/>
      <c r="AO197" s="829"/>
      <c r="AP197" s="226">
        <v>1300000000</v>
      </c>
      <c r="AQ197" s="372">
        <v>0</v>
      </c>
      <c r="AR197" s="226">
        <v>199000000</v>
      </c>
      <c r="AS197" s="372">
        <v>0</v>
      </c>
      <c r="AT197" s="372">
        <v>0</v>
      </c>
      <c r="AU197" s="372">
        <v>0</v>
      </c>
      <c r="AV197" s="226">
        <v>2304545</v>
      </c>
      <c r="AW197" s="226">
        <v>-2304545</v>
      </c>
      <c r="AX197" s="226">
        <v>3772154</v>
      </c>
      <c r="AY197" s="226">
        <v>-1467609</v>
      </c>
      <c r="AZ197" s="226">
        <v>3772154</v>
      </c>
      <c r="BA197" s="372">
        <v>0</v>
      </c>
      <c r="BB197" s="372">
        <v>0</v>
      </c>
    </row>
    <row r="198" spans="1:54" hidden="1" x14ac:dyDescent="0.25">
      <c r="A198" s="1077" t="s">
        <v>99</v>
      </c>
      <c r="B198" s="829"/>
      <c r="C198" s="1077" t="s">
        <v>322</v>
      </c>
      <c r="D198" s="829"/>
      <c r="E198" s="1077" t="s">
        <v>324</v>
      </c>
      <c r="F198" s="829"/>
      <c r="G198" s="1077" t="s">
        <v>279</v>
      </c>
      <c r="H198" s="829"/>
      <c r="I198" s="1077" t="s">
        <v>280</v>
      </c>
      <c r="J198" s="829"/>
      <c r="K198" s="829"/>
      <c r="L198" s="1077"/>
      <c r="M198" s="829"/>
      <c r="N198" s="829"/>
      <c r="O198" s="1077"/>
      <c r="P198" s="829"/>
      <c r="Q198" s="1077"/>
      <c r="R198" s="829"/>
      <c r="S198" s="1076" t="s">
        <v>237</v>
      </c>
      <c r="T198" s="829"/>
      <c r="U198" s="829"/>
      <c r="V198" s="829"/>
      <c r="W198" s="829"/>
      <c r="X198" s="829"/>
      <c r="Y198" s="829"/>
      <c r="Z198" s="829"/>
      <c r="AA198" s="1077" t="s">
        <v>273</v>
      </c>
      <c r="AB198" s="829"/>
      <c r="AC198" s="829"/>
      <c r="AD198" s="829"/>
      <c r="AE198" s="829"/>
      <c r="AF198" s="1077" t="s">
        <v>274</v>
      </c>
      <c r="AG198" s="829"/>
      <c r="AH198" s="829"/>
      <c r="AI198" s="227" t="s">
        <v>286</v>
      </c>
      <c r="AJ198" s="1078" t="s">
        <v>421</v>
      </c>
      <c r="AK198" s="829"/>
      <c r="AL198" s="829"/>
      <c r="AM198" s="829"/>
      <c r="AN198" s="829"/>
      <c r="AO198" s="829"/>
      <c r="AP198" s="226">
        <v>2815325822</v>
      </c>
      <c r="AQ198" s="226">
        <v>21000000</v>
      </c>
      <c r="AR198" s="226">
        <v>2345525822</v>
      </c>
      <c r="AS198" s="372">
        <v>0</v>
      </c>
      <c r="AT198" s="226">
        <v>72500000</v>
      </c>
      <c r="AU198" s="226">
        <v>-51500000</v>
      </c>
      <c r="AV198" s="372">
        <v>0</v>
      </c>
      <c r="AW198" s="226">
        <v>72500000</v>
      </c>
      <c r="AX198" s="372">
        <v>0</v>
      </c>
      <c r="AY198" s="372">
        <v>0</v>
      </c>
      <c r="AZ198" s="372">
        <v>0</v>
      </c>
      <c r="BA198" s="372">
        <v>0</v>
      </c>
      <c r="BB198" s="372">
        <v>0</v>
      </c>
    </row>
    <row r="199" spans="1:54" hidden="1" x14ac:dyDescent="0.25">
      <c r="A199" s="1077" t="s">
        <v>99</v>
      </c>
      <c r="B199" s="829"/>
      <c r="C199" s="1077" t="s">
        <v>322</v>
      </c>
      <c r="D199" s="829"/>
      <c r="E199" s="1077" t="s">
        <v>324</v>
      </c>
      <c r="F199" s="829"/>
      <c r="G199" s="1077" t="s">
        <v>279</v>
      </c>
      <c r="H199" s="829"/>
      <c r="I199" s="1077" t="s">
        <v>280</v>
      </c>
      <c r="J199" s="829"/>
      <c r="K199" s="829"/>
      <c r="L199" s="1077" t="s">
        <v>282</v>
      </c>
      <c r="M199" s="829"/>
      <c r="N199" s="829"/>
      <c r="O199" s="1077"/>
      <c r="P199" s="829"/>
      <c r="Q199" s="1077"/>
      <c r="R199" s="829"/>
      <c r="S199" s="1076" t="s">
        <v>326</v>
      </c>
      <c r="T199" s="829"/>
      <c r="U199" s="829"/>
      <c r="V199" s="829"/>
      <c r="W199" s="829"/>
      <c r="X199" s="829"/>
      <c r="Y199" s="829"/>
      <c r="Z199" s="829"/>
      <c r="AA199" s="1077" t="s">
        <v>273</v>
      </c>
      <c r="AB199" s="829"/>
      <c r="AC199" s="829"/>
      <c r="AD199" s="829"/>
      <c r="AE199" s="829"/>
      <c r="AF199" s="1077" t="s">
        <v>274</v>
      </c>
      <c r="AG199" s="829"/>
      <c r="AH199" s="829"/>
      <c r="AI199" s="227" t="s">
        <v>65</v>
      </c>
      <c r="AJ199" s="1078" t="s">
        <v>275</v>
      </c>
      <c r="AK199" s="829"/>
      <c r="AL199" s="829"/>
      <c r="AM199" s="829"/>
      <c r="AN199" s="829"/>
      <c r="AO199" s="829"/>
      <c r="AP199" s="226">
        <v>1300000000</v>
      </c>
      <c r="AQ199" s="372">
        <v>0</v>
      </c>
      <c r="AR199" s="226">
        <v>199000000</v>
      </c>
      <c r="AS199" s="372">
        <v>0</v>
      </c>
      <c r="AT199" s="372">
        <v>0</v>
      </c>
      <c r="AU199" s="372">
        <v>0</v>
      </c>
      <c r="AV199" s="226">
        <v>2304545</v>
      </c>
      <c r="AW199" s="226">
        <v>-2304545</v>
      </c>
      <c r="AX199" s="226">
        <v>3772154</v>
      </c>
      <c r="AY199" s="226">
        <v>-1467609</v>
      </c>
      <c r="AZ199" s="226">
        <v>3772154</v>
      </c>
      <c r="BA199" s="372">
        <v>0</v>
      </c>
      <c r="BB199" s="372">
        <v>0</v>
      </c>
    </row>
    <row r="200" spans="1:54" hidden="1" x14ac:dyDescent="0.25">
      <c r="A200" s="1084" t="s">
        <v>99</v>
      </c>
      <c r="B200" s="829"/>
      <c r="C200" s="1084" t="s">
        <v>322</v>
      </c>
      <c r="D200" s="829"/>
      <c r="E200" s="1084" t="s">
        <v>324</v>
      </c>
      <c r="F200" s="829"/>
      <c r="G200" s="1084" t="s">
        <v>279</v>
      </c>
      <c r="H200" s="829"/>
      <c r="I200" s="1084" t="s">
        <v>280</v>
      </c>
      <c r="J200" s="829"/>
      <c r="K200" s="829"/>
      <c r="L200" s="1084" t="s">
        <v>282</v>
      </c>
      <c r="M200" s="829"/>
      <c r="N200" s="829"/>
      <c r="O200" s="1084" t="s">
        <v>279</v>
      </c>
      <c r="P200" s="829"/>
      <c r="Q200" s="1084"/>
      <c r="R200" s="829"/>
      <c r="S200" s="1083" t="s">
        <v>332</v>
      </c>
      <c r="T200" s="829"/>
      <c r="U200" s="829"/>
      <c r="V200" s="829"/>
      <c r="W200" s="829"/>
      <c r="X200" s="829"/>
      <c r="Y200" s="829"/>
      <c r="Z200" s="829"/>
      <c r="AA200" s="1084" t="s">
        <v>273</v>
      </c>
      <c r="AB200" s="829"/>
      <c r="AC200" s="829"/>
      <c r="AD200" s="829"/>
      <c r="AE200" s="829"/>
      <c r="AF200" s="1084" t="s">
        <v>274</v>
      </c>
      <c r="AG200" s="829"/>
      <c r="AH200" s="829"/>
      <c r="AI200" s="224" t="s">
        <v>65</v>
      </c>
      <c r="AJ200" s="1085" t="s">
        <v>275</v>
      </c>
      <c r="AK200" s="829"/>
      <c r="AL200" s="829"/>
      <c r="AM200" s="829"/>
      <c r="AN200" s="829"/>
      <c r="AO200" s="829"/>
      <c r="AP200" s="223">
        <v>197200000</v>
      </c>
      <c r="AQ200" s="373">
        <v>0</v>
      </c>
      <c r="AR200" s="223">
        <v>107200000</v>
      </c>
      <c r="AS200" s="373">
        <v>0</v>
      </c>
      <c r="AT200" s="373">
        <v>0</v>
      </c>
      <c r="AU200" s="373">
        <v>0</v>
      </c>
      <c r="AV200" s="373">
        <v>0</v>
      </c>
      <c r="AW200" s="373">
        <v>0</v>
      </c>
      <c r="AX200" s="373">
        <v>0</v>
      </c>
      <c r="AY200" s="373">
        <v>0</v>
      </c>
      <c r="AZ200" s="373">
        <v>0</v>
      </c>
      <c r="BA200" s="373">
        <v>0</v>
      </c>
      <c r="BB200" s="373">
        <v>0</v>
      </c>
    </row>
    <row r="201" spans="1:54" hidden="1" x14ac:dyDescent="0.25">
      <c r="A201" s="1084" t="s">
        <v>99</v>
      </c>
      <c r="B201" s="829"/>
      <c r="C201" s="1084" t="s">
        <v>322</v>
      </c>
      <c r="D201" s="829"/>
      <c r="E201" s="1084" t="s">
        <v>324</v>
      </c>
      <c r="F201" s="829"/>
      <c r="G201" s="1084" t="s">
        <v>279</v>
      </c>
      <c r="H201" s="829"/>
      <c r="I201" s="1084" t="s">
        <v>280</v>
      </c>
      <c r="J201" s="829"/>
      <c r="K201" s="829"/>
      <c r="L201" s="1084" t="s">
        <v>282</v>
      </c>
      <c r="M201" s="829"/>
      <c r="N201" s="829"/>
      <c r="O201" s="1084" t="s">
        <v>282</v>
      </c>
      <c r="P201" s="829"/>
      <c r="Q201" s="1084"/>
      <c r="R201" s="829"/>
      <c r="S201" s="1083" t="s">
        <v>327</v>
      </c>
      <c r="T201" s="829"/>
      <c r="U201" s="829"/>
      <c r="V201" s="829"/>
      <c r="W201" s="829"/>
      <c r="X201" s="829"/>
      <c r="Y201" s="829"/>
      <c r="Z201" s="829"/>
      <c r="AA201" s="1084" t="s">
        <v>273</v>
      </c>
      <c r="AB201" s="829"/>
      <c r="AC201" s="829"/>
      <c r="AD201" s="829"/>
      <c r="AE201" s="829"/>
      <c r="AF201" s="1084" t="s">
        <v>274</v>
      </c>
      <c r="AG201" s="829"/>
      <c r="AH201" s="829"/>
      <c r="AI201" s="224" t="s">
        <v>65</v>
      </c>
      <c r="AJ201" s="1085" t="s">
        <v>275</v>
      </c>
      <c r="AK201" s="829"/>
      <c r="AL201" s="829"/>
      <c r="AM201" s="829"/>
      <c r="AN201" s="829"/>
      <c r="AO201" s="829"/>
      <c r="AP201" s="223">
        <v>135600000</v>
      </c>
      <c r="AQ201" s="373">
        <v>0</v>
      </c>
      <c r="AR201" s="223">
        <v>30600000</v>
      </c>
      <c r="AS201" s="373">
        <v>0</v>
      </c>
      <c r="AT201" s="373">
        <v>0</v>
      </c>
      <c r="AU201" s="373">
        <v>0</v>
      </c>
      <c r="AV201" s="373">
        <v>0</v>
      </c>
      <c r="AW201" s="373">
        <v>0</v>
      </c>
      <c r="AX201" s="373">
        <v>0</v>
      </c>
      <c r="AY201" s="373">
        <v>0</v>
      </c>
      <c r="AZ201" s="373">
        <v>0</v>
      </c>
      <c r="BA201" s="373">
        <v>0</v>
      </c>
      <c r="BB201" s="373">
        <v>0</v>
      </c>
    </row>
    <row r="202" spans="1:54" hidden="1" x14ac:dyDescent="0.25">
      <c r="A202" s="1084" t="s">
        <v>99</v>
      </c>
      <c r="B202" s="829"/>
      <c r="C202" s="1084" t="s">
        <v>322</v>
      </c>
      <c r="D202" s="829"/>
      <c r="E202" s="1084" t="s">
        <v>324</v>
      </c>
      <c r="F202" s="829"/>
      <c r="G202" s="1084" t="s">
        <v>279</v>
      </c>
      <c r="H202" s="829"/>
      <c r="I202" s="1084" t="s">
        <v>280</v>
      </c>
      <c r="J202" s="829"/>
      <c r="K202" s="829"/>
      <c r="L202" s="1084" t="s">
        <v>282</v>
      </c>
      <c r="M202" s="829"/>
      <c r="N202" s="829"/>
      <c r="O202" s="1084" t="s">
        <v>289</v>
      </c>
      <c r="P202" s="829"/>
      <c r="Q202" s="1084"/>
      <c r="R202" s="829"/>
      <c r="S202" s="1083" t="s">
        <v>328</v>
      </c>
      <c r="T202" s="829"/>
      <c r="U202" s="829"/>
      <c r="V202" s="829"/>
      <c r="W202" s="829"/>
      <c r="X202" s="829"/>
      <c r="Y202" s="829"/>
      <c r="Z202" s="829"/>
      <c r="AA202" s="1084" t="s">
        <v>273</v>
      </c>
      <c r="AB202" s="829"/>
      <c r="AC202" s="829"/>
      <c r="AD202" s="829"/>
      <c r="AE202" s="829"/>
      <c r="AF202" s="1084" t="s">
        <v>274</v>
      </c>
      <c r="AG202" s="829"/>
      <c r="AH202" s="829"/>
      <c r="AI202" s="224" t="s">
        <v>65</v>
      </c>
      <c r="AJ202" s="1085" t="s">
        <v>275</v>
      </c>
      <c r="AK202" s="829"/>
      <c r="AL202" s="829"/>
      <c r="AM202" s="829"/>
      <c r="AN202" s="829"/>
      <c r="AO202" s="829"/>
      <c r="AP202" s="223">
        <v>341600000</v>
      </c>
      <c r="AQ202" s="373">
        <v>0</v>
      </c>
      <c r="AR202" s="373">
        <v>0</v>
      </c>
      <c r="AS202" s="373">
        <v>0</v>
      </c>
      <c r="AT202" s="373">
        <v>0</v>
      </c>
      <c r="AU202" s="373">
        <v>0</v>
      </c>
      <c r="AV202" s="373">
        <v>0</v>
      </c>
      <c r="AW202" s="373">
        <v>0</v>
      </c>
      <c r="AX202" s="373">
        <v>0</v>
      </c>
      <c r="AY202" s="373">
        <v>0</v>
      </c>
      <c r="AZ202" s="373">
        <v>0</v>
      </c>
      <c r="BA202" s="373">
        <v>0</v>
      </c>
      <c r="BB202" s="373">
        <v>0</v>
      </c>
    </row>
    <row r="203" spans="1:54" hidden="1" x14ac:dyDescent="0.25">
      <c r="A203" s="1084" t="s">
        <v>99</v>
      </c>
      <c r="B203" s="829"/>
      <c r="C203" s="1084" t="s">
        <v>322</v>
      </c>
      <c r="D203" s="829"/>
      <c r="E203" s="1084" t="s">
        <v>324</v>
      </c>
      <c r="F203" s="829"/>
      <c r="G203" s="1084" t="s">
        <v>279</v>
      </c>
      <c r="H203" s="829"/>
      <c r="I203" s="1084" t="s">
        <v>280</v>
      </c>
      <c r="J203" s="829"/>
      <c r="K203" s="829"/>
      <c r="L203" s="1084" t="s">
        <v>282</v>
      </c>
      <c r="M203" s="829"/>
      <c r="N203" s="829"/>
      <c r="O203" s="1084" t="s">
        <v>283</v>
      </c>
      <c r="P203" s="829"/>
      <c r="Q203" s="1084"/>
      <c r="R203" s="829"/>
      <c r="S203" s="1083" t="s">
        <v>84</v>
      </c>
      <c r="T203" s="829"/>
      <c r="U203" s="829"/>
      <c r="V203" s="829"/>
      <c r="W203" s="829"/>
      <c r="X203" s="829"/>
      <c r="Y203" s="829"/>
      <c r="Z203" s="829"/>
      <c r="AA203" s="1084" t="s">
        <v>273</v>
      </c>
      <c r="AB203" s="829"/>
      <c r="AC203" s="829"/>
      <c r="AD203" s="829"/>
      <c r="AE203" s="829"/>
      <c r="AF203" s="1084" t="s">
        <v>274</v>
      </c>
      <c r="AG203" s="829"/>
      <c r="AH203" s="829"/>
      <c r="AI203" s="224" t="s">
        <v>65</v>
      </c>
      <c r="AJ203" s="1085" t="s">
        <v>275</v>
      </c>
      <c r="AK203" s="829"/>
      <c r="AL203" s="829"/>
      <c r="AM203" s="829"/>
      <c r="AN203" s="829"/>
      <c r="AO203" s="829"/>
      <c r="AP203" s="223">
        <v>394400000</v>
      </c>
      <c r="AQ203" s="373">
        <v>0</v>
      </c>
      <c r="AR203" s="373">
        <v>0</v>
      </c>
      <c r="AS203" s="373">
        <v>0</v>
      </c>
      <c r="AT203" s="373">
        <v>0</v>
      </c>
      <c r="AU203" s="373">
        <v>0</v>
      </c>
      <c r="AV203" s="223">
        <v>2304545</v>
      </c>
      <c r="AW203" s="223">
        <v>-2304545</v>
      </c>
      <c r="AX203" s="223">
        <v>3772154</v>
      </c>
      <c r="AY203" s="223">
        <v>-1467609</v>
      </c>
      <c r="AZ203" s="223">
        <v>3772154</v>
      </c>
      <c r="BA203" s="373">
        <v>0</v>
      </c>
      <c r="BB203" s="373">
        <v>0</v>
      </c>
    </row>
    <row r="204" spans="1:54" hidden="1" x14ac:dyDescent="0.25">
      <c r="A204" s="1084" t="s">
        <v>99</v>
      </c>
      <c r="B204" s="829"/>
      <c r="C204" s="1084" t="s">
        <v>322</v>
      </c>
      <c r="D204" s="829"/>
      <c r="E204" s="1084" t="s">
        <v>324</v>
      </c>
      <c r="F204" s="829"/>
      <c r="G204" s="1084" t="s">
        <v>279</v>
      </c>
      <c r="H204" s="829"/>
      <c r="I204" s="1084" t="s">
        <v>280</v>
      </c>
      <c r="J204" s="829"/>
      <c r="K204" s="829"/>
      <c r="L204" s="1084" t="s">
        <v>282</v>
      </c>
      <c r="M204" s="829"/>
      <c r="N204" s="829"/>
      <c r="O204" s="1084" t="s">
        <v>292</v>
      </c>
      <c r="P204" s="829"/>
      <c r="Q204" s="1084"/>
      <c r="R204" s="829"/>
      <c r="S204" s="1083" t="s">
        <v>329</v>
      </c>
      <c r="T204" s="829"/>
      <c r="U204" s="829"/>
      <c r="V204" s="829"/>
      <c r="W204" s="829"/>
      <c r="X204" s="829"/>
      <c r="Y204" s="829"/>
      <c r="Z204" s="829"/>
      <c r="AA204" s="1084" t="s">
        <v>273</v>
      </c>
      <c r="AB204" s="829"/>
      <c r="AC204" s="829"/>
      <c r="AD204" s="829"/>
      <c r="AE204" s="829"/>
      <c r="AF204" s="1084" t="s">
        <v>274</v>
      </c>
      <c r="AG204" s="829"/>
      <c r="AH204" s="829"/>
      <c r="AI204" s="224" t="s">
        <v>65</v>
      </c>
      <c r="AJ204" s="1085" t="s">
        <v>275</v>
      </c>
      <c r="AK204" s="829"/>
      <c r="AL204" s="829"/>
      <c r="AM204" s="829"/>
      <c r="AN204" s="829"/>
      <c r="AO204" s="829"/>
      <c r="AP204" s="223">
        <v>230000000</v>
      </c>
      <c r="AQ204" s="373">
        <v>0</v>
      </c>
      <c r="AR204" s="223">
        <v>60000000</v>
      </c>
      <c r="AS204" s="373">
        <v>0</v>
      </c>
      <c r="AT204" s="373">
        <v>0</v>
      </c>
      <c r="AU204" s="373">
        <v>0</v>
      </c>
      <c r="AV204" s="373">
        <v>0</v>
      </c>
      <c r="AW204" s="373">
        <v>0</v>
      </c>
      <c r="AX204" s="373">
        <v>0</v>
      </c>
      <c r="AY204" s="373">
        <v>0</v>
      </c>
      <c r="AZ204" s="373">
        <v>0</v>
      </c>
      <c r="BA204" s="373">
        <v>0</v>
      </c>
      <c r="BB204" s="373">
        <v>0</v>
      </c>
    </row>
    <row r="205" spans="1:54" hidden="1" x14ac:dyDescent="0.25">
      <c r="A205" s="1084" t="s">
        <v>99</v>
      </c>
      <c r="B205" s="829"/>
      <c r="C205" s="1084" t="s">
        <v>322</v>
      </c>
      <c r="D205" s="829"/>
      <c r="E205" s="1084" t="s">
        <v>324</v>
      </c>
      <c r="F205" s="829"/>
      <c r="G205" s="1084" t="s">
        <v>279</v>
      </c>
      <c r="H205" s="829"/>
      <c r="I205" s="1084" t="s">
        <v>280</v>
      </c>
      <c r="J205" s="829"/>
      <c r="K205" s="829"/>
      <c r="L205" s="1084" t="s">
        <v>282</v>
      </c>
      <c r="M205" s="829"/>
      <c r="N205" s="829"/>
      <c r="O205" s="1084" t="s">
        <v>80</v>
      </c>
      <c r="P205" s="829"/>
      <c r="Q205" s="1084"/>
      <c r="R205" s="829"/>
      <c r="S205" s="1083" t="s">
        <v>330</v>
      </c>
      <c r="T205" s="829"/>
      <c r="U205" s="829"/>
      <c r="V205" s="829"/>
      <c r="W205" s="829"/>
      <c r="X205" s="829"/>
      <c r="Y205" s="829"/>
      <c r="Z205" s="829"/>
      <c r="AA205" s="1084" t="s">
        <v>273</v>
      </c>
      <c r="AB205" s="829"/>
      <c r="AC205" s="829"/>
      <c r="AD205" s="829"/>
      <c r="AE205" s="829"/>
      <c r="AF205" s="1084" t="s">
        <v>274</v>
      </c>
      <c r="AG205" s="829"/>
      <c r="AH205" s="829"/>
      <c r="AI205" s="224" t="s">
        <v>65</v>
      </c>
      <c r="AJ205" s="1085" t="s">
        <v>275</v>
      </c>
      <c r="AK205" s="829"/>
      <c r="AL205" s="829"/>
      <c r="AM205" s="829"/>
      <c r="AN205" s="829"/>
      <c r="AO205" s="829"/>
      <c r="AP205" s="223">
        <v>1200000</v>
      </c>
      <c r="AQ205" s="373">
        <v>0</v>
      </c>
      <c r="AR205" s="223">
        <v>1200000</v>
      </c>
      <c r="AS205" s="373">
        <v>0</v>
      </c>
      <c r="AT205" s="373">
        <v>0</v>
      </c>
      <c r="AU205" s="373">
        <v>0</v>
      </c>
      <c r="AV205" s="373">
        <v>0</v>
      </c>
      <c r="AW205" s="373">
        <v>0</v>
      </c>
      <c r="AX205" s="373">
        <v>0</v>
      </c>
      <c r="AY205" s="373">
        <v>0</v>
      </c>
      <c r="AZ205" s="373">
        <v>0</v>
      </c>
      <c r="BA205" s="373">
        <v>0</v>
      </c>
      <c r="BB205" s="373">
        <v>0</v>
      </c>
    </row>
    <row r="206" spans="1:54" hidden="1" x14ac:dyDescent="0.25">
      <c r="A206" s="1077" t="s">
        <v>99</v>
      </c>
      <c r="B206" s="829"/>
      <c r="C206" s="1077" t="s">
        <v>322</v>
      </c>
      <c r="D206" s="829"/>
      <c r="E206" s="1077" t="s">
        <v>324</v>
      </c>
      <c r="F206" s="829"/>
      <c r="G206" s="1077" t="s">
        <v>279</v>
      </c>
      <c r="H206" s="829"/>
      <c r="I206" s="1077" t="s">
        <v>280</v>
      </c>
      <c r="J206" s="829"/>
      <c r="K206" s="829"/>
      <c r="L206" s="1077" t="s">
        <v>289</v>
      </c>
      <c r="M206" s="829"/>
      <c r="N206" s="829"/>
      <c r="O206" s="1077"/>
      <c r="P206" s="829"/>
      <c r="Q206" s="1077"/>
      <c r="R206" s="829"/>
      <c r="S206" s="1076" t="s">
        <v>422</v>
      </c>
      <c r="T206" s="829"/>
      <c r="U206" s="829"/>
      <c r="V206" s="829"/>
      <c r="W206" s="829"/>
      <c r="X206" s="829"/>
      <c r="Y206" s="829"/>
      <c r="Z206" s="829"/>
      <c r="AA206" s="1077" t="s">
        <v>273</v>
      </c>
      <c r="AB206" s="829"/>
      <c r="AC206" s="829"/>
      <c r="AD206" s="829"/>
      <c r="AE206" s="829"/>
      <c r="AF206" s="1077" t="s">
        <v>274</v>
      </c>
      <c r="AG206" s="829"/>
      <c r="AH206" s="829"/>
      <c r="AI206" s="227" t="s">
        <v>286</v>
      </c>
      <c r="AJ206" s="1078" t="s">
        <v>421</v>
      </c>
      <c r="AK206" s="829"/>
      <c r="AL206" s="829"/>
      <c r="AM206" s="829"/>
      <c r="AN206" s="829"/>
      <c r="AO206" s="829"/>
      <c r="AP206" s="226">
        <v>2815325822</v>
      </c>
      <c r="AQ206" s="226">
        <v>21000000</v>
      </c>
      <c r="AR206" s="226">
        <v>2345525822</v>
      </c>
      <c r="AS206" s="372">
        <v>0</v>
      </c>
      <c r="AT206" s="226">
        <v>72500000</v>
      </c>
      <c r="AU206" s="226">
        <v>-51500000</v>
      </c>
      <c r="AV206" s="372">
        <v>0</v>
      </c>
      <c r="AW206" s="226">
        <v>72500000</v>
      </c>
      <c r="AX206" s="372">
        <v>0</v>
      </c>
      <c r="AY206" s="372">
        <v>0</v>
      </c>
      <c r="AZ206" s="372">
        <v>0</v>
      </c>
      <c r="BA206" s="372">
        <v>0</v>
      </c>
      <c r="BB206" s="372">
        <v>0</v>
      </c>
    </row>
    <row r="207" spans="1:54" hidden="1" x14ac:dyDescent="0.25">
      <c r="A207" s="1084" t="s">
        <v>99</v>
      </c>
      <c r="B207" s="829"/>
      <c r="C207" s="1084" t="s">
        <v>322</v>
      </c>
      <c r="D207" s="829"/>
      <c r="E207" s="1084" t="s">
        <v>324</v>
      </c>
      <c r="F207" s="829"/>
      <c r="G207" s="1084" t="s">
        <v>279</v>
      </c>
      <c r="H207" s="829"/>
      <c r="I207" s="1084" t="s">
        <v>280</v>
      </c>
      <c r="J207" s="829"/>
      <c r="K207" s="829"/>
      <c r="L207" s="1084" t="s">
        <v>289</v>
      </c>
      <c r="M207" s="829"/>
      <c r="N207" s="829"/>
      <c r="O207" s="1084" t="s">
        <v>279</v>
      </c>
      <c r="P207" s="829"/>
      <c r="Q207" s="1084"/>
      <c r="R207" s="829"/>
      <c r="S207" s="1083" t="s">
        <v>332</v>
      </c>
      <c r="T207" s="829"/>
      <c r="U207" s="829"/>
      <c r="V207" s="829"/>
      <c r="W207" s="829"/>
      <c r="X207" s="829"/>
      <c r="Y207" s="829"/>
      <c r="Z207" s="829"/>
      <c r="AA207" s="1084" t="s">
        <v>273</v>
      </c>
      <c r="AB207" s="829"/>
      <c r="AC207" s="829"/>
      <c r="AD207" s="829"/>
      <c r="AE207" s="829"/>
      <c r="AF207" s="1084" t="s">
        <v>274</v>
      </c>
      <c r="AG207" s="829"/>
      <c r="AH207" s="829"/>
      <c r="AI207" s="224" t="s">
        <v>286</v>
      </c>
      <c r="AJ207" s="1085" t="s">
        <v>421</v>
      </c>
      <c r="AK207" s="829"/>
      <c r="AL207" s="829"/>
      <c r="AM207" s="829"/>
      <c r="AN207" s="829"/>
      <c r="AO207" s="829"/>
      <c r="AP207" s="223">
        <v>1217200000</v>
      </c>
      <c r="AQ207" s="223">
        <v>21000000</v>
      </c>
      <c r="AR207" s="223">
        <v>747400000</v>
      </c>
      <c r="AS207" s="373">
        <v>0</v>
      </c>
      <c r="AT207" s="223">
        <v>72500000</v>
      </c>
      <c r="AU207" s="223">
        <v>-51500000</v>
      </c>
      <c r="AV207" s="373">
        <v>0</v>
      </c>
      <c r="AW207" s="223">
        <v>72500000</v>
      </c>
      <c r="AX207" s="373">
        <v>0</v>
      </c>
      <c r="AY207" s="373">
        <v>0</v>
      </c>
      <c r="AZ207" s="373">
        <v>0</v>
      </c>
      <c r="BA207" s="373">
        <v>0</v>
      </c>
      <c r="BB207" s="373">
        <v>0</v>
      </c>
    </row>
    <row r="208" spans="1:54" hidden="1" x14ac:dyDescent="0.25">
      <c r="A208" s="1084" t="s">
        <v>99</v>
      </c>
      <c r="B208" s="829"/>
      <c r="C208" s="1084" t="s">
        <v>322</v>
      </c>
      <c r="D208" s="829"/>
      <c r="E208" s="1084" t="s">
        <v>324</v>
      </c>
      <c r="F208" s="829"/>
      <c r="G208" s="1084" t="s">
        <v>279</v>
      </c>
      <c r="H208" s="829"/>
      <c r="I208" s="1084" t="s">
        <v>280</v>
      </c>
      <c r="J208" s="829"/>
      <c r="K208" s="829"/>
      <c r="L208" s="1084" t="s">
        <v>289</v>
      </c>
      <c r="M208" s="829"/>
      <c r="N208" s="829"/>
      <c r="O208" s="1084" t="s">
        <v>282</v>
      </c>
      <c r="P208" s="829"/>
      <c r="Q208" s="1084"/>
      <c r="R208" s="829"/>
      <c r="S208" s="1083" t="s">
        <v>327</v>
      </c>
      <c r="T208" s="829"/>
      <c r="U208" s="829"/>
      <c r="V208" s="829"/>
      <c r="W208" s="829"/>
      <c r="X208" s="829"/>
      <c r="Y208" s="829"/>
      <c r="Z208" s="829"/>
      <c r="AA208" s="1084" t="s">
        <v>273</v>
      </c>
      <c r="AB208" s="829"/>
      <c r="AC208" s="829"/>
      <c r="AD208" s="829"/>
      <c r="AE208" s="829"/>
      <c r="AF208" s="1084" t="s">
        <v>274</v>
      </c>
      <c r="AG208" s="829"/>
      <c r="AH208" s="829"/>
      <c r="AI208" s="224" t="s">
        <v>286</v>
      </c>
      <c r="AJ208" s="1085" t="s">
        <v>421</v>
      </c>
      <c r="AK208" s="829"/>
      <c r="AL208" s="829"/>
      <c r="AM208" s="829"/>
      <c r="AN208" s="829"/>
      <c r="AO208" s="829"/>
      <c r="AP208" s="223">
        <v>228000000</v>
      </c>
      <c r="AQ208" s="373">
        <v>0</v>
      </c>
      <c r="AR208" s="223">
        <v>228000000</v>
      </c>
      <c r="AS208" s="373">
        <v>0</v>
      </c>
      <c r="AT208" s="373">
        <v>0</v>
      </c>
      <c r="AU208" s="373">
        <v>0</v>
      </c>
      <c r="AV208" s="373">
        <v>0</v>
      </c>
      <c r="AW208" s="373">
        <v>0</v>
      </c>
      <c r="AX208" s="373">
        <v>0</v>
      </c>
      <c r="AY208" s="373">
        <v>0</v>
      </c>
      <c r="AZ208" s="373">
        <v>0</v>
      </c>
      <c r="BA208" s="373">
        <v>0</v>
      </c>
      <c r="BB208" s="373">
        <v>0</v>
      </c>
    </row>
    <row r="209" spans="1:54" hidden="1" x14ac:dyDescent="0.25">
      <c r="A209" s="1084" t="s">
        <v>99</v>
      </c>
      <c r="B209" s="829"/>
      <c r="C209" s="1084" t="s">
        <v>322</v>
      </c>
      <c r="D209" s="829"/>
      <c r="E209" s="1084" t="s">
        <v>324</v>
      </c>
      <c r="F209" s="829"/>
      <c r="G209" s="1084" t="s">
        <v>279</v>
      </c>
      <c r="H209" s="829"/>
      <c r="I209" s="1084" t="s">
        <v>280</v>
      </c>
      <c r="J209" s="829"/>
      <c r="K209" s="829"/>
      <c r="L209" s="1084" t="s">
        <v>289</v>
      </c>
      <c r="M209" s="829"/>
      <c r="N209" s="829"/>
      <c r="O209" s="1084" t="s">
        <v>289</v>
      </c>
      <c r="P209" s="829"/>
      <c r="Q209" s="1084"/>
      <c r="R209" s="829"/>
      <c r="S209" s="1083" t="s">
        <v>328</v>
      </c>
      <c r="T209" s="829"/>
      <c r="U209" s="829"/>
      <c r="V209" s="829"/>
      <c r="W209" s="829"/>
      <c r="X209" s="829"/>
      <c r="Y209" s="829"/>
      <c r="Z209" s="829"/>
      <c r="AA209" s="1084" t="s">
        <v>273</v>
      </c>
      <c r="AB209" s="829"/>
      <c r="AC209" s="829"/>
      <c r="AD209" s="829"/>
      <c r="AE209" s="829"/>
      <c r="AF209" s="1084" t="s">
        <v>274</v>
      </c>
      <c r="AG209" s="829"/>
      <c r="AH209" s="829"/>
      <c r="AI209" s="224" t="s">
        <v>286</v>
      </c>
      <c r="AJ209" s="1085" t="s">
        <v>421</v>
      </c>
      <c r="AK209" s="829"/>
      <c r="AL209" s="829"/>
      <c r="AM209" s="829"/>
      <c r="AN209" s="829"/>
      <c r="AO209" s="829"/>
      <c r="AP209" s="223">
        <v>164000000</v>
      </c>
      <c r="AQ209" s="373">
        <v>0</v>
      </c>
      <c r="AR209" s="223">
        <v>164000000</v>
      </c>
      <c r="AS209" s="373">
        <v>0</v>
      </c>
      <c r="AT209" s="373">
        <v>0</v>
      </c>
      <c r="AU209" s="373">
        <v>0</v>
      </c>
      <c r="AV209" s="373">
        <v>0</v>
      </c>
      <c r="AW209" s="373">
        <v>0</v>
      </c>
      <c r="AX209" s="373">
        <v>0</v>
      </c>
      <c r="AY209" s="373">
        <v>0</v>
      </c>
      <c r="AZ209" s="373">
        <v>0</v>
      </c>
      <c r="BA209" s="373">
        <v>0</v>
      </c>
      <c r="BB209" s="373">
        <v>0</v>
      </c>
    </row>
    <row r="210" spans="1:54" hidden="1" x14ac:dyDescent="0.25">
      <c r="A210" s="1084" t="s">
        <v>99</v>
      </c>
      <c r="B210" s="829"/>
      <c r="C210" s="1084" t="s">
        <v>322</v>
      </c>
      <c r="D210" s="829"/>
      <c r="E210" s="1084" t="s">
        <v>324</v>
      </c>
      <c r="F210" s="829"/>
      <c r="G210" s="1084" t="s">
        <v>279</v>
      </c>
      <c r="H210" s="829"/>
      <c r="I210" s="1084" t="s">
        <v>280</v>
      </c>
      <c r="J210" s="829"/>
      <c r="K210" s="829"/>
      <c r="L210" s="1084" t="s">
        <v>289</v>
      </c>
      <c r="M210" s="829"/>
      <c r="N210" s="829"/>
      <c r="O210" s="1084" t="s">
        <v>283</v>
      </c>
      <c r="P210" s="829"/>
      <c r="Q210" s="1084"/>
      <c r="R210" s="829"/>
      <c r="S210" s="1083" t="s">
        <v>84</v>
      </c>
      <c r="T210" s="829"/>
      <c r="U210" s="829"/>
      <c r="V210" s="829"/>
      <c r="W210" s="829"/>
      <c r="X210" s="829"/>
      <c r="Y210" s="829"/>
      <c r="Z210" s="829"/>
      <c r="AA210" s="1084" t="s">
        <v>273</v>
      </c>
      <c r="AB210" s="829"/>
      <c r="AC210" s="829"/>
      <c r="AD210" s="829"/>
      <c r="AE210" s="829"/>
      <c r="AF210" s="1084" t="s">
        <v>274</v>
      </c>
      <c r="AG210" s="829"/>
      <c r="AH210" s="829"/>
      <c r="AI210" s="224" t="s">
        <v>286</v>
      </c>
      <c r="AJ210" s="1085" t="s">
        <v>421</v>
      </c>
      <c r="AK210" s="829"/>
      <c r="AL210" s="829"/>
      <c r="AM210" s="829"/>
      <c r="AN210" s="829"/>
      <c r="AO210" s="829"/>
      <c r="AP210" s="223">
        <v>361540000</v>
      </c>
      <c r="AQ210" s="373">
        <v>0</v>
      </c>
      <c r="AR210" s="223">
        <v>361540000</v>
      </c>
      <c r="AS210" s="373">
        <v>0</v>
      </c>
      <c r="AT210" s="373">
        <v>0</v>
      </c>
      <c r="AU210" s="373">
        <v>0</v>
      </c>
      <c r="AV210" s="373">
        <v>0</v>
      </c>
      <c r="AW210" s="373">
        <v>0</v>
      </c>
      <c r="AX210" s="373">
        <v>0</v>
      </c>
      <c r="AY210" s="373">
        <v>0</v>
      </c>
      <c r="AZ210" s="373">
        <v>0</v>
      </c>
      <c r="BA210" s="373">
        <v>0</v>
      </c>
      <c r="BB210" s="373">
        <v>0</v>
      </c>
    </row>
    <row r="211" spans="1:54" hidden="1" x14ac:dyDescent="0.25">
      <c r="A211" s="1084" t="s">
        <v>99</v>
      </c>
      <c r="B211" s="829"/>
      <c r="C211" s="1084" t="s">
        <v>322</v>
      </c>
      <c r="D211" s="829"/>
      <c r="E211" s="1084" t="s">
        <v>324</v>
      </c>
      <c r="F211" s="829"/>
      <c r="G211" s="1084" t="s">
        <v>279</v>
      </c>
      <c r="H211" s="829"/>
      <c r="I211" s="1084" t="s">
        <v>280</v>
      </c>
      <c r="J211" s="829"/>
      <c r="K211" s="829"/>
      <c r="L211" s="1084" t="s">
        <v>289</v>
      </c>
      <c r="M211" s="829"/>
      <c r="N211" s="829"/>
      <c r="O211" s="1084" t="s">
        <v>80</v>
      </c>
      <c r="P211" s="829"/>
      <c r="Q211" s="1084"/>
      <c r="R211" s="829"/>
      <c r="S211" s="1083" t="s">
        <v>330</v>
      </c>
      <c r="T211" s="829"/>
      <c r="U211" s="829"/>
      <c r="V211" s="829"/>
      <c r="W211" s="829"/>
      <c r="X211" s="829"/>
      <c r="Y211" s="829"/>
      <c r="Z211" s="829"/>
      <c r="AA211" s="1084" t="s">
        <v>273</v>
      </c>
      <c r="AB211" s="829"/>
      <c r="AC211" s="829"/>
      <c r="AD211" s="829"/>
      <c r="AE211" s="829"/>
      <c r="AF211" s="1084" t="s">
        <v>274</v>
      </c>
      <c r="AG211" s="829"/>
      <c r="AH211" s="829"/>
      <c r="AI211" s="224" t="s">
        <v>286</v>
      </c>
      <c r="AJ211" s="1085" t="s">
        <v>421</v>
      </c>
      <c r="AK211" s="829"/>
      <c r="AL211" s="829"/>
      <c r="AM211" s="829"/>
      <c r="AN211" s="829"/>
      <c r="AO211" s="829"/>
      <c r="AP211" s="223">
        <v>844585822</v>
      </c>
      <c r="AQ211" s="373">
        <v>0</v>
      </c>
      <c r="AR211" s="223">
        <v>844585822</v>
      </c>
      <c r="AS211" s="373">
        <v>0</v>
      </c>
      <c r="AT211" s="373">
        <v>0</v>
      </c>
      <c r="AU211" s="373">
        <v>0</v>
      </c>
      <c r="AV211" s="373">
        <v>0</v>
      </c>
      <c r="AW211" s="373">
        <v>0</v>
      </c>
      <c r="AX211" s="373">
        <v>0</v>
      </c>
      <c r="AY211" s="373">
        <v>0</v>
      </c>
      <c r="AZ211" s="373">
        <v>0</v>
      </c>
      <c r="BA211" s="373">
        <v>0</v>
      </c>
      <c r="BB211" s="373">
        <v>0</v>
      </c>
    </row>
    <row r="212" spans="1:54" hidden="1" x14ac:dyDescent="0.25">
      <c r="A212" s="1084" t="s">
        <v>99</v>
      </c>
      <c r="B212" s="829"/>
      <c r="C212" s="1084" t="s">
        <v>322</v>
      </c>
      <c r="D212" s="829"/>
      <c r="E212" s="1084" t="s">
        <v>324</v>
      </c>
      <c r="F212" s="829"/>
      <c r="G212" s="1084" t="s">
        <v>282</v>
      </c>
      <c r="H212" s="829"/>
      <c r="I212" s="1084"/>
      <c r="J212" s="829"/>
      <c r="K212" s="829"/>
      <c r="L212" s="1084"/>
      <c r="M212" s="829"/>
      <c r="N212" s="829"/>
      <c r="O212" s="1084"/>
      <c r="P212" s="829"/>
      <c r="Q212" s="1084"/>
      <c r="R212" s="829"/>
      <c r="S212" s="1083" t="s">
        <v>318</v>
      </c>
      <c r="T212" s="829"/>
      <c r="U212" s="829"/>
      <c r="V212" s="829"/>
      <c r="W212" s="829"/>
      <c r="X212" s="829"/>
      <c r="Y212" s="829"/>
      <c r="Z212" s="829"/>
      <c r="AA212" s="1084" t="s">
        <v>273</v>
      </c>
      <c r="AB212" s="829"/>
      <c r="AC212" s="829"/>
      <c r="AD212" s="829"/>
      <c r="AE212" s="829"/>
      <c r="AF212" s="1084" t="s">
        <v>274</v>
      </c>
      <c r="AG212" s="829"/>
      <c r="AH212" s="829"/>
      <c r="AI212" s="224" t="s">
        <v>65</v>
      </c>
      <c r="AJ212" s="1085" t="s">
        <v>275</v>
      </c>
      <c r="AK212" s="829"/>
      <c r="AL212" s="829"/>
      <c r="AM212" s="829"/>
      <c r="AN212" s="829"/>
      <c r="AO212" s="829"/>
      <c r="AP212" s="223">
        <v>1923920000</v>
      </c>
      <c r="AQ212" s="373">
        <v>0</v>
      </c>
      <c r="AR212" s="223">
        <v>246140540</v>
      </c>
      <c r="AS212" s="223">
        <v>-323920000</v>
      </c>
      <c r="AT212" s="223">
        <v>96793103</v>
      </c>
      <c r="AU212" s="223">
        <v>-96793103</v>
      </c>
      <c r="AV212" s="223">
        <v>40084740</v>
      </c>
      <c r="AW212" s="223">
        <v>56708363</v>
      </c>
      <c r="AX212" s="223">
        <v>48227129</v>
      </c>
      <c r="AY212" s="223">
        <v>-8142389</v>
      </c>
      <c r="AZ212" s="223">
        <v>48227129</v>
      </c>
      <c r="BA212" s="373">
        <v>0</v>
      </c>
      <c r="BB212" s="373">
        <v>0</v>
      </c>
    </row>
    <row r="213" spans="1:54" hidden="1" x14ac:dyDescent="0.25">
      <c r="A213" s="1077" t="s">
        <v>99</v>
      </c>
      <c r="B213" s="829"/>
      <c r="C213" s="1077" t="s">
        <v>322</v>
      </c>
      <c r="D213" s="829"/>
      <c r="E213" s="1077" t="s">
        <v>324</v>
      </c>
      <c r="F213" s="829"/>
      <c r="G213" s="1077" t="s">
        <v>282</v>
      </c>
      <c r="H213" s="829"/>
      <c r="I213" s="1077" t="s">
        <v>280</v>
      </c>
      <c r="J213" s="829"/>
      <c r="K213" s="829"/>
      <c r="L213" s="1077"/>
      <c r="M213" s="829"/>
      <c r="N213" s="829"/>
      <c r="O213" s="1077"/>
      <c r="P213" s="829"/>
      <c r="Q213" s="1077"/>
      <c r="R213" s="829"/>
      <c r="S213" s="1076" t="s">
        <v>318</v>
      </c>
      <c r="T213" s="829"/>
      <c r="U213" s="829"/>
      <c r="V213" s="829"/>
      <c r="W213" s="829"/>
      <c r="X213" s="829"/>
      <c r="Y213" s="829"/>
      <c r="Z213" s="829"/>
      <c r="AA213" s="1077" t="s">
        <v>273</v>
      </c>
      <c r="AB213" s="829"/>
      <c r="AC213" s="829"/>
      <c r="AD213" s="829"/>
      <c r="AE213" s="829"/>
      <c r="AF213" s="1077" t="s">
        <v>274</v>
      </c>
      <c r="AG213" s="829"/>
      <c r="AH213" s="829"/>
      <c r="AI213" s="227" t="s">
        <v>65</v>
      </c>
      <c r="AJ213" s="1078" t="s">
        <v>275</v>
      </c>
      <c r="AK213" s="829"/>
      <c r="AL213" s="829"/>
      <c r="AM213" s="829"/>
      <c r="AN213" s="829"/>
      <c r="AO213" s="829"/>
      <c r="AP213" s="226">
        <v>1600000000</v>
      </c>
      <c r="AQ213" s="372">
        <v>0</v>
      </c>
      <c r="AR213" s="226">
        <v>246140540</v>
      </c>
      <c r="AS213" s="372">
        <v>0</v>
      </c>
      <c r="AT213" s="226">
        <v>96793103</v>
      </c>
      <c r="AU213" s="226">
        <v>-96793103</v>
      </c>
      <c r="AV213" s="226">
        <v>40084740</v>
      </c>
      <c r="AW213" s="226">
        <v>56708363</v>
      </c>
      <c r="AX213" s="226">
        <v>48227129</v>
      </c>
      <c r="AY213" s="226">
        <v>-8142389</v>
      </c>
      <c r="AZ213" s="226">
        <v>48227129</v>
      </c>
      <c r="BA213" s="372">
        <v>0</v>
      </c>
      <c r="BB213" s="372">
        <v>0</v>
      </c>
    </row>
    <row r="214" spans="1:54" hidden="1" x14ac:dyDescent="0.25">
      <c r="A214" s="1077" t="s">
        <v>99</v>
      </c>
      <c r="B214" s="829"/>
      <c r="C214" s="1077" t="s">
        <v>322</v>
      </c>
      <c r="D214" s="829"/>
      <c r="E214" s="1077" t="s">
        <v>324</v>
      </c>
      <c r="F214" s="829"/>
      <c r="G214" s="1077" t="s">
        <v>282</v>
      </c>
      <c r="H214" s="829"/>
      <c r="I214" s="1077" t="s">
        <v>280</v>
      </c>
      <c r="J214" s="829"/>
      <c r="K214" s="829"/>
      <c r="L214" s="1077" t="s">
        <v>279</v>
      </c>
      <c r="M214" s="829"/>
      <c r="N214" s="829"/>
      <c r="O214" s="1077"/>
      <c r="P214" s="829"/>
      <c r="Q214" s="1077"/>
      <c r="R214" s="829"/>
      <c r="S214" s="1076" t="s">
        <v>331</v>
      </c>
      <c r="T214" s="829"/>
      <c r="U214" s="829"/>
      <c r="V214" s="829"/>
      <c r="W214" s="829"/>
      <c r="X214" s="829"/>
      <c r="Y214" s="829"/>
      <c r="Z214" s="829"/>
      <c r="AA214" s="1077" t="s">
        <v>273</v>
      </c>
      <c r="AB214" s="829"/>
      <c r="AC214" s="829"/>
      <c r="AD214" s="829"/>
      <c r="AE214" s="829"/>
      <c r="AF214" s="1077" t="s">
        <v>274</v>
      </c>
      <c r="AG214" s="829"/>
      <c r="AH214" s="829"/>
      <c r="AI214" s="227" t="s">
        <v>65</v>
      </c>
      <c r="AJ214" s="1078" t="s">
        <v>275</v>
      </c>
      <c r="AK214" s="829"/>
      <c r="AL214" s="829"/>
      <c r="AM214" s="829"/>
      <c r="AN214" s="829"/>
      <c r="AO214" s="829"/>
      <c r="AP214" s="226">
        <v>382300000</v>
      </c>
      <c r="AQ214" s="372">
        <v>0</v>
      </c>
      <c r="AR214" s="226">
        <v>97300000</v>
      </c>
      <c r="AS214" s="372">
        <v>0</v>
      </c>
      <c r="AT214" s="226">
        <v>72619672</v>
      </c>
      <c r="AU214" s="226">
        <v>-72619672</v>
      </c>
      <c r="AV214" s="226">
        <v>832562</v>
      </c>
      <c r="AW214" s="226">
        <v>71787110</v>
      </c>
      <c r="AX214" s="226">
        <v>550294</v>
      </c>
      <c r="AY214" s="226">
        <v>282268</v>
      </c>
      <c r="AZ214" s="226">
        <v>550294</v>
      </c>
      <c r="BA214" s="372">
        <v>0</v>
      </c>
      <c r="BB214" s="372">
        <v>0</v>
      </c>
    </row>
    <row r="215" spans="1:54" hidden="1" x14ac:dyDescent="0.25">
      <c r="A215" s="1084" t="s">
        <v>99</v>
      </c>
      <c r="B215" s="829"/>
      <c r="C215" s="1084" t="s">
        <v>322</v>
      </c>
      <c r="D215" s="829"/>
      <c r="E215" s="1084" t="s">
        <v>324</v>
      </c>
      <c r="F215" s="829"/>
      <c r="G215" s="1084" t="s">
        <v>282</v>
      </c>
      <c r="H215" s="829"/>
      <c r="I215" s="1084" t="s">
        <v>280</v>
      </c>
      <c r="J215" s="829"/>
      <c r="K215" s="829"/>
      <c r="L215" s="1084" t="s">
        <v>279</v>
      </c>
      <c r="M215" s="829"/>
      <c r="N215" s="829"/>
      <c r="O215" s="1084" t="s">
        <v>279</v>
      </c>
      <c r="P215" s="829"/>
      <c r="Q215" s="1084"/>
      <c r="R215" s="829"/>
      <c r="S215" s="1083" t="s">
        <v>332</v>
      </c>
      <c r="T215" s="829"/>
      <c r="U215" s="829"/>
      <c r="V215" s="829"/>
      <c r="W215" s="829"/>
      <c r="X215" s="829"/>
      <c r="Y215" s="829"/>
      <c r="Z215" s="829"/>
      <c r="AA215" s="1084" t="s">
        <v>273</v>
      </c>
      <c r="AB215" s="829"/>
      <c r="AC215" s="829"/>
      <c r="AD215" s="829"/>
      <c r="AE215" s="829"/>
      <c r="AF215" s="1084" t="s">
        <v>274</v>
      </c>
      <c r="AG215" s="829"/>
      <c r="AH215" s="829"/>
      <c r="AI215" s="224" t="s">
        <v>65</v>
      </c>
      <c r="AJ215" s="1085" t="s">
        <v>275</v>
      </c>
      <c r="AK215" s="829"/>
      <c r="AL215" s="829"/>
      <c r="AM215" s="829"/>
      <c r="AN215" s="829"/>
      <c r="AO215" s="829"/>
      <c r="AP215" s="223">
        <v>177300000</v>
      </c>
      <c r="AQ215" s="373">
        <v>0</v>
      </c>
      <c r="AR215" s="223">
        <v>97300000</v>
      </c>
      <c r="AS215" s="373">
        <v>0</v>
      </c>
      <c r="AT215" s="223">
        <v>70000000</v>
      </c>
      <c r="AU215" s="223">
        <v>-70000000</v>
      </c>
      <c r="AV215" s="373">
        <v>0</v>
      </c>
      <c r="AW215" s="223">
        <v>70000000</v>
      </c>
      <c r="AX215" s="373">
        <v>0</v>
      </c>
      <c r="AY215" s="373">
        <v>0</v>
      </c>
      <c r="AZ215" s="373">
        <v>0</v>
      </c>
      <c r="BA215" s="373">
        <v>0</v>
      </c>
      <c r="BB215" s="373">
        <v>0</v>
      </c>
    </row>
    <row r="216" spans="1:54" hidden="1" x14ac:dyDescent="0.25">
      <c r="A216" s="1084" t="s">
        <v>99</v>
      </c>
      <c r="B216" s="829"/>
      <c r="C216" s="1084" t="s">
        <v>322</v>
      </c>
      <c r="D216" s="829"/>
      <c r="E216" s="1084" t="s">
        <v>324</v>
      </c>
      <c r="F216" s="829"/>
      <c r="G216" s="1084" t="s">
        <v>282</v>
      </c>
      <c r="H216" s="829"/>
      <c r="I216" s="1084" t="s">
        <v>280</v>
      </c>
      <c r="J216" s="829"/>
      <c r="K216" s="829"/>
      <c r="L216" s="1084" t="s">
        <v>279</v>
      </c>
      <c r="M216" s="829"/>
      <c r="N216" s="829"/>
      <c r="O216" s="1084" t="s">
        <v>282</v>
      </c>
      <c r="P216" s="829"/>
      <c r="Q216" s="1084"/>
      <c r="R216" s="829"/>
      <c r="S216" s="1083" t="s">
        <v>327</v>
      </c>
      <c r="T216" s="829"/>
      <c r="U216" s="829"/>
      <c r="V216" s="829"/>
      <c r="W216" s="829"/>
      <c r="X216" s="829"/>
      <c r="Y216" s="829"/>
      <c r="Z216" s="829"/>
      <c r="AA216" s="1084" t="s">
        <v>273</v>
      </c>
      <c r="AB216" s="829"/>
      <c r="AC216" s="829"/>
      <c r="AD216" s="829"/>
      <c r="AE216" s="829"/>
      <c r="AF216" s="1084" t="s">
        <v>274</v>
      </c>
      <c r="AG216" s="829"/>
      <c r="AH216" s="829"/>
      <c r="AI216" s="224" t="s">
        <v>65</v>
      </c>
      <c r="AJ216" s="1085" t="s">
        <v>275</v>
      </c>
      <c r="AK216" s="829"/>
      <c r="AL216" s="829"/>
      <c r="AM216" s="829"/>
      <c r="AN216" s="829"/>
      <c r="AO216" s="829"/>
      <c r="AP216" s="223">
        <v>175000000</v>
      </c>
      <c r="AQ216" s="373">
        <v>0</v>
      </c>
      <c r="AR216" s="373">
        <v>0</v>
      </c>
      <c r="AS216" s="373">
        <v>0</v>
      </c>
      <c r="AT216" s="373">
        <v>0</v>
      </c>
      <c r="AU216" s="373">
        <v>0</v>
      </c>
      <c r="AV216" s="373">
        <v>0</v>
      </c>
      <c r="AW216" s="373">
        <v>0</v>
      </c>
      <c r="AX216" s="373">
        <v>0</v>
      </c>
      <c r="AY216" s="373">
        <v>0</v>
      </c>
      <c r="AZ216" s="373">
        <v>0</v>
      </c>
      <c r="BA216" s="373">
        <v>0</v>
      </c>
      <c r="BB216" s="373">
        <v>0</v>
      </c>
    </row>
    <row r="217" spans="1:54" hidden="1" x14ac:dyDescent="0.25">
      <c r="A217" s="1084" t="s">
        <v>99</v>
      </c>
      <c r="B217" s="829"/>
      <c r="C217" s="1084" t="s">
        <v>322</v>
      </c>
      <c r="D217" s="829"/>
      <c r="E217" s="1084" t="s">
        <v>324</v>
      </c>
      <c r="F217" s="829"/>
      <c r="G217" s="1084" t="s">
        <v>282</v>
      </c>
      <c r="H217" s="829"/>
      <c r="I217" s="1084" t="s">
        <v>280</v>
      </c>
      <c r="J217" s="829"/>
      <c r="K217" s="829"/>
      <c r="L217" s="1084" t="s">
        <v>279</v>
      </c>
      <c r="M217" s="829"/>
      <c r="N217" s="829"/>
      <c r="O217" s="1084" t="s">
        <v>289</v>
      </c>
      <c r="P217" s="829"/>
      <c r="Q217" s="1084"/>
      <c r="R217" s="829"/>
      <c r="S217" s="1083" t="s">
        <v>328</v>
      </c>
      <c r="T217" s="829"/>
      <c r="U217" s="829"/>
      <c r="V217" s="829"/>
      <c r="W217" s="829"/>
      <c r="X217" s="829"/>
      <c r="Y217" s="829"/>
      <c r="Z217" s="829"/>
      <c r="AA217" s="1084" t="s">
        <v>273</v>
      </c>
      <c r="AB217" s="829"/>
      <c r="AC217" s="829"/>
      <c r="AD217" s="829"/>
      <c r="AE217" s="829"/>
      <c r="AF217" s="1084" t="s">
        <v>274</v>
      </c>
      <c r="AG217" s="829"/>
      <c r="AH217" s="829"/>
      <c r="AI217" s="224" t="s">
        <v>65</v>
      </c>
      <c r="AJ217" s="1085" t="s">
        <v>275</v>
      </c>
      <c r="AK217" s="829"/>
      <c r="AL217" s="829"/>
      <c r="AM217" s="829"/>
      <c r="AN217" s="829"/>
      <c r="AO217" s="829"/>
      <c r="AP217" s="223">
        <v>5000000</v>
      </c>
      <c r="AQ217" s="373">
        <v>0</v>
      </c>
      <c r="AR217" s="373">
        <v>0</v>
      </c>
      <c r="AS217" s="373">
        <v>0</v>
      </c>
      <c r="AT217" s="373">
        <v>0</v>
      </c>
      <c r="AU217" s="373">
        <v>0</v>
      </c>
      <c r="AV217" s="373">
        <v>0</v>
      </c>
      <c r="AW217" s="373">
        <v>0</v>
      </c>
      <c r="AX217" s="373">
        <v>0</v>
      </c>
      <c r="AY217" s="373">
        <v>0</v>
      </c>
      <c r="AZ217" s="373">
        <v>0</v>
      </c>
      <c r="BA217" s="373">
        <v>0</v>
      </c>
      <c r="BB217" s="373">
        <v>0</v>
      </c>
    </row>
    <row r="218" spans="1:54" hidden="1" x14ac:dyDescent="0.25">
      <c r="A218" s="1084" t="s">
        <v>99</v>
      </c>
      <c r="B218" s="829"/>
      <c r="C218" s="1084" t="s">
        <v>322</v>
      </c>
      <c r="D218" s="829"/>
      <c r="E218" s="1084" t="s">
        <v>324</v>
      </c>
      <c r="F218" s="829"/>
      <c r="G218" s="1084" t="s">
        <v>282</v>
      </c>
      <c r="H218" s="829"/>
      <c r="I218" s="1084" t="s">
        <v>280</v>
      </c>
      <c r="J218" s="829"/>
      <c r="K218" s="829"/>
      <c r="L218" s="1084" t="s">
        <v>279</v>
      </c>
      <c r="M218" s="829"/>
      <c r="N218" s="829"/>
      <c r="O218" s="1084" t="s">
        <v>283</v>
      </c>
      <c r="P218" s="829"/>
      <c r="Q218" s="1084"/>
      <c r="R218" s="829"/>
      <c r="S218" s="1083" t="s">
        <v>84</v>
      </c>
      <c r="T218" s="829"/>
      <c r="U218" s="829"/>
      <c r="V218" s="829"/>
      <c r="W218" s="829"/>
      <c r="X218" s="829"/>
      <c r="Y218" s="829"/>
      <c r="Z218" s="829"/>
      <c r="AA218" s="1084" t="s">
        <v>273</v>
      </c>
      <c r="AB218" s="829"/>
      <c r="AC218" s="829"/>
      <c r="AD218" s="829"/>
      <c r="AE218" s="829"/>
      <c r="AF218" s="1084" t="s">
        <v>274</v>
      </c>
      <c r="AG218" s="829"/>
      <c r="AH218" s="829"/>
      <c r="AI218" s="224" t="s">
        <v>65</v>
      </c>
      <c r="AJ218" s="1085" t="s">
        <v>275</v>
      </c>
      <c r="AK218" s="829"/>
      <c r="AL218" s="829"/>
      <c r="AM218" s="829"/>
      <c r="AN218" s="829"/>
      <c r="AO218" s="829"/>
      <c r="AP218" s="223">
        <v>25000000</v>
      </c>
      <c r="AQ218" s="373">
        <v>0</v>
      </c>
      <c r="AR218" s="373">
        <v>0</v>
      </c>
      <c r="AS218" s="373">
        <v>0</v>
      </c>
      <c r="AT218" s="223">
        <v>2619672</v>
      </c>
      <c r="AU218" s="223">
        <v>-2619672</v>
      </c>
      <c r="AV218" s="223">
        <v>832562</v>
      </c>
      <c r="AW218" s="223">
        <v>1787110</v>
      </c>
      <c r="AX218" s="223">
        <v>550294</v>
      </c>
      <c r="AY218" s="223">
        <v>282268</v>
      </c>
      <c r="AZ218" s="223">
        <v>550294</v>
      </c>
      <c r="BA218" s="373">
        <v>0</v>
      </c>
      <c r="BB218" s="373">
        <v>0</v>
      </c>
    </row>
    <row r="219" spans="1:54" hidden="1" x14ac:dyDescent="0.25">
      <c r="A219" s="1077" t="s">
        <v>99</v>
      </c>
      <c r="B219" s="829"/>
      <c r="C219" s="1077" t="s">
        <v>322</v>
      </c>
      <c r="D219" s="829"/>
      <c r="E219" s="1077" t="s">
        <v>324</v>
      </c>
      <c r="F219" s="829"/>
      <c r="G219" s="1077" t="s">
        <v>282</v>
      </c>
      <c r="H219" s="829"/>
      <c r="I219" s="1077" t="s">
        <v>280</v>
      </c>
      <c r="J219" s="829"/>
      <c r="K219" s="829"/>
      <c r="L219" s="1077" t="s">
        <v>282</v>
      </c>
      <c r="M219" s="829"/>
      <c r="N219" s="829"/>
      <c r="O219" s="1077"/>
      <c r="P219" s="829"/>
      <c r="Q219" s="1077"/>
      <c r="R219" s="829"/>
      <c r="S219" s="1076" t="s">
        <v>326</v>
      </c>
      <c r="T219" s="829"/>
      <c r="U219" s="829"/>
      <c r="V219" s="829"/>
      <c r="W219" s="829"/>
      <c r="X219" s="829"/>
      <c r="Y219" s="829"/>
      <c r="Z219" s="829"/>
      <c r="AA219" s="1077" t="s">
        <v>273</v>
      </c>
      <c r="AB219" s="829"/>
      <c r="AC219" s="829"/>
      <c r="AD219" s="829"/>
      <c r="AE219" s="829"/>
      <c r="AF219" s="1077" t="s">
        <v>274</v>
      </c>
      <c r="AG219" s="829"/>
      <c r="AH219" s="829"/>
      <c r="AI219" s="227" t="s">
        <v>65</v>
      </c>
      <c r="AJ219" s="1078" t="s">
        <v>275</v>
      </c>
      <c r="AK219" s="829"/>
      <c r="AL219" s="829"/>
      <c r="AM219" s="829"/>
      <c r="AN219" s="829"/>
      <c r="AO219" s="829"/>
      <c r="AP219" s="226">
        <v>1217700000</v>
      </c>
      <c r="AQ219" s="372">
        <v>0</v>
      </c>
      <c r="AR219" s="226">
        <v>148840540</v>
      </c>
      <c r="AS219" s="372">
        <v>0</v>
      </c>
      <c r="AT219" s="226">
        <v>24173431</v>
      </c>
      <c r="AU219" s="226">
        <v>-24173431</v>
      </c>
      <c r="AV219" s="226">
        <v>39252178</v>
      </c>
      <c r="AW219" s="226">
        <v>-15078747</v>
      </c>
      <c r="AX219" s="226">
        <v>47676835</v>
      </c>
      <c r="AY219" s="226">
        <v>-8424657</v>
      </c>
      <c r="AZ219" s="226">
        <v>47676835</v>
      </c>
      <c r="BA219" s="372">
        <v>0</v>
      </c>
      <c r="BB219" s="372">
        <v>0</v>
      </c>
    </row>
    <row r="220" spans="1:54" hidden="1" x14ac:dyDescent="0.25">
      <c r="A220" s="1084" t="s">
        <v>99</v>
      </c>
      <c r="B220" s="829"/>
      <c r="C220" s="1084" t="s">
        <v>322</v>
      </c>
      <c r="D220" s="829"/>
      <c r="E220" s="1084" t="s">
        <v>324</v>
      </c>
      <c r="F220" s="829"/>
      <c r="G220" s="1084" t="s">
        <v>282</v>
      </c>
      <c r="H220" s="829"/>
      <c r="I220" s="1084" t="s">
        <v>280</v>
      </c>
      <c r="J220" s="829"/>
      <c r="K220" s="829"/>
      <c r="L220" s="1084" t="s">
        <v>282</v>
      </c>
      <c r="M220" s="829"/>
      <c r="N220" s="829"/>
      <c r="O220" s="1084" t="s">
        <v>279</v>
      </c>
      <c r="P220" s="829"/>
      <c r="Q220" s="1084"/>
      <c r="R220" s="829"/>
      <c r="S220" s="1083" t="s">
        <v>332</v>
      </c>
      <c r="T220" s="829"/>
      <c r="U220" s="829"/>
      <c r="V220" s="829"/>
      <c r="W220" s="829"/>
      <c r="X220" s="829"/>
      <c r="Y220" s="829"/>
      <c r="Z220" s="829"/>
      <c r="AA220" s="1084" t="s">
        <v>273</v>
      </c>
      <c r="AB220" s="829"/>
      <c r="AC220" s="829"/>
      <c r="AD220" s="829"/>
      <c r="AE220" s="829"/>
      <c r="AF220" s="1084" t="s">
        <v>274</v>
      </c>
      <c r="AG220" s="829"/>
      <c r="AH220" s="829"/>
      <c r="AI220" s="224" t="s">
        <v>65</v>
      </c>
      <c r="AJ220" s="1085" t="s">
        <v>275</v>
      </c>
      <c r="AK220" s="829"/>
      <c r="AL220" s="829"/>
      <c r="AM220" s="829"/>
      <c r="AN220" s="829"/>
      <c r="AO220" s="829"/>
      <c r="AP220" s="223">
        <v>172000000</v>
      </c>
      <c r="AQ220" s="373">
        <v>0</v>
      </c>
      <c r="AR220" s="223">
        <v>400000</v>
      </c>
      <c r="AS220" s="373">
        <v>0</v>
      </c>
      <c r="AT220" s="373">
        <v>0</v>
      </c>
      <c r="AU220" s="373">
        <v>0</v>
      </c>
      <c r="AV220" s="223">
        <v>17700000</v>
      </c>
      <c r="AW220" s="223">
        <v>-17700000</v>
      </c>
      <c r="AX220" s="223">
        <v>17700000</v>
      </c>
      <c r="AY220" s="373">
        <v>0</v>
      </c>
      <c r="AZ220" s="223">
        <v>17700000</v>
      </c>
      <c r="BA220" s="373">
        <v>0</v>
      </c>
      <c r="BB220" s="373">
        <v>0</v>
      </c>
    </row>
    <row r="221" spans="1:54" hidden="1" x14ac:dyDescent="0.25">
      <c r="A221" s="1084" t="s">
        <v>99</v>
      </c>
      <c r="B221" s="829"/>
      <c r="C221" s="1084" t="s">
        <v>322</v>
      </c>
      <c r="D221" s="829"/>
      <c r="E221" s="1084" t="s">
        <v>324</v>
      </c>
      <c r="F221" s="829"/>
      <c r="G221" s="1084" t="s">
        <v>282</v>
      </c>
      <c r="H221" s="829"/>
      <c r="I221" s="1084" t="s">
        <v>280</v>
      </c>
      <c r="J221" s="829"/>
      <c r="K221" s="829"/>
      <c r="L221" s="1084" t="s">
        <v>282</v>
      </c>
      <c r="M221" s="829"/>
      <c r="N221" s="829"/>
      <c r="O221" s="1084" t="s">
        <v>282</v>
      </c>
      <c r="P221" s="829"/>
      <c r="Q221" s="1084"/>
      <c r="R221" s="829"/>
      <c r="S221" s="1083" t="s">
        <v>327</v>
      </c>
      <c r="T221" s="829"/>
      <c r="U221" s="829"/>
      <c r="V221" s="829"/>
      <c r="W221" s="829"/>
      <c r="X221" s="829"/>
      <c r="Y221" s="829"/>
      <c r="Z221" s="829"/>
      <c r="AA221" s="1084" t="s">
        <v>273</v>
      </c>
      <c r="AB221" s="829"/>
      <c r="AC221" s="829"/>
      <c r="AD221" s="829"/>
      <c r="AE221" s="829"/>
      <c r="AF221" s="1084" t="s">
        <v>274</v>
      </c>
      <c r="AG221" s="829"/>
      <c r="AH221" s="829"/>
      <c r="AI221" s="224" t="s">
        <v>65</v>
      </c>
      <c r="AJ221" s="1085" t="s">
        <v>275</v>
      </c>
      <c r="AK221" s="829"/>
      <c r="AL221" s="829"/>
      <c r="AM221" s="829"/>
      <c r="AN221" s="829"/>
      <c r="AO221" s="829"/>
      <c r="AP221" s="223">
        <v>633400000</v>
      </c>
      <c r="AQ221" s="373">
        <v>0</v>
      </c>
      <c r="AR221" s="373">
        <v>0</v>
      </c>
      <c r="AS221" s="373">
        <v>0</v>
      </c>
      <c r="AT221" s="373">
        <v>0</v>
      </c>
      <c r="AU221" s="373">
        <v>0</v>
      </c>
      <c r="AV221" s="373">
        <v>0</v>
      </c>
      <c r="AW221" s="373">
        <v>0</v>
      </c>
      <c r="AX221" s="373">
        <v>0</v>
      </c>
      <c r="AY221" s="373">
        <v>0</v>
      </c>
      <c r="AZ221" s="373">
        <v>0</v>
      </c>
      <c r="BA221" s="373">
        <v>0</v>
      </c>
      <c r="BB221" s="373">
        <v>0</v>
      </c>
    </row>
    <row r="222" spans="1:54" hidden="1" x14ac:dyDescent="0.25">
      <c r="A222" s="1084" t="s">
        <v>99</v>
      </c>
      <c r="B222" s="829"/>
      <c r="C222" s="1084" t="s">
        <v>322</v>
      </c>
      <c r="D222" s="829"/>
      <c r="E222" s="1084" t="s">
        <v>324</v>
      </c>
      <c r="F222" s="829"/>
      <c r="G222" s="1084" t="s">
        <v>282</v>
      </c>
      <c r="H222" s="829"/>
      <c r="I222" s="1084" t="s">
        <v>280</v>
      </c>
      <c r="J222" s="829"/>
      <c r="K222" s="829"/>
      <c r="L222" s="1084" t="s">
        <v>282</v>
      </c>
      <c r="M222" s="829"/>
      <c r="N222" s="829"/>
      <c r="O222" s="1084" t="s">
        <v>289</v>
      </c>
      <c r="P222" s="829"/>
      <c r="Q222" s="1084"/>
      <c r="R222" s="829"/>
      <c r="S222" s="1083" t="s">
        <v>328</v>
      </c>
      <c r="T222" s="829"/>
      <c r="U222" s="829"/>
      <c r="V222" s="829"/>
      <c r="W222" s="829"/>
      <c r="X222" s="829"/>
      <c r="Y222" s="829"/>
      <c r="Z222" s="829"/>
      <c r="AA222" s="1084" t="s">
        <v>273</v>
      </c>
      <c r="AB222" s="829"/>
      <c r="AC222" s="829"/>
      <c r="AD222" s="829"/>
      <c r="AE222" s="829"/>
      <c r="AF222" s="1084" t="s">
        <v>274</v>
      </c>
      <c r="AG222" s="829"/>
      <c r="AH222" s="829"/>
      <c r="AI222" s="224" t="s">
        <v>65</v>
      </c>
      <c r="AJ222" s="1085" t="s">
        <v>275</v>
      </c>
      <c r="AK222" s="829"/>
      <c r="AL222" s="829"/>
      <c r="AM222" s="829"/>
      <c r="AN222" s="829"/>
      <c r="AO222" s="829"/>
      <c r="AP222" s="223">
        <v>120000000</v>
      </c>
      <c r="AQ222" s="373">
        <v>0</v>
      </c>
      <c r="AR222" s="373">
        <v>0</v>
      </c>
      <c r="AS222" s="373">
        <v>0</v>
      </c>
      <c r="AT222" s="373">
        <v>0</v>
      </c>
      <c r="AU222" s="373">
        <v>0</v>
      </c>
      <c r="AV222" s="373">
        <v>0</v>
      </c>
      <c r="AW222" s="373">
        <v>0</v>
      </c>
      <c r="AX222" s="373">
        <v>0</v>
      </c>
      <c r="AY222" s="373">
        <v>0</v>
      </c>
      <c r="AZ222" s="373">
        <v>0</v>
      </c>
      <c r="BA222" s="373">
        <v>0</v>
      </c>
      <c r="BB222" s="373">
        <v>0</v>
      </c>
    </row>
    <row r="223" spans="1:54" hidden="1" x14ac:dyDescent="0.25">
      <c r="A223" s="1084" t="s">
        <v>99</v>
      </c>
      <c r="B223" s="829"/>
      <c r="C223" s="1084" t="s">
        <v>322</v>
      </c>
      <c r="D223" s="829"/>
      <c r="E223" s="1084" t="s">
        <v>324</v>
      </c>
      <c r="F223" s="829"/>
      <c r="G223" s="1084" t="s">
        <v>282</v>
      </c>
      <c r="H223" s="829"/>
      <c r="I223" s="1084" t="s">
        <v>280</v>
      </c>
      <c r="J223" s="829"/>
      <c r="K223" s="829"/>
      <c r="L223" s="1084" t="s">
        <v>282</v>
      </c>
      <c r="M223" s="829"/>
      <c r="N223" s="829"/>
      <c r="O223" s="1084" t="s">
        <v>283</v>
      </c>
      <c r="P223" s="829"/>
      <c r="Q223" s="1084"/>
      <c r="R223" s="829"/>
      <c r="S223" s="1083" t="s">
        <v>84</v>
      </c>
      <c r="T223" s="829"/>
      <c r="U223" s="829"/>
      <c r="V223" s="829"/>
      <c r="W223" s="829"/>
      <c r="X223" s="829"/>
      <c r="Y223" s="829"/>
      <c r="Z223" s="829"/>
      <c r="AA223" s="1084" t="s">
        <v>273</v>
      </c>
      <c r="AB223" s="829"/>
      <c r="AC223" s="829"/>
      <c r="AD223" s="829"/>
      <c r="AE223" s="829"/>
      <c r="AF223" s="1084" t="s">
        <v>274</v>
      </c>
      <c r="AG223" s="829"/>
      <c r="AH223" s="829"/>
      <c r="AI223" s="224" t="s">
        <v>65</v>
      </c>
      <c r="AJ223" s="1085" t="s">
        <v>275</v>
      </c>
      <c r="AK223" s="829"/>
      <c r="AL223" s="829"/>
      <c r="AM223" s="829"/>
      <c r="AN223" s="829"/>
      <c r="AO223" s="829"/>
      <c r="AP223" s="223">
        <v>140000000</v>
      </c>
      <c r="AQ223" s="373">
        <v>0</v>
      </c>
      <c r="AR223" s="373">
        <v>0</v>
      </c>
      <c r="AS223" s="373">
        <v>0</v>
      </c>
      <c r="AT223" s="223">
        <v>24173431</v>
      </c>
      <c r="AU223" s="223">
        <v>-24173431</v>
      </c>
      <c r="AV223" s="223">
        <v>21552178</v>
      </c>
      <c r="AW223" s="223">
        <v>2621253</v>
      </c>
      <c r="AX223" s="223">
        <v>29976835</v>
      </c>
      <c r="AY223" s="223">
        <v>-8424657</v>
      </c>
      <c r="AZ223" s="223">
        <v>29976835</v>
      </c>
      <c r="BA223" s="373">
        <v>0</v>
      </c>
      <c r="BB223" s="373">
        <v>0</v>
      </c>
    </row>
    <row r="224" spans="1:54" hidden="1" x14ac:dyDescent="0.25">
      <c r="A224" s="1084" t="s">
        <v>99</v>
      </c>
      <c r="B224" s="829"/>
      <c r="C224" s="1084" t="s">
        <v>322</v>
      </c>
      <c r="D224" s="829"/>
      <c r="E224" s="1084" t="s">
        <v>324</v>
      </c>
      <c r="F224" s="829"/>
      <c r="G224" s="1084" t="s">
        <v>282</v>
      </c>
      <c r="H224" s="829"/>
      <c r="I224" s="1084" t="s">
        <v>280</v>
      </c>
      <c r="J224" s="829"/>
      <c r="K224" s="829"/>
      <c r="L224" s="1084" t="s">
        <v>282</v>
      </c>
      <c r="M224" s="829"/>
      <c r="N224" s="829"/>
      <c r="O224" s="1084" t="s">
        <v>292</v>
      </c>
      <c r="P224" s="829"/>
      <c r="Q224" s="1084"/>
      <c r="R224" s="829"/>
      <c r="S224" s="1083" t="s">
        <v>329</v>
      </c>
      <c r="T224" s="829"/>
      <c r="U224" s="829"/>
      <c r="V224" s="829"/>
      <c r="W224" s="829"/>
      <c r="X224" s="829"/>
      <c r="Y224" s="829"/>
      <c r="Z224" s="829"/>
      <c r="AA224" s="1084" t="s">
        <v>273</v>
      </c>
      <c r="AB224" s="829"/>
      <c r="AC224" s="829"/>
      <c r="AD224" s="829"/>
      <c r="AE224" s="829"/>
      <c r="AF224" s="1084" t="s">
        <v>274</v>
      </c>
      <c r="AG224" s="829"/>
      <c r="AH224" s="829"/>
      <c r="AI224" s="224" t="s">
        <v>65</v>
      </c>
      <c r="AJ224" s="1085" t="s">
        <v>275</v>
      </c>
      <c r="AK224" s="829"/>
      <c r="AL224" s="829"/>
      <c r="AM224" s="829"/>
      <c r="AN224" s="829"/>
      <c r="AO224" s="829"/>
      <c r="AP224" s="223">
        <v>70000000</v>
      </c>
      <c r="AQ224" s="373">
        <v>0</v>
      </c>
      <c r="AR224" s="223">
        <v>70000000</v>
      </c>
      <c r="AS224" s="373">
        <v>0</v>
      </c>
      <c r="AT224" s="373">
        <v>0</v>
      </c>
      <c r="AU224" s="373">
        <v>0</v>
      </c>
      <c r="AV224" s="373">
        <v>0</v>
      </c>
      <c r="AW224" s="373">
        <v>0</v>
      </c>
      <c r="AX224" s="373">
        <v>0</v>
      </c>
      <c r="AY224" s="373">
        <v>0</v>
      </c>
      <c r="AZ224" s="373">
        <v>0</v>
      </c>
      <c r="BA224" s="373">
        <v>0</v>
      </c>
      <c r="BB224" s="373">
        <v>0</v>
      </c>
    </row>
    <row r="225" spans="1:54" hidden="1" x14ac:dyDescent="0.25">
      <c r="A225" s="1084" t="s">
        <v>99</v>
      </c>
      <c r="B225" s="829"/>
      <c r="C225" s="1084" t="s">
        <v>322</v>
      </c>
      <c r="D225" s="829"/>
      <c r="E225" s="1084" t="s">
        <v>324</v>
      </c>
      <c r="F225" s="829"/>
      <c r="G225" s="1084" t="s">
        <v>282</v>
      </c>
      <c r="H225" s="829"/>
      <c r="I225" s="1084" t="s">
        <v>280</v>
      </c>
      <c r="J225" s="829"/>
      <c r="K225" s="829"/>
      <c r="L225" s="1084" t="s">
        <v>282</v>
      </c>
      <c r="M225" s="829"/>
      <c r="N225" s="829"/>
      <c r="O225" s="1084" t="s">
        <v>80</v>
      </c>
      <c r="P225" s="829"/>
      <c r="Q225" s="1084"/>
      <c r="R225" s="829"/>
      <c r="S225" s="1083" t="s">
        <v>330</v>
      </c>
      <c r="T225" s="829"/>
      <c r="U225" s="829"/>
      <c r="V225" s="829"/>
      <c r="W225" s="829"/>
      <c r="X225" s="829"/>
      <c r="Y225" s="829"/>
      <c r="Z225" s="829"/>
      <c r="AA225" s="1084" t="s">
        <v>273</v>
      </c>
      <c r="AB225" s="829"/>
      <c r="AC225" s="829"/>
      <c r="AD225" s="829"/>
      <c r="AE225" s="829"/>
      <c r="AF225" s="1084" t="s">
        <v>274</v>
      </c>
      <c r="AG225" s="829"/>
      <c r="AH225" s="829"/>
      <c r="AI225" s="224" t="s">
        <v>65</v>
      </c>
      <c r="AJ225" s="1085" t="s">
        <v>275</v>
      </c>
      <c r="AK225" s="829"/>
      <c r="AL225" s="829"/>
      <c r="AM225" s="829"/>
      <c r="AN225" s="829"/>
      <c r="AO225" s="829"/>
      <c r="AP225" s="223">
        <v>82300000</v>
      </c>
      <c r="AQ225" s="373">
        <v>0</v>
      </c>
      <c r="AR225" s="223">
        <v>78440540</v>
      </c>
      <c r="AS225" s="373">
        <v>0</v>
      </c>
      <c r="AT225" s="373">
        <v>0</v>
      </c>
      <c r="AU225" s="373">
        <v>0</v>
      </c>
      <c r="AV225" s="373">
        <v>0</v>
      </c>
      <c r="AW225" s="373">
        <v>0</v>
      </c>
      <c r="AX225" s="373">
        <v>0</v>
      </c>
      <c r="AY225" s="373">
        <v>0</v>
      </c>
      <c r="AZ225" s="373">
        <v>0</v>
      </c>
      <c r="BA225" s="373">
        <v>0</v>
      </c>
      <c r="BB225" s="373">
        <v>0</v>
      </c>
    </row>
    <row r="226" spans="1:54" hidden="1" x14ac:dyDescent="0.25">
      <c r="A226" s="1084" t="s">
        <v>99</v>
      </c>
      <c r="B226" s="829"/>
      <c r="C226" s="1084" t="s">
        <v>322</v>
      </c>
      <c r="D226" s="829"/>
      <c r="E226" s="1084" t="s">
        <v>324</v>
      </c>
      <c r="F226" s="829"/>
      <c r="G226" s="1084" t="s">
        <v>289</v>
      </c>
      <c r="H226" s="829"/>
      <c r="I226" s="1084"/>
      <c r="J226" s="829"/>
      <c r="K226" s="829"/>
      <c r="L226" s="1084"/>
      <c r="M226" s="829"/>
      <c r="N226" s="829"/>
      <c r="O226" s="1084"/>
      <c r="P226" s="829"/>
      <c r="Q226" s="1084"/>
      <c r="R226" s="829"/>
      <c r="S226" s="1083" t="s">
        <v>320</v>
      </c>
      <c r="T226" s="829"/>
      <c r="U226" s="829"/>
      <c r="V226" s="829"/>
      <c r="W226" s="829"/>
      <c r="X226" s="829"/>
      <c r="Y226" s="829"/>
      <c r="Z226" s="829"/>
      <c r="AA226" s="1084" t="s">
        <v>273</v>
      </c>
      <c r="AB226" s="829"/>
      <c r="AC226" s="829"/>
      <c r="AD226" s="829"/>
      <c r="AE226" s="829"/>
      <c r="AF226" s="1084" t="s">
        <v>274</v>
      </c>
      <c r="AG226" s="829"/>
      <c r="AH226" s="829"/>
      <c r="AI226" s="224" t="s">
        <v>65</v>
      </c>
      <c r="AJ226" s="1085" t="s">
        <v>275</v>
      </c>
      <c r="AK226" s="829"/>
      <c r="AL226" s="829"/>
      <c r="AM226" s="829"/>
      <c r="AN226" s="829"/>
      <c r="AO226" s="829"/>
      <c r="AP226" s="223">
        <v>3500000000</v>
      </c>
      <c r="AQ226" s="223">
        <v>110000000</v>
      </c>
      <c r="AR226" s="223">
        <v>325633119</v>
      </c>
      <c r="AS226" s="223">
        <v>-650000000</v>
      </c>
      <c r="AT226" s="223">
        <v>155117561</v>
      </c>
      <c r="AU226" s="223">
        <v>-45117561</v>
      </c>
      <c r="AV226" s="223">
        <v>131594818</v>
      </c>
      <c r="AW226" s="223">
        <v>23522743</v>
      </c>
      <c r="AX226" s="223">
        <v>136193356</v>
      </c>
      <c r="AY226" s="223">
        <v>-4598538</v>
      </c>
      <c r="AZ226" s="223">
        <v>136193356</v>
      </c>
      <c r="BA226" s="373">
        <v>0</v>
      </c>
      <c r="BB226" s="373">
        <v>0</v>
      </c>
    </row>
    <row r="227" spans="1:54" hidden="1" x14ac:dyDescent="0.25">
      <c r="A227" s="1077" t="s">
        <v>99</v>
      </c>
      <c r="B227" s="829"/>
      <c r="C227" s="1077" t="s">
        <v>322</v>
      </c>
      <c r="D227" s="829"/>
      <c r="E227" s="1077" t="s">
        <v>324</v>
      </c>
      <c r="F227" s="829"/>
      <c r="G227" s="1077" t="s">
        <v>289</v>
      </c>
      <c r="H227" s="829"/>
      <c r="I227" s="1077" t="s">
        <v>280</v>
      </c>
      <c r="J227" s="829"/>
      <c r="K227" s="829"/>
      <c r="L227" s="1077"/>
      <c r="M227" s="829"/>
      <c r="N227" s="829"/>
      <c r="O227" s="1077"/>
      <c r="P227" s="829"/>
      <c r="Q227" s="1077"/>
      <c r="R227" s="829"/>
      <c r="S227" s="1076" t="s">
        <v>320</v>
      </c>
      <c r="T227" s="829"/>
      <c r="U227" s="829"/>
      <c r="V227" s="829"/>
      <c r="W227" s="829"/>
      <c r="X227" s="829"/>
      <c r="Y227" s="829"/>
      <c r="Z227" s="829"/>
      <c r="AA227" s="1077" t="s">
        <v>273</v>
      </c>
      <c r="AB227" s="829"/>
      <c r="AC227" s="829"/>
      <c r="AD227" s="829"/>
      <c r="AE227" s="829"/>
      <c r="AF227" s="1077" t="s">
        <v>274</v>
      </c>
      <c r="AG227" s="829"/>
      <c r="AH227" s="829"/>
      <c r="AI227" s="227" t="s">
        <v>65</v>
      </c>
      <c r="AJ227" s="1078" t="s">
        <v>275</v>
      </c>
      <c r="AK227" s="829"/>
      <c r="AL227" s="829"/>
      <c r="AM227" s="829"/>
      <c r="AN227" s="829"/>
      <c r="AO227" s="829"/>
      <c r="AP227" s="226">
        <v>2500000000</v>
      </c>
      <c r="AQ227" s="226">
        <v>110000000</v>
      </c>
      <c r="AR227" s="226">
        <v>325633119</v>
      </c>
      <c r="AS227" s="372">
        <v>0</v>
      </c>
      <c r="AT227" s="226">
        <v>155117561</v>
      </c>
      <c r="AU227" s="226">
        <v>-45117561</v>
      </c>
      <c r="AV227" s="226">
        <v>131594818</v>
      </c>
      <c r="AW227" s="226">
        <v>23522743</v>
      </c>
      <c r="AX227" s="226">
        <v>136193356</v>
      </c>
      <c r="AY227" s="226">
        <v>-4598538</v>
      </c>
      <c r="AZ227" s="226">
        <v>136193356</v>
      </c>
      <c r="BA227" s="372">
        <v>0</v>
      </c>
      <c r="BB227" s="372">
        <v>0</v>
      </c>
    </row>
    <row r="228" spans="1:54" hidden="1" x14ac:dyDescent="0.25">
      <c r="A228" s="1077" t="s">
        <v>99</v>
      </c>
      <c r="B228" s="829"/>
      <c r="C228" s="1077" t="s">
        <v>322</v>
      </c>
      <c r="D228" s="829"/>
      <c r="E228" s="1077" t="s">
        <v>324</v>
      </c>
      <c r="F228" s="829"/>
      <c r="G228" s="1077" t="s">
        <v>289</v>
      </c>
      <c r="H228" s="829"/>
      <c r="I228" s="1077" t="s">
        <v>280</v>
      </c>
      <c r="J228" s="829"/>
      <c r="K228" s="829"/>
      <c r="L228" s="1077" t="s">
        <v>279</v>
      </c>
      <c r="M228" s="829"/>
      <c r="N228" s="829"/>
      <c r="O228" s="1077"/>
      <c r="P228" s="829"/>
      <c r="Q228" s="1077"/>
      <c r="R228" s="829"/>
      <c r="S228" s="1076" t="s">
        <v>331</v>
      </c>
      <c r="T228" s="829"/>
      <c r="U228" s="829"/>
      <c r="V228" s="829"/>
      <c r="W228" s="829"/>
      <c r="X228" s="829"/>
      <c r="Y228" s="829"/>
      <c r="Z228" s="829"/>
      <c r="AA228" s="1077" t="s">
        <v>273</v>
      </c>
      <c r="AB228" s="829"/>
      <c r="AC228" s="829"/>
      <c r="AD228" s="829"/>
      <c r="AE228" s="829"/>
      <c r="AF228" s="1077" t="s">
        <v>274</v>
      </c>
      <c r="AG228" s="829"/>
      <c r="AH228" s="829"/>
      <c r="AI228" s="227" t="s">
        <v>65</v>
      </c>
      <c r="AJ228" s="1078" t="s">
        <v>275</v>
      </c>
      <c r="AK228" s="829"/>
      <c r="AL228" s="829"/>
      <c r="AM228" s="829"/>
      <c r="AN228" s="829"/>
      <c r="AO228" s="829"/>
      <c r="AP228" s="372">
        <v>0</v>
      </c>
      <c r="AQ228" s="372">
        <v>0</v>
      </c>
      <c r="AR228" s="372">
        <v>0</v>
      </c>
      <c r="AS228" s="372">
        <v>0</v>
      </c>
      <c r="AT228" s="372">
        <v>0</v>
      </c>
      <c r="AU228" s="372">
        <v>0</v>
      </c>
      <c r="AV228" s="372">
        <v>0</v>
      </c>
      <c r="AW228" s="372">
        <v>0</v>
      </c>
      <c r="AX228" s="372">
        <v>0</v>
      </c>
      <c r="AY228" s="372">
        <v>0</v>
      </c>
      <c r="AZ228" s="372">
        <v>0</v>
      </c>
      <c r="BA228" s="372">
        <v>0</v>
      </c>
      <c r="BB228" s="372">
        <v>0</v>
      </c>
    </row>
    <row r="229" spans="1:54" hidden="1" x14ac:dyDescent="0.25">
      <c r="A229" s="1084" t="s">
        <v>99</v>
      </c>
      <c r="B229" s="829"/>
      <c r="C229" s="1084" t="s">
        <v>322</v>
      </c>
      <c r="D229" s="829"/>
      <c r="E229" s="1084" t="s">
        <v>324</v>
      </c>
      <c r="F229" s="829"/>
      <c r="G229" s="1084" t="s">
        <v>289</v>
      </c>
      <c r="H229" s="829"/>
      <c r="I229" s="1084" t="s">
        <v>280</v>
      </c>
      <c r="J229" s="829"/>
      <c r="K229" s="829"/>
      <c r="L229" s="1084" t="s">
        <v>279</v>
      </c>
      <c r="M229" s="829"/>
      <c r="N229" s="829"/>
      <c r="O229" s="1084" t="s">
        <v>283</v>
      </c>
      <c r="P229" s="829"/>
      <c r="Q229" s="1084"/>
      <c r="R229" s="829"/>
      <c r="S229" s="1083" t="s">
        <v>84</v>
      </c>
      <c r="T229" s="829"/>
      <c r="U229" s="829"/>
      <c r="V229" s="829"/>
      <c r="W229" s="829"/>
      <c r="X229" s="829"/>
      <c r="Y229" s="829"/>
      <c r="Z229" s="829"/>
      <c r="AA229" s="1084" t="s">
        <v>273</v>
      </c>
      <c r="AB229" s="829"/>
      <c r="AC229" s="829"/>
      <c r="AD229" s="829"/>
      <c r="AE229" s="829"/>
      <c r="AF229" s="1084" t="s">
        <v>274</v>
      </c>
      <c r="AG229" s="829"/>
      <c r="AH229" s="829"/>
      <c r="AI229" s="224" t="s">
        <v>65</v>
      </c>
      <c r="AJ229" s="1085" t="s">
        <v>275</v>
      </c>
      <c r="AK229" s="829"/>
      <c r="AL229" s="829"/>
      <c r="AM229" s="829"/>
      <c r="AN229" s="829"/>
      <c r="AO229" s="829"/>
      <c r="AP229" s="373">
        <v>0</v>
      </c>
      <c r="AQ229" s="373">
        <v>0</v>
      </c>
      <c r="AR229" s="373">
        <v>0</v>
      </c>
      <c r="AS229" s="373">
        <v>0</v>
      </c>
      <c r="AT229" s="373">
        <v>0</v>
      </c>
      <c r="AU229" s="373">
        <v>0</v>
      </c>
      <c r="AV229" s="373">
        <v>0</v>
      </c>
      <c r="AW229" s="373">
        <v>0</v>
      </c>
      <c r="AX229" s="373">
        <v>0</v>
      </c>
      <c r="AY229" s="373">
        <v>0</v>
      </c>
      <c r="AZ229" s="373">
        <v>0</v>
      </c>
      <c r="BA229" s="373">
        <v>0</v>
      </c>
      <c r="BB229" s="373">
        <v>0</v>
      </c>
    </row>
    <row r="230" spans="1:54" hidden="1" x14ac:dyDescent="0.25">
      <c r="A230" s="1077" t="s">
        <v>99</v>
      </c>
      <c r="B230" s="829"/>
      <c r="C230" s="1077" t="s">
        <v>322</v>
      </c>
      <c r="D230" s="829"/>
      <c r="E230" s="1077" t="s">
        <v>324</v>
      </c>
      <c r="F230" s="829"/>
      <c r="G230" s="1077" t="s">
        <v>289</v>
      </c>
      <c r="H230" s="829"/>
      <c r="I230" s="1077" t="s">
        <v>280</v>
      </c>
      <c r="J230" s="829"/>
      <c r="K230" s="829"/>
      <c r="L230" s="1077" t="s">
        <v>282</v>
      </c>
      <c r="M230" s="829"/>
      <c r="N230" s="829"/>
      <c r="O230" s="1077"/>
      <c r="P230" s="829"/>
      <c r="Q230" s="1077"/>
      <c r="R230" s="829"/>
      <c r="S230" s="1076" t="s">
        <v>326</v>
      </c>
      <c r="T230" s="829"/>
      <c r="U230" s="829"/>
      <c r="V230" s="829"/>
      <c r="W230" s="829"/>
      <c r="X230" s="829"/>
      <c r="Y230" s="829"/>
      <c r="Z230" s="829"/>
      <c r="AA230" s="1077" t="s">
        <v>273</v>
      </c>
      <c r="AB230" s="829"/>
      <c r="AC230" s="829"/>
      <c r="AD230" s="829"/>
      <c r="AE230" s="829"/>
      <c r="AF230" s="1077" t="s">
        <v>274</v>
      </c>
      <c r="AG230" s="829"/>
      <c r="AH230" s="829"/>
      <c r="AI230" s="227" t="s">
        <v>65</v>
      </c>
      <c r="AJ230" s="1078" t="s">
        <v>275</v>
      </c>
      <c r="AK230" s="829"/>
      <c r="AL230" s="829"/>
      <c r="AM230" s="829"/>
      <c r="AN230" s="829"/>
      <c r="AO230" s="829"/>
      <c r="AP230" s="226">
        <v>2500000000</v>
      </c>
      <c r="AQ230" s="226">
        <v>110000000</v>
      </c>
      <c r="AR230" s="226">
        <v>325633119</v>
      </c>
      <c r="AS230" s="372">
        <v>0</v>
      </c>
      <c r="AT230" s="226">
        <v>155117561</v>
      </c>
      <c r="AU230" s="226">
        <v>-45117561</v>
      </c>
      <c r="AV230" s="226">
        <v>131594818</v>
      </c>
      <c r="AW230" s="226">
        <v>23522743</v>
      </c>
      <c r="AX230" s="226">
        <v>136193356</v>
      </c>
      <c r="AY230" s="226">
        <v>-4598538</v>
      </c>
      <c r="AZ230" s="226">
        <v>136193356</v>
      </c>
      <c r="BA230" s="372">
        <v>0</v>
      </c>
      <c r="BB230" s="372">
        <v>0</v>
      </c>
    </row>
    <row r="231" spans="1:54" hidden="1" x14ac:dyDescent="0.25">
      <c r="A231" s="1084" t="s">
        <v>99</v>
      </c>
      <c r="B231" s="829"/>
      <c r="C231" s="1084" t="s">
        <v>322</v>
      </c>
      <c r="D231" s="829"/>
      <c r="E231" s="1084" t="s">
        <v>324</v>
      </c>
      <c r="F231" s="829"/>
      <c r="G231" s="1084" t="s">
        <v>289</v>
      </c>
      <c r="H231" s="829"/>
      <c r="I231" s="1084" t="s">
        <v>280</v>
      </c>
      <c r="J231" s="829"/>
      <c r="K231" s="829"/>
      <c r="L231" s="1084" t="s">
        <v>282</v>
      </c>
      <c r="M231" s="829"/>
      <c r="N231" s="829"/>
      <c r="O231" s="1084" t="s">
        <v>279</v>
      </c>
      <c r="P231" s="829"/>
      <c r="Q231" s="1084"/>
      <c r="R231" s="829"/>
      <c r="S231" s="1083" t="s">
        <v>332</v>
      </c>
      <c r="T231" s="829"/>
      <c r="U231" s="829"/>
      <c r="V231" s="829"/>
      <c r="W231" s="829"/>
      <c r="X231" s="829"/>
      <c r="Y231" s="829"/>
      <c r="Z231" s="829"/>
      <c r="AA231" s="1084" t="s">
        <v>273</v>
      </c>
      <c r="AB231" s="829"/>
      <c r="AC231" s="829"/>
      <c r="AD231" s="829"/>
      <c r="AE231" s="829"/>
      <c r="AF231" s="1084" t="s">
        <v>274</v>
      </c>
      <c r="AG231" s="829"/>
      <c r="AH231" s="829"/>
      <c r="AI231" s="224" t="s">
        <v>65</v>
      </c>
      <c r="AJ231" s="1085" t="s">
        <v>275</v>
      </c>
      <c r="AK231" s="829"/>
      <c r="AL231" s="829"/>
      <c r="AM231" s="829"/>
      <c r="AN231" s="829"/>
      <c r="AO231" s="829"/>
      <c r="AP231" s="223">
        <v>1000000000</v>
      </c>
      <c r="AQ231" s="223">
        <v>110000000</v>
      </c>
      <c r="AR231" s="223">
        <v>95633119</v>
      </c>
      <c r="AS231" s="373">
        <v>0</v>
      </c>
      <c r="AT231" s="223">
        <v>53420800</v>
      </c>
      <c r="AU231" s="223">
        <v>56579200</v>
      </c>
      <c r="AV231" s="223">
        <v>82438827</v>
      </c>
      <c r="AW231" s="223">
        <v>-29018027</v>
      </c>
      <c r="AX231" s="223">
        <v>82438827</v>
      </c>
      <c r="AY231" s="373">
        <v>0</v>
      </c>
      <c r="AZ231" s="223">
        <v>82438827</v>
      </c>
      <c r="BA231" s="373">
        <v>0</v>
      </c>
      <c r="BB231" s="373">
        <v>0</v>
      </c>
    </row>
    <row r="232" spans="1:54" hidden="1" x14ac:dyDescent="0.25">
      <c r="A232" s="1084" t="s">
        <v>99</v>
      </c>
      <c r="B232" s="829"/>
      <c r="C232" s="1084" t="s">
        <v>322</v>
      </c>
      <c r="D232" s="829"/>
      <c r="E232" s="1084" t="s">
        <v>324</v>
      </c>
      <c r="F232" s="829"/>
      <c r="G232" s="1084" t="s">
        <v>289</v>
      </c>
      <c r="H232" s="829"/>
      <c r="I232" s="1084" t="s">
        <v>280</v>
      </c>
      <c r="J232" s="829"/>
      <c r="K232" s="829"/>
      <c r="L232" s="1084" t="s">
        <v>282</v>
      </c>
      <c r="M232" s="829"/>
      <c r="N232" s="829"/>
      <c r="O232" s="1084" t="s">
        <v>282</v>
      </c>
      <c r="P232" s="829"/>
      <c r="Q232" s="1084"/>
      <c r="R232" s="829"/>
      <c r="S232" s="1083" t="s">
        <v>327</v>
      </c>
      <c r="T232" s="829"/>
      <c r="U232" s="829"/>
      <c r="V232" s="829"/>
      <c r="W232" s="829"/>
      <c r="X232" s="829"/>
      <c r="Y232" s="829"/>
      <c r="Z232" s="829"/>
      <c r="AA232" s="1084" t="s">
        <v>273</v>
      </c>
      <c r="AB232" s="829"/>
      <c r="AC232" s="829"/>
      <c r="AD232" s="829"/>
      <c r="AE232" s="829"/>
      <c r="AF232" s="1084" t="s">
        <v>274</v>
      </c>
      <c r="AG232" s="829"/>
      <c r="AH232" s="829"/>
      <c r="AI232" s="224" t="s">
        <v>65</v>
      </c>
      <c r="AJ232" s="1085" t="s">
        <v>275</v>
      </c>
      <c r="AK232" s="829"/>
      <c r="AL232" s="829"/>
      <c r="AM232" s="829"/>
      <c r="AN232" s="829"/>
      <c r="AO232" s="829"/>
      <c r="AP232" s="223">
        <v>550000000</v>
      </c>
      <c r="AQ232" s="373">
        <v>0</v>
      </c>
      <c r="AR232" s="223">
        <v>130000000</v>
      </c>
      <c r="AS232" s="373">
        <v>0</v>
      </c>
      <c r="AT232" s="373">
        <v>0</v>
      </c>
      <c r="AU232" s="373">
        <v>0</v>
      </c>
      <c r="AV232" s="373">
        <v>0</v>
      </c>
      <c r="AW232" s="373">
        <v>0</v>
      </c>
      <c r="AX232" s="373">
        <v>0</v>
      </c>
      <c r="AY232" s="373">
        <v>0</v>
      </c>
      <c r="AZ232" s="373">
        <v>0</v>
      </c>
      <c r="BA232" s="373">
        <v>0</v>
      </c>
      <c r="BB232" s="373">
        <v>0</v>
      </c>
    </row>
    <row r="233" spans="1:54" hidden="1" x14ac:dyDescent="0.25">
      <c r="A233" s="1084" t="s">
        <v>99</v>
      </c>
      <c r="B233" s="829"/>
      <c r="C233" s="1084" t="s">
        <v>322</v>
      </c>
      <c r="D233" s="829"/>
      <c r="E233" s="1084" t="s">
        <v>324</v>
      </c>
      <c r="F233" s="829"/>
      <c r="G233" s="1084" t="s">
        <v>289</v>
      </c>
      <c r="H233" s="829"/>
      <c r="I233" s="1084" t="s">
        <v>280</v>
      </c>
      <c r="J233" s="829"/>
      <c r="K233" s="829"/>
      <c r="L233" s="1084" t="s">
        <v>282</v>
      </c>
      <c r="M233" s="829"/>
      <c r="N233" s="829"/>
      <c r="O233" s="1084" t="s">
        <v>289</v>
      </c>
      <c r="P233" s="829"/>
      <c r="Q233" s="1084"/>
      <c r="R233" s="829"/>
      <c r="S233" s="1083" t="s">
        <v>328</v>
      </c>
      <c r="T233" s="829"/>
      <c r="U233" s="829"/>
      <c r="V233" s="829"/>
      <c r="W233" s="829"/>
      <c r="X233" s="829"/>
      <c r="Y233" s="829"/>
      <c r="Z233" s="829"/>
      <c r="AA233" s="1084" t="s">
        <v>273</v>
      </c>
      <c r="AB233" s="829"/>
      <c r="AC233" s="829"/>
      <c r="AD233" s="829"/>
      <c r="AE233" s="829"/>
      <c r="AF233" s="1084" t="s">
        <v>274</v>
      </c>
      <c r="AG233" s="829"/>
      <c r="AH233" s="829"/>
      <c r="AI233" s="224" t="s">
        <v>65</v>
      </c>
      <c r="AJ233" s="1085" t="s">
        <v>275</v>
      </c>
      <c r="AK233" s="829"/>
      <c r="AL233" s="829"/>
      <c r="AM233" s="829"/>
      <c r="AN233" s="829"/>
      <c r="AO233" s="829"/>
      <c r="AP233" s="223">
        <v>250000000</v>
      </c>
      <c r="AQ233" s="373">
        <v>0</v>
      </c>
      <c r="AR233" s="373">
        <v>0</v>
      </c>
      <c r="AS233" s="373">
        <v>0</v>
      </c>
      <c r="AT233" s="373">
        <v>0</v>
      </c>
      <c r="AU233" s="373">
        <v>0</v>
      </c>
      <c r="AV233" s="373">
        <v>0</v>
      </c>
      <c r="AW233" s="373">
        <v>0</v>
      </c>
      <c r="AX233" s="373">
        <v>0</v>
      </c>
      <c r="AY233" s="373">
        <v>0</v>
      </c>
      <c r="AZ233" s="373">
        <v>0</v>
      </c>
      <c r="BA233" s="373">
        <v>0</v>
      </c>
      <c r="BB233" s="373">
        <v>0</v>
      </c>
    </row>
    <row r="234" spans="1:54" hidden="1" x14ac:dyDescent="0.25">
      <c r="A234" s="1084" t="s">
        <v>99</v>
      </c>
      <c r="B234" s="829"/>
      <c r="C234" s="1084" t="s">
        <v>322</v>
      </c>
      <c r="D234" s="829"/>
      <c r="E234" s="1084" t="s">
        <v>324</v>
      </c>
      <c r="F234" s="829"/>
      <c r="G234" s="1084" t="s">
        <v>289</v>
      </c>
      <c r="H234" s="829"/>
      <c r="I234" s="1084" t="s">
        <v>280</v>
      </c>
      <c r="J234" s="829"/>
      <c r="K234" s="829"/>
      <c r="L234" s="1084" t="s">
        <v>282</v>
      </c>
      <c r="M234" s="829"/>
      <c r="N234" s="829"/>
      <c r="O234" s="1084" t="s">
        <v>283</v>
      </c>
      <c r="P234" s="829"/>
      <c r="Q234" s="1084"/>
      <c r="R234" s="829"/>
      <c r="S234" s="1083" t="s">
        <v>84</v>
      </c>
      <c r="T234" s="829"/>
      <c r="U234" s="829"/>
      <c r="V234" s="829"/>
      <c r="W234" s="829"/>
      <c r="X234" s="829"/>
      <c r="Y234" s="829"/>
      <c r="Z234" s="829"/>
      <c r="AA234" s="1084" t="s">
        <v>273</v>
      </c>
      <c r="AB234" s="829"/>
      <c r="AC234" s="829"/>
      <c r="AD234" s="829"/>
      <c r="AE234" s="829"/>
      <c r="AF234" s="1084" t="s">
        <v>274</v>
      </c>
      <c r="AG234" s="829"/>
      <c r="AH234" s="829"/>
      <c r="AI234" s="224" t="s">
        <v>65</v>
      </c>
      <c r="AJ234" s="1085" t="s">
        <v>275</v>
      </c>
      <c r="AK234" s="829"/>
      <c r="AL234" s="829"/>
      <c r="AM234" s="829"/>
      <c r="AN234" s="829"/>
      <c r="AO234" s="829"/>
      <c r="AP234" s="223">
        <v>400000000</v>
      </c>
      <c r="AQ234" s="373">
        <v>0</v>
      </c>
      <c r="AR234" s="373">
        <v>0</v>
      </c>
      <c r="AS234" s="373">
        <v>0</v>
      </c>
      <c r="AT234" s="223">
        <v>101696761</v>
      </c>
      <c r="AU234" s="223">
        <v>-101696761</v>
      </c>
      <c r="AV234" s="223">
        <v>49155991</v>
      </c>
      <c r="AW234" s="223">
        <v>52540770</v>
      </c>
      <c r="AX234" s="223">
        <v>53754529</v>
      </c>
      <c r="AY234" s="223">
        <v>-4598538</v>
      </c>
      <c r="AZ234" s="223">
        <v>53754529</v>
      </c>
      <c r="BA234" s="373">
        <v>0</v>
      </c>
      <c r="BB234" s="373">
        <v>0</v>
      </c>
    </row>
    <row r="235" spans="1:54" hidden="1" x14ac:dyDescent="0.25">
      <c r="A235" s="1084" t="s">
        <v>99</v>
      </c>
      <c r="B235" s="829"/>
      <c r="C235" s="1084" t="s">
        <v>322</v>
      </c>
      <c r="D235" s="829"/>
      <c r="E235" s="1084" t="s">
        <v>324</v>
      </c>
      <c r="F235" s="829"/>
      <c r="G235" s="1084" t="s">
        <v>289</v>
      </c>
      <c r="H235" s="829"/>
      <c r="I235" s="1084" t="s">
        <v>280</v>
      </c>
      <c r="J235" s="829"/>
      <c r="K235" s="829"/>
      <c r="L235" s="1084" t="s">
        <v>282</v>
      </c>
      <c r="M235" s="829"/>
      <c r="N235" s="829"/>
      <c r="O235" s="1084" t="s">
        <v>292</v>
      </c>
      <c r="P235" s="829"/>
      <c r="Q235" s="1084"/>
      <c r="R235" s="829"/>
      <c r="S235" s="1083" t="s">
        <v>329</v>
      </c>
      <c r="T235" s="829"/>
      <c r="U235" s="829"/>
      <c r="V235" s="829"/>
      <c r="W235" s="829"/>
      <c r="X235" s="829"/>
      <c r="Y235" s="829"/>
      <c r="Z235" s="829"/>
      <c r="AA235" s="1084" t="s">
        <v>273</v>
      </c>
      <c r="AB235" s="829"/>
      <c r="AC235" s="829"/>
      <c r="AD235" s="829"/>
      <c r="AE235" s="829"/>
      <c r="AF235" s="1084" t="s">
        <v>274</v>
      </c>
      <c r="AG235" s="829"/>
      <c r="AH235" s="829"/>
      <c r="AI235" s="224" t="s">
        <v>65</v>
      </c>
      <c r="AJ235" s="1085" t="s">
        <v>275</v>
      </c>
      <c r="AK235" s="829"/>
      <c r="AL235" s="829"/>
      <c r="AM235" s="829"/>
      <c r="AN235" s="829"/>
      <c r="AO235" s="829"/>
      <c r="AP235" s="223">
        <v>200000000</v>
      </c>
      <c r="AQ235" s="373">
        <v>0</v>
      </c>
      <c r="AR235" s="373">
        <v>0</v>
      </c>
      <c r="AS235" s="373">
        <v>0</v>
      </c>
      <c r="AT235" s="373">
        <v>0</v>
      </c>
      <c r="AU235" s="373">
        <v>0</v>
      </c>
      <c r="AV235" s="373">
        <v>0</v>
      </c>
      <c r="AW235" s="373">
        <v>0</v>
      </c>
      <c r="AX235" s="373">
        <v>0</v>
      </c>
      <c r="AY235" s="373">
        <v>0</v>
      </c>
      <c r="AZ235" s="373">
        <v>0</v>
      </c>
      <c r="BA235" s="373">
        <v>0</v>
      </c>
      <c r="BB235" s="373">
        <v>0</v>
      </c>
    </row>
    <row r="236" spans="1:54" hidden="1" x14ac:dyDescent="0.25">
      <c r="A236" s="1084" t="s">
        <v>99</v>
      </c>
      <c r="B236" s="829"/>
      <c r="C236" s="1084" t="s">
        <v>322</v>
      </c>
      <c r="D236" s="829"/>
      <c r="E236" s="1084" t="s">
        <v>324</v>
      </c>
      <c r="F236" s="829"/>
      <c r="G236" s="1084" t="s">
        <v>289</v>
      </c>
      <c r="H236" s="829"/>
      <c r="I236" s="1084" t="s">
        <v>280</v>
      </c>
      <c r="J236" s="829"/>
      <c r="K236" s="829"/>
      <c r="L236" s="1084" t="s">
        <v>282</v>
      </c>
      <c r="M236" s="829"/>
      <c r="N236" s="829"/>
      <c r="O236" s="1084" t="s">
        <v>80</v>
      </c>
      <c r="P236" s="829"/>
      <c r="Q236" s="1084"/>
      <c r="R236" s="829"/>
      <c r="S236" s="1083" t="s">
        <v>330</v>
      </c>
      <c r="T236" s="829"/>
      <c r="U236" s="829"/>
      <c r="V236" s="829"/>
      <c r="W236" s="829"/>
      <c r="X236" s="829"/>
      <c r="Y236" s="829"/>
      <c r="Z236" s="829"/>
      <c r="AA236" s="1084" t="s">
        <v>273</v>
      </c>
      <c r="AB236" s="829"/>
      <c r="AC236" s="829"/>
      <c r="AD236" s="829"/>
      <c r="AE236" s="829"/>
      <c r="AF236" s="1084" t="s">
        <v>274</v>
      </c>
      <c r="AG236" s="829"/>
      <c r="AH236" s="829"/>
      <c r="AI236" s="224" t="s">
        <v>65</v>
      </c>
      <c r="AJ236" s="1085" t="s">
        <v>275</v>
      </c>
      <c r="AK236" s="829"/>
      <c r="AL236" s="829"/>
      <c r="AM236" s="829"/>
      <c r="AN236" s="829"/>
      <c r="AO236" s="829"/>
      <c r="AP236" s="223">
        <v>100000000</v>
      </c>
      <c r="AQ236" s="373">
        <v>0</v>
      </c>
      <c r="AR236" s="223">
        <v>100000000</v>
      </c>
      <c r="AS236" s="373">
        <v>0</v>
      </c>
      <c r="AT236" s="373">
        <v>0</v>
      </c>
      <c r="AU236" s="373">
        <v>0</v>
      </c>
      <c r="AV236" s="373">
        <v>0</v>
      </c>
      <c r="AW236" s="373">
        <v>0</v>
      </c>
      <c r="AX236" s="373">
        <v>0</v>
      </c>
      <c r="AY236" s="373">
        <v>0</v>
      </c>
      <c r="AZ236" s="373">
        <v>0</v>
      </c>
      <c r="BA236" s="373">
        <v>0</v>
      </c>
      <c r="BB236" s="373">
        <v>0</v>
      </c>
    </row>
    <row r="237" spans="1:54" hidden="1" x14ac:dyDescent="0.25">
      <c r="A237" s="1084" t="s">
        <v>99</v>
      </c>
      <c r="B237" s="829"/>
      <c r="C237" s="1084" t="s">
        <v>322</v>
      </c>
      <c r="D237" s="829"/>
      <c r="E237" s="1084" t="s">
        <v>324</v>
      </c>
      <c r="F237" s="829"/>
      <c r="G237" s="1084" t="s">
        <v>283</v>
      </c>
      <c r="H237" s="829"/>
      <c r="I237" s="1084"/>
      <c r="J237" s="829"/>
      <c r="K237" s="829"/>
      <c r="L237" s="1084"/>
      <c r="M237" s="829"/>
      <c r="N237" s="829"/>
      <c r="O237" s="1084"/>
      <c r="P237" s="829"/>
      <c r="Q237" s="1084"/>
      <c r="R237" s="829"/>
      <c r="S237" s="1083" t="s">
        <v>319</v>
      </c>
      <c r="T237" s="829"/>
      <c r="U237" s="829"/>
      <c r="V237" s="829"/>
      <c r="W237" s="829"/>
      <c r="X237" s="829"/>
      <c r="Y237" s="829"/>
      <c r="Z237" s="829"/>
      <c r="AA237" s="1084" t="s">
        <v>273</v>
      </c>
      <c r="AB237" s="829"/>
      <c r="AC237" s="829"/>
      <c r="AD237" s="829"/>
      <c r="AE237" s="829"/>
      <c r="AF237" s="1084" t="s">
        <v>274</v>
      </c>
      <c r="AG237" s="829"/>
      <c r="AH237" s="829"/>
      <c r="AI237" s="224" t="s">
        <v>65</v>
      </c>
      <c r="AJ237" s="1085" t="s">
        <v>275</v>
      </c>
      <c r="AK237" s="829"/>
      <c r="AL237" s="829"/>
      <c r="AM237" s="829"/>
      <c r="AN237" s="829"/>
      <c r="AO237" s="829"/>
      <c r="AP237" s="223">
        <v>900000000</v>
      </c>
      <c r="AQ237" s="223">
        <v>63500000</v>
      </c>
      <c r="AR237" s="223">
        <v>32948646</v>
      </c>
      <c r="AS237" s="373">
        <v>0</v>
      </c>
      <c r="AT237" s="223">
        <v>27233947</v>
      </c>
      <c r="AU237" s="223">
        <v>36266053</v>
      </c>
      <c r="AV237" s="223">
        <v>41540466</v>
      </c>
      <c r="AW237" s="223">
        <v>-14306519</v>
      </c>
      <c r="AX237" s="223">
        <v>41053340</v>
      </c>
      <c r="AY237" s="223">
        <v>487126</v>
      </c>
      <c r="AZ237" s="223">
        <v>41053340</v>
      </c>
      <c r="BA237" s="373">
        <v>0</v>
      </c>
      <c r="BB237" s="373">
        <v>0</v>
      </c>
    </row>
    <row r="238" spans="1:54" hidden="1" x14ac:dyDescent="0.25">
      <c r="A238" s="1077" t="s">
        <v>99</v>
      </c>
      <c r="B238" s="829"/>
      <c r="C238" s="1077" t="s">
        <v>322</v>
      </c>
      <c r="D238" s="829"/>
      <c r="E238" s="1077" t="s">
        <v>324</v>
      </c>
      <c r="F238" s="829"/>
      <c r="G238" s="1077" t="s">
        <v>283</v>
      </c>
      <c r="H238" s="829"/>
      <c r="I238" s="1077" t="s">
        <v>280</v>
      </c>
      <c r="J238" s="829"/>
      <c r="K238" s="829"/>
      <c r="L238" s="1077"/>
      <c r="M238" s="829"/>
      <c r="N238" s="829"/>
      <c r="O238" s="1077"/>
      <c r="P238" s="829"/>
      <c r="Q238" s="1077"/>
      <c r="R238" s="829"/>
      <c r="S238" s="1076" t="s">
        <v>319</v>
      </c>
      <c r="T238" s="829"/>
      <c r="U238" s="829"/>
      <c r="V238" s="829"/>
      <c r="W238" s="829"/>
      <c r="X238" s="829"/>
      <c r="Y238" s="829"/>
      <c r="Z238" s="829"/>
      <c r="AA238" s="1077" t="s">
        <v>273</v>
      </c>
      <c r="AB238" s="829"/>
      <c r="AC238" s="829"/>
      <c r="AD238" s="829"/>
      <c r="AE238" s="829"/>
      <c r="AF238" s="1077" t="s">
        <v>274</v>
      </c>
      <c r="AG238" s="829"/>
      <c r="AH238" s="829"/>
      <c r="AI238" s="227" t="s">
        <v>65</v>
      </c>
      <c r="AJ238" s="1078" t="s">
        <v>275</v>
      </c>
      <c r="AK238" s="829"/>
      <c r="AL238" s="829"/>
      <c r="AM238" s="829"/>
      <c r="AN238" s="829"/>
      <c r="AO238" s="829"/>
      <c r="AP238" s="226">
        <v>600000000</v>
      </c>
      <c r="AQ238" s="226">
        <v>63500000</v>
      </c>
      <c r="AR238" s="226">
        <v>32948646</v>
      </c>
      <c r="AS238" s="372">
        <v>0</v>
      </c>
      <c r="AT238" s="226">
        <v>27233947</v>
      </c>
      <c r="AU238" s="226">
        <v>36266053</v>
      </c>
      <c r="AV238" s="226">
        <v>41540466</v>
      </c>
      <c r="AW238" s="226">
        <v>-14306519</v>
      </c>
      <c r="AX238" s="226">
        <v>41053340</v>
      </c>
      <c r="AY238" s="226">
        <v>487126</v>
      </c>
      <c r="AZ238" s="226">
        <v>41053340</v>
      </c>
      <c r="BA238" s="372">
        <v>0</v>
      </c>
      <c r="BB238" s="372">
        <v>0</v>
      </c>
    </row>
    <row r="239" spans="1:54" hidden="1" x14ac:dyDescent="0.25">
      <c r="A239" s="1077" t="s">
        <v>99</v>
      </c>
      <c r="B239" s="829"/>
      <c r="C239" s="1077" t="s">
        <v>322</v>
      </c>
      <c r="D239" s="829"/>
      <c r="E239" s="1077" t="s">
        <v>324</v>
      </c>
      <c r="F239" s="829"/>
      <c r="G239" s="1077" t="s">
        <v>283</v>
      </c>
      <c r="H239" s="829"/>
      <c r="I239" s="1077" t="s">
        <v>280</v>
      </c>
      <c r="J239" s="829"/>
      <c r="K239" s="829"/>
      <c r="L239" s="1077" t="s">
        <v>282</v>
      </c>
      <c r="M239" s="829"/>
      <c r="N239" s="829"/>
      <c r="O239" s="1077"/>
      <c r="P239" s="829"/>
      <c r="Q239" s="1077"/>
      <c r="R239" s="829"/>
      <c r="S239" s="1076" t="s">
        <v>326</v>
      </c>
      <c r="T239" s="829"/>
      <c r="U239" s="829"/>
      <c r="V239" s="829"/>
      <c r="W239" s="829"/>
      <c r="X239" s="829"/>
      <c r="Y239" s="829"/>
      <c r="Z239" s="829"/>
      <c r="AA239" s="1077" t="s">
        <v>273</v>
      </c>
      <c r="AB239" s="829"/>
      <c r="AC239" s="829"/>
      <c r="AD239" s="829"/>
      <c r="AE239" s="829"/>
      <c r="AF239" s="1077" t="s">
        <v>274</v>
      </c>
      <c r="AG239" s="829"/>
      <c r="AH239" s="829"/>
      <c r="AI239" s="227" t="s">
        <v>65</v>
      </c>
      <c r="AJ239" s="1078" t="s">
        <v>275</v>
      </c>
      <c r="AK239" s="829"/>
      <c r="AL239" s="829"/>
      <c r="AM239" s="829"/>
      <c r="AN239" s="829"/>
      <c r="AO239" s="829"/>
      <c r="AP239" s="226">
        <v>600000000</v>
      </c>
      <c r="AQ239" s="226">
        <v>63500000</v>
      </c>
      <c r="AR239" s="226">
        <v>32948646</v>
      </c>
      <c r="AS239" s="372">
        <v>0</v>
      </c>
      <c r="AT239" s="226">
        <v>27233947</v>
      </c>
      <c r="AU239" s="226">
        <v>36266053</v>
      </c>
      <c r="AV239" s="226">
        <v>41540466</v>
      </c>
      <c r="AW239" s="226">
        <v>-14306519</v>
      </c>
      <c r="AX239" s="226">
        <v>41053340</v>
      </c>
      <c r="AY239" s="226">
        <v>487126</v>
      </c>
      <c r="AZ239" s="226">
        <v>41053340</v>
      </c>
      <c r="BA239" s="372">
        <v>0</v>
      </c>
      <c r="BB239" s="372">
        <v>0</v>
      </c>
    </row>
    <row r="240" spans="1:54" hidden="1" x14ac:dyDescent="0.25">
      <c r="A240" s="1084" t="s">
        <v>99</v>
      </c>
      <c r="B240" s="829"/>
      <c r="C240" s="1084" t="s">
        <v>322</v>
      </c>
      <c r="D240" s="829"/>
      <c r="E240" s="1084" t="s">
        <v>324</v>
      </c>
      <c r="F240" s="829"/>
      <c r="G240" s="1084" t="s">
        <v>283</v>
      </c>
      <c r="H240" s="829"/>
      <c r="I240" s="1084" t="s">
        <v>280</v>
      </c>
      <c r="J240" s="829"/>
      <c r="K240" s="829"/>
      <c r="L240" s="1084" t="s">
        <v>282</v>
      </c>
      <c r="M240" s="829"/>
      <c r="N240" s="829"/>
      <c r="O240" s="1084" t="s">
        <v>279</v>
      </c>
      <c r="P240" s="829"/>
      <c r="Q240" s="1084"/>
      <c r="R240" s="829"/>
      <c r="S240" s="1083" t="s">
        <v>332</v>
      </c>
      <c r="T240" s="829"/>
      <c r="U240" s="829"/>
      <c r="V240" s="829"/>
      <c r="W240" s="829"/>
      <c r="X240" s="829"/>
      <c r="Y240" s="829"/>
      <c r="Z240" s="829"/>
      <c r="AA240" s="1084" t="s">
        <v>273</v>
      </c>
      <c r="AB240" s="829"/>
      <c r="AC240" s="829"/>
      <c r="AD240" s="829"/>
      <c r="AE240" s="829"/>
      <c r="AF240" s="1084" t="s">
        <v>274</v>
      </c>
      <c r="AG240" s="829"/>
      <c r="AH240" s="829"/>
      <c r="AI240" s="224" t="s">
        <v>65</v>
      </c>
      <c r="AJ240" s="1085" t="s">
        <v>275</v>
      </c>
      <c r="AK240" s="829"/>
      <c r="AL240" s="829"/>
      <c r="AM240" s="829"/>
      <c r="AN240" s="829"/>
      <c r="AO240" s="829"/>
      <c r="AP240" s="223">
        <v>313318843</v>
      </c>
      <c r="AQ240" s="223">
        <v>63500000</v>
      </c>
      <c r="AR240" s="223">
        <v>28583944</v>
      </c>
      <c r="AS240" s="373">
        <v>0</v>
      </c>
      <c r="AT240" s="373">
        <v>0</v>
      </c>
      <c r="AU240" s="223">
        <v>63500000</v>
      </c>
      <c r="AV240" s="223">
        <v>29904183</v>
      </c>
      <c r="AW240" s="223">
        <v>-29904183</v>
      </c>
      <c r="AX240" s="223">
        <v>29904183</v>
      </c>
      <c r="AY240" s="373">
        <v>0</v>
      </c>
      <c r="AZ240" s="223">
        <v>29904183</v>
      </c>
      <c r="BA240" s="373">
        <v>0</v>
      </c>
      <c r="BB240" s="373">
        <v>0</v>
      </c>
    </row>
    <row r="241" spans="1:54" hidden="1" x14ac:dyDescent="0.25">
      <c r="A241" s="1084" t="s">
        <v>99</v>
      </c>
      <c r="B241" s="829"/>
      <c r="C241" s="1084" t="s">
        <v>322</v>
      </c>
      <c r="D241" s="829"/>
      <c r="E241" s="1084" t="s">
        <v>324</v>
      </c>
      <c r="F241" s="829"/>
      <c r="G241" s="1084" t="s">
        <v>283</v>
      </c>
      <c r="H241" s="829"/>
      <c r="I241" s="1084" t="s">
        <v>280</v>
      </c>
      <c r="J241" s="829"/>
      <c r="K241" s="829"/>
      <c r="L241" s="1084" t="s">
        <v>282</v>
      </c>
      <c r="M241" s="829"/>
      <c r="N241" s="829"/>
      <c r="O241" s="1084" t="s">
        <v>282</v>
      </c>
      <c r="P241" s="829"/>
      <c r="Q241" s="1084"/>
      <c r="R241" s="829"/>
      <c r="S241" s="1083" t="s">
        <v>327</v>
      </c>
      <c r="T241" s="829"/>
      <c r="U241" s="829"/>
      <c r="V241" s="829"/>
      <c r="W241" s="829"/>
      <c r="X241" s="829"/>
      <c r="Y241" s="829"/>
      <c r="Z241" s="829"/>
      <c r="AA241" s="1084" t="s">
        <v>273</v>
      </c>
      <c r="AB241" s="829"/>
      <c r="AC241" s="829"/>
      <c r="AD241" s="829"/>
      <c r="AE241" s="829"/>
      <c r="AF241" s="1084" t="s">
        <v>274</v>
      </c>
      <c r="AG241" s="829"/>
      <c r="AH241" s="829"/>
      <c r="AI241" s="224" t="s">
        <v>65</v>
      </c>
      <c r="AJ241" s="1085" t="s">
        <v>275</v>
      </c>
      <c r="AK241" s="829"/>
      <c r="AL241" s="829"/>
      <c r="AM241" s="829"/>
      <c r="AN241" s="829"/>
      <c r="AO241" s="829"/>
      <c r="AP241" s="223">
        <v>62595455</v>
      </c>
      <c r="AQ241" s="373">
        <v>0</v>
      </c>
      <c r="AR241" s="373">
        <v>0</v>
      </c>
      <c r="AS241" s="373">
        <v>0</v>
      </c>
      <c r="AT241" s="373">
        <v>0</v>
      </c>
      <c r="AU241" s="373">
        <v>0</v>
      </c>
      <c r="AV241" s="373">
        <v>0</v>
      </c>
      <c r="AW241" s="373">
        <v>0</v>
      </c>
      <c r="AX241" s="373">
        <v>0</v>
      </c>
      <c r="AY241" s="373">
        <v>0</v>
      </c>
      <c r="AZ241" s="373">
        <v>0</v>
      </c>
      <c r="BA241" s="373">
        <v>0</v>
      </c>
      <c r="BB241" s="373">
        <v>0</v>
      </c>
    </row>
    <row r="242" spans="1:54" hidden="1" x14ac:dyDescent="0.25">
      <c r="A242" s="1084" t="s">
        <v>99</v>
      </c>
      <c r="B242" s="829"/>
      <c r="C242" s="1084" t="s">
        <v>322</v>
      </c>
      <c r="D242" s="829"/>
      <c r="E242" s="1084" t="s">
        <v>324</v>
      </c>
      <c r="F242" s="829"/>
      <c r="G242" s="1084" t="s">
        <v>283</v>
      </c>
      <c r="H242" s="829"/>
      <c r="I242" s="1084" t="s">
        <v>280</v>
      </c>
      <c r="J242" s="829"/>
      <c r="K242" s="829"/>
      <c r="L242" s="1084" t="s">
        <v>282</v>
      </c>
      <c r="M242" s="829"/>
      <c r="N242" s="829"/>
      <c r="O242" s="1084" t="s">
        <v>289</v>
      </c>
      <c r="P242" s="829"/>
      <c r="Q242" s="1084"/>
      <c r="R242" s="829"/>
      <c r="S242" s="1083" t="s">
        <v>328</v>
      </c>
      <c r="T242" s="829"/>
      <c r="U242" s="829"/>
      <c r="V242" s="829"/>
      <c r="W242" s="829"/>
      <c r="X242" s="829"/>
      <c r="Y242" s="829"/>
      <c r="Z242" s="829"/>
      <c r="AA242" s="1084" t="s">
        <v>273</v>
      </c>
      <c r="AB242" s="829"/>
      <c r="AC242" s="829"/>
      <c r="AD242" s="829"/>
      <c r="AE242" s="829"/>
      <c r="AF242" s="1084" t="s">
        <v>274</v>
      </c>
      <c r="AG242" s="829"/>
      <c r="AH242" s="829"/>
      <c r="AI242" s="224" t="s">
        <v>65</v>
      </c>
      <c r="AJ242" s="1085" t="s">
        <v>275</v>
      </c>
      <c r="AK242" s="829"/>
      <c r="AL242" s="829"/>
      <c r="AM242" s="829"/>
      <c r="AN242" s="829"/>
      <c r="AO242" s="829"/>
      <c r="AP242" s="223">
        <v>45000000</v>
      </c>
      <c r="AQ242" s="373">
        <v>0</v>
      </c>
      <c r="AR242" s="373">
        <v>0</v>
      </c>
      <c r="AS242" s="373">
        <v>0</v>
      </c>
      <c r="AT242" s="373">
        <v>0</v>
      </c>
      <c r="AU242" s="373">
        <v>0</v>
      </c>
      <c r="AV242" s="373">
        <v>0</v>
      </c>
      <c r="AW242" s="373">
        <v>0</v>
      </c>
      <c r="AX242" s="373">
        <v>0</v>
      </c>
      <c r="AY242" s="373">
        <v>0</v>
      </c>
      <c r="AZ242" s="373">
        <v>0</v>
      </c>
      <c r="BA242" s="373">
        <v>0</v>
      </c>
      <c r="BB242" s="373">
        <v>0</v>
      </c>
    </row>
    <row r="243" spans="1:54" hidden="1" x14ac:dyDescent="0.25">
      <c r="A243" s="1084" t="s">
        <v>99</v>
      </c>
      <c r="B243" s="829"/>
      <c r="C243" s="1084" t="s">
        <v>322</v>
      </c>
      <c r="D243" s="829"/>
      <c r="E243" s="1084" t="s">
        <v>324</v>
      </c>
      <c r="F243" s="829"/>
      <c r="G243" s="1084" t="s">
        <v>283</v>
      </c>
      <c r="H243" s="829"/>
      <c r="I243" s="1084" t="s">
        <v>280</v>
      </c>
      <c r="J243" s="829"/>
      <c r="K243" s="829"/>
      <c r="L243" s="1084" t="s">
        <v>282</v>
      </c>
      <c r="M243" s="829"/>
      <c r="N243" s="829"/>
      <c r="O243" s="1084" t="s">
        <v>283</v>
      </c>
      <c r="P243" s="829"/>
      <c r="Q243" s="1084"/>
      <c r="R243" s="829"/>
      <c r="S243" s="1083" t="s">
        <v>84</v>
      </c>
      <c r="T243" s="829"/>
      <c r="U243" s="829"/>
      <c r="V243" s="829"/>
      <c r="W243" s="829"/>
      <c r="X243" s="829"/>
      <c r="Y243" s="829"/>
      <c r="Z243" s="829"/>
      <c r="AA243" s="1084" t="s">
        <v>273</v>
      </c>
      <c r="AB243" s="829"/>
      <c r="AC243" s="829"/>
      <c r="AD243" s="829"/>
      <c r="AE243" s="829"/>
      <c r="AF243" s="1084" t="s">
        <v>274</v>
      </c>
      <c r="AG243" s="829"/>
      <c r="AH243" s="829"/>
      <c r="AI243" s="224" t="s">
        <v>65</v>
      </c>
      <c r="AJ243" s="1085" t="s">
        <v>275</v>
      </c>
      <c r="AK243" s="829"/>
      <c r="AL243" s="829"/>
      <c r="AM243" s="829"/>
      <c r="AN243" s="829"/>
      <c r="AO243" s="829"/>
      <c r="AP243" s="223">
        <v>139085702</v>
      </c>
      <c r="AQ243" s="373">
        <v>0</v>
      </c>
      <c r="AR243" s="223">
        <v>4364702</v>
      </c>
      <c r="AS243" s="373">
        <v>0</v>
      </c>
      <c r="AT243" s="223">
        <v>27233947</v>
      </c>
      <c r="AU243" s="223">
        <v>-27233947</v>
      </c>
      <c r="AV243" s="223">
        <v>11636283</v>
      </c>
      <c r="AW243" s="223">
        <v>15597664</v>
      </c>
      <c r="AX243" s="223">
        <v>11149157</v>
      </c>
      <c r="AY243" s="223">
        <v>487126</v>
      </c>
      <c r="AZ243" s="223">
        <v>11149157</v>
      </c>
      <c r="BA243" s="373">
        <v>0</v>
      </c>
      <c r="BB243" s="373">
        <v>0</v>
      </c>
    </row>
    <row r="244" spans="1:54" hidden="1" x14ac:dyDescent="0.25">
      <c r="A244" s="1084" t="s">
        <v>99</v>
      </c>
      <c r="B244" s="829"/>
      <c r="C244" s="1084" t="s">
        <v>322</v>
      </c>
      <c r="D244" s="829"/>
      <c r="E244" s="1084" t="s">
        <v>324</v>
      </c>
      <c r="F244" s="829"/>
      <c r="G244" s="1084" t="s">
        <v>283</v>
      </c>
      <c r="H244" s="829"/>
      <c r="I244" s="1084" t="s">
        <v>280</v>
      </c>
      <c r="J244" s="829"/>
      <c r="K244" s="829"/>
      <c r="L244" s="1084" t="s">
        <v>282</v>
      </c>
      <c r="M244" s="829"/>
      <c r="N244" s="829"/>
      <c r="O244" s="1084" t="s">
        <v>292</v>
      </c>
      <c r="P244" s="829"/>
      <c r="Q244" s="1084"/>
      <c r="R244" s="829"/>
      <c r="S244" s="1083" t="s">
        <v>329</v>
      </c>
      <c r="T244" s="829"/>
      <c r="U244" s="829"/>
      <c r="V244" s="829"/>
      <c r="W244" s="829"/>
      <c r="X244" s="829"/>
      <c r="Y244" s="829"/>
      <c r="Z244" s="829"/>
      <c r="AA244" s="1084" t="s">
        <v>273</v>
      </c>
      <c r="AB244" s="829"/>
      <c r="AC244" s="829"/>
      <c r="AD244" s="829"/>
      <c r="AE244" s="829"/>
      <c r="AF244" s="1084" t="s">
        <v>274</v>
      </c>
      <c r="AG244" s="829"/>
      <c r="AH244" s="829"/>
      <c r="AI244" s="224" t="s">
        <v>65</v>
      </c>
      <c r="AJ244" s="1085" t="s">
        <v>275</v>
      </c>
      <c r="AK244" s="829"/>
      <c r="AL244" s="829"/>
      <c r="AM244" s="829"/>
      <c r="AN244" s="829"/>
      <c r="AO244" s="829"/>
      <c r="AP244" s="223">
        <v>40000000</v>
      </c>
      <c r="AQ244" s="373">
        <v>0</v>
      </c>
      <c r="AR244" s="373">
        <v>0</v>
      </c>
      <c r="AS244" s="373">
        <v>0</v>
      </c>
      <c r="AT244" s="373">
        <v>0</v>
      </c>
      <c r="AU244" s="373">
        <v>0</v>
      </c>
      <c r="AV244" s="373">
        <v>0</v>
      </c>
      <c r="AW244" s="373">
        <v>0</v>
      </c>
      <c r="AX244" s="373">
        <v>0</v>
      </c>
      <c r="AY244" s="373">
        <v>0</v>
      </c>
      <c r="AZ244" s="373">
        <v>0</v>
      </c>
      <c r="BA244" s="373">
        <v>0</v>
      </c>
      <c r="BB244" s="373">
        <v>0</v>
      </c>
    </row>
    <row r="245" spans="1:54" hidden="1" x14ac:dyDescent="0.25">
      <c r="A245" s="1084" t="s">
        <v>99</v>
      </c>
      <c r="B245" s="829"/>
      <c r="C245" s="1084" t="s">
        <v>322</v>
      </c>
      <c r="D245" s="829"/>
      <c r="E245" s="1084" t="s">
        <v>324</v>
      </c>
      <c r="F245" s="829"/>
      <c r="G245" s="1084" t="s">
        <v>283</v>
      </c>
      <c r="H245" s="829"/>
      <c r="I245" s="1084" t="s">
        <v>280</v>
      </c>
      <c r="J245" s="829"/>
      <c r="K245" s="829"/>
      <c r="L245" s="1084" t="s">
        <v>282</v>
      </c>
      <c r="M245" s="829"/>
      <c r="N245" s="829"/>
      <c r="O245" s="1084" t="s">
        <v>80</v>
      </c>
      <c r="P245" s="829"/>
      <c r="Q245" s="1084"/>
      <c r="R245" s="829"/>
      <c r="S245" s="1083" t="s">
        <v>330</v>
      </c>
      <c r="T245" s="829"/>
      <c r="U245" s="829"/>
      <c r="V245" s="829"/>
      <c r="W245" s="829"/>
      <c r="X245" s="829"/>
      <c r="Y245" s="829"/>
      <c r="Z245" s="829"/>
      <c r="AA245" s="1084" t="s">
        <v>273</v>
      </c>
      <c r="AB245" s="829"/>
      <c r="AC245" s="829"/>
      <c r="AD245" s="829"/>
      <c r="AE245" s="829"/>
      <c r="AF245" s="1084" t="s">
        <v>274</v>
      </c>
      <c r="AG245" s="829"/>
      <c r="AH245" s="829"/>
      <c r="AI245" s="224" t="s">
        <v>65</v>
      </c>
      <c r="AJ245" s="1085" t="s">
        <v>275</v>
      </c>
      <c r="AK245" s="829"/>
      <c r="AL245" s="829"/>
      <c r="AM245" s="829"/>
      <c r="AN245" s="829"/>
      <c r="AO245" s="829"/>
      <c r="AP245" s="373">
        <v>0</v>
      </c>
      <c r="AQ245" s="373">
        <v>0</v>
      </c>
      <c r="AR245" s="373">
        <v>0</v>
      </c>
      <c r="AS245" s="373">
        <v>0</v>
      </c>
      <c r="AT245" s="373">
        <v>0</v>
      </c>
      <c r="AU245" s="373">
        <v>0</v>
      </c>
      <c r="AV245" s="373">
        <v>0</v>
      </c>
      <c r="AW245" s="373">
        <v>0</v>
      </c>
      <c r="AX245" s="373">
        <v>0</v>
      </c>
      <c r="AY245" s="373">
        <v>0</v>
      </c>
      <c r="AZ245" s="373">
        <v>0</v>
      </c>
      <c r="BA245" s="373">
        <v>0</v>
      </c>
      <c r="BB245" s="373">
        <v>0</v>
      </c>
    </row>
    <row r="246" spans="1:54" hidden="1" x14ac:dyDescent="0.25">
      <c r="A246" s="1084" t="s">
        <v>99</v>
      </c>
      <c r="B246" s="829"/>
      <c r="C246" s="1084" t="s">
        <v>322</v>
      </c>
      <c r="D246" s="829"/>
      <c r="E246" s="1084" t="s">
        <v>324</v>
      </c>
      <c r="F246" s="829"/>
      <c r="G246" s="1084" t="s">
        <v>284</v>
      </c>
      <c r="H246" s="829"/>
      <c r="I246" s="1084"/>
      <c r="J246" s="829"/>
      <c r="K246" s="829"/>
      <c r="L246" s="1084"/>
      <c r="M246" s="829"/>
      <c r="N246" s="829"/>
      <c r="O246" s="1084"/>
      <c r="P246" s="829"/>
      <c r="Q246" s="1084"/>
      <c r="R246" s="829"/>
      <c r="S246" s="1083" t="s">
        <v>333</v>
      </c>
      <c r="T246" s="829"/>
      <c r="U246" s="829"/>
      <c r="V246" s="829"/>
      <c r="W246" s="829"/>
      <c r="X246" s="829"/>
      <c r="Y246" s="829"/>
      <c r="Z246" s="829"/>
      <c r="AA246" s="1084" t="s">
        <v>273</v>
      </c>
      <c r="AB246" s="829"/>
      <c r="AC246" s="829"/>
      <c r="AD246" s="829"/>
      <c r="AE246" s="829"/>
      <c r="AF246" s="1084" t="s">
        <v>274</v>
      </c>
      <c r="AG246" s="829"/>
      <c r="AH246" s="829"/>
      <c r="AI246" s="224" t="s">
        <v>65</v>
      </c>
      <c r="AJ246" s="1085" t="s">
        <v>275</v>
      </c>
      <c r="AK246" s="829"/>
      <c r="AL246" s="829"/>
      <c r="AM246" s="829"/>
      <c r="AN246" s="829"/>
      <c r="AO246" s="829"/>
      <c r="AP246" s="223">
        <v>1200000000</v>
      </c>
      <c r="AQ246" s="373">
        <v>0</v>
      </c>
      <c r="AR246" s="373">
        <v>0</v>
      </c>
      <c r="AS246" s="223">
        <v>-300000000</v>
      </c>
      <c r="AT246" s="223">
        <v>71977473</v>
      </c>
      <c r="AU246" s="223">
        <v>-71977473</v>
      </c>
      <c r="AV246" s="223">
        <v>54049960</v>
      </c>
      <c r="AW246" s="223">
        <v>17927513</v>
      </c>
      <c r="AX246" s="223">
        <v>59432626</v>
      </c>
      <c r="AY246" s="223">
        <v>-5382666</v>
      </c>
      <c r="AZ246" s="223">
        <v>59432626</v>
      </c>
      <c r="BA246" s="373">
        <v>0</v>
      </c>
      <c r="BB246" s="373">
        <v>0</v>
      </c>
    </row>
    <row r="247" spans="1:54" hidden="1" x14ac:dyDescent="0.25">
      <c r="A247" s="1077" t="s">
        <v>99</v>
      </c>
      <c r="B247" s="829"/>
      <c r="C247" s="1077" t="s">
        <v>322</v>
      </c>
      <c r="D247" s="829"/>
      <c r="E247" s="1077" t="s">
        <v>324</v>
      </c>
      <c r="F247" s="829"/>
      <c r="G247" s="1077" t="s">
        <v>284</v>
      </c>
      <c r="H247" s="829"/>
      <c r="I247" s="1077" t="s">
        <v>280</v>
      </c>
      <c r="J247" s="829"/>
      <c r="K247" s="829"/>
      <c r="L247" s="1077"/>
      <c r="M247" s="829"/>
      <c r="N247" s="829"/>
      <c r="O247" s="1077"/>
      <c r="P247" s="829"/>
      <c r="Q247" s="1077"/>
      <c r="R247" s="829"/>
      <c r="S247" s="1076" t="s">
        <v>333</v>
      </c>
      <c r="T247" s="829"/>
      <c r="U247" s="829"/>
      <c r="V247" s="829"/>
      <c r="W247" s="829"/>
      <c r="X247" s="829"/>
      <c r="Y247" s="829"/>
      <c r="Z247" s="829"/>
      <c r="AA247" s="1077" t="s">
        <v>273</v>
      </c>
      <c r="AB247" s="829"/>
      <c r="AC247" s="829"/>
      <c r="AD247" s="829"/>
      <c r="AE247" s="829"/>
      <c r="AF247" s="1077" t="s">
        <v>274</v>
      </c>
      <c r="AG247" s="829"/>
      <c r="AH247" s="829"/>
      <c r="AI247" s="227" t="s">
        <v>65</v>
      </c>
      <c r="AJ247" s="1078" t="s">
        <v>275</v>
      </c>
      <c r="AK247" s="829"/>
      <c r="AL247" s="829"/>
      <c r="AM247" s="829"/>
      <c r="AN247" s="829"/>
      <c r="AO247" s="829"/>
      <c r="AP247" s="226">
        <v>900000000</v>
      </c>
      <c r="AQ247" s="372">
        <v>0</v>
      </c>
      <c r="AR247" s="372">
        <v>0</v>
      </c>
      <c r="AS247" s="372">
        <v>0</v>
      </c>
      <c r="AT247" s="226">
        <v>71977473</v>
      </c>
      <c r="AU247" s="226">
        <v>-71977473</v>
      </c>
      <c r="AV247" s="226">
        <v>54049960</v>
      </c>
      <c r="AW247" s="226">
        <v>17927513</v>
      </c>
      <c r="AX247" s="226">
        <v>59432626</v>
      </c>
      <c r="AY247" s="226">
        <v>-5382666</v>
      </c>
      <c r="AZ247" s="226">
        <v>59432626</v>
      </c>
      <c r="BA247" s="372">
        <v>0</v>
      </c>
      <c r="BB247" s="372">
        <v>0</v>
      </c>
    </row>
    <row r="248" spans="1:54" hidden="1" x14ac:dyDescent="0.25">
      <c r="A248" s="1077" t="s">
        <v>99</v>
      </c>
      <c r="B248" s="829"/>
      <c r="C248" s="1077" t="s">
        <v>322</v>
      </c>
      <c r="D248" s="829"/>
      <c r="E248" s="1077" t="s">
        <v>324</v>
      </c>
      <c r="F248" s="829"/>
      <c r="G248" s="1077" t="s">
        <v>284</v>
      </c>
      <c r="H248" s="829"/>
      <c r="I248" s="1077" t="s">
        <v>280</v>
      </c>
      <c r="J248" s="829"/>
      <c r="K248" s="829"/>
      <c r="L248" s="1077" t="s">
        <v>282</v>
      </c>
      <c r="M248" s="829"/>
      <c r="N248" s="829"/>
      <c r="O248" s="1077"/>
      <c r="P248" s="829"/>
      <c r="Q248" s="1077"/>
      <c r="R248" s="829"/>
      <c r="S248" s="1076" t="s">
        <v>326</v>
      </c>
      <c r="T248" s="829"/>
      <c r="U248" s="829"/>
      <c r="V248" s="829"/>
      <c r="W248" s="829"/>
      <c r="X248" s="829"/>
      <c r="Y248" s="829"/>
      <c r="Z248" s="829"/>
      <c r="AA248" s="1077" t="s">
        <v>273</v>
      </c>
      <c r="AB248" s="829"/>
      <c r="AC248" s="829"/>
      <c r="AD248" s="829"/>
      <c r="AE248" s="829"/>
      <c r="AF248" s="1077" t="s">
        <v>274</v>
      </c>
      <c r="AG248" s="829"/>
      <c r="AH248" s="829"/>
      <c r="AI248" s="227" t="s">
        <v>65</v>
      </c>
      <c r="AJ248" s="1078" t="s">
        <v>275</v>
      </c>
      <c r="AK248" s="829"/>
      <c r="AL248" s="829"/>
      <c r="AM248" s="829"/>
      <c r="AN248" s="829"/>
      <c r="AO248" s="829"/>
      <c r="AP248" s="226">
        <v>900000000</v>
      </c>
      <c r="AQ248" s="372">
        <v>0</v>
      </c>
      <c r="AR248" s="372">
        <v>0</v>
      </c>
      <c r="AS248" s="372">
        <v>0</v>
      </c>
      <c r="AT248" s="226">
        <v>71977473</v>
      </c>
      <c r="AU248" s="226">
        <v>-71977473</v>
      </c>
      <c r="AV248" s="226">
        <v>54049960</v>
      </c>
      <c r="AW248" s="226">
        <v>17927513</v>
      </c>
      <c r="AX248" s="226">
        <v>59432626</v>
      </c>
      <c r="AY248" s="226">
        <v>-5382666</v>
      </c>
      <c r="AZ248" s="226">
        <v>59432626</v>
      </c>
      <c r="BA248" s="372">
        <v>0</v>
      </c>
      <c r="BB248" s="372">
        <v>0</v>
      </c>
    </row>
    <row r="249" spans="1:54" hidden="1" x14ac:dyDescent="0.25">
      <c r="A249" s="1084" t="s">
        <v>99</v>
      </c>
      <c r="B249" s="829"/>
      <c r="C249" s="1084" t="s">
        <v>322</v>
      </c>
      <c r="D249" s="829"/>
      <c r="E249" s="1084" t="s">
        <v>324</v>
      </c>
      <c r="F249" s="829"/>
      <c r="G249" s="1084" t="s">
        <v>284</v>
      </c>
      <c r="H249" s="829"/>
      <c r="I249" s="1084" t="s">
        <v>280</v>
      </c>
      <c r="J249" s="829"/>
      <c r="K249" s="829"/>
      <c r="L249" s="1084" t="s">
        <v>282</v>
      </c>
      <c r="M249" s="829"/>
      <c r="N249" s="829"/>
      <c r="O249" s="1084" t="s">
        <v>279</v>
      </c>
      <c r="P249" s="829"/>
      <c r="Q249" s="1084"/>
      <c r="R249" s="829"/>
      <c r="S249" s="1083" t="s">
        <v>332</v>
      </c>
      <c r="T249" s="829"/>
      <c r="U249" s="829"/>
      <c r="V249" s="829"/>
      <c r="W249" s="829"/>
      <c r="X249" s="829"/>
      <c r="Y249" s="829"/>
      <c r="Z249" s="829"/>
      <c r="AA249" s="1084" t="s">
        <v>273</v>
      </c>
      <c r="AB249" s="829"/>
      <c r="AC249" s="829"/>
      <c r="AD249" s="829"/>
      <c r="AE249" s="829"/>
      <c r="AF249" s="1084" t="s">
        <v>274</v>
      </c>
      <c r="AG249" s="829"/>
      <c r="AH249" s="829"/>
      <c r="AI249" s="224" t="s">
        <v>65</v>
      </c>
      <c r="AJ249" s="1085" t="s">
        <v>275</v>
      </c>
      <c r="AK249" s="829"/>
      <c r="AL249" s="829"/>
      <c r="AM249" s="829"/>
      <c r="AN249" s="829"/>
      <c r="AO249" s="829"/>
      <c r="AP249" s="223">
        <v>550000000</v>
      </c>
      <c r="AQ249" s="373">
        <v>0</v>
      </c>
      <c r="AR249" s="373">
        <v>0</v>
      </c>
      <c r="AS249" s="373">
        <v>0</v>
      </c>
      <c r="AT249" s="223">
        <v>32000000</v>
      </c>
      <c r="AU249" s="223">
        <v>-32000000</v>
      </c>
      <c r="AV249" s="223">
        <v>36400000</v>
      </c>
      <c r="AW249" s="223">
        <v>-4400000</v>
      </c>
      <c r="AX249" s="223">
        <v>36400000</v>
      </c>
      <c r="AY249" s="373">
        <v>0</v>
      </c>
      <c r="AZ249" s="223">
        <v>36400000</v>
      </c>
      <c r="BA249" s="373">
        <v>0</v>
      </c>
      <c r="BB249" s="373">
        <v>0</v>
      </c>
    </row>
    <row r="250" spans="1:54" hidden="1" x14ac:dyDescent="0.25">
      <c r="A250" s="1084" t="s">
        <v>99</v>
      </c>
      <c r="B250" s="829"/>
      <c r="C250" s="1084" t="s">
        <v>322</v>
      </c>
      <c r="D250" s="829"/>
      <c r="E250" s="1084" t="s">
        <v>324</v>
      </c>
      <c r="F250" s="829"/>
      <c r="G250" s="1084" t="s">
        <v>284</v>
      </c>
      <c r="H250" s="829"/>
      <c r="I250" s="1084" t="s">
        <v>280</v>
      </c>
      <c r="J250" s="829"/>
      <c r="K250" s="829"/>
      <c r="L250" s="1084" t="s">
        <v>282</v>
      </c>
      <c r="M250" s="829"/>
      <c r="N250" s="829"/>
      <c r="O250" s="1084" t="s">
        <v>282</v>
      </c>
      <c r="P250" s="829"/>
      <c r="Q250" s="1084"/>
      <c r="R250" s="829"/>
      <c r="S250" s="1083" t="s">
        <v>327</v>
      </c>
      <c r="T250" s="829"/>
      <c r="U250" s="829"/>
      <c r="V250" s="829"/>
      <c r="W250" s="829"/>
      <c r="X250" s="829"/>
      <c r="Y250" s="829"/>
      <c r="Z250" s="829"/>
      <c r="AA250" s="1084" t="s">
        <v>273</v>
      </c>
      <c r="AB250" s="829"/>
      <c r="AC250" s="829"/>
      <c r="AD250" s="829"/>
      <c r="AE250" s="829"/>
      <c r="AF250" s="1084" t="s">
        <v>274</v>
      </c>
      <c r="AG250" s="829"/>
      <c r="AH250" s="829"/>
      <c r="AI250" s="224" t="s">
        <v>65</v>
      </c>
      <c r="AJ250" s="1085" t="s">
        <v>275</v>
      </c>
      <c r="AK250" s="829"/>
      <c r="AL250" s="829"/>
      <c r="AM250" s="829"/>
      <c r="AN250" s="829"/>
      <c r="AO250" s="829"/>
      <c r="AP250" s="223">
        <v>120000000</v>
      </c>
      <c r="AQ250" s="373">
        <v>0</v>
      </c>
      <c r="AR250" s="373">
        <v>0</v>
      </c>
      <c r="AS250" s="373">
        <v>0</v>
      </c>
      <c r="AT250" s="373">
        <v>0</v>
      </c>
      <c r="AU250" s="373">
        <v>0</v>
      </c>
      <c r="AV250" s="373">
        <v>0</v>
      </c>
      <c r="AW250" s="373">
        <v>0</v>
      </c>
      <c r="AX250" s="373">
        <v>0</v>
      </c>
      <c r="AY250" s="373">
        <v>0</v>
      </c>
      <c r="AZ250" s="373">
        <v>0</v>
      </c>
      <c r="BA250" s="373">
        <v>0</v>
      </c>
      <c r="BB250" s="373">
        <v>0</v>
      </c>
    </row>
    <row r="251" spans="1:54" hidden="1" x14ac:dyDescent="0.25">
      <c r="A251" s="1084" t="s">
        <v>99</v>
      </c>
      <c r="B251" s="829"/>
      <c r="C251" s="1084" t="s">
        <v>322</v>
      </c>
      <c r="D251" s="829"/>
      <c r="E251" s="1084" t="s">
        <v>324</v>
      </c>
      <c r="F251" s="829"/>
      <c r="G251" s="1084" t="s">
        <v>284</v>
      </c>
      <c r="H251" s="829"/>
      <c r="I251" s="1084" t="s">
        <v>280</v>
      </c>
      <c r="J251" s="829"/>
      <c r="K251" s="829"/>
      <c r="L251" s="1084" t="s">
        <v>282</v>
      </c>
      <c r="M251" s="829"/>
      <c r="N251" s="829"/>
      <c r="O251" s="1084" t="s">
        <v>289</v>
      </c>
      <c r="P251" s="829"/>
      <c r="Q251" s="1084"/>
      <c r="R251" s="829"/>
      <c r="S251" s="1083" t="s">
        <v>328</v>
      </c>
      <c r="T251" s="829"/>
      <c r="U251" s="829"/>
      <c r="V251" s="829"/>
      <c r="W251" s="829"/>
      <c r="X251" s="829"/>
      <c r="Y251" s="829"/>
      <c r="Z251" s="829"/>
      <c r="AA251" s="1084" t="s">
        <v>273</v>
      </c>
      <c r="AB251" s="829"/>
      <c r="AC251" s="829"/>
      <c r="AD251" s="829"/>
      <c r="AE251" s="829"/>
      <c r="AF251" s="1084" t="s">
        <v>274</v>
      </c>
      <c r="AG251" s="829"/>
      <c r="AH251" s="829"/>
      <c r="AI251" s="224" t="s">
        <v>65</v>
      </c>
      <c r="AJ251" s="1085" t="s">
        <v>275</v>
      </c>
      <c r="AK251" s="829"/>
      <c r="AL251" s="829"/>
      <c r="AM251" s="829"/>
      <c r="AN251" s="829"/>
      <c r="AO251" s="829"/>
      <c r="AP251" s="223">
        <v>55000000</v>
      </c>
      <c r="AQ251" s="373">
        <v>0</v>
      </c>
      <c r="AR251" s="373">
        <v>0</v>
      </c>
      <c r="AS251" s="373">
        <v>0</v>
      </c>
      <c r="AT251" s="373">
        <v>0</v>
      </c>
      <c r="AU251" s="373">
        <v>0</v>
      </c>
      <c r="AV251" s="373">
        <v>0</v>
      </c>
      <c r="AW251" s="373">
        <v>0</v>
      </c>
      <c r="AX251" s="373">
        <v>0</v>
      </c>
      <c r="AY251" s="373">
        <v>0</v>
      </c>
      <c r="AZ251" s="373">
        <v>0</v>
      </c>
      <c r="BA251" s="373">
        <v>0</v>
      </c>
      <c r="BB251" s="373">
        <v>0</v>
      </c>
    </row>
    <row r="252" spans="1:54" hidden="1" x14ac:dyDescent="0.25">
      <c r="A252" s="1084" t="s">
        <v>99</v>
      </c>
      <c r="B252" s="829"/>
      <c r="C252" s="1084" t="s">
        <v>322</v>
      </c>
      <c r="D252" s="829"/>
      <c r="E252" s="1084" t="s">
        <v>324</v>
      </c>
      <c r="F252" s="829"/>
      <c r="G252" s="1084" t="s">
        <v>284</v>
      </c>
      <c r="H252" s="829"/>
      <c r="I252" s="1084" t="s">
        <v>280</v>
      </c>
      <c r="J252" s="829"/>
      <c r="K252" s="829"/>
      <c r="L252" s="1084" t="s">
        <v>282</v>
      </c>
      <c r="M252" s="829"/>
      <c r="N252" s="829"/>
      <c r="O252" s="1084" t="s">
        <v>283</v>
      </c>
      <c r="P252" s="829"/>
      <c r="Q252" s="1084"/>
      <c r="R252" s="829"/>
      <c r="S252" s="1083" t="s">
        <v>84</v>
      </c>
      <c r="T252" s="829"/>
      <c r="U252" s="829"/>
      <c r="V252" s="829"/>
      <c r="W252" s="829"/>
      <c r="X252" s="829"/>
      <c r="Y252" s="829"/>
      <c r="Z252" s="829"/>
      <c r="AA252" s="1084" t="s">
        <v>273</v>
      </c>
      <c r="AB252" s="829"/>
      <c r="AC252" s="829"/>
      <c r="AD252" s="829"/>
      <c r="AE252" s="829"/>
      <c r="AF252" s="1084" t="s">
        <v>274</v>
      </c>
      <c r="AG252" s="829"/>
      <c r="AH252" s="829"/>
      <c r="AI252" s="224" t="s">
        <v>65</v>
      </c>
      <c r="AJ252" s="1085" t="s">
        <v>275</v>
      </c>
      <c r="AK252" s="829"/>
      <c r="AL252" s="829"/>
      <c r="AM252" s="829"/>
      <c r="AN252" s="829"/>
      <c r="AO252" s="829"/>
      <c r="AP252" s="223">
        <v>175000000</v>
      </c>
      <c r="AQ252" s="373">
        <v>0</v>
      </c>
      <c r="AR252" s="373">
        <v>0</v>
      </c>
      <c r="AS252" s="373">
        <v>0</v>
      </c>
      <c r="AT252" s="223">
        <v>39977473</v>
      </c>
      <c r="AU252" s="223">
        <v>-39977473</v>
      </c>
      <c r="AV252" s="223">
        <v>17649960</v>
      </c>
      <c r="AW252" s="223">
        <v>22327513</v>
      </c>
      <c r="AX252" s="223">
        <v>23032626</v>
      </c>
      <c r="AY252" s="223">
        <v>-5382666</v>
      </c>
      <c r="AZ252" s="223">
        <v>23032626</v>
      </c>
      <c r="BA252" s="373">
        <v>0</v>
      </c>
      <c r="BB252" s="373">
        <v>0</v>
      </c>
    </row>
    <row r="253" spans="1:54" hidden="1" x14ac:dyDescent="0.25">
      <c r="A253" s="1084" t="s">
        <v>99</v>
      </c>
      <c r="B253" s="829"/>
      <c r="C253" s="1084" t="s">
        <v>322</v>
      </c>
      <c r="D253" s="829"/>
      <c r="E253" s="1084" t="s">
        <v>324</v>
      </c>
      <c r="F253" s="829"/>
      <c r="G253" s="1084" t="s">
        <v>284</v>
      </c>
      <c r="H253" s="829"/>
      <c r="I253" s="1084" t="s">
        <v>280</v>
      </c>
      <c r="J253" s="829"/>
      <c r="K253" s="829"/>
      <c r="L253" s="1084" t="s">
        <v>282</v>
      </c>
      <c r="M253" s="829"/>
      <c r="N253" s="829"/>
      <c r="O253" s="1084" t="s">
        <v>292</v>
      </c>
      <c r="P253" s="829"/>
      <c r="Q253" s="1084"/>
      <c r="R253" s="829"/>
      <c r="S253" s="1083" t="s">
        <v>329</v>
      </c>
      <c r="T253" s="829"/>
      <c r="U253" s="829"/>
      <c r="V253" s="829"/>
      <c r="W253" s="829"/>
      <c r="X253" s="829"/>
      <c r="Y253" s="829"/>
      <c r="Z253" s="829"/>
      <c r="AA253" s="1084" t="s">
        <v>273</v>
      </c>
      <c r="AB253" s="829"/>
      <c r="AC253" s="829"/>
      <c r="AD253" s="829"/>
      <c r="AE253" s="829"/>
      <c r="AF253" s="1084" t="s">
        <v>274</v>
      </c>
      <c r="AG253" s="829"/>
      <c r="AH253" s="829"/>
      <c r="AI253" s="224" t="s">
        <v>65</v>
      </c>
      <c r="AJ253" s="1085" t="s">
        <v>275</v>
      </c>
      <c r="AK253" s="829"/>
      <c r="AL253" s="829"/>
      <c r="AM253" s="829"/>
      <c r="AN253" s="829"/>
      <c r="AO253" s="829"/>
      <c r="AP253" s="373">
        <v>0</v>
      </c>
      <c r="AQ253" s="373">
        <v>0</v>
      </c>
      <c r="AR253" s="373">
        <v>0</v>
      </c>
      <c r="AS253" s="373">
        <v>0</v>
      </c>
      <c r="AT253" s="373">
        <v>0</v>
      </c>
      <c r="AU253" s="373">
        <v>0</v>
      </c>
      <c r="AV253" s="373">
        <v>0</v>
      </c>
      <c r="AW253" s="373">
        <v>0</v>
      </c>
      <c r="AX253" s="373">
        <v>0</v>
      </c>
      <c r="AY253" s="373">
        <v>0</v>
      </c>
      <c r="AZ253" s="373">
        <v>0</v>
      </c>
      <c r="BA253" s="373">
        <v>0</v>
      </c>
      <c r="BB253" s="373">
        <v>0</v>
      </c>
    </row>
    <row r="254" spans="1:54" hidden="1" x14ac:dyDescent="0.25">
      <c r="A254" s="1084" t="s">
        <v>99</v>
      </c>
      <c r="B254" s="829"/>
      <c r="C254" s="1084" t="s">
        <v>322</v>
      </c>
      <c r="D254" s="829"/>
      <c r="E254" s="1084" t="s">
        <v>324</v>
      </c>
      <c r="F254" s="829"/>
      <c r="G254" s="1084" t="s">
        <v>284</v>
      </c>
      <c r="H254" s="829"/>
      <c r="I254" s="1084" t="s">
        <v>280</v>
      </c>
      <c r="J254" s="829"/>
      <c r="K254" s="829"/>
      <c r="L254" s="1084" t="s">
        <v>282</v>
      </c>
      <c r="M254" s="829"/>
      <c r="N254" s="829"/>
      <c r="O254" s="1084" t="s">
        <v>80</v>
      </c>
      <c r="P254" s="829"/>
      <c r="Q254" s="1084"/>
      <c r="R254" s="829"/>
      <c r="S254" s="1083" t="s">
        <v>330</v>
      </c>
      <c r="T254" s="829"/>
      <c r="U254" s="829"/>
      <c r="V254" s="829"/>
      <c r="W254" s="829"/>
      <c r="X254" s="829"/>
      <c r="Y254" s="829"/>
      <c r="Z254" s="829"/>
      <c r="AA254" s="1084" t="s">
        <v>273</v>
      </c>
      <c r="AB254" s="829"/>
      <c r="AC254" s="829"/>
      <c r="AD254" s="829"/>
      <c r="AE254" s="829"/>
      <c r="AF254" s="1084" t="s">
        <v>274</v>
      </c>
      <c r="AG254" s="829"/>
      <c r="AH254" s="829"/>
      <c r="AI254" s="224" t="s">
        <v>65</v>
      </c>
      <c r="AJ254" s="1085" t="s">
        <v>275</v>
      </c>
      <c r="AK254" s="829"/>
      <c r="AL254" s="829"/>
      <c r="AM254" s="829"/>
      <c r="AN254" s="829"/>
      <c r="AO254" s="829"/>
      <c r="AP254" s="373">
        <v>0</v>
      </c>
      <c r="AQ254" s="373">
        <v>0</v>
      </c>
      <c r="AR254" s="373">
        <v>0</v>
      </c>
      <c r="AS254" s="373">
        <v>0</v>
      </c>
      <c r="AT254" s="373">
        <v>0</v>
      </c>
      <c r="AU254" s="373">
        <v>0</v>
      </c>
      <c r="AV254" s="373">
        <v>0</v>
      </c>
      <c r="AW254" s="373">
        <v>0</v>
      </c>
      <c r="AX254" s="373">
        <v>0</v>
      </c>
      <c r="AY254" s="373">
        <v>0</v>
      </c>
      <c r="AZ254" s="373">
        <v>0</v>
      </c>
      <c r="BA254" s="373">
        <v>0</v>
      </c>
      <c r="BB254" s="373">
        <v>0</v>
      </c>
    </row>
    <row r="255" spans="1:54" hidden="1" x14ac:dyDescent="0.25">
      <c r="A255" s="1084" t="s">
        <v>99</v>
      </c>
      <c r="B255" s="829"/>
      <c r="C255" s="1084" t="s">
        <v>322</v>
      </c>
      <c r="D255" s="829"/>
      <c r="E255" s="1084" t="s">
        <v>324</v>
      </c>
      <c r="F255" s="829"/>
      <c r="G255" s="1084" t="s">
        <v>292</v>
      </c>
      <c r="H255" s="829"/>
      <c r="I255" s="1084"/>
      <c r="J255" s="829"/>
      <c r="K255" s="829"/>
      <c r="L255" s="1084"/>
      <c r="M255" s="829"/>
      <c r="N255" s="829"/>
      <c r="O255" s="1084"/>
      <c r="P255" s="829"/>
      <c r="Q255" s="1084"/>
      <c r="R255" s="829"/>
      <c r="S255" s="1083" t="s">
        <v>334</v>
      </c>
      <c r="T255" s="829"/>
      <c r="U255" s="829"/>
      <c r="V255" s="829"/>
      <c r="W255" s="829"/>
      <c r="X255" s="829"/>
      <c r="Y255" s="829"/>
      <c r="Z255" s="829"/>
      <c r="AA255" s="1084" t="s">
        <v>273</v>
      </c>
      <c r="AB255" s="829"/>
      <c r="AC255" s="829"/>
      <c r="AD255" s="829"/>
      <c r="AE255" s="829"/>
      <c r="AF255" s="1084" t="s">
        <v>274</v>
      </c>
      <c r="AG255" s="829"/>
      <c r="AH255" s="829"/>
      <c r="AI255" s="224" t="s">
        <v>65</v>
      </c>
      <c r="AJ255" s="1085" t="s">
        <v>275</v>
      </c>
      <c r="AK255" s="829"/>
      <c r="AL255" s="829"/>
      <c r="AM255" s="829"/>
      <c r="AN255" s="829"/>
      <c r="AO255" s="829"/>
      <c r="AP255" s="223">
        <v>4400000000</v>
      </c>
      <c r="AQ255" s="373">
        <v>0</v>
      </c>
      <c r="AR255" s="223">
        <v>400000000</v>
      </c>
      <c r="AS255" s="373">
        <v>0</v>
      </c>
      <c r="AT255" s="223">
        <v>141197266</v>
      </c>
      <c r="AU255" s="223">
        <v>-141197266</v>
      </c>
      <c r="AV255" s="223">
        <v>162963173</v>
      </c>
      <c r="AW255" s="223">
        <v>-21765907</v>
      </c>
      <c r="AX255" s="223">
        <v>191721220</v>
      </c>
      <c r="AY255" s="223">
        <v>-28758047</v>
      </c>
      <c r="AZ255" s="223">
        <v>191721220</v>
      </c>
      <c r="BA255" s="373">
        <v>0</v>
      </c>
      <c r="BB255" s="373">
        <v>0</v>
      </c>
    </row>
    <row r="256" spans="1:54" hidden="1" x14ac:dyDescent="0.25">
      <c r="A256" s="1077" t="s">
        <v>99</v>
      </c>
      <c r="B256" s="829"/>
      <c r="C256" s="1077" t="s">
        <v>322</v>
      </c>
      <c r="D256" s="829"/>
      <c r="E256" s="1077" t="s">
        <v>324</v>
      </c>
      <c r="F256" s="829"/>
      <c r="G256" s="1077" t="s">
        <v>292</v>
      </c>
      <c r="H256" s="829"/>
      <c r="I256" s="1077" t="s">
        <v>280</v>
      </c>
      <c r="J256" s="829"/>
      <c r="K256" s="829"/>
      <c r="L256" s="1077"/>
      <c r="M256" s="829"/>
      <c r="N256" s="829"/>
      <c r="O256" s="1077"/>
      <c r="P256" s="829"/>
      <c r="Q256" s="1077"/>
      <c r="R256" s="829"/>
      <c r="S256" s="1076" t="s">
        <v>334</v>
      </c>
      <c r="T256" s="829"/>
      <c r="U256" s="829"/>
      <c r="V256" s="829"/>
      <c r="W256" s="829"/>
      <c r="X256" s="829"/>
      <c r="Y256" s="829"/>
      <c r="Z256" s="829"/>
      <c r="AA256" s="1077" t="s">
        <v>273</v>
      </c>
      <c r="AB256" s="829"/>
      <c r="AC256" s="829"/>
      <c r="AD256" s="829"/>
      <c r="AE256" s="829"/>
      <c r="AF256" s="1077" t="s">
        <v>274</v>
      </c>
      <c r="AG256" s="829"/>
      <c r="AH256" s="829"/>
      <c r="AI256" s="227" t="s">
        <v>65</v>
      </c>
      <c r="AJ256" s="1078" t="s">
        <v>275</v>
      </c>
      <c r="AK256" s="829"/>
      <c r="AL256" s="829"/>
      <c r="AM256" s="829"/>
      <c r="AN256" s="829"/>
      <c r="AO256" s="829"/>
      <c r="AP256" s="226">
        <v>3600000000</v>
      </c>
      <c r="AQ256" s="372">
        <v>0</v>
      </c>
      <c r="AR256" s="226">
        <v>400000000</v>
      </c>
      <c r="AS256" s="372">
        <v>0</v>
      </c>
      <c r="AT256" s="226">
        <v>141197266</v>
      </c>
      <c r="AU256" s="226">
        <v>-141197266</v>
      </c>
      <c r="AV256" s="226">
        <v>162963173</v>
      </c>
      <c r="AW256" s="226">
        <v>-21765907</v>
      </c>
      <c r="AX256" s="226">
        <v>191721220</v>
      </c>
      <c r="AY256" s="226">
        <v>-28758047</v>
      </c>
      <c r="AZ256" s="226">
        <v>191721220</v>
      </c>
      <c r="BA256" s="372">
        <v>0</v>
      </c>
      <c r="BB256" s="372">
        <v>0</v>
      </c>
    </row>
    <row r="257" spans="1:54" hidden="1" x14ac:dyDescent="0.25">
      <c r="A257" s="1077" t="s">
        <v>99</v>
      </c>
      <c r="B257" s="829"/>
      <c r="C257" s="1077" t="s">
        <v>322</v>
      </c>
      <c r="D257" s="829"/>
      <c r="E257" s="1077" t="s">
        <v>324</v>
      </c>
      <c r="F257" s="829"/>
      <c r="G257" s="1077" t="s">
        <v>292</v>
      </c>
      <c r="H257" s="829"/>
      <c r="I257" s="1077" t="s">
        <v>280</v>
      </c>
      <c r="J257" s="829"/>
      <c r="K257" s="829"/>
      <c r="L257" s="1077" t="s">
        <v>279</v>
      </c>
      <c r="M257" s="829"/>
      <c r="N257" s="829"/>
      <c r="O257" s="1077"/>
      <c r="P257" s="829"/>
      <c r="Q257" s="1077"/>
      <c r="R257" s="829"/>
      <c r="S257" s="1076" t="s">
        <v>331</v>
      </c>
      <c r="T257" s="829"/>
      <c r="U257" s="829"/>
      <c r="V257" s="829"/>
      <c r="W257" s="829"/>
      <c r="X257" s="829"/>
      <c r="Y257" s="829"/>
      <c r="Z257" s="829"/>
      <c r="AA257" s="1077" t="s">
        <v>273</v>
      </c>
      <c r="AB257" s="829"/>
      <c r="AC257" s="829"/>
      <c r="AD257" s="829"/>
      <c r="AE257" s="829"/>
      <c r="AF257" s="1077" t="s">
        <v>274</v>
      </c>
      <c r="AG257" s="829"/>
      <c r="AH257" s="829"/>
      <c r="AI257" s="227" t="s">
        <v>65</v>
      </c>
      <c r="AJ257" s="1078" t="s">
        <v>275</v>
      </c>
      <c r="AK257" s="829"/>
      <c r="AL257" s="829"/>
      <c r="AM257" s="829"/>
      <c r="AN257" s="829"/>
      <c r="AO257" s="829"/>
      <c r="AP257" s="226">
        <v>3600000000</v>
      </c>
      <c r="AQ257" s="372">
        <v>0</v>
      </c>
      <c r="AR257" s="226">
        <v>400000000</v>
      </c>
      <c r="AS257" s="372">
        <v>0</v>
      </c>
      <c r="AT257" s="226">
        <v>141197266</v>
      </c>
      <c r="AU257" s="226">
        <v>-141197266</v>
      </c>
      <c r="AV257" s="226">
        <v>162963173</v>
      </c>
      <c r="AW257" s="226">
        <v>-21765907</v>
      </c>
      <c r="AX257" s="226">
        <v>191721220</v>
      </c>
      <c r="AY257" s="226">
        <v>-28758047</v>
      </c>
      <c r="AZ257" s="226">
        <v>191721220</v>
      </c>
      <c r="BA257" s="372">
        <v>0</v>
      </c>
      <c r="BB257" s="372">
        <v>0</v>
      </c>
    </row>
    <row r="258" spans="1:54" hidden="1" x14ac:dyDescent="0.25">
      <c r="A258" s="1084" t="s">
        <v>99</v>
      </c>
      <c r="B258" s="829"/>
      <c r="C258" s="1084" t="s">
        <v>322</v>
      </c>
      <c r="D258" s="829"/>
      <c r="E258" s="1084" t="s">
        <v>324</v>
      </c>
      <c r="F258" s="829"/>
      <c r="G258" s="1084" t="s">
        <v>292</v>
      </c>
      <c r="H258" s="829"/>
      <c r="I258" s="1084" t="s">
        <v>280</v>
      </c>
      <c r="J258" s="829"/>
      <c r="K258" s="829"/>
      <c r="L258" s="1084" t="s">
        <v>279</v>
      </c>
      <c r="M258" s="829"/>
      <c r="N258" s="829"/>
      <c r="O258" s="1084" t="s">
        <v>279</v>
      </c>
      <c r="P258" s="829"/>
      <c r="Q258" s="1084"/>
      <c r="R258" s="829"/>
      <c r="S258" s="1083" t="s">
        <v>332</v>
      </c>
      <c r="T258" s="829"/>
      <c r="U258" s="829"/>
      <c r="V258" s="829"/>
      <c r="W258" s="829"/>
      <c r="X258" s="829"/>
      <c r="Y258" s="829"/>
      <c r="Z258" s="829"/>
      <c r="AA258" s="1084" t="s">
        <v>273</v>
      </c>
      <c r="AB258" s="829"/>
      <c r="AC258" s="829"/>
      <c r="AD258" s="829"/>
      <c r="AE258" s="829"/>
      <c r="AF258" s="1084" t="s">
        <v>274</v>
      </c>
      <c r="AG258" s="829"/>
      <c r="AH258" s="829"/>
      <c r="AI258" s="224" t="s">
        <v>65</v>
      </c>
      <c r="AJ258" s="1085" t="s">
        <v>275</v>
      </c>
      <c r="AK258" s="829"/>
      <c r="AL258" s="829"/>
      <c r="AM258" s="829"/>
      <c r="AN258" s="829"/>
      <c r="AO258" s="829"/>
      <c r="AP258" s="223">
        <v>868452358</v>
      </c>
      <c r="AQ258" s="373">
        <v>0</v>
      </c>
      <c r="AR258" s="373">
        <v>0</v>
      </c>
      <c r="AS258" s="373">
        <v>0</v>
      </c>
      <c r="AT258" s="373">
        <v>0</v>
      </c>
      <c r="AU258" s="373">
        <v>0</v>
      </c>
      <c r="AV258" s="223">
        <v>63367500</v>
      </c>
      <c r="AW258" s="223">
        <v>-63367500</v>
      </c>
      <c r="AX258" s="223">
        <v>63367500</v>
      </c>
      <c r="AY258" s="373">
        <v>0</v>
      </c>
      <c r="AZ258" s="223">
        <v>63367500</v>
      </c>
      <c r="BA258" s="373">
        <v>0</v>
      </c>
      <c r="BB258" s="373">
        <v>0</v>
      </c>
    </row>
    <row r="259" spans="1:54" hidden="1" x14ac:dyDescent="0.25">
      <c r="A259" s="1084" t="s">
        <v>99</v>
      </c>
      <c r="B259" s="829"/>
      <c r="C259" s="1084" t="s">
        <v>322</v>
      </c>
      <c r="D259" s="829"/>
      <c r="E259" s="1084" t="s">
        <v>324</v>
      </c>
      <c r="F259" s="829"/>
      <c r="G259" s="1084" t="s">
        <v>292</v>
      </c>
      <c r="H259" s="829"/>
      <c r="I259" s="1084" t="s">
        <v>280</v>
      </c>
      <c r="J259" s="829"/>
      <c r="K259" s="829"/>
      <c r="L259" s="1084" t="s">
        <v>279</v>
      </c>
      <c r="M259" s="829"/>
      <c r="N259" s="829"/>
      <c r="O259" s="1084" t="s">
        <v>282</v>
      </c>
      <c r="P259" s="829"/>
      <c r="Q259" s="1084"/>
      <c r="R259" s="829"/>
      <c r="S259" s="1083" t="s">
        <v>327</v>
      </c>
      <c r="T259" s="829"/>
      <c r="U259" s="829"/>
      <c r="V259" s="829"/>
      <c r="W259" s="829"/>
      <c r="X259" s="829"/>
      <c r="Y259" s="829"/>
      <c r="Z259" s="829"/>
      <c r="AA259" s="1084" t="s">
        <v>273</v>
      </c>
      <c r="AB259" s="829"/>
      <c r="AC259" s="829"/>
      <c r="AD259" s="829"/>
      <c r="AE259" s="829"/>
      <c r="AF259" s="1084" t="s">
        <v>274</v>
      </c>
      <c r="AG259" s="829"/>
      <c r="AH259" s="829"/>
      <c r="AI259" s="224" t="s">
        <v>65</v>
      </c>
      <c r="AJ259" s="1085" t="s">
        <v>275</v>
      </c>
      <c r="AK259" s="829"/>
      <c r="AL259" s="829"/>
      <c r="AM259" s="829"/>
      <c r="AN259" s="829"/>
      <c r="AO259" s="829"/>
      <c r="AP259" s="223">
        <v>480000000</v>
      </c>
      <c r="AQ259" s="373">
        <v>0</v>
      </c>
      <c r="AR259" s="223">
        <v>110000000</v>
      </c>
      <c r="AS259" s="373">
        <v>0</v>
      </c>
      <c r="AT259" s="373">
        <v>0</v>
      </c>
      <c r="AU259" s="373">
        <v>0</v>
      </c>
      <c r="AV259" s="373">
        <v>0</v>
      </c>
      <c r="AW259" s="373">
        <v>0</v>
      </c>
      <c r="AX259" s="373">
        <v>0</v>
      </c>
      <c r="AY259" s="373">
        <v>0</v>
      </c>
      <c r="AZ259" s="373">
        <v>0</v>
      </c>
      <c r="BA259" s="373">
        <v>0</v>
      </c>
      <c r="BB259" s="373">
        <v>0</v>
      </c>
    </row>
    <row r="260" spans="1:54" hidden="1" x14ac:dyDescent="0.25">
      <c r="A260" s="1084" t="s">
        <v>99</v>
      </c>
      <c r="B260" s="829"/>
      <c r="C260" s="1084" t="s">
        <v>322</v>
      </c>
      <c r="D260" s="829"/>
      <c r="E260" s="1084" t="s">
        <v>324</v>
      </c>
      <c r="F260" s="829"/>
      <c r="G260" s="1084" t="s">
        <v>292</v>
      </c>
      <c r="H260" s="829"/>
      <c r="I260" s="1084" t="s">
        <v>280</v>
      </c>
      <c r="J260" s="829"/>
      <c r="K260" s="829"/>
      <c r="L260" s="1084" t="s">
        <v>279</v>
      </c>
      <c r="M260" s="829"/>
      <c r="N260" s="829"/>
      <c r="O260" s="1084" t="s">
        <v>289</v>
      </c>
      <c r="P260" s="829"/>
      <c r="Q260" s="1084"/>
      <c r="R260" s="829"/>
      <c r="S260" s="1083" t="s">
        <v>328</v>
      </c>
      <c r="T260" s="829"/>
      <c r="U260" s="829"/>
      <c r="V260" s="829"/>
      <c r="W260" s="829"/>
      <c r="X260" s="829"/>
      <c r="Y260" s="829"/>
      <c r="Z260" s="829"/>
      <c r="AA260" s="1084" t="s">
        <v>273</v>
      </c>
      <c r="AB260" s="829"/>
      <c r="AC260" s="829"/>
      <c r="AD260" s="829"/>
      <c r="AE260" s="829"/>
      <c r="AF260" s="1084" t="s">
        <v>274</v>
      </c>
      <c r="AG260" s="829"/>
      <c r="AH260" s="829"/>
      <c r="AI260" s="224" t="s">
        <v>65</v>
      </c>
      <c r="AJ260" s="1085" t="s">
        <v>275</v>
      </c>
      <c r="AK260" s="829"/>
      <c r="AL260" s="829"/>
      <c r="AM260" s="829"/>
      <c r="AN260" s="829"/>
      <c r="AO260" s="829"/>
      <c r="AP260" s="223">
        <v>390000000</v>
      </c>
      <c r="AQ260" s="373">
        <v>0</v>
      </c>
      <c r="AR260" s="373">
        <v>0</v>
      </c>
      <c r="AS260" s="373">
        <v>0</v>
      </c>
      <c r="AT260" s="373">
        <v>0</v>
      </c>
      <c r="AU260" s="373">
        <v>0</v>
      </c>
      <c r="AV260" s="373">
        <v>0</v>
      </c>
      <c r="AW260" s="373">
        <v>0</v>
      </c>
      <c r="AX260" s="373">
        <v>0</v>
      </c>
      <c r="AY260" s="373">
        <v>0</v>
      </c>
      <c r="AZ260" s="373">
        <v>0</v>
      </c>
      <c r="BA260" s="373">
        <v>0</v>
      </c>
      <c r="BB260" s="373">
        <v>0</v>
      </c>
    </row>
    <row r="261" spans="1:54" hidden="1" x14ac:dyDescent="0.25">
      <c r="A261" s="1084" t="s">
        <v>99</v>
      </c>
      <c r="B261" s="829"/>
      <c r="C261" s="1084" t="s">
        <v>322</v>
      </c>
      <c r="D261" s="829"/>
      <c r="E261" s="1084" t="s">
        <v>324</v>
      </c>
      <c r="F261" s="829"/>
      <c r="G261" s="1084" t="s">
        <v>292</v>
      </c>
      <c r="H261" s="829"/>
      <c r="I261" s="1084" t="s">
        <v>280</v>
      </c>
      <c r="J261" s="829"/>
      <c r="K261" s="829"/>
      <c r="L261" s="1084" t="s">
        <v>279</v>
      </c>
      <c r="M261" s="829"/>
      <c r="N261" s="829"/>
      <c r="O261" s="1084" t="s">
        <v>283</v>
      </c>
      <c r="P261" s="829"/>
      <c r="Q261" s="1084"/>
      <c r="R261" s="829"/>
      <c r="S261" s="1083" t="s">
        <v>84</v>
      </c>
      <c r="T261" s="829"/>
      <c r="U261" s="829"/>
      <c r="V261" s="829"/>
      <c r="W261" s="829"/>
      <c r="X261" s="829"/>
      <c r="Y261" s="829"/>
      <c r="Z261" s="829"/>
      <c r="AA261" s="1084" t="s">
        <v>273</v>
      </c>
      <c r="AB261" s="829"/>
      <c r="AC261" s="829"/>
      <c r="AD261" s="829"/>
      <c r="AE261" s="829"/>
      <c r="AF261" s="1084" t="s">
        <v>274</v>
      </c>
      <c r="AG261" s="829"/>
      <c r="AH261" s="829"/>
      <c r="AI261" s="224" t="s">
        <v>65</v>
      </c>
      <c r="AJ261" s="1085" t="s">
        <v>275</v>
      </c>
      <c r="AK261" s="829"/>
      <c r="AL261" s="829"/>
      <c r="AM261" s="829"/>
      <c r="AN261" s="829"/>
      <c r="AO261" s="829"/>
      <c r="AP261" s="223">
        <v>1571547642</v>
      </c>
      <c r="AQ261" s="373">
        <v>0</v>
      </c>
      <c r="AR261" s="373">
        <v>0</v>
      </c>
      <c r="AS261" s="373">
        <v>0</v>
      </c>
      <c r="AT261" s="223">
        <v>141197266</v>
      </c>
      <c r="AU261" s="223">
        <v>-141197266</v>
      </c>
      <c r="AV261" s="223">
        <v>99595673</v>
      </c>
      <c r="AW261" s="223">
        <v>41601593</v>
      </c>
      <c r="AX261" s="223">
        <v>128353720</v>
      </c>
      <c r="AY261" s="223">
        <v>-28758047</v>
      </c>
      <c r="AZ261" s="223">
        <v>128353720</v>
      </c>
      <c r="BA261" s="373">
        <v>0</v>
      </c>
      <c r="BB261" s="373">
        <v>0</v>
      </c>
    </row>
    <row r="262" spans="1:54" hidden="1" x14ac:dyDescent="0.25">
      <c r="A262" s="1084" t="s">
        <v>99</v>
      </c>
      <c r="B262" s="829"/>
      <c r="C262" s="1084" t="s">
        <v>322</v>
      </c>
      <c r="D262" s="829"/>
      <c r="E262" s="1084" t="s">
        <v>324</v>
      </c>
      <c r="F262" s="829"/>
      <c r="G262" s="1084" t="s">
        <v>292</v>
      </c>
      <c r="H262" s="829"/>
      <c r="I262" s="1084" t="s">
        <v>280</v>
      </c>
      <c r="J262" s="829"/>
      <c r="K262" s="829"/>
      <c r="L262" s="1084" t="s">
        <v>279</v>
      </c>
      <c r="M262" s="829"/>
      <c r="N262" s="829"/>
      <c r="O262" s="1084" t="s">
        <v>293</v>
      </c>
      <c r="P262" s="829"/>
      <c r="Q262" s="1084"/>
      <c r="R262" s="829"/>
      <c r="S262" s="1083" t="s">
        <v>335</v>
      </c>
      <c r="T262" s="829"/>
      <c r="U262" s="829"/>
      <c r="V262" s="829"/>
      <c r="W262" s="829"/>
      <c r="X262" s="829"/>
      <c r="Y262" s="829"/>
      <c r="Z262" s="829"/>
      <c r="AA262" s="1084" t="s">
        <v>273</v>
      </c>
      <c r="AB262" s="829"/>
      <c r="AC262" s="829"/>
      <c r="AD262" s="829"/>
      <c r="AE262" s="829"/>
      <c r="AF262" s="1084" t="s">
        <v>274</v>
      </c>
      <c r="AG262" s="829"/>
      <c r="AH262" s="829"/>
      <c r="AI262" s="224" t="s">
        <v>65</v>
      </c>
      <c r="AJ262" s="1085" t="s">
        <v>275</v>
      </c>
      <c r="AK262" s="829"/>
      <c r="AL262" s="829"/>
      <c r="AM262" s="829"/>
      <c r="AN262" s="829"/>
      <c r="AO262" s="829"/>
      <c r="AP262" s="223">
        <v>170000000</v>
      </c>
      <c r="AQ262" s="373">
        <v>0</v>
      </c>
      <c r="AR262" s="223">
        <v>170000000</v>
      </c>
      <c r="AS262" s="373">
        <v>0</v>
      </c>
      <c r="AT262" s="373">
        <v>0</v>
      </c>
      <c r="AU262" s="373">
        <v>0</v>
      </c>
      <c r="AV262" s="373">
        <v>0</v>
      </c>
      <c r="AW262" s="373">
        <v>0</v>
      </c>
      <c r="AX262" s="373">
        <v>0</v>
      </c>
      <c r="AY262" s="373">
        <v>0</v>
      </c>
      <c r="AZ262" s="373">
        <v>0</v>
      </c>
      <c r="BA262" s="373">
        <v>0</v>
      </c>
      <c r="BB262" s="373">
        <v>0</v>
      </c>
    </row>
    <row r="263" spans="1:54" hidden="1" x14ac:dyDescent="0.25">
      <c r="A263" s="1084" t="s">
        <v>99</v>
      </c>
      <c r="B263" s="829"/>
      <c r="C263" s="1084" t="s">
        <v>322</v>
      </c>
      <c r="D263" s="829"/>
      <c r="E263" s="1084" t="s">
        <v>324</v>
      </c>
      <c r="F263" s="829"/>
      <c r="G263" s="1084" t="s">
        <v>292</v>
      </c>
      <c r="H263" s="829"/>
      <c r="I263" s="1084" t="s">
        <v>280</v>
      </c>
      <c r="J263" s="829"/>
      <c r="K263" s="829"/>
      <c r="L263" s="1084" t="s">
        <v>279</v>
      </c>
      <c r="M263" s="829"/>
      <c r="N263" s="829"/>
      <c r="O263" s="1084" t="s">
        <v>290</v>
      </c>
      <c r="P263" s="829"/>
      <c r="Q263" s="1084" t="s">
        <v>236</v>
      </c>
      <c r="R263" s="829"/>
      <c r="S263" s="1083" t="s">
        <v>863</v>
      </c>
      <c r="T263" s="829"/>
      <c r="U263" s="829"/>
      <c r="V263" s="829"/>
      <c r="W263" s="829"/>
      <c r="X263" s="829"/>
      <c r="Y263" s="829"/>
      <c r="Z263" s="829"/>
      <c r="AA263" s="1084" t="s">
        <v>273</v>
      </c>
      <c r="AB263" s="829"/>
      <c r="AC263" s="829"/>
      <c r="AD263" s="829"/>
      <c r="AE263" s="829"/>
      <c r="AF263" s="1084" t="s">
        <v>274</v>
      </c>
      <c r="AG263" s="829"/>
      <c r="AH263" s="829"/>
      <c r="AI263" s="224" t="s">
        <v>65</v>
      </c>
      <c r="AJ263" s="1085" t="s">
        <v>275</v>
      </c>
      <c r="AK263" s="829"/>
      <c r="AL263" s="829"/>
      <c r="AM263" s="829"/>
      <c r="AN263" s="829"/>
      <c r="AO263" s="829"/>
      <c r="AP263" s="223">
        <v>120000000</v>
      </c>
      <c r="AQ263" s="373">
        <v>0</v>
      </c>
      <c r="AR263" s="223">
        <v>120000000</v>
      </c>
      <c r="AS263" s="373">
        <v>0</v>
      </c>
      <c r="AT263" s="373">
        <v>0</v>
      </c>
      <c r="AU263" s="373">
        <v>0</v>
      </c>
      <c r="AV263" s="373">
        <v>0</v>
      </c>
      <c r="AW263" s="373">
        <v>0</v>
      </c>
      <c r="AX263" s="373">
        <v>0</v>
      </c>
      <c r="AY263" s="373">
        <v>0</v>
      </c>
      <c r="AZ263" s="373">
        <v>0</v>
      </c>
      <c r="BA263" s="373">
        <v>0</v>
      </c>
      <c r="BB263" s="373">
        <v>0</v>
      </c>
    </row>
    <row r="264" spans="1:54" hidden="1" x14ac:dyDescent="0.25">
      <c r="A264" s="1084" t="s">
        <v>99</v>
      </c>
      <c r="B264" s="829"/>
      <c r="C264" s="1084" t="s">
        <v>322</v>
      </c>
      <c r="D264" s="829"/>
      <c r="E264" s="1084" t="s">
        <v>324</v>
      </c>
      <c r="F264" s="829"/>
      <c r="G264" s="1084" t="s">
        <v>293</v>
      </c>
      <c r="H264" s="829"/>
      <c r="I264" s="1084"/>
      <c r="J264" s="829"/>
      <c r="K264" s="829"/>
      <c r="L264" s="1084"/>
      <c r="M264" s="829"/>
      <c r="N264" s="829"/>
      <c r="O264" s="1084"/>
      <c r="P264" s="829"/>
      <c r="Q264" s="1084"/>
      <c r="R264" s="829"/>
      <c r="S264" s="1083" t="s">
        <v>336</v>
      </c>
      <c r="T264" s="829"/>
      <c r="U264" s="829"/>
      <c r="V264" s="829"/>
      <c r="W264" s="829"/>
      <c r="X264" s="829"/>
      <c r="Y264" s="829"/>
      <c r="Z264" s="829"/>
      <c r="AA264" s="1084" t="s">
        <v>273</v>
      </c>
      <c r="AB264" s="829"/>
      <c r="AC264" s="829"/>
      <c r="AD264" s="829"/>
      <c r="AE264" s="829"/>
      <c r="AF264" s="1084" t="s">
        <v>274</v>
      </c>
      <c r="AG264" s="829"/>
      <c r="AH264" s="829"/>
      <c r="AI264" s="224" t="s">
        <v>65</v>
      </c>
      <c r="AJ264" s="1085" t="s">
        <v>275</v>
      </c>
      <c r="AK264" s="829"/>
      <c r="AL264" s="829"/>
      <c r="AM264" s="829"/>
      <c r="AN264" s="829"/>
      <c r="AO264" s="829"/>
      <c r="AP264" s="223">
        <v>5000000000</v>
      </c>
      <c r="AQ264" s="373">
        <v>0</v>
      </c>
      <c r="AR264" s="223">
        <v>459470001</v>
      </c>
      <c r="AS264" s="223">
        <v>700000000</v>
      </c>
      <c r="AT264" s="223">
        <v>191095198</v>
      </c>
      <c r="AU264" s="223">
        <v>-191095198</v>
      </c>
      <c r="AV264" s="223">
        <v>251130914</v>
      </c>
      <c r="AW264" s="223">
        <v>-60035716</v>
      </c>
      <c r="AX264" s="223">
        <v>265903767</v>
      </c>
      <c r="AY264" s="223">
        <v>-14772853</v>
      </c>
      <c r="AZ264" s="223">
        <v>265903767</v>
      </c>
      <c r="BA264" s="373">
        <v>0</v>
      </c>
      <c r="BB264" s="373">
        <v>0</v>
      </c>
    </row>
    <row r="265" spans="1:54" hidden="1" x14ac:dyDescent="0.25">
      <c r="A265" s="1077" t="s">
        <v>99</v>
      </c>
      <c r="B265" s="829"/>
      <c r="C265" s="1077" t="s">
        <v>322</v>
      </c>
      <c r="D265" s="829"/>
      <c r="E265" s="1077" t="s">
        <v>324</v>
      </c>
      <c r="F265" s="829"/>
      <c r="G265" s="1077" t="s">
        <v>293</v>
      </c>
      <c r="H265" s="829"/>
      <c r="I265" s="1077" t="s">
        <v>280</v>
      </c>
      <c r="J265" s="829"/>
      <c r="K265" s="829"/>
      <c r="L265" s="1077"/>
      <c r="M265" s="829"/>
      <c r="N265" s="829"/>
      <c r="O265" s="1077"/>
      <c r="P265" s="829"/>
      <c r="Q265" s="1077"/>
      <c r="R265" s="829"/>
      <c r="S265" s="1076" t="s">
        <v>336</v>
      </c>
      <c r="T265" s="829"/>
      <c r="U265" s="829"/>
      <c r="V265" s="829"/>
      <c r="W265" s="829"/>
      <c r="X265" s="829"/>
      <c r="Y265" s="829"/>
      <c r="Z265" s="829"/>
      <c r="AA265" s="1077" t="s">
        <v>273</v>
      </c>
      <c r="AB265" s="829"/>
      <c r="AC265" s="829"/>
      <c r="AD265" s="829"/>
      <c r="AE265" s="829"/>
      <c r="AF265" s="1077" t="s">
        <v>274</v>
      </c>
      <c r="AG265" s="829"/>
      <c r="AH265" s="829"/>
      <c r="AI265" s="227" t="s">
        <v>65</v>
      </c>
      <c r="AJ265" s="1078" t="s">
        <v>275</v>
      </c>
      <c r="AK265" s="829"/>
      <c r="AL265" s="829"/>
      <c r="AM265" s="829"/>
      <c r="AN265" s="829"/>
      <c r="AO265" s="829"/>
      <c r="AP265" s="226">
        <v>3500000000</v>
      </c>
      <c r="AQ265" s="372">
        <v>0</v>
      </c>
      <c r="AR265" s="226">
        <v>259470001</v>
      </c>
      <c r="AS265" s="372">
        <v>0</v>
      </c>
      <c r="AT265" s="226">
        <v>191095198</v>
      </c>
      <c r="AU265" s="226">
        <v>-191095198</v>
      </c>
      <c r="AV265" s="226">
        <v>251130914</v>
      </c>
      <c r="AW265" s="226">
        <v>-60035716</v>
      </c>
      <c r="AX265" s="226">
        <v>265903767</v>
      </c>
      <c r="AY265" s="226">
        <v>-14772853</v>
      </c>
      <c r="AZ265" s="226">
        <v>265903767</v>
      </c>
      <c r="BA265" s="372">
        <v>0</v>
      </c>
      <c r="BB265" s="372">
        <v>0</v>
      </c>
    </row>
    <row r="266" spans="1:54" hidden="1" x14ac:dyDescent="0.25">
      <c r="A266" s="1077" t="s">
        <v>99</v>
      </c>
      <c r="B266" s="829"/>
      <c r="C266" s="1077" t="s">
        <v>322</v>
      </c>
      <c r="D266" s="829"/>
      <c r="E266" s="1077" t="s">
        <v>324</v>
      </c>
      <c r="F266" s="829"/>
      <c r="G266" s="1077" t="s">
        <v>293</v>
      </c>
      <c r="H266" s="829"/>
      <c r="I266" s="1077" t="s">
        <v>280</v>
      </c>
      <c r="J266" s="829"/>
      <c r="K266" s="829"/>
      <c r="L266" s="1077" t="s">
        <v>282</v>
      </c>
      <c r="M266" s="829"/>
      <c r="N266" s="829"/>
      <c r="O266" s="1077"/>
      <c r="P266" s="829"/>
      <c r="Q266" s="1077"/>
      <c r="R266" s="829"/>
      <c r="S266" s="1076" t="s">
        <v>326</v>
      </c>
      <c r="T266" s="829"/>
      <c r="U266" s="829"/>
      <c r="V266" s="829"/>
      <c r="W266" s="829"/>
      <c r="X266" s="829"/>
      <c r="Y266" s="829"/>
      <c r="Z266" s="829"/>
      <c r="AA266" s="1077" t="s">
        <v>273</v>
      </c>
      <c r="AB266" s="829"/>
      <c r="AC266" s="829"/>
      <c r="AD266" s="829"/>
      <c r="AE266" s="829"/>
      <c r="AF266" s="1077" t="s">
        <v>274</v>
      </c>
      <c r="AG266" s="829"/>
      <c r="AH266" s="829"/>
      <c r="AI266" s="227" t="s">
        <v>65</v>
      </c>
      <c r="AJ266" s="1078" t="s">
        <v>275</v>
      </c>
      <c r="AK266" s="829"/>
      <c r="AL266" s="829"/>
      <c r="AM266" s="829"/>
      <c r="AN266" s="829"/>
      <c r="AO266" s="829"/>
      <c r="AP266" s="226">
        <v>3500000000</v>
      </c>
      <c r="AQ266" s="372">
        <v>0</v>
      </c>
      <c r="AR266" s="226">
        <v>259470001</v>
      </c>
      <c r="AS266" s="372">
        <v>0</v>
      </c>
      <c r="AT266" s="226">
        <v>191095198</v>
      </c>
      <c r="AU266" s="226">
        <v>-191095198</v>
      </c>
      <c r="AV266" s="226">
        <v>251130914</v>
      </c>
      <c r="AW266" s="226">
        <v>-60035716</v>
      </c>
      <c r="AX266" s="226">
        <v>265903767</v>
      </c>
      <c r="AY266" s="226">
        <v>-14772853</v>
      </c>
      <c r="AZ266" s="226">
        <v>265903767</v>
      </c>
      <c r="BA266" s="372">
        <v>0</v>
      </c>
      <c r="BB266" s="372">
        <v>0</v>
      </c>
    </row>
    <row r="267" spans="1:54" hidden="1" x14ac:dyDescent="0.25">
      <c r="A267" s="1084" t="s">
        <v>99</v>
      </c>
      <c r="B267" s="829"/>
      <c r="C267" s="1084" t="s">
        <v>322</v>
      </c>
      <c r="D267" s="829"/>
      <c r="E267" s="1084" t="s">
        <v>324</v>
      </c>
      <c r="F267" s="829"/>
      <c r="G267" s="1084" t="s">
        <v>293</v>
      </c>
      <c r="H267" s="829"/>
      <c r="I267" s="1084" t="s">
        <v>280</v>
      </c>
      <c r="J267" s="829"/>
      <c r="K267" s="829"/>
      <c r="L267" s="1084" t="s">
        <v>282</v>
      </c>
      <c r="M267" s="829"/>
      <c r="N267" s="829"/>
      <c r="O267" s="1084" t="s">
        <v>279</v>
      </c>
      <c r="P267" s="829"/>
      <c r="Q267" s="1084"/>
      <c r="R267" s="829"/>
      <c r="S267" s="1083" t="s">
        <v>332</v>
      </c>
      <c r="T267" s="829"/>
      <c r="U267" s="829"/>
      <c r="V267" s="829"/>
      <c r="W267" s="829"/>
      <c r="X267" s="829"/>
      <c r="Y267" s="829"/>
      <c r="Z267" s="829"/>
      <c r="AA267" s="1084" t="s">
        <v>273</v>
      </c>
      <c r="AB267" s="829"/>
      <c r="AC267" s="829"/>
      <c r="AD267" s="829"/>
      <c r="AE267" s="829"/>
      <c r="AF267" s="1084" t="s">
        <v>274</v>
      </c>
      <c r="AG267" s="829"/>
      <c r="AH267" s="829"/>
      <c r="AI267" s="224" t="s">
        <v>65</v>
      </c>
      <c r="AJ267" s="1085" t="s">
        <v>275</v>
      </c>
      <c r="AK267" s="829"/>
      <c r="AL267" s="829"/>
      <c r="AM267" s="829"/>
      <c r="AN267" s="829"/>
      <c r="AO267" s="829"/>
      <c r="AP267" s="223">
        <v>2400000000</v>
      </c>
      <c r="AQ267" s="373">
        <v>0</v>
      </c>
      <c r="AR267" s="223">
        <v>184470001</v>
      </c>
      <c r="AS267" s="373">
        <v>0</v>
      </c>
      <c r="AT267" s="223">
        <v>106640000</v>
      </c>
      <c r="AU267" s="223">
        <v>-106640000</v>
      </c>
      <c r="AV267" s="223">
        <v>201519333</v>
      </c>
      <c r="AW267" s="223">
        <v>-94879333</v>
      </c>
      <c r="AX267" s="223">
        <v>201519333</v>
      </c>
      <c r="AY267" s="373">
        <v>0</v>
      </c>
      <c r="AZ267" s="223">
        <v>201519333</v>
      </c>
      <c r="BA267" s="373">
        <v>0</v>
      </c>
      <c r="BB267" s="373">
        <v>0</v>
      </c>
    </row>
    <row r="268" spans="1:54" hidden="1" x14ac:dyDescent="0.25">
      <c r="A268" s="1084" t="s">
        <v>99</v>
      </c>
      <c r="B268" s="829"/>
      <c r="C268" s="1084" t="s">
        <v>322</v>
      </c>
      <c r="D268" s="829"/>
      <c r="E268" s="1084" t="s">
        <v>324</v>
      </c>
      <c r="F268" s="829"/>
      <c r="G268" s="1084" t="s">
        <v>293</v>
      </c>
      <c r="H268" s="829"/>
      <c r="I268" s="1084" t="s">
        <v>280</v>
      </c>
      <c r="J268" s="829"/>
      <c r="K268" s="829"/>
      <c r="L268" s="1084" t="s">
        <v>282</v>
      </c>
      <c r="M268" s="829"/>
      <c r="N268" s="829"/>
      <c r="O268" s="1084" t="s">
        <v>282</v>
      </c>
      <c r="P268" s="829"/>
      <c r="Q268" s="1084"/>
      <c r="R268" s="829"/>
      <c r="S268" s="1083" t="s">
        <v>327</v>
      </c>
      <c r="T268" s="829"/>
      <c r="U268" s="829"/>
      <c r="V268" s="829"/>
      <c r="W268" s="829"/>
      <c r="X268" s="829"/>
      <c r="Y268" s="829"/>
      <c r="Z268" s="829"/>
      <c r="AA268" s="1084" t="s">
        <v>273</v>
      </c>
      <c r="AB268" s="829"/>
      <c r="AC268" s="829"/>
      <c r="AD268" s="829"/>
      <c r="AE268" s="829"/>
      <c r="AF268" s="1084" t="s">
        <v>274</v>
      </c>
      <c r="AG268" s="829"/>
      <c r="AH268" s="829"/>
      <c r="AI268" s="224" t="s">
        <v>65</v>
      </c>
      <c r="AJ268" s="1085" t="s">
        <v>275</v>
      </c>
      <c r="AK268" s="829"/>
      <c r="AL268" s="829"/>
      <c r="AM268" s="829"/>
      <c r="AN268" s="829"/>
      <c r="AO268" s="829"/>
      <c r="AP268" s="223">
        <v>375000000</v>
      </c>
      <c r="AQ268" s="373">
        <v>0</v>
      </c>
      <c r="AR268" s="373">
        <v>0</v>
      </c>
      <c r="AS268" s="373">
        <v>0</v>
      </c>
      <c r="AT268" s="373">
        <v>0</v>
      </c>
      <c r="AU268" s="373">
        <v>0</v>
      </c>
      <c r="AV268" s="373">
        <v>0</v>
      </c>
      <c r="AW268" s="373">
        <v>0</v>
      </c>
      <c r="AX268" s="373">
        <v>0</v>
      </c>
      <c r="AY268" s="373">
        <v>0</v>
      </c>
      <c r="AZ268" s="373">
        <v>0</v>
      </c>
      <c r="BA268" s="373">
        <v>0</v>
      </c>
      <c r="BB268" s="373">
        <v>0</v>
      </c>
    </row>
    <row r="269" spans="1:54" hidden="1" x14ac:dyDescent="0.25">
      <c r="A269" s="1084" t="s">
        <v>99</v>
      </c>
      <c r="B269" s="829"/>
      <c r="C269" s="1084" t="s">
        <v>322</v>
      </c>
      <c r="D269" s="829"/>
      <c r="E269" s="1084" t="s">
        <v>324</v>
      </c>
      <c r="F269" s="829"/>
      <c r="G269" s="1084" t="s">
        <v>293</v>
      </c>
      <c r="H269" s="829"/>
      <c r="I269" s="1084" t="s">
        <v>280</v>
      </c>
      <c r="J269" s="829"/>
      <c r="K269" s="829"/>
      <c r="L269" s="1084" t="s">
        <v>282</v>
      </c>
      <c r="M269" s="829"/>
      <c r="N269" s="829"/>
      <c r="O269" s="1084" t="s">
        <v>289</v>
      </c>
      <c r="P269" s="829"/>
      <c r="Q269" s="1084"/>
      <c r="R269" s="829"/>
      <c r="S269" s="1083" t="s">
        <v>328</v>
      </c>
      <c r="T269" s="829"/>
      <c r="U269" s="829"/>
      <c r="V269" s="829"/>
      <c r="W269" s="829"/>
      <c r="X269" s="829"/>
      <c r="Y269" s="829"/>
      <c r="Z269" s="829"/>
      <c r="AA269" s="1084" t="s">
        <v>273</v>
      </c>
      <c r="AB269" s="829"/>
      <c r="AC269" s="829"/>
      <c r="AD269" s="829"/>
      <c r="AE269" s="829"/>
      <c r="AF269" s="1084" t="s">
        <v>274</v>
      </c>
      <c r="AG269" s="829"/>
      <c r="AH269" s="829"/>
      <c r="AI269" s="224" t="s">
        <v>65</v>
      </c>
      <c r="AJ269" s="1085" t="s">
        <v>275</v>
      </c>
      <c r="AK269" s="829"/>
      <c r="AL269" s="829"/>
      <c r="AM269" s="829"/>
      <c r="AN269" s="829"/>
      <c r="AO269" s="829"/>
      <c r="AP269" s="223">
        <v>150000000</v>
      </c>
      <c r="AQ269" s="373">
        <v>0</v>
      </c>
      <c r="AR269" s="373">
        <v>0</v>
      </c>
      <c r="AS269" s="373">
        <v>0</v>
      </c>
      <c r="AT269" s="373">
        <v>0</v>
      </c>
      <c r="AU269" s="373">
        <v>0</v>
      </c>
      <c r="AV269" s="373">
        <v>0</v>
      </c>
      <c r="AW269" s="373">
        <v>0</v>
      </c>
      <c r="AX269" s="373">
        <v>0</v>
      </c>
      <c r="AY269" s="373">
        <v>0</v>
      </c>
      <c r="AZ269" s="373">
        <v>0</v>
      </c>
      <c r="BA269" s="373">
        <v>0</v>
      </c>
      <c r="BB269" s="373">
        <v>0</v>
      </c>
    </row>
    <row r="270" spans="1:54" hidden="1" x14ac:dyDescent="0.25">
      <c r="A270" s="1084" t="s">
        <v>99</v>
      </c>
      <c r="B270" s="829"/>
      <c r="C270" s="1084" t="s">
        <v>322</v>
      </c>
      <c r="D270" s="829"/>
      <c r="E270" s="1084" t="s">
        <v>324</v>
      </c>
      <c r="F270" s="829"/>
      <c r="G270" s="1084" t="s">
        <v>293</v>
      </c>
      <c r="H270" s="829"/>
      <c r="I270" s="1084" t="s">
        <v>280</v>
      </c>
      <c r="J270" s="829"/>
      <c r="K270" s="829"/>
      <c r="L270" s="1084" t="s">
        <v>282</v>
      </c>
      <c r="M270" s="829"/>
      <c r="N270" s="829"/>
      <c r="O270" s="1084" t="s">
        <v>283</v>
      </c>
      <c r="P270" s="829"/>
      <c r="Q270" s="1084"/>
      <c r="R270" s="829"/>
      <c r="S270" s="1083" t="s">
        <v>84</v>
      </c>
      <c r="T270" s="829"/>
      <c r="U270" s="829"/>
      <c r="V270" s="829"/>
      <c r="W270" s="829"/>
      <c r="X270" s="829"/>
      <c r="Y270" s="829"/>
      <c r="Z270" s="829"/>
      <c r="AA270" s="1084" t="s">
        <v>273</v>
      </c>
      <c r="AB270" s="829"/>
      <c r="AC270" s="829"/>
      <c r="AD270" s="829"/>
      <c r="AE270" s="829"/>
      <c r="AF270" s="1084" t="s">
        <v>274</v>
      </c>
      <c r="AG270" s="829"/>
      <c r="AH270" s="829"/>
      <c r="AI270" s="224" t="s">
        <v>65</v>
      </c>
      <c r="AJ270" s="1085" t="s">
        <v>275</v>
      </c>
      <c r="AK270" s="829"/>
      <c r="AL270" s="829"/>
      <c r="AM270" s="829"/>
      <c r="AN270" s="829"/>
      <c r="AO270" s="829"/>
      <c r="AP270" s="223">
        <v>500000000</v>
      </c>
      <c r="AQ270" s="373">
        <v>0</v>
      </c>
      <c r="AR270" s="373">
        <v>0</v>
      </c>
      <c r="AS270" s="373">
        <v>0</v>
      </c>
      <c r="AT270" s="223">
        <v>84455198</v>
      </c>
      <c r="AU270" s="223">
        <v>-84455198</v>
      </c>
      <c r="AV270" s="223">
        <v>49611581</v>
      </c>
      <c r="AW270" s="223">
        <v>34843617</v>
      </c>
      <c r="AX270" s="223">
        <v>64384434</v>
      </c>
      <c r="AY270" s="223">
        <v>-14772853</v>
      </c>
      <c r="AZ270" s="223">
        <v>64384434</v>
      </c>
      <c r="BA270" s="373">
        <v>0</v>
      </c>
      <c r="BB270" s="373">
        <v>0</v>
      </c>
    </row>
    <row r="271" spans="1:54" hidden="1" x14ac:dyDescent="0.25">
      <c r="A271" s="1084" t="s">
        <v>99</v>
      </c>
      <c r="B271" s="829"/>
      <c r="C271" s="1084" t="s">
        <v>322</v>
      </c>
      <c r="D271" s="829"/>
      <c r="E271" s="1084" t="s">
        <v>324</v>
      </c>
      <c r="F271" s="829"/>
      <c r="G271" s="1084" t="s">
        <v>293</v>
      </c>
      <c r="H271" s="829"/>
      <c r="I271" s="1084" t="s">
        <v>280</v>
      </c>
      <c r="J271" s="829"/>
      <c r="K271" s="829"/>
      <c r="L271" s="1084" t="s">
        <v>282</v>
      </c>
      <c r="M271" s="829"/>
      <c r="N271" s="829"/>
      <c r="O271" s="1084" t="s">
        <v>292</v>
      </c>
      <c r="P271" s="829"/>
      <c r="Q271" s="1084"/>
      <c r="R271" s="829"/>
      <c r="S271" s="1083" t="s">
        <v>329</v>
      </c>
      <c r="T271" s="829"/>
      <c r="U271" s="829"/>
      <c r="V271" s="829"/>
      <c r="W271" s="829"/>
      <c r="X271" s="829"/>
      <c r="Y271" s="829"/>
      <c r="Z271" s="829"/>
      <c r="AA271" s="1084" t="s">
        <v>273</v>
      </c>
      <c r="AB271" s="829"/>
      <c r="AC271" s="829"/>
      <c r="AD271" s="829"/>
      <c r="AE271" s="829"/>
      <c r="AF271" s="1084" t="s">
        <v>274</v>
      </c>
      <c r="AG271" s="829"/>
      <c r="AH271" s="829"/>
      <c r="AI271" s="224" t="s">
        <v>65</v>
      </c>
      <c r="AJ271" s="1085" t="s">
        <v>275</v>
      </c>
      <c r="AK271" s="829"/>
      <c r="AL271" s="829"/>
      <c r="AM271" s="829"/>
      <c r="AN271" s="829"/>
      <c r="AO271" s="829"/>
      <c r="AP271" s="223">
        <v>75000000</v>
      </c>
      <c r="AQ271" s="373">
        <v>0</v>
      </c>
      <c r="AR271" s="223">
        <v>75000000</v>
      </c>
      <c r="AS271" s="373">
        <v>0</v>
      </c>
      <c r="AT271" s="373">
        <v>0</v>
      </c>
      <c r="AU271" s="373">
        <v>0</v>
      </c>
      <c r="AV271" s="373">
        <v>0</v>
      </c>
      <c r="AW271" s="373">
        <v>0</v>
      </c>
      <c r="AX271" s="373">
        <v>0</v>
      </c>
      <c r="AY271" s="373">
        <v>0</v>
      </c>
      <c r="AZ271" s="373">
        <v>0</v>
      </c>
      <c r="BA271" s="373">
        <v>0</v>
      </c>
      <c r="BB271" s="373">
        <v>0</v>
      </c>
    </row>
    <row r="272" spans="1:54" hidden="1" x14ac:dyDescent="0.25">
      <c r="A272" s="1084" t="s">
        <v>99</v>
      </c>
      <c r="B272" s="829"/>
      <c r="C272" s="1084" t="s">
        <v>322</v>
      </c>
      <c r="D272" s="829"/>
      <c r="E272" s="1084" t="s">
        <v>324</v>
      </c>
      <c r="F272" s="829"/>
      <c r="G272" s="1084" t="s">
        <v>293</v>
      </c>
      <c r="H272" s="829"/>
      <c r="I272" s="1084" t="s">
        <v>280</v>
      </c>
      <c r="J272" s="829"/>
      <c r="K272" s="829"/>
      <c r="L272" s="1084" t="s">
        <v>282</v>
      </c>
      <c r="M272" s="829"/>
      <c r="N272" s="829"/>
      <c r="O272" s="1084" t="s">
        <v>80</v>
      </c>
      <c r="P272" s="829"/>
      <c r="Q272" s="1084"/>
      <c r="R272" s="829"/>
      <c r="S272" s="1083" t="s">
        <v>330</v>
      </c>
      <c r="T272" s="829"/>
      <c r="U272" s="829"/>
      <c r="V272" s="829"/>
      <c r="W272" s="829"/>
      <c r="X272" s="829"/>
      <c r="Y272" s="829"/>
      <c r="Z272" s="829"/>
      <c r="AA272" s="1084" t="s">
        <v>273</v>
      </c>
      <c r="AB272" s="829"/>
      <c r="AC272" s="829"/>
      <c r="AD272" s="829"/>
      <c r="AE272" s="829"/>
      <c r="AF272" s="1084" t="s">
        <v>274</v>
      </c>
      <c r="AG272" s="829"/>
      <c r="AH272" s="829"/>
      <c r="AI272" s="224" t="s">
        <v>65</v>
      </c>
      <c r="AJ272" s="1085" t="s">
        <v>275</v>
      </c>
      <c r="AK272" s="829"/>
      <c r="AL272" s="829"/>
      <c r="AM272" s="829"/>
      <c r="AN272" s="829"/>
      <c r="AO272" s="829"/>
      <c r="AP272" s="373">
        <v>0</v>
      </c>
      <c r="AQ272" s="373">
        <v>0</v>
      </c>
      <c r="AR272" s="373">
        <v>0</v>
      </c>
      <c r="AS272" s="373">
        <v>0</v>
      </c>
      <c r="AT272" s="373">
        <v>0</v>
      </c>
      <c r="AU272" s="373">
        <v>0</v>
      </c>
      <c r="AV272" s="373">
        <v>0</v>
      </c>
      <c r="AW272" s="373">
        <v>0</v>
      </c>
      <c r="AX272" s="373">
        <v>0</v>
      </c>
      <c r="AY272" s="373">
        <v>0</v>
      </c>
      <c r="AZ272" s="373">
        <v>0</v>
      </c>
      <c r="BA272" s="373">
        <v>0</v>
      </c>
      <c r="BB272" s="373">
        <v>0</v>
      </c>
    </row>
    <row r="273" spans="1:54" hidden="1" x14ac:dyDescent="0.25">
      <c r="A273" s="1077" t="s">
        <v>99</v>
      </c>
      <c r="B273" s="829"/>
      <c r="C273" s="1077" t="s">
        <v>337</v>
      </c>
      <c r="D273" s="829"/>
      <c r="E273" s="1077"/>
      <c r="F273" s="829"/>
      <c r="G273" s="1077"/>
      <c r="H273" s="829"/>
      <c r="I273" s="1077"/>
      <c r="J273" s="829"/>
      <c r="K273" s="829"/>
      <c r="L273" s="1077"/>
      <c r="M273" s="829"/>
      <c r="N273" s="829"/>
      <c r="O273" s="1077"/>
      <c r="P273" s="829"/>
      <c r="Q273" s="1077"/>
      <c r="R273" s="829"/>
      <c r="S273" s="1076" t="s">
        <v>338</v>
      </c>
      <c r="T273" s="829"/>
      <c r="U273" s="829"/>
      <c r="V273" s="829"/>
      <c r="W273" s="829"/>
      <c r="X273" s="829"/>
      <c r="Y273" s="829"/>
      <c r="Z273" s="829"/>
      <c r="AA273" s="1077" t="s">
        <v>273</v>
      </c>
      <c r="AB273" s="829"/>
      <c r="AC273" s="829"/>
      <c r="AD273" s="829"/>
      <c r="AE273" s="829"/>
      <c r="AF273" s="1077" t="s">
        <v>274</v>
      </c>
      <c r="AG273" s="829"/>
      <c r="AH273" s="829"/>
      <c r="AI273" s="227" t="s">
        <v>65</v>
      </c>
      <c r="AJ273" s="1078" t="s">
        <v>275</v>
      </c>
      <c r="AK273" s="829"/>
      <c r="AL273" s="829"/>
      <c r="AM273" s="829"/>
      <c r="AN273" s="829"/>
      <c r="AO273" s="829"/>
      <c r="AP273" s="226">
        <v>12149334179</v>
      </c>
      <c r="AQ273" s="226">
        <v>503332000</v>
      </c>
      <c r="AR273" s="226">
        <v>770588000</v>
      </c>
      <c r="AS273" s="226">
        <v>5917585821</v>
      </c>
      <c r="AT273" s="372">
        <v>0</v>
      </c>
      <c r="AU273" s="226">
        <v>503332000</v>
      </c>
      <c r="AV273" s="372">
        <v>0</v>
      </c>
      <c r="AW273" s="372">
        <v>0</v>
      </c>
      <c r="AX273" s="372">
        <v>0</v>
      </c>
      <c r="AY273" s="372">
        <v>0</v>
      </c>
      <c r="AZ273" s="372">
        <v>0</v>
      </c>
      <c r="BA273" s="372">
        <v>0</v>
      </c>
      <c r="BB273" s="372">
        <v>0</v>
      </c>
    </row>
    <row r="274" spans="1:54" x14ac:dyDescent="0.25">
      <c r="A274" s="1077" t="s">
        <v>99</v>
      </c>
      <c r="B274" s="829"/>
      <c r="C274" s="1077" t="s">
        <v>337</v>
      </c>
      <c r="D274" s="829"/>
      <c r="E274" s="1077"/>
      <c r="F274" s="829"/>
      <c r="G274" s="1077"/>
      <c r="H274" s="829"/>
      <c r="I274" s="1077"/>
      <c r="J274" s="829"/>
      <c r="K274" s="829"/>
      <c r="L274" s="1077"/>
      <c r="M274" s="829"/>
      <c r="N274" s="829"/>
      <c r="O274" s="1077"/>
      <c r="P274" s="829"/>
      <c r="Q274" s="1077"/>
      <c r="R274" s="829"/>
      <c r="S274" s="1076" t="s">
        <v>338</v>
      </c>
      <c r="T274" s="829"/>
      <c r="U274" s="829"/>
      <c r="V274" s="829"/>
      <c r="W274" s="829"/>
      <c r="X274" s="829"/>
      <c r="Y274" s="829"/>
      <c r="Z274" s="829"/>
      <c r="AA274" s="1077" t="s">
        <v>273</v>
      </c>
      <c r="AB274" s="829"/>
      <c r="AC274" s="829"/>
      <c r="AD274" s="829"/>
      <c r="AE274" s="829"/>
      <c r="AF274" s="1077" t="s">
        <v>274</v>
      </c>
      <c r="AG274" s="829"/>
      <c r="AH274" s="829"/>
      <c r="AI274" s="227" t="s">
        <v>303</v>
      </c>
      <c r="AJ274" s="1078" t="s">
        <v>321</v>
      </c>
      <c r="AK274" s="829"/>
      <c r="AL274" s="829"/>
      <c r="AM274" s="829"/>
      <c r="AN274" s="829"/>
      <c r="AO274" s="829"/>
      <c r="AP274" s="226">
        <v>9021085821</v>
      </c>
      <c r="AQ274" s="372">
        <v>0</v>
      </c>
      <c r="AR274" s="372">
        <v>0</v>
      </c>
      <c r="AS274" s="226">
        <v>-4021085821</v>
      </c>
      <c r="AT274" s="372">
        <v>0</v>
      </c>
      <c r="AU274" s="372">
        <v>0</v>
      </c>
      <c r="AV274" s="226">
        <v>215738409.41</v>
      </c>
      <c r="AW274" s="226">
        <v>-215738409.41</v>
      </c>
      <c r="AX274" s="226">
        <v>215738409.41</v>
      </c>
      <c r="AY274" s="372">
        <v>0</v>
      </c>
      <c r="AZ274" s="226">
        <v>215738409.41</v>
      </c>
      <c r="BA274" s="372">
        <v>0</v>
      </c>
      <c r="BB274" s="372">
        <v>0</v>
      </c>
    </row>
    <row r="275" spans="1:54" hidden="1" x14ac:dyDescent="0.25">
      <c r="A275" s="1077" t="s">
        <v>99</v>
      </c>
      <c r="B275" s="829"/>
      <c r="C275" s="1077" t="s">
        <v>337</v>
      </c>
      <c r="D275" s="829"/>
      <c r="E275" s="1077" t="s">
        <v>324</v>
      </c>
      <c r="F275" s="829"/>
      <c r="G275" s="1077"/>
      <c r="H275" s="829"/>
      <c r="I275" s="1077"/>
      <c r="J275" s="829"/>
      <c r="K275" s="829"/>
      <c r="L275" s="1077"/>
      <c r="M275" s="829"/>
      <c r="N275" s="829"/>
      <c r="O275" s="1077"/>
      <c r="P275" s="829"/>
      <c r="Q275" s="1077"/>
      <c r="R275" s="829"/>
      <c r="S275" s="1076" t="s">
        <v>325</v>
      </c>
      <c r="T275" s="829"/>
      <c r="U275" s="829"/>
      <c r="V275" s="829"/>
      <c r="W275" s="829"/>
      <c r="X275" s="829"/>
      <c r="Y275" s="829"/>
      <c r="Z275" s="829"/>
      <c r="AA275" s="1077" t="s">
        <v>273</v>
      </c>
      <c r="AB275" s="829"/>
      <c r="AC275" s="829"/>
      <c r="AD275" s="829"/>
      <c r="AE275" s="829"/>
      <c r="AF275" s="1077" t="s">
        <v>274</v>
      </c>
      <c r="AG275" s="829"/>
      <c r="AH275" s="829"/>
      <c r="AI275" s="227" t="s">
        <v>65</v>
      </c>
      <c r="AJ275" s="1078" t="s">
        <v>275</v>
      </c>
      <c r="AK275" s="829"/>
      <c r="AL275" s="829"/>
      <c r="AM275" s="829"/>
      <c r="AN275" s="829"/>
      <c r="AO275" s="829"/>
      <c r="AP275" s="226">
        <v>12149334179</v>
      </c>
      <c r="AQ275" s="226">
        <v>503332000</v>
      </c>
      <c r="AR275" s="226">
        <v>770588000</v>
      </c>
      <c r="AS275" s="226">
        <v>5917585821</v>
      </c>
      <c r="AT275" s="372">
        <v>0</v>
      </c>
      <c r="AU275" s="226">
        <v>503332000</v>
      </c>
      <c r="AV275" s="372">
        <v>0</v>
      </c>
      <c r="AW275" s="372">
        <v>0</v>
      </c>
      <c r="AX275" s="372">
        <v>0</v>
      </c>
      <c r="AY275" s="372">
        <v>0</v>
      </c>
      <c r="AZ275" s="372">
        <v>0</v>
      </c>
      <c r="BA275" s="372">
        <v>0</v>
      </c>
      <c r="BB275" s="372">
        <v>0</v>
      </c>
    </row>
    <row r="276" spans="1:54" x14ac:dyDescent="0.25">
      <c r="A276" s="1077" t="s">
        <v>99</v>
      </c>
      <c r="B276" s="829"/>
      <c r="C276" s="1077" t="s">
        <v>337</v>
      </c>
      <c r="D276" s="829"/>
      <c r="E276" s="1077" t="s">
        <v>324</v>
      </c>
      <c r="F276" s="829"/>
      <c r="G276" s="1077"/>
      <c r="H276" s="829"/>
      <c r="I276" s="1077"/>
      <c r="J276" s="829"/>
      <c r="K276" s="829"/>
      <c r="L276" s="1077"/>
      <c r="M276" s="829"/>
      <c r="N276" s="829"/>
      <c r="O276" s="1077"/>
      <c r="P276" s="829"/>
      <c r="Q276" s="1077"/>
      <c r="R276" s="829"/>
      <c r="S276" s="1076" t="s">
        <v>325</v>
      </c>
      <c r="T276" s="829"/>
      <c r="U276" s="829"/>
      <c r="V276" s="829"/>
      <c r="W276" s="829"/>
      <c r="X276" s="829"/>
      <c r="Y276" s="829"/>
      <c r="Z276" s="829"/>
      <c r="AA276" s="1077" t="s">
        <v>273</v>
      </c>
      <c r="AB276" s="829"/>
      <c r="AC276" s="829"/>
      <c r="AD276" s="829"/>
      <c r="AE276" s="829"/>
      <c r="AF276" s="1077" t="s">
        <v>274</v>
      </c>
      <c r="AG276" s="829"/>
      <c r="AH276" s="829"/>
      <c r="AI276" s="227" t="s">
        <v>303</v>
      </c>
      <c r="AJ276" s="1078" t="s">
        <v>321</v>
      </c>
      <c r="AK276" s="829"/>
      <c r="AL276" s="829"/>
      <c r="AM276" s="829"/>
      <c r="AN276" s="829"/>
      <c r="AO276" s="829"/>
      <c r="AP276" s="226">
        <v>9021085821</v>
      </c>
      <c r="AQ276" s="372">
        <v>0</v>
      </c>
      <c r="AR276" s="372">
        <v>0</v>
      </c>
      <c r="AS276" s="226">
        <v>-4021085821</v>
      </c>
      <c r="AT276" s="372">
        <v>0</v>
      </c>
      <c r="AU276" s="372">
        <v>0</v>
      </c>
      <c r="AV276" s="226">
        <v>215738409.41</v>
      </c>
      <c r="AW276" s="226">
        <v>-215738409.41</v>
      </c>
      <c r="AX276" s="226">
        <v>215738409.41</v>
      </c>
      <c r="AY276" s="372">
        <v>0</v>
      </c>
      <c r="AZ276" s="226">
        <v>215738409.41</v>
      </c>
      <c r="BA276" s="372">
        <v>0</v>
      </c>
      <c r="BB276" s="372">
        <v>0</v>
      </c>
    </row>
    <row r="277" spans="1:54" hidden="1" x14ac:dyDescent="0.25">
      <c r="A277" s="1084" t="s">
        <v>99</v>
      </c>
      <c r="B277" s="829"/>
      <c r="C277" s="1084" t="s">
        <v>337</v>
      </c>
      <c r="D277" s="829"/>
      <c r="E277" s="1084" t="s">
        <v>324</v>
      </c>
      <c r="F277" s="829"/>
      <c r="G277" s="1084" t="s">
        <v>279</v>
      </c>
      <c r="H277" s="829"/>
      <c r="I277" s="1084"/>
      <c r="J277" s="829"/>
      <c r="K277" s="829"/>
      <c r="L277" s="1084"/>
      <c r="M277" s="829"/>
      <c r="N277" s="829"/>
      <c r="O277" s="1084"/>
      <c r="P277" s="829"/>
      <c r="Q277" s="1084"/>
      <c r="R277" s="829"/>
      <c r="S277" s="1083" t="s">
        <v>184</v>
      </c>
      <c r="T277" s="829"/>
      <c r="U277" s="829"/>
      <c r="V277" s="829"/>
      <c r="W277" s="829"/>
      <c r="X277" s="829"/>
      <c r="Y277" s="829"/>
      <c r="Z277" s="829"/>
      <c r="AA277" s="1084" t="s">
        <v>273</v>
      </c>
      <c r="AB277" s="829"/>
      <c r="AC277" s="829"/>
      <c r="AD277" s="829"/>
      <c r="AE277" s="829"/>
      <c r="AF277" s="1084" t="s">
        <v>274</v>
      </c>
      <c r="AG277" s="829"/>
      <c r="AH277" s="829"/>
      <c r="AI277" s="224" t="s">
        <v>65</v>
      </c>
      <c r="AJ277" s="1085" t="s">
        <v>275</v>
      </c>
      <c r="AK277" s="829"/>
      <c r="AL277" s="829"/>
      <c r="AM277" s="829"/>
      <c r="AN277" s="829"/>
      <c r="AO277" s="829"/>
      <c r="AP277" s="223">
        <v>10875414179</v>
      </c>
      <c r="AQ277" s="373">
        <v>0</v>
      </c>
      <c r="AR277" s="373">
        <v>0</v>
      </c>
      <c r="AS277" s="223">
        <v>5917585821</v>
      </c>
      <c r="AT277" s="373">
        <v>0</v>
      </c>
      <c r="AU277" s="373">
        <v>0</v>
      </c>
      <c r="AV277" s="373">
        <v>0</v>
      </c>
      <c r="AW277" s="373">
        <v>0</v>
      </c>
      <c r="AX277" s="373">
        <v>0</v>
      </c>
      <c r="AY277" s="373">
        <v>0</v>
      </c>
      <c r="AZ277" s="373">
        <v>0</v>
      </c>
      <c r="BA277" s="373">
        <v>0</v>
      </c>
      <c r="BB277" s="373">
        <v>0</v>
      </c>
    </row>
    <row r="278" spans="1:54" x14ac:dyDescent="0.25">
      <c r="A278" s="1084" t="s">
        <v>99</v>
      </c>
      <c r="B278" s="829"/>
      <c r="C278" s="1084" t="s">
        <v>337</v>
      </c>
      <c r="D278" s="829"/>
      <c r="E278" s="1084" t="s">
        <v>324</v>
      </c>
      <c r="F278" s="829"/>
      <c r="G278" s="1084" t="s">
        <v>279</v>
      </c>
      <c r="H278" s="829"/>
      <c r="I278" s="1084"/>
      <c r="J278" s="829"/>
      <c r="K278" s="829"/>
      <c r="L278" s="1084"/>
      <c r="M278" s="829"/>
      <c r="N278" s="829"/>
      <c r="O278" s="1084"/>
      <c r="P278" s="829"/>
      <c r="Q278" s="1084"/>
      <c r="R278" s="829"/>
      <c r="S278" s="1083" t="s">
        <v>184</v>
      </c>
      <c r="T278" s="829"/>
      <c r="U278" s="829"/>
      <c r="V278" s="829"/>
      <c r="W278" s="829"/>
      <c r="X278" s="829"/>
      <c r="Y278" s="829"/>
      <c r="Z278" s="829"/>
      <c r="AA278" s="1084" t="s">
        <v>273</v>
      </c>
      <c r="AB278" s="829"/>
      <c r="AC278" s="829"/>
      <c r="AD278" s="829"/>
      <c r="AE278" s="829"/>
      <c r="AF278" s="1084" t="s">
        <v>274</v>
      </c>
      <c r="AG278" s="829"/>
      <c r="AH278" s="829"/>
      <c r="AI278" s="224" t="s">
        <v>303</v>
      </c>
      <c r="AJ278" s="1085" t="s">
        <v>321</v>
      </c>
      <c r="AK278" s="829"/>
      <c r="AL278" s="829"/>
      <c r="AM278" s="829"/>
      <c r="AN278" s="829"/>
      <c r="AO278" s="829"/>
      <c r="AP278" s="223">
        <v>9021085821</v>
      </c>
      <c r="AQ278" s="373">
        <v>0</v>
      </c>
      <c r="AR278" s="373">
        <v>0</v>
      </c>
      <c r="AS278" s="223">
        <v>-4021085821</v>
      </c>
      <c r="AT278" s="373">
        <v>0</v>
      </c>
      <c r="AU278" s="373">
        <v>0</v>
      </c>
      <c r="AV278" s="223">
        <v>215738409.41</v>
      </c>
      <c r="AW278" s="223">
        <v>-215738409.41</v>
      </c>
      <c r="AX278" s="223">
        <v>215738409.41</v>
      </c>
      <c r="AY278" s="373">
        <v>0</v>
      </c>
      <c r="AZ278" s="223">
        <v>215738409.41</v>
      </c>
      <c r="BA278" s="373">
        <v>0</v>
      </c>
      <c r="BB278" s="373">
        <v>0</v>
      </c>
    </row>
    <row r="279" spans="1:54" hidden="1" x14ac:dyDescent="0.25">
      <c r="A279" s="1084" t="s">
        <v>99</v>
      </c>
      <c r="B279" s="829"/>
      <c r="C279" s="1084" t="s">
        <v>337</v>
      </c>
      <c r="D279" s="829"/>
      <c r="E279" s="1084" t="s">
        <v>324</v>
      </c>
      <c r="F279" s="829"/>
      <c r="G279" s="1084" t="s">
        <v>282</v>
      </c>
      <c r="H279" s="829"/>
      <c r="I279" s="1084" t="s">
        <v>236</v>
      </c>
      <c r="J279" s="829"/>
      <c r="K279" s="829"/>
      <c r="L279" s="1084" t="s">
        <v>236</v>
      </c>
      <c r="M279" s="829"/>
      <c r="N279" s="829"/>
      <c r="O279" s="1084" t="s">
        <v>236</v>
      </c>
      <c r="P279" s="829"/>
      <c r="Q279" s="1084" t="s">
        <v>236</v>
      </c>
      <c r="R279" s="829"/>
      <c r="S279" s="1083" t="s">
        <v>647</v>
      </c>
      <c r="T279" s="829"/>
      <c r="U279" s="829"/>
      <c r="V279" s="829"/>
      <c r="W279" s="829"/>
      <c r="X279" s="829"/>
      <c r="Y279" s="829"/>
      <c r="Z279" s="829"/>
      <c r="AA279" s="1084" t="s">
        <v>273</v>
      </c>
      <c r="AB279" s="829"/>
      <c r="AC279" s="829"/>
      <c r="AD279" s="829"/>
      <c r="AE279" s="829"/>
      <c r="AF279" s="1084" t="s">
        <v>274</v>
      </c>
      <c r="AG279" s="829"/>
      <c r="AH279" s="829"/>
      <c r="AI279" s="224" t="s">
        <v>65</v>
      </c>
      <c r="AJ279" s="1085" t="s">
        <v>275</v>
      </c>
      <c r="AK279" s="829"/>
      <c r="AL279" s="829"/>
      <c r="AM279" s="829"/>
      <c r="AN279" s="829"/>
      <c r="AO279" s="829"/>
      <c r="AP279" s="223">
        <v>323920000</v>
      </c>
      <c r="AQ279" s="373">
        <v>0</v>
      </c>
      <c r="AR279" s="223">
        <v>323920000</v>
      </c>
      <c r="AS279" s="373">
        <v>0</v>
      </c>
      <c r="AT279" s="373">
        <v>0</v>
      </c>
      <c r="AU279" s="373">
        <v>0</v>
      </c>
      <c r="AV279" s="373">
        <v>0</v>
      </c>
      <c r="AW279" s="373">
        <v>0</v>
      </c>
      <c r="AX279" s="373">
        <v>0</v>
      </c>
      <c r="AY279" s="373">
        <v>0</v>
      </c>
      <c r="AZ279" s="373">
        <v>0</v>
      </c>
      <c r="BA279" s="373">
        <v>0</v>
      </c>
      <c r="BB279" s="373">
        <v>0</v>
      </c>
    </row>
    <row r="280" spans="1:54" hidden="1" x14ac:dyDescent="0.25">
      <c r="A280" s="1077" t="s">
        <v>99</v>
      </c>
      <c r="B280" s="829"/>
      <c r="C280" s="1077" t="s">
        <v>337</v>
      </c>
      <c r="D280" s="829"/>
      <c r="E280" s="1077" t="s">
        <v>324</v>
      </c>
      <c r="F280" s="829"/>
      <c r="G280" s="1077" t="s">
        <v>283</v>
      </c>
      <c r="H280" s="829"/>
      <c r="I280" s="1077" t="s">
        <v>280</v>
      </c>
      <c r="J280" s="829"/>
      <c r="K280" s="829"/>
      <c r="L280" s="1077"/>
      <c r="M280" s="829"/>
      <c r="N280" s="829"/>
      <c r="O280" s="1077"/>
      <c r="P280" s="829"/>
      <c r="Q280" s="1077"/>
      <c r="R280" s="829"/>
      <c r="S280" s="1076" t="s">
        <v>648</v>
      </c>
      <c r="T280" s="829"/>
      <c r="U280" s="829"/>
      <c r="V280" s="829"/>
      <c r="W280" s="829"/>
      <c r="X280" s="829"/>
      <c r="Y280" s="829"/>
      <c r="Z280" s="829"/>
      <c r="AA280" s="1077" t="s">
        <v>273</v>
      </c>
      <c r="AB280" s="829"/>
      <c r="AC280" s="829"/>
      <c r="AD280" s="829"/>
      <c r="AE280" s="829"/>
      <c r="AF280" s="1077" t="s">
        <v>274</v>
      </c>
      <c r="AG280" s="829"/>
      <c r="AH280" s="829"/>
      <c r="AI280" s="227" t="s">
        <v>65</v>
      </c>
      <c r="AJ280" s="1078" t="s">
        <v>275</v>
      </c>
      <c r="AK280" s="829"/>
      <c r="AL280" s="829"/>
      <c r="AM280" s="829"/>
      <c r="AN280" s="829"/>
      <c r="AO280" s="829"/>
      <c r="AP280" s="226">
        <v>350000000</v>
      </c>
      <c r="AQ280" s="226">
        <v>120000000</v>
      </c>
      <c r="AR280" s="226">
        <v>230000000</v>
      </c>
      <c r="AS280" s="372">
        <v>0</v>
      </c>
      <c r="AT280" s="372">
        <v>0</v>
      </c>
      <c r="AU280" s="226">
        <v>120000000</v>
      </c>
      <c r="AV280" s="372">
        <v>0</v>
      </c>
      <c r="AW280" s="372">
        <v>0</v>
      </c>
      <c r="AX280" s="372">
        <v>0</v>
      </c>
      <c r="AY280" s="372">
        <v>0</v>
      </c>
      <c r="AZ280" s="372">
        <v>0</v>
      </c>
      <c r="BA280" s="372">
        <v>0</v>
      </c>
      <c r="BB280" s="372">
        <v>0</v>
      </c>
    </row>
    <row r="281" spans="1:54" hidden="1" x14ac:dyDescent="0.25">
      <c r="A281" s="1077" t="s">
        <v>99</v>
      </c>
      <c r="B281" s="829"/>
      <c r="C281" s="1077" t="s">
        <v>337</v>
      </c>
      <c r="D281" s="829"/>
      <c r="E281" s="1077" t="s">
        <v>324</v>
      </c>
      <c r="F281" s="829"/>
      <c r="G281" s="1077" t="s">
        <v>283</v>
      </c>
      <c r="H281" s="829"/>
      <c r="I281" s="1077" t="s">
        <v>236</v>
      </c>
      <c r="J281" s="829"/>
      <c r="K281" s="829"/>
      <c r="L281" s="1077" t="s">
        <v>236</v>
      </c>
      <c r="M281" s="829"/>
      <c r="N281" s="829"/>
      <c r="O281" s="1077" t="s">
        <v>236</v>
      </c>
      <c r="P281" s="829"/>
      <c r="Q281" s="1077" t="s">
        <v>236</v>
      </c>
      <c r="R281" s="829"/>
      <c r="S281" s="1076" t="s">
        <v>648</v>
      </c>
      <c r="T281" s="829"/>
      <c r="U281" s="829"/>
      <c r="V281" s="829"/>
      <c r="W281" s="829"/>
      <c r="X281" s="829"/>
      <c r="Y281" s="829"/>
      <c r="Z281" s="829"/>
      <c r="AA281" s="1077" t="s">
        <v>273</v>
      </c>
      <c r="AB281" s="829"/>
      <c r="AC281" s="829"/>
      <c r="AD281" s="829"/>
      <c r="AE281" s="829"/>
      <c r="AF281" s="1077" t="s">
        <v>274</v>
      </c>
      <c r="AG281" s="829"/>
      <c r="AH281" s="829"/>
      <c r="AI281" s="227" t="s">
        <v>65</v>
      </c>
      <c r="AJ281" s="1078" t="s">
        <v>275</v>
      </c>
      <c r="AK281" s="829"/>
      <c r="AL281" s="829"/>
      <c r="AM281" s="829"/>
      <c r="AN281" s="829"/>
      <c r="AO281" s="829"/>
      <c r="AP281" s="226">
        <v>350000000</v>
      </c>
      <c r="AQ281" s="226">
        <v>120000000</v>
      </c>
      <c r="AR281" s="226">
        <v>230000000</v>
      </c>
      <c r="AS281" s="372">
        <v>0</v>
      </c>
      <c r="AT281" s="372">
        <v>0</v>
      </c>
      <c r="AU281" s="226">
        <v>120000000</v>
      </c>
      <c r="AV281" s="372">
        <v>0</v>
      </c>
      <c r="AW281" s="372">
        <v>0</v>
      </c>
      <c r="AX281" s="372">
        <v>0</v>
      </c>
      <c r="AY281" s="372">
        <v>0</v>
      </c>
      <c r="AZ281" s="372">
        <v>0</v>
      </c>
      <c r="BA281" s="372">
        <v>0</v>
      </c>
      <c r="BB281" s="372">
        <v>0</v>
      </c>
    </row>
    <row r="282" spans="1:54" hidden="1" x14ac:dyDescent="0.25">
      <c r="A282" s="1077" t="s">
        <v>99</v>
      </c>
      <c r="B282" s="829"/>
      <c r="C282" s="1077" t="s">
        <v>337</v>
      </c>
      <c r="D282" s="829"/>
      <c r="E282" s="1077" t="s">
        <v>324</v>
      </c>
      <c r="F282" s="829"/>
      <c r="G282" s="1077" t="s">
        <v>283</v>
      </c>
      <c r="H282" s="829"/>
      <c r="I282" s="1077" t="s">
        <v>280</v>
      </c>
      <c r="J282" s="829"/>
      <c r="K282" s="829"/>
      <c r="L282" s="1077" t="s">
        <v>282</v>
      </c>
      <c r="M282" s="829"/>
      <c r="N282" s="829"/>
      <c r="O282" s="1077"/>
      <c r="P282" s="829"/>
      <c r="Q282" s="1077"/>
      <c r="R282" s="829"/>
      <c r="S282" s="1076" t="s">
        <v>326</v>
      </c>
      <c r="T282" s="829"/>
      <c r="U282" s="829"/>
      <c r="V282" s="829"/>
      <c r="W282" s="829"/>
      <c r="X282" s="829"/>
      <c r="Y282" s="829"/>
      <c r="Z282" s="829"/>
      <c r="AA282" s="1077" t="s">
        <v>273</v>
      </c>
      <c r="AB282" s="829"/>
      <c r="AC282" s="829"/>
      <c r="AD282" s="829"/>
      <c r="AE282" s="829"/>
      <c r="AF282" s="1077" t="s">
        <v>274</v>
      </c>
      <c r="AG282" s="829"/>
      <c r="AH282" s="829"/>
      <c r="AI282" s="227" t="s">
        <v>65</v>
      </c>
      <c r="AJ282" s="1078" t="s">
        <v>275</v>
      </c>
      <c r="AK282" s="829"/>
      <c r="AL282" s="829"/>
      <c r="AM282" s="829"/>
      <c r="AN282" s="829"/>
      <c r="AO282" s="829"/>
      <c r="AP282" s="226">
        <v>350000000</v>
      </c>
      <c r="AQ282" s="226">
        <v>120000000</v>
      </c>
      <c r="AR282" s="226">
        <v>230000000</v>
      </c>
      <c r="AS282" s="372">
        <v>0</v>
      </c>
      <c r="AT282" s="372">
        <v>0</v>
      </c>
      <c r="AU282" s="226">
        <v>120000000</v>
      </c>
      <c r="AV282" s="372">
        <v>0</v>
      </c>
      <c r="AW282" s="372">
        <v>0</v>
      </c>
      <c r="AX282" s="372">
        <v>0</v>
      </c>
      <c r="AY282" s="372">
        <v>0</v>
      </c>
      <c r="AZ282" s="372">
        <v>0</v>
      </c>
      <c r="BA282" s="372">
        <v>0</v>
      </c>
      <c r="BB282" s="372">
        <v>0</v>
      </c>
    </row>
    <row r="283" spans="1:54" hidden="1" x14ac:dyDescent="0.25">
      <c r="A283" s="1084" t="s">
        <v>99</v>
      </c>
      <c r="B283" s="829"/>
      <c r="C283" s="1084" t="s">
        <v>337</v>
      </c>
      <c r="D283" s="829"/>
      <c r="E283" s="1084" t="s">
        <v>324</v>
      </c>
      <c r="F283" s="829"/>
      <c r="G283" s="1084" t="s">
        <v>283</v>
      </c>
      <c r="H283" s="829"/>
      <c r="I283" s="1084" t="s">
        <v>280</v>
      </c>
      <c r="J283" s="829"/>
      <c r="K283" s="829"/>
      <c r="L283" s="1084" t="s">
        <v>282</v>
      </c>
      <c r="M283" s="829"/>
      <c r="N283" s="829"/>
      <c r="O283" s="1084" t="s">
        <v>279</v>
      </c>
      <c r="P283" s="829"/>
      <c r="Q283" s="1084"/>
      <c r="R283" s="829"/>
      <c r="S283" s="1083" t="s">
        <v>332</v>
      </c>
      <c r="T283" s="829"/>
      <c r="U283" s="829"/>
      <c r="V283" s="829"/>
      <c r="W283" s="829"/>
      <c r="X283" s="829"/>
      <c r="Y283" s="829"/>
      <c r="Z283" s="829"/>
      <c r="AA283" s="1084" t="s">
        <v>273</v>
      </c>
      <c r="AB283" s="829"/>
      <c r="AC283" s="829"/>
      <c r="AD283" s="829"/>
      <c r="AE283" s="829"/>
      <c r="AF283" s="1084" t="s">
        <v>274</v>
      </c>
      <c r="AG283" s="829"/>
      <c r="AH283" s="829"/>
      <c r="AI283" s="224" t="s">
        <v>65</v>
      </c>
      <c r="AJ283" s="1085" t="s">
        <v>275</v>
      </c>
      <c r="AK283" s="829"/>
      <c r="AL283" s="829"/>
      <c r="AM283" s="829"/>
      <c r="AN283" s="829"/>
      <c r="AO283" s="829"/>
      <c r="AP283" s="223">
        <v>120000000</v>
      </c>
      <c r="AQ283" s="223">
        <v>120000000</v>
      </c>
      <c r="AR283" s="373">
        <v>0</v>
      </c>
      <c r="AS283" s="373">
        <v>0</v>
      </c>
      <c r="AT283" s="373">
        <v>0</v>
      </c>
      <c r="AU283" s="223">
        <v>120000000</v>
      </c>
      <c r="AV283" s="373">
        <v>0</v>
      </c>
      <c r="AW283" s="373">
        <v>0</v>
      </c>
      <c r="AX283" s="373">
        <v>0</v>
      </c>
      <c r="AY283" s="373">
        <v>0</v>
      </c>
      <c r="AZ283" s="373">
        <v>0</v>
      </c>
      <c r="BA283" s="373">
        <v>0</v>
      </c>
      <c r="BB283" s="373">
        <v>0</v>
      </c>
    </row>
    <row r="284" spans="1:54" hidden="1" x14ac:dyDescent="0.25">
      <c r="A284" s="1084" t="s">
        <v>99</v>
      </c>
      <c r="B284" s="829"/>
      <c r="C284" s="1084" t="s">
        <v>337</v>
      </c>
      <c r="D284" s="829"/>
      <c r="E284" s="1084" t="s">
        <v>324</v>
      </c>
      <c r="F284" s="829"/>
      <c r="G284" s="1084" t="s">
        <v>283</v>
      </c>
      <c r="H284" s="829"/>
      <c r="I284" s="1084" t="s">
        <v>280</v>
      </c>
      <c r="J284" s="829"/>
      <c r="K284" s="829"/>
      <c r="L284" s="1084" t="s">
        <v>282</v>
      </c>
      <c r="M284" s="829"/>
      <c r="N284" s="829"/>
      <c r="O284" s="1084" t="s">
        <v>289</v>
      </c>
      <c r="P284" s="829"/>
      <c r="Q284" s="1084"/>
      <c r="R284" s="829"/>
      <c r="S284" s="1083" t="s">
        <v>328</v>
      </c>
      <c r="T284" s="829"/>
      <c r="U284" s="829"/>
      <c r="V284" s="829"/>
      <c r="W284" s="829"/>
      <c r="X284" s="829"/>
      <c r="Y284" s="829"/>
      <c r="Z284" s="829"/>
      <c r="AA284" s="1084" t="s">
        <v>273</v>
      </c>
      <c r="AB284" s="829"/>
      <c r="AC284" s="829"/>
      <c r="AD284" s="829"/>
      <c r="AE284" s="829"/>
      <c r="AF284" s="1084" t="s">
        <v>274</v>
      </c>
      <c r="AG284" s="829"/>
      <c r="AH284" s="829"/>
      <c r="AI284" s="224" t="s">
        <v>65</v>
      </c>
      <c r="AJ284" s="1085" t="s">
        <v>275</v>
      </c>
      <c r="AK284" s="829"/>
      <c r="AL284" s="829"/>
      <c r="AM284" s="829"/>
      <c r="AN284" s="829"/>
      <c r="AO284" s="829"/>
      <c r="AP284" s="223">
        <v>45000000</v>
      </c>
      <c r="AQ284" s="373">
        <v>0</v>
      </c>
      <c r="AR284" s="223">
        <v>45000000</v>
      </c>
      <c r="AS284" s="373">
        <v>0</v>
      </c>
      <c r="AT284" s="373">
        <v>0</v>
      </c>
      <c r="AU284" s="373">
        <v>0</v>
      </c>
      <c r="AV284" s="373">
        <v>0</v>
      </c>
      <c r="AW284" s="373">
        <v>0</v>
      </c>
      <c r="AX284" s="373">
        <v>0</v>
      </c>
      <c r="AY284" s="373">
        <v>0</v>
      </c>
      <c r="AZ284" s="373">
        <v>0</v>
      </c>
      <c r="BA284" s="373">
        <v>0</v>
      </c>
      <c r="BB284" s="373">
        <v>0</v>
      </c>
    </row>
    <row r="285" spans="1:54" hidden="1" x14ac:dyDescent="0.25">
      <c r="A285" s="1084" t="s">
        <v>99</v>
      </c>
      <c r="B285" s="829"/>
      <c r="C285" s="1084" t="s">
        <v>337</v>
      </c>
      <c r="D285" s="829"/>
      <c r="E285" s="1084" t="s">
        <v>324</v>
      </c>
      <c r="F285" s="829"/>
      <c r="G285" s="1084" t="s">
        <v>283</v>
      </c>
      <c r="H285" s="829"/>
      <c r="I285" s="1084" t="s">
        <v>280</v>
      </c>
      <c r="J285" s="829"/>
      <c r="K285" s="829"/>
      <c r="L285" s="1084" t="s">
        <v>282</v>
      </c>
      <c r="M285" s="829"/>
      <c r="N285" s="829"/>
      <c r="O285" s="1084" t="s">
        <v>283</v>
      </c>
      <c r="P285" s="829"/>
      <c r="Q285" s="1084"/>
      <c r="R285" s="829"/>
      <c r="S285" s="1083" t="s">
        <v>84</v>
      </c>
      <c r="T285" s="829"/>
      <c r="U285" s="829"/>
      <c r="V285" s="829"/>
      <c r="W285" s="829"/>
      <c r="X285" s="829"/>
      <c r="Y285" s="829"/>
      <c r="Z285" s="829"/>
      <c r="AA285" s="1084" t="s">
        <v>273</v>
      </c>
      <c r="AB285" s="829"/>
      <c r="AC285" s="829"/>
      <c r="AD285" s="829"/>
      <c r="AE285" s="829"/>
      <c r="AF285" s="1084" t="s">
        <v>274</v>
      </c>
      <c r="AG285" s="829"/>
      <c r="AH285" s="829"/>
      <c r="AI285" s="224" t="s">
        <v>65</v>
      </c>
      <c r="AJ285" s="1085" t="s">
        <v>275</v>
      </c>
      <c r="AK285" s="829"/>
      <c r="AL285" s="829"/>
      <c r="AM285" s="829"/>
      <c r="AN285" s="829"/>
      <c r="AO285" s="829"/>
      <c r="AP285" s="223">
        <v>55000000</v>
      </c>
      <c r="AQ285" s="373">
        <v>0</v>
      </c>
      <c r="AR285" s="223">
        <v>55000000</v>
      </c>
      <c r="AS285" s="373">
        <v>0</v>
      </c>
      <c r="AT285" s="373">
        <v>0</v>
      </c>
      <c r="AU285" s="373">
        <v>0</v>
      </c>
      <c r="AV285" s="373">
        <v>0</v>
      </c>
      <c r="AW285" s="373">
        <v>0</v>
      </c>
      <c r="AX285" s="373">
        <v>0</v>
      </c>
      <c r="AY285" s="373">
        <v>0</v>
      </c>
      <c r="AZ285" s="373">
        <v>0</v>
      </c>
      <c r="BA285" s="373">
        <v>0</v>
      </c>
      <c r="BB285" s="373">
        <v>0</v>
      </c>
    </row>
    <row r="286" spans="1:54" hidden="1" x14ac:dyDescent="0.25">
      <c r="A286" s="1084" t="s">
        <v>99</v>
      </c>
      <c r="B286" s="829"/>
      <c r="C286" s="1084" t="s">
        <v>337</v>
      </c>
      <c r="D286" s="829"/>
      <c r="E286" s="1084" t="s">
        <v>324</v>
      </c>
      <c r="F286" s="829"/>
      <c r="G286" s="1084" t="s">
        <v>283</v>
      </c>
      <c r="H286" s="829"/>
      <c r="I286" s="1084" t="s">
        <v>280</v>
      </c>
      <c r="J286" s="829"/>
      <c r="K286" s="829"/>
      <c r="L286" s="1084" t="s">
        <v>282</v>
      </c>
      <c r="M286" s="829"/>
      <c r="N286" s="829"/>
      <c r="O286" s="1084" t="s">
        <v>293</v>
      </c>
      <c r="P286" s="829"/>
      <c r="Q286" s="1084"/>
      <c r="R286" s="829"/>
      <c r="S286" s="1083" t="s">
        <v>335</v>
      </c>
      <c r="T286" s="829"/>
      <c r="U286" s="829"/>
      <c r="V286" s="829"/>
      <c r="W286" s="829"/>
      <c r="X286" s="829"/>
      <c r="Y286" s="829"/>
      <c r="Z286" s="829"/>
      <c r="AA286" s="1084" t="s">
        <v>273</v>
      </c>
      <c r="AB286" s="829"/>
      <c r="AC286" s="829"/>
      <c r="AD286" s="829"/>
      <c r="AE286" s="829"/>
      <c r="AF286" s="1084" t="s">
        <v>274</v>
      </c>
      <c r="AG286" s="829"/>
      <c r="AH286" s="829"/>
      <c r="AI286" s="224" t="s">
        <v>65</v>
      </c>
      <c r="AJ286" s="1085" t="s">
        <v>275</v>
      </c>
      <c r="AK286" s="829"/>
      <c r="AL286" s="829"/>
      <c r="AM286" s="829"/>
      <c r="AN286" s="829"/>
      <c r="AO286" s="829"/>
      <c r="AP286" s="223">
        <v>130000000</v>
      </c>
      <c r="AQ286" s="373">
        <v>0</v>
      </c>
      <c r="AR286" s="223">
        <v>130000000</v>
      </c>
      <c r="AS286" s="373">
        <v>0</v>
      </c>
      <c r="AT286" s="373">
        <v>0</v>
      </c>
      <c r="AU286" s="373">
        <v>0</v>
      </c>
      <c r="AV286" s="373">
        <v>0</v>
      </c>
      <c r="AW286" s="373">
        <v>0</v>
      </c>
      <c r="AX286" s="373">
        <v>0</v>
      </c>
      <c r="AY286" s="373">
        <v>0</v>
      </c>
      <c r="AZ286" s="373">
        <v>0</v>
      </c>
      <c r="BA286" s="373">
        <v>0</v>
      </c>
      <c r="BB286" s="373">
        <v>0</v>
      </c>
    </row>
    <row r="287" spans="1:54" hidden="1" x14ac:dyDescent="0.25">
      <c r="A287" s="1077" t="s">
        <v>99</v>
      </c>
      <c r="B287" s="829"/>
      <c r="C287" s="1077" t="s">
        <v>337</v>
      </c>
      <c r="D287" s="829"/>
      <c r="E287" s="1077" t="s">
        <v>324</v>
      </c>
      <c r="F287" s="829"/>
      <c r="G287" s="1077" t="s">
        <v>284</v>
      </c>
      <c r="H287" s="829"/>
      <c r="I287" s="1077" t="s">
        <v>280</v>
      </c>
      <c r="J287" s="829"/>
      <c r="K287" s="829"/>
      <c r="L287" s="1077"/>
      <c r="M287" s="829"/>
      <c r="N287" s="829"/>
      <c r="O287" s="1077"/>
      <c r="P287" s="829"/>
      <c r="Q287" s="1077"/>
      <c r="R287" s="829"/>
      <c r="S287" s="1076" t="s">
        <v>649</v>
      </c>
      <c r="T287" s="829"/>
      <c r="U287" s="829"/>
      <c r="V287" s="829"/>
      <c r="W287" s="829"/>
      <c r="X287" s="829"/>
      <c r="Y287" s="829"/>
      <c r="Z287" s="829"/>
      <c r="AA287" s="1077" t="s">
        <v>273</v>
      </c>
      <c r="AB287" s="829"/>
      <c r="AC287" s="829"/>
      <c r="AD287" s="829"/>
      <c r="AE287" s="829"/>
      <c r="AF287" s="1077" t="s">
        <v>274</v>
      </c>
      <c r="AG287" s="829"/>
      <c r="AH287" s="829"/>
      <c r="AI287" s="227" t="s">
        <v>65</v>
      </c>
      <c r="AJ287" s="1078" t="s">
        <v>275</v>
      </c>
      <c r="AK287" s="829"/>
      <c r="AL287" s="829"/>
      <c r="AM287" s="829"/>
      <c r="AN287" s="829"/>
      <c r="AO287" s="829"/>
      <c r="AP287" s="226">
        <v>300000000</v>
      </c>
      <c r="AQ287" s="226">
        <v>300000000</v>
      </c>
      <c r="AR287" s="372">
        <v>0</v>
      </c>
      <c r="AS287" s="372">
        <v>0</v>
      </c>
      <c r="AT287" s="372">
        <v>0</v>
      </c>
      <c r="AU287" s="226">
        <v>300000000</v>
      </c>
      <c r="AV287" s="372">
        <v>0</v>
      </c>
      <c r="AW287" s="372">
        <v>0</v>
      </c>
      <c r="AX287" s="372">
        <v>0</v>
      </c>
      <c r="AY287" s="372">
        <v>0</v>
      </c>
      <c r="AZ287" s="372">
        <v>0</v>
      </c>
      <c r="BA287" s="372">
        <v>0</v>
      </c>
      <c r="BB287" s="372">
        <v>0</v>
      </c>
    </row>
    <row r="288" spans="1:54" hidden="1" x14ac:dyDescent="0.25">
      <c r="A288" s="1077" t="s">
        <v>99</v>
      </c>
      <c r="B288" s="829"/>
      <c r="C288" s="1077" t="s">
        <v>337</v>
      </c>
      <c r="D288" s="829"/>
      <c r="E288" s="1077" t="s">
        <v>324</v>
      </c>
      <c r="F288" s="829"/>
      <c r="G288" s="1077" t="s">
        <v>284</v>
      </c>
      <c r="H288" s="829"/>
      <c r="I288" s="1077" t="s">
        <v>236</v>
      </c>
      <c r="J288" s="829"/>
      <c r="K288" s="829"/>
      <c r="L288" s="1077" t="s">
        <v>236</v>
      </c>
      <c r="M288" s="829"/>
      <c r="N288" s="829"/>
      <c r="O288" s="1077" t="s">
        <v>236</v>
      </c>
      <c r="P288" s="829"/>
      <c r="Q288" s="1077" t="s">
        <v>236</v>
      </c>
      <c r="R288" s="829"/>
      <c r="S288" s="1076" t="s">
        <v>649</v>
      </c>
      <c r="T288" s="829"/>
      <c r="U288" s="829"/>
      <c r="V288" s="829"/>
      <c r="W288" s="829"/>
      <c r="X288" s="829"/>
      <c r="Y288" s="829"/>
      <c r="Z288" s="829"/>
      <c r="AA288" s="1077" t="s">
        <v>273</v>
      </c>
      <c r="AB288" s="829"/>
      <c r="AC288" s="829"/>
      <c r="AD288" s="829"/>
      <c r="AE288" s="829"/>
      <c r="AF288" s="1077" t="s">
        <v>274</v>
      </c>
      <c r="AG288" s="829"/>
      <c r="AH288" s="829"/>
      <c r="AI288" s="227" t="s">
        <v>65</v>
      </c>
      <c r="AJ288" s="1078" t="s">
        <v>275</v>
      </c>
      <c r="AK288" s="829"/>
      <c r="AL288" s="829"/>
      <c r="AM288" s="829"/>
      <c r="AN288" s="829"/>
      <c r="AO288" s="829"/>
      <c r="AP288" s="226">
        <v>300000000</v>
      </c>
      <c r="AQ288" s="226">
        <v>300000000</v>
      </c>
      <c r="AR288" s="372">
        <v>0</v>
      </c>
      <c r="AS288" s="372">
        <v>0</v>
      </c>
      <c r="AT288" s="372">
        <v>0</v>
      </c>
      <c r="AU288" s="226">
        <v>300000000</v>
      </c>
      <c r="AV288" s="372">
        <v>0</v>
      </c>
      <c r="AW288" s="372">
        <v>0</v>
      </c>
      <c r="AX288" s="372">
        <v>0</v>
      </c>
      <c r="AY288" s="372">
        <v>0</v>
      </c>
      <c r="AZ288" s="372">
        <v>0</v>
      </c>
      <c r="BA288" s="372">
        <v>0</v>
      </c>
      <c r="BB288" s="372">
        <v>0</v>
      </c>
    </row>
    <row r="289" spans="1:54" hidden="1" x14ac:dyDescent="0.25">
      <c r="A289" s="1077" t="s">
        <v>99</v>
      </c>
      <c r="B289" s="829"/>
      <c r="C289" s="1077" t="s">
        <v>337</v>
      </c>
      <c r="D289" s="829"/>
      <c r="E289" s="1077" t="s">
        <v>324</v>
      </c>
      <c r="F289" s="829"/>
      <c r="G289" s="1077" t="s">
        <v>284</v>
      </c>
      <c r="H289" s="829"/>
      <c r="I289" s="1077" t="s">
        <v>280</v>
      </c>
      <c r="J289" s="829"/>
      <c r="K289" s="829"/>
      <c r="L289" s="1077" t="s">
        <v>282</v>
      </c>
      <c r="M289" s="829"/>
      <c r="N289" s="829"/>
      <c r="O289" s="1077"/>
      <c r="P289" s="829"/>
      <c r="Q289" s="1077"/>
      <c r="R289" s="829"/>
      <c r="S289" s="1076" t="s">
        <v>326</v>
      </c>
      <c r="T289" s="829"/>
      <c r="U289" s="829"/>
      <c r="V289" s="829"/>
      <c r="W289" s="829"/>
      <c r="X289" s="829"/>
      <c r="Y289" s="829"/>
      <c r="Z289" s="829"/>
      <c r="AA289" s="1077" t="s">
        <v>273</v>
      </c>
      <c r="AB289" s="829"/>
      <c r="AC289" s="829"/>
      <c r="AD289" s="829"/>
      <c r="AE289" s="829"/>
      <c r="AF289" s="1077" t="s">
        <v>274</v>
      </c>
      <c r="AG289" s="829"/>
      <c r="AH289" s="829"/>
      <c r="AI289" s="227" t="s">
        <v>65</v>
      </c>
      <c r="AJ289" s="1078" t="s">
        <v>275</v>
      </c>
      <c r="AK289" s="829"/>
      <c r="AL289" s="829"/>
      <c r="AM289" s="829"/>
      <c r="AN289" s="829"/>
      <c r="AO289" s="829"/>
      <c r="AP289" s="226">
        <v>300000000</v>
      </c>
      <c r="AQ289" s="226">
        <v>300000000</v>
      </c>
      <c r="AR289" s="372">
        <v>0</v>
      </c>
      <c r="AS289" s="372">
        <v>0</v>
      </c>
      <c r="AT289" s="372">
        <v>0</v>
      </c>
      <c r="AU289" s="226">
        <v>300000000</v>
      </c>
      <c r="AV289" s="372">
        <v>0</v>
      </c>
      <c r="AW289" s="372">
        <v>0</v>
      </c>
      <c r="AX289" s="372">
        <v>0</v>
      </c>
      <c r="AY289" s="372">
        <v>0</v>
      </c>
      <c r="AZ289" s="372">
        <v>0</v>
      </c>
      <c r="BA289" s="372">
        <v>0</v>
      </c>
      <c r="BB289" s="372">
        <v>0</v>
      </c>
    </row>
    <row r="290" spans="1:54" hidden="1" x14ac:dyDescent="0.25">
      <c r="A290" s="1084" t="s">
        <v>99</v>
      </c>
      <c r="B290" s="829"/>
      <c r="C290" s="1084" t="s">
        <v>337</v>
      </c>
      <c r="D290" s="829"/>
      <c r="E290" s="1084" t="s">
        <v>324</v>
      </c>
      <c r="F290" s="829"/>
      <c r="G290" s="1084" t="s">
        <v>284</v>
      </c>
      <c r="H290" s="829"/>
      <c r="I290" s="1084" t="s">
        <v>280</v>
      </c>
      <c r="J290" s="829"/>
      <c r="K290" s="829"/>
      <c r="L290" s="1084" t="s">
        <v>282</v>
      </c>
      <c r="M290" s="829"/>
      <c r="N290" s="829"/>
      <c r="O290" s="1084" t="s">
        <v>279</v>
      </c>
      <c r="P290" s="829"/>
      <c r="Q290" s="1084"/>
      <c r="R290" s="829"/>
      <c r="S290" s="1083" t="s">
        <v>332</v>
      </c>
      <c r="T290" s="829"/>
      <c r="U290" s="829"/>
      <c r="V290" s="829"/>
      <c r="W290" s="829"/>
      <c r="X290" s="829"/>
      <c r="Y290" s="829"/>
      <c r="Z290" s="829"/>
      <c r="AA290" s="1084" t="s">
        <v>273</v>
      </c>
      <c r="AB290" s="829"/>
      <c r="AC290" s="829"/>
      <c r="AD290" s="829"/>
      <c r="AE290" s="829"/>
      <c r="AF290" s="1084" t="s">
        <v>274</v>
      </c>
      <c r="AG290" s="829"/>
      <c r="AH290" s="829"/>
      <c r="AI290" s="224" t="s">
        <v>65</v>
      </c>
      <c r="AJ290" s="1085" t="s">
        <v>275</v>
      </c>
      <c r="AK290" s="829"/>
      <c r="AL290" s="829"/>
      <c r="AM290" s="829"/>
      <c r="AN290" s="829"/>
      <c r="AO290" s="829"/>
      <c r="AP290" s="223">
        <v>300000000</v>
      </c>
      <c r="AQ290" s="223">
        <v>300000000</v>
      </c>
      <c r="AR290" s="373">
        <v>0</v>
      </c>
      <c r="AS290" s="373">
        <v>0</v>
      </c>
      <c r="AT290" s="373">
        <v>0</v>
      </c>
      <c r="AU290" s="223">
        <v>300000000</v>
      </c>
      <c r="AV290" s="373">
        <v>0</v>
      </c>
      <c r="AW290" s="373">
        <v>0</v>
      </c>
      <c r="AX290" s="373">
        <v>0</v>
      </c>
      <c r="AY290" s="373">
        <v>0</v>
      </c>
      <c r="AZ290" s="373">
        <v>0</v>
      </c>
      <c r="BA290" s="373">
        <v>0</v>
      </c>
      <c r="BB290" s="373">
        <v>0</v>
      </c>
    </row>
    <row r="291" spans="1:54" hidden="1" x14ac:dyDescent="0.25">
      <c r="A291" s="1077" t="s">
        <v>99</v>
      </c>
      <c r="B291" s="829"/>
      <c r="C291" s="1077" t="s">
        <v>337</v>
      </c>
      <c r="D291" s="829"/>
      <c r="E291" s="1077" t="s">
        <v>324</v>
      </c>
      <c r="F291" s="829"/>
      <c r="G291" s="1077" t="s">
        <v>292</v>
      </c>
      <c r="H291" s="829"/>
      <c r="I291" s="1077" t="s">
        <v>280</v>
      </c>
      <c r="J291" s="829"/>
      <c r="K291" s="829"/>
      <c r="L291" s="1077"/>
      <c r="M291" s="829"/>
      <c r="N291" s="829"/>
      <c r="O291" s="1077"/>
      <c r="P291" s="829"/>
      <c r="Q291" s="1077"/>
      <c r="R291" s="829"/>
      <c r="S291" s="1076" t="s">
        <v>666</v>
      </c>
      <c r="T291" s="829"/>
      <c r="U291" s="829"/>
      <c r="V291" s="829"/>
      <c r="W291" s="829"/>
      <c r="X291" s="829"/>
      <c r="Y291" s="829"/>
      <c r="Z291" s="829"/>
      <c r="AA291" s="1077" t="s">
        <v>273</v>
      </c>
      <c r="AB291" s="829"/>
      <c r="AC291" s="829"/>
      <c r="AD291" s="829"/>
      <c r="AE291" s="829"/>
      <c r="AF291" s="1077" t="s">
        <v>274</v>
      </c>
      <c r="AG291" s="829"/>
      <c r="AH291" s="829"/>
      <c r="AI291" s="227" t="s">
        <v>65</v>
      </c>
      <c r="AJ291" s="1078" t="s">
        <v>275</v>
      </c>
      <c r="AK291" s="829"/>
      <c r="AL291" s="829"/>
      <c r="AM291" s="829"/>
      <c r="AN291" s="829"/>
      <c r="AO291" s="829"/>
      <c r="AP291" s="226">
        <v>300000000</v>
      </c>
      <c r="AQ291" s="226">
        <v>83332000</v>
      </c>
      <c r="AR291" s="226">
        <v>216668000</v>
      </c>
      <c r="AS291" s="372">
        <v>0</v>
      </c>
      <c r="AT291" s="372">
        <v>0</v>
      </c>
      <c r="AU291" s="226">
        <v>83332000</v>
      </c>
      <c r="AV291" s="372">
        <v>0</v>
      </c>
      <c r="AW291" s="372">
        <v>0</v>
      </c>
      <c r="AX291" s="372">
        <v>0</v>
      </c>
      <c r="AY291" s="372">
        <v>0</v>
      </c>
      <c r="AZ291" s="372">
        <v>0</v>
      </c>
      <c r="BA291" s="372">
        <v>0</v>
      </c>
      <c r="BB291" s="372">
        <v>0</v>
      </c>
    </row>
    <row r="292" spans="1:54" hidden="1" x14ac:dyDescent="0.25">
      <c r="A292" s="1077" t="s">
        <v>99</v>
      </c>
      <c r="B292" s="829"/>
      <c r="C292" s="1077" t="s">
        <v>337</v>
      </c>
      <c r="D292" s="829"/>
      <c r="E292" s="1077" t="s">
        <v>324</v>
      </c>
      <c r="F292" s="829"/>
      <c r="G292" s="1077" t="s">
        <v>292</v>
      </c>
      <c r="H292" s="829"/>
      <c r="I292" s="1077" t="s">
        <v>236</v>
      </c>
      <c r="J292" s="829"/>
      <c r="K292" s="829"/>
      <c r="L292" s="1077" t="s">
        <v>236</v>
      </c>
      <c r="M292" s="829"/>
      <c r="N292" s="829"/>
      <c r="O292" s="1077" t="s">
        <v>236</v>
      </c>
      <c r="P292" s="829"/>
      <c r="Q292" s="1077" t="s">
        <v>236</v>
      </c>
      <c r="R292" s="829"/>
      <c r="S292" s="1076" t="s">
        <v>651</v>
      </c>
      <c r="T292" s="829"/>
      <c r="U292" s="829"/>
      <c r="V292" s="829"/>
      <c r="W292" s="829"/>
      <c r="X292" s="829"/>
      <c r="Y292" s="829"/>
      <c r="Z292" s="829"/>
      <c r="AA292" s="1077" t="s">
        <v>273</v>
      </c>
      <c r="AB292" s="829"/>
      <c r="AC292" s="829"/>
      <c r="AD292" s="829"/>
      <c r="AE292" s="829"/>
      <c r="AF292" s="1077" t="s">
        <v>274</v>
      </c>
      <c r="AG292" s="829"/>
      <c r="AH292" s="829"/>
      <c r="AI292" s="227" t="s">
        <v>65</v>
      </c>
      <c r="AJ292" s="1078" t="s">
        <v>275</v>
      </c>
      <c r="AK292" s="829"/>
      <c r="AL292" s="829"/>
      <c r="AM292" s="829"/>
      <c r="AN292" s="829"/>
      <c r="AO292" s="829"/>
      <c r="AP292" s="226">
        <v>300000000</v>
      </c>
      <c r="AQ292" s="226">
        <v>83332000</v>
      </c>
      <c r="AR292" s="226">
        <v>216668000</v>
      </c>
      <c r="AS292" s="372">
        <v>0</v>
      </c>
      <c r="AT292" s="372">
        <v>0</v>
      </c>
      <c r="AU292" s="226">
        <v>83332000</v>
      </c>
      <c r="AV292" s="372">
        <v>0</v>
      </c>
      <c r="AW292" s="372">
        <v>0</v>
      </c>
      <c r="AX292" s="372">
        <v>0</v>
      </c>
      <c r="AY292" s="372">
        <v>0</v>
      </c>
      <c r="AZ292" s="372">
        <v>0</v>
      </c>
      <c r="BA292" s="372">
        <v>0</v>
      </c>
      <c r="BB292" s="372">
        <v>0</v>
      </c>
    </row>
    <row r="293" spans="1:54" hidden="1" x14ac:dyDescent="0.25">
      <c r="A293" s="1077" t="s">
        <v>99</v>
      </c>
      <c r="B293" s="829"/>
      <c r="C293" s="1077" t="s">
        <v>337</v>
      </c>
      <c r="D293" s="829"/>
      <c r="E293" s="1077" t="s">
        <v>324</v>
      </c>
      <c r="F293" s="829"/>
      <c r="G293" s="1077" t="s">
        <v>292</v>
      </c>
      <c r="H293" s="829"/>
      <c r="I293" s="1077" t="s">
        <v>280</v>
      </c>
      <c r="J293" s="829"/>
      <c r="K293" s="829"/>
      <c r="L293" s="1077" t="s">
        <v>279</v>
      </c>
      <c r="M293" s="829"/>
      <c r="N293" s="829"/>
      <c r="O293" s="1077"/>
      <c r="P293" s="829"/>
      <c r="Q293" s="1077"/>
      <c r="R293" s="829"/>
      <c r="S293" s="1076" t="s">
        <v>331</v>
      </c>
      <c r="T293" s="829"/>
      <c r="U293" s="829"/>
      <c r="V293" s="829"/>
      <c r="W293" s="829"/>
      <c r="X293" s="829"/>
      <c r="Y293" s="829"/>
      <c r="Z293" s="829"/>
      <c r="AA293" s="1077" t="s">
        <v>273</v>
      </c>
      <c r="AB293" s="829"/>
      <c r="AC293" s="829"/>
      <c r="AD293" s="829"/>
      <c r="AE293" s="829"/>
      <c r="AF293" s="1077" t="s">
        <v>274</v>
      </c>
      <c r="AG293" s="829"/>
      <c r="AH293" s="829"/>
      <c r="AI293" s="227" t="s">
        <v>65</v>
      </c>
      <c r="AJ293" s="1078" t="s">
        <v>275</v>
      </c>
      <c r="AK293" s="829"/>
      <c r="AL293" s="829"/>
      <c r="AM293" s="829"/>
      <c r="AN293" s="829"/>
      <c r="AO293" s="829"/>
      <c r="AP293" s="372">
        <v>0</v>
      </c>
      <c r="AQ293" s="372">
        <v>0</v>
      </c>
      <c r="AR293" s="372">
        <v>0</v>
      </c>
      <c r="AS293" s="372">
        <v>0</v>
      </c>
      <c r="AT293" s="372">
        <v>0</v>
      </c>
      <c r="AU293" s="372">
        <v>0</v>
      </c>
      <c r="AV293" s="372">
        <v>0</v>
      </c>
      <c r="AW293" s="372">
        <v>0</v>
      </c>
      <c r="AX293" s="372">
        <v>0</v>
      </c>
      <c r="AY293" s="372">
        <v>0</v>
      </c>
      <c r="AZ293" s="372">
        <v>0</v>
      </c>
      <c r="BA293" s="372">
        <v>0</v>
      </c>
      <c r="BB293" s="372">
        <v>0</v>
      </c>
    </row>
    <row r="294" spans="1:54" hidden="1" x14ac:dyDescent="0.25">
      <c r="A294" s="1084" t="s">
        <v>99</v>
      </c>
      <c r="B294" s="829"/>
      <c r="C294" s="1084" t="s">
        <v>337</v>
      </c>
      <c r="D294" s="829"/>
      <c r="E294" s="1084" t="s">
        <v>324</v>
      </c>
      <c r="F294" s="829"/>
      <c r="G294" s="1084" t="s">
        <v>292</v>
      </c>
      <c r="H294" s="829"/>
      <c r="I294" s="1084" t="s">
        <v>280</v>
      </c>
      <c r="J294" s="829"/>
      <c r="K294" s="829"/>
      <c r="L294" s="1084" t="s">
        <v>279</v>
      </c>
      <c r="M294" s="829"/>
      <c r="N294" s="829"/>
      <c r="O294" s="1084" t="s">
        <v>279</v>
      </c>
      <c r="P294" s="829"/>
      <c r="Q294" s="1084"/>
      <c r="R294" s="829"/>
      <c r="S294" s="1083" t="s">
        <v>332</v>
      </c>
      <c r="T294" s="829"/>
      <c r="U294" s="829"/>
      <c r="V294" s="829"/>
      <c r="W294" s="829"/>
      <c r="X294" s="829"/>
      <c r="Y294" s="829"/>
      <c r="Z294" s="829"/>
      <c r="AA294" s="1084" t="s">
        <v>273</v>
      </c>
      <c r="AB294" s="829"/>
      <c r="AC294" s="829"/>
      <c r="AD294" s="829"/>
      <c r="AE294" s="829"/>
      <c r="AF294" s="1084" t="s">
        <v>274</v>
      </c>
      <c r="AG294" s="829"/>
      <c r="AH294" s="829"/>
      <c r="AI294" s="224" t="s">
        <v>65</v>
      </c>
      <c r="AJ294" s="1085" t="s">
        <v>275</v>
      </c>
      <c r="AK294" s="829"/>
      <c r="AL294" s="829"/>
      <c r="AM294" s="829"/>
      <c r="AN294" s="829"/>
      <c r="AO294" s="829"/>
      <c r="AP294" s="373">
        <v>0</v>
      </c>
      <c r="AQ294" s="373">
        <v>0</v>
      </c>
      <c r="AR294" s="373">
        <v>0</v>
      </c>
      <c r="AS294" s="373">
        <v>0</v>
      </c>
      <c r="AT294" s="373">
        <v>0</v>
      </c>
      <c r="AU294" s="373">
        <v>0</v>
      </c>
      <c r="AV294" s="373">
        <v>0</v>
      </c>
      <c r="AW294" s="373">
        <v>0</v>
      </c>
      <c r="AX294" s="373">
        <v>0</v>
      </c>
      <c r="AY294" s="373">
        <v>0</v>
      </c>
      <c r="AZ294" s="373">
        <v>0</v>
      </c>
      <c r="BA294" s="373">
        <v>0</v>
      </c>
      <c r="BB294" s="373">
        <v>0</v>
      </c>
    </row>
    <row r="295" spans="1:54" hidden="1" x14ac:dyDescent="0.25">
      <c r="A295" s="1077" t="s">
        <v>99</v>
      </c>
      <c r="B295" s="829"/>
      <c r="C295" s="1077" t="s">
        <v>337</v>
      </c>
      <c r="D295" s="829"/>
      <c r="E295" s="1077" t="s">
        <v>324</v>
      </c>
      <c r="F295" s="829"/>
      <c r="G295" s="1077" t="s">
        <v>292</v>
      </c>
      <c r="H295" s="829"/>
      <c r="I295" s="1077" t="s">
        <v>280</v>
      </c>
      <c r="J295" s="829"/>
      <c r="K295" s="829"/>
      <c r="L295" s="1077" t="s">
        <v>282</v>
      </c>
      <c r="M295" s="829"/>
      <c r="N295" s="829"/>
      <c r="O295" s="1077"/>
      <c r="P295" s="829"/>
      <c r="Q295" s="1077"/>
      <c r="R295" s="829"/>
      <c r="S295" s="1076" t="s">
        <v>326</v>
      </c>
      <c r="T295" s="829"/>
      <c r="U295" s="829"/>
      <c r="V295" s="829"/>
      <c r="W295" s="829"/>
      <c r="X295" s="829"/>
      <c r="Y295" s="829"/>
      <c r="Z295" s="829"/>
      <c r="AA295" s="1077" t="s">
        <v>273</v>
      </c>
      <c r="AB295" s="829"/>
      <c r="AC295" s="829"/>
      <c r="AD295" s="829"/>
      <c r="AE295" s="829"/>
      <c r="AF295" s="1077" t="s">
        <v>274</v>
      </c>
      <c r="AG295" s="829"/>
      <c r="AH295" s="829"/>
      <c r="AI295" s="227" t="s">
        <v>65</v>
      </c>
      <c r="AJ295" s="1078" t="s">
        <v>275</v>
      </c>
      <c r="AK295" s="829"/>
      <c r="AL295" s="829"/>
      <c r="AM295" s="829"/>
      <c r="AN295" s="829"/>
      <c r="AO295" s="829"/>
      <c r="AP295" s="226">
        <v>300000000</v>
      </c>
      <c r="AQ295" s="226">
        <v>83332000</v>
      </c>
      <c r="AR295" s="226">
        <v>216668000</v>
      </c>
      <c r="AS295" s="372">
        <v>0</v>
      </c>
      <c r="AT295" s="372">
        <v>0</v>
      </c>
      <c r="AU295" s="226">
        <v>83332000</v>
      </c>
      <c r="AV295" s="372">
        <v>0</v>
      </c>
      <c r="AW295" s="372">
        <v>0</v>
      </c>
      <c r="AX295" s="372">
        <v>0</v>
      </c>
      <c r="AY295" s="372">
        <v>0</v>
      </c>
      <c r="AZ295" s="372">
        <v>0</v>
      </c>
      <c r="BA295" s="372">
        <v>0</v>
      </c>
      <c r="BB295" s="372">
        <v>0</v>
      </c>
    </row>
    <row r="296" spans="1:54" hidden="1" x14ac:dyDescent="0.25">
      <c r="A296" s="1084" t="s">
        <v>99</v>
      </c>
      <c r="B296" s="829"/>
      <c r="C296" s="1084" t="s">
        <v>337</v>
      </c>
      <c r="D296" s="829"/>
      <c r="E296" s="1084" t="s">
        <v>324</v>
      </c>
      <c r="F296" s="829"/>
      <c r="G296" s="1084" t="s">
        <v>292</v>
      </c>
      <c r="H296" s="829"/>
      <c r="I296" s="1084" t="s">
        <v>280</v>
      </c>
      <c r="J296" s="829"/>
      <c r="K296" s="829"/>
      <c r="L296" s="1084" t="s">
        <v>282</v>
      </c>
      <c r="M296" s="829"/>
      <c r="N296" s="829"/>
      <c r="O296" s="1084" t="s">
        <v>279</v>
      </c>
      <c r="P296" s="829"/>
      <c r="Q296" s="1084"/>
      <c r="R296" s="829"/>
      <c r="S296" s="1083" t="s">
        <v>332</v>
      </c>
      <c r="T296" s="829"/>
      <c r="U296" s="829"/>
      <c r="V296" s="829"/>
      <c r="W296" s="829"/>
      <c r="X296" s="829"/>
      <c r="Y296" s="829"/>
      <c r="Z296" s="829"/>
      <c r="AA296" s="1084" t="s">
        <v>273</v>
      </c>
      <c r="AB296" s="829"/>
      <c r="AC296" s="829"/>
      <c r="AD296" s="829"/>
      <c r="AE296" s="829"/>
      <c r="AF296" s="1084" t="s">
        <v>274</v>
      </c>
      <c r="AG296" s="829"/>
      <c r="AH296" s="829"/>
      <c r="AI296" s="224" t="s">
        <v>65</v>
      </c>
      <c r="AJ296" s="1085" t="s">
        <v>275</v>
      </c>
      <c r="AK296" s="829"/>
      <c r="AL296" s="829"/>
      <c r="AM296" s="829"/>
      <c r="AN296" s="829"/>
      <c r="AO296" s="829"/>
      <c r="AP296" s="223">
        <v>54000000</v>
      </c>
      <c r="AQ296" s="223">
        <v>53332000</v>
      </c>
      <c r="AR296" s="223">
        <v>668000</v>
      </c>
      <c r="AS296" s="373">
        <v>0</v>
      </c>
      <c r="AT296" s="373">
        <v>0</v>
      </c>
      <c r="AU296" s="223">
        <v>53332000</v>
      </c>
      <c r="AV296" s="373">
        <v>0</v>
      </c>
      <c r="AW296" s="373">
        <v>0</v>
      </c>
      <c r="AX296" s="373">
        <v>0</v>
      </c>
      <c r="AY296" s="373">
        <v>0</v>
      </c>
      <c r="AZ296" s="373">
        <v>0</v>
      </c>
      <c r="BA296" s="373">
        <v>0</v>
      </c>
      <c r="BB296" s="373">
        <v>0</v>
      </c>
    </row>
    <row r="297" spans="1:54" hidden="1" x14ac:dyDescent="0.25">
      <c r="A297" s="1084" t="s">
        <v>99</v>
      </c>
      <c r="B297" s="829"/>
      <c r="C297" s="1084" t="s">
        <v>337</v>
      </c>
      <c r="D297" s="829"/>
      <c r="E297" s="1084" t="s">
        <v>324</v>
      </c>
      <c r="F297" s="829"/>
      <c r="G297" s="1084" t="s">
        <v>292</v>
      </c>
      <c r="H297" s="829"/>
      <c r="I297" s="1084" t="s">
        <v>280</v>
      </c>
      <c r="J297" s="829"/>
      <c r="K297" s="829"/>
      <c r="L297" s="1084" t="s">
        <v>282</v>
      </c>
      <c r="M297" s="829"/>
      <c r="N297" s="829"/>
      <c r="O297" s="1084" t="s">
        <v>289</v>
      </c>
      <c r="P297" s="829"/>
      <c r="Q297" s="1084"/>
      <c r="R297" s="829"/>
      <c r="S297" s="1083" t="s">
        <v>328</v>
      </c>
      <c r="T297" s="829"/>
      <c r="U297" s="829"/>
      <c r="V297" s="829"/>
      <c r="W297" s="829"/>
      <c r="X297" s="829"/>
      <c r="Y297" s="829"/>
      <c r="Z297" s="829"/>
      <c r="AA297" s="1084" t="s">
        <v>273</v>
      </c>
      <c r="AB297" s="829"/>
      <c r="AC297" s="829"/>
      <c r="AD297" s="829"/>
      <c r="AE297" s="829"/>
      <c r="AF297" s="1084" t="s">
        <v>274</v>
      </c>
      <c r="AG297" s="829"/>
      <c r="AH297" s="829"/>
      <c r="AI297" s="224" t="s">
        <v>65</v>
      </c>
      <c r="AJ297" s="1085" t="s">
        <v>275</v>
      </c>
      <c r="AK297" s="829"/>
      <c r="AL297" s="829"/>
      <c r="AM297" s="829"/>
      <c r="AN297" s="829"/>
      <c r="AO297" s="829"/>
      <c r="AP297" s="223">
        <v>16000000</v>
      </c>
      <c r="AQ297" s="223">
        <v>16000000</v>
      </c>
      <c r="AR297" s="373">
        <v>0</v>
      </c>
      <c r="AS297" s="373">
        <v>0</v>
      </c>
      <c r="AT297" s="373">
        <v>0</v>
      </c>
      <c r="AU297" s="223">
        <v>16000000</v>
      </c>
      <c r="AV297" s="373">
        <v>0</v>
      </c>
      <c r="AW297" s="373">
        <v>0</v>
      </c>
      <c r="AX297" s="373">
        <v>0</v>
      </c>
      <c r="AY297" s="373">
        <v>0</v>
      </c>
      <c r="AZ297" s="373">
        <v>0</v>
      </c>
      <c r="BA297" s="373">
        <v>0</v>
      </c>
      <c r="BB297" s="373">
        <v>0</v>
      </c>
    </row>
    <row r="298" spans="1:54" hidden="1" x14ac:dyDescent="0.25">
      <c r="A298" s="1084" t="s">
        <v>99</v>
      </c>
      <c r="B298" s="829"/>
      <c r="C298" s="1084" t="s">
        <v>337</v>
      </c>
      <c r="D298" s="829"/>
      <c r="E298" s="1084" t="s">
        <v>324</v>
      </c>
      <c r="F298" s="829"/>
      <c r="G298" s="1084" t="s">
        <v>292</v>
      </c>
      <c r="H298" s="829"/>
      <c r="I298" s="1084" t="s">
        <v>280</v>
      </c>
      <c r="J298" s="829"/>
      <c r="K298" s="829"/>
      <c r="L298" s="1084" t="s">
        <v>282</v>
      </c>
      <c r="M298" s="829"/>
      <c r="N298" s="829"/>
      <c r="O298" s="1084" t="s">
        <v>283</v>
      </c>
      <c r="P298" s="829"/>
      <c r="Q298" s="1084"/>
      <c r="R298" s="829"/>
      <c r="S298" s="1083" t="s">
        <v>84</v>
      </c>
      <c r="T298" s="829"/>
      <c r="U298" s="829"/>
      <c r="V298" s="829"/>
      <c r="W298" s="829"/>
      <c r="X298" s="829"/>
      <c r="Y298" s="829"/>
      <c r="Z298" s="829"/>
      <c r="AA298" s="1084" t="s">
        <v>273</v>
      </c>
      <c r="AB298" s="829"/>
      <c r="AC298" s="829"/>
      <c r="AD298" s="829"/>
      <c r="AE298" s="829"/>
      <c r="AF298" s="1084" t="s">
        <v>274</v>
      </c>
      <c r="AG298" s="829"/>
      <c r="AH298" s="829"/>
      <c r="AI298" s="224" t="s">
        <v>65</v>
      </c>
      <c r="AJ298" s="1085" t="s">
        <v>275</v>
      </c>
      <c r="AK298" s="829"/>
      <c r="AL298" s="829"/>
      <c r="AM298" s="829"/>
      <c r="AN298" s="829"/>
      <c r="AO298" s="829"/>
      <c r="AP298" s="223">
        <v>14000000</v>
      </c>
      <c r="AQ298" s="223">
        <v>14000000</v>
      </c>
      <c r="AR298" s="373">
        <v>0</v>
      </c>
      <c r="AS298" s="373">
        <v>0</v>
      </c>
      <c r="AT298" s="373">
        <v>0</v>
      </c>
      <c r="AU298" s="223">
        <v>14000000</v>
      </c>
      <c r="AV298" s="373">
        <v>0</v>
      </c>
      <c r="AW298" s="373">
        <v>0</v>
      </c>
      <c r="AX298" s="373">
        <v>0</v>
      </c>
      <c r="AY298" s="373">
        <v>0</v>
      </c>
      <c r="AZ298" s="373">
        <v>0</v>
      </c>
      <c r="BA298" s="373">
        <v>0</v>
      </c>
      <c r="BB298" s="373">
        <v>0</v>
      </c>
    </row>
    <row r="299" spans="1:54" hidden="1" x14ac:dyDescent="0.25">
      <c r="A299" s="1084" t="s">
        <v>99</v>
      </c>
      <c r="B299" s="829"/>
      <c r="C299" s="1084" t="s">
        <v>337</v>
      </c>
      <c r="D299" s="829"/>
      <c r="E299" s="1084" t="s">
        <v>324</v>
      </c>
      <c r="F299" s="829"/>
      <c r="G299" s="1084" t="s">
        <v>292</v>
      </c>
      <c r="H299" s="829"/>
      <c r="I299" s="1084" t="s">
        <v>280</v>
      </c>
      <c r="J299" s="829"/>
      <c r="K299" s="829"/>
      <c r="L299" s="1084" t="s">
        <v>282</v>
      </c>
      <c r="M299" s="829"/>
      <c r="N299" s="829"/>
      <c r="O299" s="1084" t="s">
        <v>294</v>
      </c>
      <c r="P299" s="829"/>
      <c r="Q299" s="1084"/>
      <c r="R299" s="829"/>
      <c r="S299" s="1083" t="s">
        <v>652</v>
      </c>
      <c r="T299" s="829"/>
      <c r="U299" s="829"/>
      <c r="V299" s="829"/>
      <c r="W299" s="829"/>
      <c r="X299" s="829"/>
      <c r="Y299" s="829"/>
      <c r="Z299" s="829"/>
      <c r="AA299" s="1084" t="s">
        <v>273</v>
      </c>
      <c r="AB299" s="829"/>
      <c r="AC299" s="829"/>
      <c r="AD299" s="829"/>
      <c r="AE299" s="829"/>
      <c r="AF299" s="1084" t="s">
        <v>274</v>
      </c>
      <c r="AG299" s="829"/>
      <c r="AH299" s="829"/>
      <c r="AI299" s="224" t="s">
        <v>65</v>
      </c>
      <c r="AJ299" s="1085" t="s">
        <v>275</v>
      </c>
      <c r="AK299" s="829"/>
      <c r="AL299" s="829"/>
      <c r="AM299" s="829"/>
      <c r="AN299" s="829"/>
      <c r="AO299" s="829"/>
      <c r="AP299" s="223">
        <v>160000000</v>
      </c>
      <c r="AQ299" s="373">
        <v>0</v>
      </c>
      <c r="AR299" s="223">
        <v>160000000</v>
      </c>
      <c r="AS299" s="373">
        <v>0</v>
      </c>
      <c r="AT299" s="373">
        <v>0</v>
      </c>
      <c r="AU299" s="373">
        <v>0</v>
      </c>
      <c r="AV299" s="373">
        <v>0</v>
      </c>
      <c r="AW299" s="373">
        <v>0</v>
      </c>
      <c r="AX299" s="373">
        <v>0</v>
      </c>
      <c r="AY299" s="373">
        <v>0</v>
      </c>
      <c r="AZ299" s="373">
        <v>0</v>
      </c>
      <c r="BA299" s="373">
        <v>0</v>
      </c>
      <c r="BB299" s="373">
        <v>0</v>
      </c>
    </row>
    <row r="300" spans="1:54" hidden="1" x14ac:dyDescent="0.25">
      <c r="A300" s="1084" t="s">
        <v>99</v>
      </c>
      <c r="B300" s="829"/>
      <c r="C300" s="1084" t="s">
        <v>337</v>
      </c>
      <c r="D300" s="829"/>
      <c r="E300" s="1084" t="s">
        <v>324</v>
      </c>
      <c r="F300" s="829"/>
      <c r="G300" s="1084" t="s">
        <v>292</v>
      </c>
      <c r="H300" s="829"/>
      <c r="I300" s="1084" t="s">
        <v>280</v>
      </c>
      <c r="J300" s="829"/>
      <c r="K300" s="829"/>
      <c r="L300" s="1084" t="s">
        <v>282</v>
      </c>
      <c r="M300" s="829"/>
      <c r="N300" s="829"/>
      <c r="O300" s="1084" t="s">
        <v>80</v>
      </c>
      <c r="P300" s="829"/>
      <c r="Q300" s="1084"/>
      <c r="R300" s="829"/>
      <c r="S300" s="1083" t="s">
        <v>330</v>
      </c>
      <c r="T300" s="829"/>
      <c r="U300" s="829"/>
      <c r="V300" s="829"/>
      <c r="W300" s="829"/>
      <c r="X300" s="829"/>
      <c r="Y300" s="829"/>
      <c r="Z300" s="829"/>
      <c r="AA300" s="1084" t="s">
        <v>273</v>
      </c>
      <c r="AB300" s="829"/>
      <c r="AC300" s="829"/>
      <c r="AD300" s="829"/>
      <c r="AE300" s="829"/>
      <c r="AF300" s="1084" t="s">
        <v>274</v>
      </c>
      <c r="AG300" s="829"/>
      <c r="AH300" s="829"/>
      <c r="AI300" s="224" t="s">
        <v>65</v>
      </c>
      <c r="AJ300" s="1085" t="s">
        <v>275</v>
      </c>
      <c r="AK300" s="829"/>
      <c r="AL300" s="829"/>
      <c r="AM300" s="829"/>
      <c r="AN300" s="829"/>
      <c r="AO300" s="829"/>
      <c r="AP300" s="223">
        <v>56000000</v>
      </c>
      <c r="AQ300" s="373">
        <v>0</v>
      </c>
      <c r="AR300" s="223">
        <v>56000000</v>
      </c>
      <c r="AS300" s="373">
        <v>0</v>
      </c>
      <c r="AT300" s="373">
        <v>0</v>
      </c>
      <c r="AU300" s="373">
        <v>0</v>
      </c>
      <c r="AV300" s="373">
        <v>0</v>
      </c>
      <c r="AW300" s="373">
        <v>0</v>
      </c>
      <c r="AX300" s="373">
        <v>0</v>
      </c>
      <c r="AY300" s="373">
        <v>0</v>
      </c>
      <c r="AZ300" s="373">
        <v>0</v>
      </c>
      <c r="BA300" s="373">
        <v>0</v>
      </c>
      <c r="BB300" s="373">
        <v>0</v>
      </c>
    </row>
    <row r="301" spans="1:54" hidden="1" x14ac:dyDescent="0.25">
      <c r="A301" s="324" t="s">
        <v>236</v>
      </c>
      <c r="B301" s="324" t="s">
        <v>236</v>
      </c>
      <c r="C301" s="324" t="s">
        <v>236</v>
      </c>
      <c r="D301" s="324" t="s">
        <v>236</v>
      </c>
      <c r="E301" s="324" t="s">
        <v>236</v>
      </c>
      <c r="F301" s="324" t="s">
        <v>236</v>
      </c>
      <c r="G301" s="324" t="s">
        <v>236</v>
      </c>
      <c r="H301" s="324" t="s">
        <v>236</v>
      </c>
      <c r="I301" s="324" t="s">
        <v>236</v>
      </c>
      <c r="J301" s="852" t="s">
        <v>236</v>
      </c>
      <c r="K301" s="829"/>
      <c r="L301" s="852" t="s">
        <v>236</v>
      </c>
      <c r="M301" s="829"/>
      <c r="N301" s="324" t="s">
        <v>236</v>
      </c>
      <c r="O301" s="324" t="s">
        <v>236</v>
      </c>
      <c r="P301" s="324" t="s">
        <v>236</v>
      </c>
      <c r="Q301" s="324" t="s">
        <v>236</v>
      </c>
      <c r="R301" s="324" t="s">
        <v>236</v>
      </c>
      <c r="S301" s="324" t="s">
        <v>236</v>
      </c>
      <c r="T301" s="324" t="s">
        <v>236</v>
      </c>
      <c r="U301" s="324" t="s">
        <v>236</v>
      </c>
      <c r="V301" s="324" t="s">
        <v>236</v>
      </c>
      <c r="W301" s="324" t="s">
        <v>236</v>
      </c>
      <c r="X301" s="324" t="s">
        <v>236</v>
      </c>
      <c r="Y301" s="324" t="s">
        <v>236</v>
      </c>
      <c r="Z301" s="324" t="s">
        <v>236</v>
      </c>
      <c r="AA301" s="852" t="s">
        <v>236</v>
      </c>
      <c r="AB301" s="829"/>
      <c r="AC301" s="852" t="s">
        <v>236</v>
      </c>
      <c r="AD301" s="829"/>
      <c r="AE301" s="324" t="s">
        <v>236</v>
      </c>
      <c r="AF301" s="324" t="s">
        <v>236</v>
      </c>
      <c r="AG301" s="324" t="s">
        <v>236</v>
      </c>
      <c r="AH301" s="324" t="s">
        <v>236</v>
      </c>
      <c r="AI301" s="324" t="s">
        <v>236</v>
      </c>
      <c r="AJ301" s="324" t="s">
        <v>236</v>
      </c>
      <c r="AK301" s="324" t="s">
        <v>236</v>
      </c>
      <c r="AL301" s="324" t="s">
        <v>236</v>
      </c>
      <c r="AM301" s="852" t="s">
        <v>236</v>
      </c>
      <c r="AN301" s="829"/>
      <c r="AO301" s="829"/>
      <c r="AP301" s="324" t="s">
        <v>236</v>
      </c>
      <c r="AQ301" s="324" t="s">
        <v>236</v>
      </c>
      <c r="AR301" s="324" t="s">
        <v>236</v>
      </c>
      <c r="AS301" s="344" t="s">
        <v>236</v>
      </c>
      <c r="AT301" s="344" t="s">
        <v>236</v>
      </c>
      <c r="AU301" s="324" t="s">
        <v>236</v>
      </c>
      <c r="AV301" s="324" t="s">
        <v>236</v>
      </c>
      <c r="AW301" s="324" t="s">
        <v>236</v>
      </c>
      <c r="AX301" s="324" t="s">
        <v>236</v>
      </c>
      <c r="AY301" s="324" t="s">
        <v>236</v>
      </c>
      <c r="AZ301" s="324" t="s">
        <v>236</v>
      </c>
      <c r="BA301" s="324" t="s">
        <v>236</v>
      </c>
      <c r="BB301" s="324" t="s">
        <v>236</v>
      </c>
    </row>
  </sheetData>
  <autoFilter ref="A24:BB301">
    <filterColumn colId="0" showButton="0"/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4">
      <filters>
        <filter val="13"/>
      </filters>
    </filterColumn>
    <filterColumn colId="35" showButton="0"/>
    <filterColumn colId="36" showButton="0"/>
    <filterColumn colId="37" showButton="0"/>
    <filterColumn colId="38" showButton="0"/>
    <filterColumn colId="39" showButton="0"/>
  </autoFilter>
  <mergeCells count="3349">
    <mergeCell ref="J301:K301"/>
    <mergeCell ref="L301:M301"/>
    <mergeCell ref="AA301:AB301"/>
    <mergeCell ref="AC301:AD301"/>
    <mergeCell ref="AM301:AO301"/>
    <mergeCell ref="O300:P300"/>
    <mergeCell ref="Q300:R300"/>
    <mergeCell ref="S300:Z300"/>
    <mergeCell ref="AA300:AE300"/>
    <mergeCell ref="AF300:AH300"/>
    <mergeCell ref="AJ300:AO300"/>
    <mergeCell ref="A300:B300"/>
    <mergeCell ref="C300:D300"/>
    <mergeCell ref="E300:F300"/>
    <mergeCell ref="G300:H300"/>
    <mergeCell ref="I300:K300"/>
    <mergeCell ref="L300:N300"/>
    <mergeCell ref="S299:Z299"/>
    <mergeCell ref="AA299:AE299"/>
    <mergeCell ref="AF299:AH299"/>
    <mergeCell ref="AJ299:AO299"/>
    <mergeCell ref="A299:B299"/>
    <mergeCell ref="C299:D299"/>
    <mergeCell ref="E299:F299"/>
    <mergeCell ref="G299:H299"/>
    <mergeCell ref="I299:K299"/>
    <mergeCell ref="L299:N299"/>
    <mergeCell ref="O299:P299"/>
    <mergeCell ref="Q299:R299"/>
    <mergeCell ref="O298:P298"/>
    <mergeCell ref="Q298:R298"/>
    <mergeCell ref="S298:Z298"/>
    <mergeCell ref="AA298:AE298"/>
    <mergeCell ref="AF298:AH298"/>
    <mergeCell ref="AJ298:AO298"/>
    <mergeCell ref="A298:B298"/>
    <mergeCell ref="C298:D298"/>
    <mergeCell ref="E298:F298"/>
    <mergeCell ref="G298:H298"/>
    <mergeCell ref="I298:K298"/>
    <mergeCell ref="L298:N298"/>
    <mergeCell ref="S297:Z297"/>
    <mergeCell ref="AA297:AE297"/>
    <mergeCell ref="AF297:AH297"/>
    <mergeCell ref="AJ297:AO297"/>
    <mergeCell ref="A297:B297"/>
    <mergeCell ref="C297:D297"/>
    <mergeCell ref="E297:F297"/>
    <mergeCell ref="G297:H297"/>
    <mergeCell ref="I297:K297"/>
    <mergeCell ref="L297:N297"/>
    <mergeCell ref="O297:P297"/>
    <mergeCell ref="Q297:R297"/>
    <mergeCell ref="O296:P296"/>
    <mergeCell ref="Q296:R296"/>
    <mergeCell ref="S296:Z296"/>
    <mergeCell ref="AA296:AE296"/>
    <mergeCell ref="AF296:AH296"/>
    <mergeCell ref="AJ296:AO296"/>
    <mergeCell ref="A296:B296"/>
    <mergeCell ref="C296:D296"/>
    <mergeCell ref="E296:F296"/>
    <mergeCell ref="G296:H296"/>
    <mergeCell ref="I296:K296"/>
    <mergeCell ref="L296:N296"/>
    <mergeCell ref="S295:Z295"/>
    <mergeCell ref="AA295:AE295"/>
    <mergeCell ref="AF295:AH295"/>
    <mergeCell ref="AJ295:AO295"/>
    <mergeCell ref="A295:B295"/>
    <mergeCell ref="C295:D295"/>
    <mergeCell ref="E295:F295"/>
    <mergeCell ref="G295:H295"/>
    <mergeCell ref="I295:K295"/>
    <mergeCell ref="L295:N295"/>
    <mergeCell ref="O295:P295"/>
    <mergeCell ref="Q295:R295"/>
    <mergeCell ref="O294:P294"/>
    <mergeCell ref="Q294:R294"/>
    <mergeCell ref="S294:Z294"/>
    <mergeCell ref="AA294:AE294"/>
    <mergeCell ref="AF294:AH294"/>
    <mergeCell ref="AJ294:AO294"/>
    <mergeCell ref="A294:B294"/>
    <mergeCell ref="C294:D294"/>
    <mergeCell ref="E294:F294"/>
    <mergeCell ref="G294:H294"/>
    <mergeCell ref="I294:K294"/>
    <mergeCell ref="L294:N294"/>
    <mergeCell ref="S293:Z293"/>
    <mergeCell ref="AA293:AE293"/>
    <mergeCell ref="AF293:AH293"/>
    <mergeCell ref="AJ293:AO293"/>
    <mergeCell ref="A293:B293"/>
    <mergeCell ref="C293:D293"/>
    <mergeCell ref="E293:F293"/>
    <mergeCell ref="G293:H293"/>
    <mergeCell ref="I293:K293"/>
    <mergeCell ref="L293:N293"/>
    <mergeCell ref="O293:P293"/>
    <mergeCell ref="Q293:R293"/>
    <mergeCell ref="O292:P292"/>
    <mergeCell ref="Q292:R292"/>
    <mergeCell ref="S292:Z292"/>
    <mergeCell ref="AA292:AE292"/>
    <mergeCell ref="AF292:AH292"/>
    <mergeCell ref="AJ292:AO292"/>
    <mergeCell ref="A292:B292"/>
    <mergeCell ref="C292:D292"/>
    <mergeCell ref="E292:F292"/>
    <mergeCell ref="G292:H292"/>
    <mergeCell ref="I292:K292"/>
    <mergeCell ref="L292:N292"/>
    <mergeCell ref="S291:Z291"/>
    <mergeCell ref="AA291:AE291"/>
    <mergeCell ref="AF291:AH291"/>
    <mergeCell ref="AJ291:AO291"/>
    <mergeCell ref="A291:B291"/>
    <mergeCell ref="C291:D291"/>
    <mergeCell ref="E291:F291"/>
    <mergeCell ref="G291:H291"/>
    <mergeCell ref="I291:K291"/>
    <mergeCell ref="L291:N291"/>
    <mergeCell ref="O291:P291"/>
    <mergeCell ref="Q291:R291"/>
    <mergeCell ref="O290:P290"/>
    <mergeCell ref="Q290:R290"/>
    <mergeCell ref="S290:Z290"/>
    <mergeCell ref="AA290:AE290"/>
    <mergeCell ref="AF290:AH290"/>
    <mergeCell ref="AJ290:AO290"/>
    <mergeCell ref="A290:B290"/>
    <mergeCell ref="C290:D290"/>
    <mergeCell ref="E290:F290"/>
    <mergeCell ref="G290:H290"/>
    <mergeCell ref="I290:K290"/>
    <mergeCell ref="L290:N290"/>
    <mergeCell ref="S289:Z289"/>
    <mergeCell ref="AA289:AE289"/>
    <mergeCell ref="AF289:AH289"/>
    <mergeCell ref="AJ289:AO289"/>
    <mergeCell ref="A289:B289"/>
    <mergeCell ref="C289:D289"/>
    <mergeCell ref="E289:F289"/>
    <mergeCell ref="G289:H289"/>
    <mergeCell ref="I289:K289"/>
    <mergeCell ref="L289:N289"/>
    <mergeCell ref="O289:P289"/>
    <mergeCell ref="Q289:R289"/>
    <mergeCell ref="O288:P288"/>
    <mergeCell ref="Q288:R288"/>
    <mergeCell ref="S288:Z288"/>
    <mergeCell ref="AA288:AE288"/>
    <mergeCell ref="AF288:AH288"/>
    <mergeCell ref="AJ288:AO288"/>
    <mergeCell ref="A288:B288"/>
    <mergeCell ref="C288:D288"/>
    <mergeCell ref="E288:F288"/>
    <mergeCell ref="G288:H288"/>
    <mergeCell ref="I288:K288"/>
    <mergeCell ref="L288:N288"/>
    <mergeCell ref="S287:Z287"/>
    <mergeCell ref="AA287:AE287"/>
    <mergeCell ref="AF287:AH287"/>
    <mergeCell ref="AJ287:AO287"/>
    <mergeCell ref="A287:B287"/>
    <mergeCell ref="C287:D287"/>
    <mergeCell ref="E287:F287"/>
    <mergeCell ref="G287:H287"/>
    <mergeCell ref="I287:K287"/>
    <mergeCell ref="L287:N287"/>
    <mergeCell ref="O287:P287"/>
    <mergeCell ref="Q287:R287"/>
    <mergeCell ref="O286:P286"/>
    <mergeCell ref="Q286:R286"/>
    <mergeCell ref="S286:Z286"/>
    <mergeCell ref="AA286:AE286"/>
    <mergeCell ref="AF286:AH286"/>
    <mergeCell ref="AJ286:AO286"/>
    <mergeCell ref="A286:B286"/>
    <mergeCell ref="C286:D286"/>
    <mergeCell ref="E286:F286"/>
    <mergeCell ref="G286:H286"/>
    <mergeCell ref="I286:K286"/>
    <mergeCell ref="L286:N286"/>
    <mergeCell ref="S285:Z285"/>
    <mergeCell ref="AA285:AE285"/>
    <mergeCell ref="AF285:AH285"/>
    <mergeCell ref="AJ285:AO285"/>
    <mergeCell ref="A285:B285"/>
    <mergeCell ref="C285:D285"/>
    <mergeCell ref="E285:F285"/>
    <mergeCell ref="G285:H285"/>
    <mergeCell ref="I285:K285"/>
    <mergeCell ref="L285:N285"/>
    <mergeCell ref="O285:P285"/>
    <mergeCell ref="Q285:R285"/>
    <mergeCell ref="O284:P284"/>
    <mergeCell ref="Q284:R284"/>
    <mergeCell ref="S284:Z284"/>
    <mergeCell ref="AA284:AE284"/>
    <mergeCell ref="AF284:AH284"/>
    <mergeCell ref="AJ284:AO284"/>
    <mergeCell ref="A284:B284"/>
    <mergeCell ref="C284:D284"/>
    <mergeCell ref="E284:F284"/>
    <mergeCell ref="G284:H284"/>
    <mergeCell ref="I284:K284"/>
    <mergeCell ref="L284:N284"/>
    <mergeCell ref="S283:Z283"/>
    <mergeCell ref="AA283:AE283"/>
    <mergeCell ref="AF283:AH283"/>
    <mergeCell ref="AJ283:AO283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O282:P282"/>
    <mergeCell ref="Q282:R282"/>
    <mergeCell ref="S282:Z282"/>
    <mergeCell ref="AA282:AE282"/>
    <mergeCell ref="AF282:AH282"/>
    <mergeCell ref="AJ282:AO282"/>
    <mergeCell ref="A282:B282"/>
    <mergeCell ref="C282:D282"/>
    <mergeCell ref="E282:F282"/>
    <mergeCell ref="G282:H282"/>
    <mergeCell ref="I282:K282"/>
    <mergeCell ref="L282:N282"/>
    <mergeCell ref="S281:Z281"/>
    <mergeCell ref="AA281:AE281"/>
    <mergeCell ref="AF281:AH281"/>
    <mergeCell ref="AJ281:AO281"/>
    <mergeCell ref="A281:B281"/>
    <mergeCell ref="C281:D281"/>
    <mergeCell ref="E281:F281"/>
    <mergeCell ref="G281:H281"/>
    <mergeCell ref="I281:K281"/>
    <mergeCell ref="L281:N281"/>
    <mergeCell ref="O281:P281"/>
    <mergeCell ref="Q281:R281"/>
    <mergeCell ref="O280:P280"/>
    <mergeCell ref="Q280:R280"/>
    <mergeCell ref="S280:Z280"/>
    <mergeCell ref="AA280:AE280"/>
    <mergeCell ref="AF280:AH280"/>
    <mergeCell ref="AJ280:AO280"/>
    <mergeCell ref="A280:B280"/>
    <mergeCell ref="C280:D280"/>
    <mergeCell ref="E280:F280"/>
    <mergeCell ref="G280:H280"/>
    <mergeCell ref="I280:K280"/>
    <mergeCell ref="L280:N280"/>
    <mergeCell ref="S279:Z279"/>
    <mergeCell ref="AA279:AE279"/>
    <mergeCell ref="AF279:AH279"/>
    <mergeCell ref="AJ279:AO279"/>
    <mergeCell ref="A279:B279"/>
    <mergeCell ref="C279:D279"/>
    <mergeCell ref="E279:F279"/>
    <mergeCell ref="G279:H279"/>
    <mergeCell ref="I279:K279"/>
    <mergeCell ref="L279:N279"/>
    <mergeCell ref="O279:P279"/>
    <mergeCell ref="Q279:R279"/>
    <mergeCell ref="O278:P278"/>
    <mergeCell ref="Q278:R278"/>
    <mergeCell ref="S278:Z278"/>
    <mergeCell ref="AA278:AE278"/>
    <mergeCell ref="AF278:AH278"/>
    <mergeCell ref="AJ278:AO278"/>
    <mergeCell ref="A278:B278"/>
    <mergeCell ref="C278:D278"/>
    <mergeCell ref="E278:F278"/>
    <mergeCell ref="G278:H278"/>
    <mergeCell ref="I278:K278"/>
    <mergeCell ref="L278:N278"/>
    <mergeCell ref="S277:Z277"/>
    <mergeCell ref="AA277:AE277"/>
    <mergeCell ref="AF277:AH277"/>
    <mergeCell ref="AJ277:AO277"/>
    <mergeCell ref="A277:B277"/>
    <mergeCell ref="C277:D277"/>
    <mergeCell ref="E277:F277"/>
    <mergeCell ref="G277:H277"/>
    <mergeCell ref="I277:K277"/>
    <mergeCell ref="L277:N277"/>
    <mergeCell ref="O277:P277"/>
    <mergeCell ref="Q277:R277"/>
    <mergeCell ref="O276:P276"/>
    <mergeCell ref="Q276:R276"/>
    <mergeCell ref="S276:Z276"/>
    <mergeCell ref="AA276:AE276"/>
    <mergeCell ref="AF276:AH276"/>
    <mergeCell ref="AJ276:AO276"/>
    <mergeCell ref="A276:B276"/>
    <mergeCell ref="C276:D276"/>
    <mergeCell ref="E276:F276"/>
    <mergeCell ref="G276:H276"/>
    <mergeCell ref="I276:K276"/>
    <mergeCell ref="L276:N276"/>
    <mergeCell ref="S275:Z275"/>
    <mergeCell ref="AA275:AE275"/>
    <mergeCell ref="AF275:AH275"/>
    <mergeCell ref="AJ275:AO275"/>
    <mergeCell ref="A275:B275"/>
    <mergeCell ref="C275:D275"/>
    <mergeCell ref="E275:F275"/>
    <mergeCell ref="G275:H275"/>
    <mergeCell ref="I275:K275"/>
    <mergeCell ref="L275:N275"/>
    <mergeCell ref="O275:P275"/>
    <mergeCell ref="Q275:R275"/>
    <mergeCell ref="O274:P274"/>
    <mergeCell ref="Q274:R274"/>
    <mergeCell ref="S274:Z274"/>
    <mergeCell ref="AA274:AE274"/>
    <mergeCell ref="AF274:AH274"/>
    <mergeCell ref="AJ274:AO274"/>
    <mergeCell ref="A274:B274"/>
    <mergeCell ref="C274:D274"/>
    <mergeCell ref="E274:F274"/>
    <mergeCell ref="G274:H274"/>
    <mergeCell ref="I274:K274"/>
    <mergeCell ref="L274:N274"/>
    <mergeCell ref="S273:Z273"/>
    <mergeCell ref="AA273:AE273"/>
    <mergeCell ref="AF273:AH273"/>
    <mergeCell ref="AJ273:AO273"/>
    <mergeCell ref="A273:B273"/>
    <mergeCell ref="C273:D273"/>
    <mergeCell ref="E273:F273"/>
    <mergeCell ref="G273:H273"/>
    <mergeCell ref="I273:K273"/>
    <mergeCell ref="L273:N273"/>
    <mergeCell ref="O273:P273"/>
    <mergeCell ref="Q273:R273"/>
    <mergeCell ref="O272:P272"/>
    <mergeCell ref="Q272:R272"/>
    <mergeCell ref="S272:Z272"/>
    <mergeCell ref="AA272:AE272"/>
    <mergeCell ref="AF272:AH272"/>
    <mergeCell ref="AJ272:AO272"/>
    <mergeCell ref="A272:B272"/>
    <mergeCell ref="C272:D272"/>
    <mergeCell ref="E272:F272"/>
    <mergeCell ref="G272:H272"/>
    <mergeCell ref="I272:K272"/>
    <mergeCell ref="L272:N272"/>
    <mergeCell ref="S271:Z271"/>
    <mergeCell ref="AA271:AE271"/>
    <mergeCell ref="AF271:AH271"/>
    <mergeCell ref="AJ271:AO271"/>
    <mergeCell ref="A271:B271"/>
    <mergeCell ref="C271:D271"/>
    <mergeCell ref="E271:F271"/>
    <mergeCell ref="G271:H271"/>
    <mergeCell ref="I271:K271"/>
    <mergeCell ref="L271:N271"/>
    <mergeCell ref="O271:P271"/>
    <mergeCell ref="Q271:R271"/>
    <mergeCell ref="O270:P270"/>
    <mergeCell ref="Q270:R270"/>
    <mergeCell ref="S270:Z270"/>
    <mergeCell ref="AA270:AE270"/>
    <mergeCell ref="AF270:AH270"/>
    <mergeCell ref="AJ270:AO270"/>
    <mergeCell ref="A270:B270"/>
    <mergeCell ref="C270:D270"/>
    <mergeCell ref="E270:F270"/>
    <mergeCell ref="G270:H270"/>
    <mergeCell ref="I270:K270"/>
    <mergeCell ref="L270:N270"/>
    <mergeCell ref="S269:Z269"/>
    <mergeCell ref="AA269:AE269"/>
    <mergeCell ref="AF269:AH269"/>
    <mergeCell ref="AJ269:AO269"/>
    <mergeCell ref="A269:B269"/>
    <mergeCell ref="C269:D269"/>
    <mergeCell ref="E269:F269"/>
    <mergeCell ref="G269:H269"/>
    <mergeCell ref="I269:K269"/>
    <mergeCell ref="L269:N269"/>
    <mergeCell ref="O269:P269"/>
    <mergeCell ref="Q269:R269"/>
    <mergeCell ref="O268:P268"/>
    <mergeCell ref="Q268:R268"/>
    <mergeCell ref="S268:Z268"/>
    <mergeCell ref="AA268:AE268"/>
    <mergeCell ref="AF268:AH268"/>
    <mergeCell ref="AJ268:AO268"/>
    <mergeCell ref="A268:B268"/>
    <mergeCell ref="C268:D268"/>
    <mergeCell ref="E268:F268"/>
    <mergeCell ref="G268:H268"/>
    <mergeCell ref="I268:K268"/>
    <mergeCell ref="L268:N268"/>
    <mergeCell ref="S267:Z267"/>
    <mergeCell ref="AA267:AE267"/>
    <mergeCell ref="AF267:AH267"/>
    <mergeCell ref="AJ267:AO267"/>
    <mergeCell ref="A267:B267"/>
    <mergeCell ref="C267:D267"/>
    <mergeCell ref="E267:F267"/>
    <mergeCell ref="G267:H267"/>
    <mergeCell ref="I267:K267"/>
    <mergeCell ref="L267:N267"/>
    <mergeCell ref="O267:P267"/>
    <mergeCell ref="Q267:R267"/>
    <mergeCell ref="O266:P266"/>
    <mergeCell ref="Q266:R266"/>
    <mergeCell ref="S266:Z266"/>
    <mergeCell ref="AA266:AE266"/>
    <mergeCell ref="AF266:AH266"/>
    <mergeCell ref="AJ266:AO266"/>
    <mergeCell ref="A266:B266"/>
    <mergeCell ref="C266:D266"/>
    <mergeCell ref="E266:F266"/>
    <mergeCell ref="G266:H266"/>
    <mergeCell ref="I266:K266"/>
    <mergeCell ref="L266:N266"/>
    <mergeCell ref="S265:Z265"/>
    <mergeCell ref="AA265:AE265"/>
    <mergeCell ref="AF265:AH265"/>
    <mergeCell ref="AJ265:AO265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O264:P264"/>
    <mergeCell ref="Q264:R264"/>
    <mergeCell ref="S264:Z264"/>
    <mergeCell ref="AA264:AE264"/>
    <mergeCell ref="AF264:AH264"/>
    <mergeCell ref="AJ264:AO264"/>
    <mergeCell ref="A264:B264"/>
    <mergeCell ref="C264:D264"/>
    <mergeCell ref="E264:F264"/>
    <mergeCell ref="G264:H264"/>
    <mergeCell ref="I264:K264"/>
    <mergeCell ref="L264:N264"/>
    <mergeCell ref="S263:Z263"/>
    <mergeCell ref="AA263:AE263"/>
    <mergeCell ref="AF263:AH263"/>
    <mergeCell ref="AJ263:AO263"/>
    <mergeCell ref="A263:B263"/>
    <mergeCell ref="C263:D263"/>
    <mergeCell ref="E263:F263"/>
    <mergeCell ref="G263:H263"/>
    <mergeCell ref="I263:K263"/>
    <mergeCell ref="L263:N263"/>
    <mergeCell ref="O263:P263"/>
    <mergeCell ref="Q263:R263"/>
    <mergeCell ref="O262:P262"/>
    <mergeCell ref="Q262:R262"/>
    <mergeCell ref="S262:Z262"/>
    <mergeCell ref="AA262:AE262"/>
    <mergeCell ref="AF262:AH262"/>
    <mergeCell ref="AJ262:AO262"/>
    <mergeCell ref="A262:B262"/>
    <mergeCell ref="C262:D262"/>
    <mergeCell ref="E262:F262"/>
    <mergeCell ref="G262:H262"/>
    <mergeCell ref="I262:K262"/>
    <mergeCell ref="L262:N262"/>
    <mergeCell ref="S261:Z261"/>
    <mergeCell ref="AA261:AE261"/>
    <mergeCell ref="AF261:AH261"/>
    <mergeCell ref="AJ261:AO261"/>
    <mergeCell ref="A261:B261"/>
    <mergeCell ref="C261:D261"/>
    <mergeCell ref="E261:F261"/>
    <mergeCell ref="G261:H261"/>
    <mergeCell ref="I261:K261"/>
    <mergeCell ref="L261:N261"/>
    <mergeCell ref="O261:P261"/>
    <mergeCell ref="Q261:R261"/>
    <mergeCell ref="O260:P260"/>
    <mergeCell ref="Q260:R260"/>
    <mergeCell ref="S260:Z260"/>
    <mergeCell ref="AA260:AE260"/>
    <mergeCell ref="AF260:AH260"/>
    <mergeCell ref="AJ260:AO260"/>
    <mergeCell ref="A260:B260"/>
    <mergeCell ref="C260:D260"/>
    <mergeCell ref="E260:F260"/>
    <mergeCell ref="G260:H260"/>
    <mergeCell ref="I260:K260"/>
    <mergeCell ref="L260:N260"/>
    <mergeCell ref="S259:Z259"/>
    <mergeCell ref="AA259:AE259"/>
    <mergeCell ref="AF259:AH259"/>
    <mergeCell ref="AJ259:AO259"/>
    <mergeCell ref="A259:B259"/>
    <mergeCell ref="C259:D259"/>
    <mergeCell ref="E259:F259"/>
    <mergeCell ref="G259:H259"/>
    <mergeCell ref="I259:K259"/>
    <mergeCell ref="L259:N259"/>
    <mergeCell ref="O259:P259"/>
    <mergeCell ref="Q259:R259"/>
    <mergeCell ref="O258:P258"/>
    <mergeCell ref="Q258:R258"/>
    <mergeCell ref="S258:Z258"/>
    <mergeCell ref="AA258:AE258"/>
    <mergeCell ref="AF258:AH258"/>
    <mergeCell ref="AJ258:AO258"/>
    <mergeCell ref="A258:B258"/>
    <mergeCell ref="C258:D258"/>
    <mergeCell ref="E258:F258"/>
    <mergeCell ref="G258:H258"/>
    <mergeCell ref="I258:K258"/>
    <mergeCell ref="L258:N258"/>
    <mergeCell ref="S257:Z257"/>
    <mergeCell ref="AA257:AE257"/>
    <mergeCell ref="AF257:AH257"/>
    <mergeCell ref="AJ257:AO257"/>
    <mergeCell ref="A257:B257"/>
    <mergeCell ref="C257:D257"/>
    <mergeCell ref="E257:F257"/>
    <mergeCell ref="G257:H257"/>
    <mergeCell ref="I257:K257"/>
    <mergeCell ref="L257:N257"/>
    <mergeCell ref="O257:P257"/>
    <mergeCell ref="Q257:R257"/>
    <mergeCell ref="O256:P256"/>
    <mergeCell ref="Q256:R256"/>
    <mergeCell ref="S256:Z256"/>
    <mergeCell ref="AA256:AE256"/>
    <mergeCell ref="AF256:AH256"/>
    <mergeCell ref="AJ256:AO256"/>
    <mergeCell ref="A256:B256"/>
    <mergeCell ref="C256:D256"/>
    <mergeCell ref="E256:F256"/>
    <mergeCell ref="G256:H256"/>
    <mergeCell ref="I256:K256"/>
    <mergeCell ref="L256:N256"/>
    <mergeCell ref="S255:Z255"/>
    <mergeCell ref="AA255:AE255"/>
    <mergeCell ref="AF255:AH255"/>
    <mergeCell ref="AJ255:AO255"/>
    <mergeCell ref="A255:B255"/>
    <mergeCell ref="C255:D255"/>
    <mergeCell ref="E255:F255"/>
    <mergeCell ref="G255:H255"/>
    <mergeCell ref="I255:K255"/>
    <mergeCell ref="L255:N255"/>
    <mergeCell ref="O255:P255"/>
    <mergeCell ref="Q255:R255"/>
    <mergeCell ref="O254:P254"/>
    <mergeCell ref="Q254:R254"/>
    <mergeCell ref="S254:Z254"/>
    <mergeCell ref="AA254:AE254"/>
    <mergeCell ref="AF254:AH254"/>
    <mergeCell ref="AJ254:AO254"/>
    <mergeCell ref="A254:B254"/>
    <mergeCell ref="C254:D254"/>
    <mergeCell ref="E254:F254"/>
    <mergeCell ref="G254:H254"/>
    <mergeCell ref="I254:K254"/>
    <mergeCell ref="L254:N254"/>
    <mergeCell ref="S253:Z253"/>
    <mergeCell ref="AA253:AE253"/>
    <mergeCell ref="AF253:AH253"/>
    <mergeCell ref="AJ253:AO253"/>
    <mergeCell ref="A253:B253"/>
    <mergeCell ref="C253:D253"/>
    <mergeCell ref="E253:F253"/>
    <mergeCell ref="G253:H253"/>
    <mergeCell ref="I253:K253"/>
    <mergeCell ref="L253:N253"/>
    <mergeCell ref="O253:P253"/>
    <mergeCell ref="Q253:R253"/>
    <mergeCell ref="O252:P252"/>
    <mergeCell ref="Q252:R252"/>
    <mergeCell ref="S252:Z252"/>
    <mergeCell ref="AA252:AE252"/>
    <mergeCell ref="AF252:AH252"/>
    <mergeCell ref="AJ252:AO252"/>
    <mergeCell ref="A252:B252"/>
    <mergeCell ref="C252:D252"/>
    <mergeCell ref="E252:F252"/>
    <mergeCell ref="G252:H252"/>
    <mergeCell ref="I252:K252"/>
    <mergeCell ref="L252:N252"/>
    <mergeCell ref="S251:Z251"/>
    <mergeCell ref="AA251:AE251"/>
    <mergeCell ref="AF251:AH251"/>
    <mergeCell ref="AJ251:AO251"/>
    <mergeCell ref="A251:B251"/>
    <mergeCell ref="C251:D251"/>
    <mergeCell ref="E251:F251"/>
    <mergeCell ref="G251:H251"/>
    <mergeCell ref="I251:K251"/>
    <mergeCell ref="L251:N251"/>
    <mergeCell ref="O251:P251"/>
    <mergeCell ref="Q251:R251"/>
    <mergeCell ref="O250:P250"/>
    <mergeCell ref="Q250:R250"/>
    <mergeCell ref="S250:Z250"/>
    <mergeCell ref="AA250:AE250"/>
    <mergeCell ref="AF250:AH250"/>
    <mergeCell ref="AJ250:AO250"/>
    <mergeCell ref="A250:B250"/>
    <mergeCell ref="C250:D250"/>
    <mergeCell ref="E250:F250"/>
    <mergeCell ref="G250:H250"/>
    <mergeCell ref="I250:K250"/>
    <mergeCell ref="L250:N250"/>
    <mergeCell ref="S249:Z249"/>
    <mergeCell ref="AA249:AE249"/>
    <mergeCell ref="AF249:AH249"/>
    <mergeCell ref="AJ249:AO249"/>
    <mergeCell ref="A249:B249"/>
    <mergeCell ref="C249:D249"/>
    <mergeCell ref="E249:F249"/>
    <mergeCell ref="G249:H249"/>
    <mergeCell ref="I249:K249"/>
    <mergeCell ref="L249:N249"/>
    <mergeCell ref="O249:P249"/>
    <mergeCell ref="Q249:R249"/>
    <mergeCell ref="O248:P248"/>
    <mergeCell ref="Q248:R248"/>
    <mergeCell ref="S248:Z248"/>
    <mergeCell ref="AA248:AE248"/>
    <mergeCell ref="AF248:AH248"/>
    <mergeCell ref="AJ248:AO248"/>
    <mergeCell ref="A248:B248"/>
    <mergeCell ref="C248:D248"/>
    <mergeCell ref="E248:F248"/>
    <mergeCell ref="G248:H248"/>
    <mergeCell ref="I248:K248"/>
    <mergeCell ref="L248:N248"/>
    <mergeCell ref="S247:Z247"/>
    <mergeCell ref="AA247:AE247"/>
    <mergeCell ref="AF247:AH247"/>
    <mergeCell ref="AJ247:AO247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O246:P246"/>
    <mergeCell ref="Q246:R246"/>
    <mergeCell ref="S246:Z246"/>
    <mergeCell ref="AA246:AE246"/>
    <mergeCell ref="AF246:AH246"/>
    <mergeCell ref="AJ246:AO246"/>
    <mergeCell ref="A246:B246"/>
    <mergeCell ref="C246:D246"/>
    <mergeCell ref="E246:F246"/>
    <mergeCell ref="G246:H246"/>
    <mergeCell ref="I246:K246"/>
    <mergeCell ref="L246:N246"/>
    <mergeCell ref="S245:Z245"/>
    <mergeCell ref="AA245:AE245"/>
    <mergeCell ref="AF245:AH245"/>
    <mergeCell ref="AJ245:AO245"/>
    <mergeCell ref="A245:B245"/>
    <mergeCell ref="C245:D245"/>
    <mergeCell ref="E245:F245"/>
    <mergeCell ref="G245:H245"/>
    <mergeCell ref="I245:K245"/>
    <mergeCell ref="L245:N245"/>
    <mergeCell ref="O245:P245"/>
    <mergeCell ref="Q245:R245"/>
    <mergeCell ref="O244:P244"/>
    <mergeCell ref="Q244:R244"/>
    <mergeCell ref="S244:Z244"/>
    <mergeCell ref="AA244:AE244"/>
    <mergeCell ref="AF244:AH244"/>
    <mergeCell ref="AJ244:AO244"/>
    <mergeCell ref="A244:B244"/>
    <mergeCell ref="C244:D244"/>
    <mergeCell ref="E244:F244"/>
    <mergeCell ref="G244:H244"/>
    <mergeCell ref="I244:K244"/>
    <mergeCell ref="L244:N244"/>
    <mergeCell ref="S243:Z243"/>
    <mergeCell ref="AA243:AE243"/>
    <mergeCell ref="AF243:AH243"/>
    <mergeCell ref="AJ243:AO243"/>
    <mergeCell ref="A243:B243"/>
    <mergeCell ref="C243:D243"/>
    <mergeCell ref="E243:F243"/>
    <mergeCell ref="G243:H243"/>
    <mergeCell ref="I243:K243"/>
    <mergeCell ref="L243:N243"/>
    <mergeCell ref="O243:P243"/>
    <mergeCell ref="Q243:R243"/>
    <mergeCell ref="O242:P242"/>
    <mergeCell ref="Q242:R242"/>
    <mergeCell ref="S242:Z242"/>
    <mergeCell ref="AA242:AE242"/>
    <mergeCell ref="AF242:AH242"/>
    <mergeCell ref="AJ242:AO242"/>
    <mergeCell ref="A242:B242"/>
    <mergeCell ref="C242:D242"/>
    <mergeCell ref="E242:F242"/>
    <mergeCell ref="G242:H242"/>
    <mergeCell ref="I242:K242"/>
    <mergeCell ref="L242:N242"/>
    <mergeCell ref="S241:Z241"/>
    <mergeCell ref="AA241:AE241"/>
    <mergeCell ref="AF241:AH241"/>
    <mergeCell ref="AJ241:AO241"/>
    <mergeCell ref="A241:B241"/>
    <mergeCell ref="C241:D241"/>
    <mergeCell ref="E241:F241"/>
    <mergeCell ref="G241:H241"/>
    <mergeCell ref="I241:K241"/>
    <mergeCell ref="L241:N241"/>
    <mergeCell ref="O241:P241"/>
    <mergeCell ref="Q241:R241"/>
    <mergeCell ref="O240:P240"/>
    <mergeCell ref="Q240:R240"/>
    <mergeCell ref="S240:Z240"/>
    <mergeCell ref="AA240:AE240"/>
    <mergeCell ref="AF240:AH240"/>
    <mergeCell ref="AJ240:AO240"/>
    <mergeCell ref="A240:B240"/>
    <mergeCell ref="C240:D240"/>
    <mergeCell ref="E240:F240"/>
    <mergeCell ref="G240:H240"/>
    <mergeCell ref="I240:K240"/>
    <mergeCell ref="L240:N240"/>
    <mergeCell ref="S239:Z239"/>
    <mergeCell ref="AA239:AE239"/>
    <mergeCell ref="AF239:AH239"/>
    <mergeCell ref="AJ239:AO239"/>
    <mergeCell ref="A239:B239"/>
    <mergeCell ref="C239:D239"/>
    <mergeCell ref="E239:F239"/>
    <mergeCell ref="G239:H239"/>
    <mergeCell ref="I239:K239"/>
    <mergeCell ref="L239:N239"/>
    <mergeCell ref="O239:P239"/>
    <mergeCell ref="Q239:R239"/>
    <mergeCell ref="O238:P238"/>
    <mergeCell ref="Q238:R238"/>
    <mergeCell ref="S238:Z238"/>
    <mergeCell ref="AA238:AE238"/>
    <mergeCell ref="AF238:AH238"/>
    <mergeCell ref="AJ238:AO238"/>
    <mergeCell ref="A238:B238"/>
    <mergeCell ref="C238:D238"/>
    <mergeCell ref="E238:F238"/>
    <mergeCell ref="G238:H238"/>
    <mergeCell ref="I238:K238"/>
    <mergeCell ref="L238:N238"/>
    <mergeCell ref="S237:Z237"/>
    <mergeCell ref="AA237:AE237"/>
    <mergeCell ref="AF237:AH237"/>
    <mergeCell ref="AJ237:AO237"/>
    <mergeCell ref="A237:B237"/>
    <mergeCell ref="C237:D237"/>
    <mergeCell ref="E237:F237"/>
    <mergeCell ref="G237:H237"/>
    <mergeCell ref="I237:K237"/>
    <mergeCell ref="L237:N237"/>
    <mergeCell ref="O237:P237"/>
    <mergeCell ref="Q237:R237"/>
    <mergeCell ref="O236:P236"/>
    <mergeCell ref="Q236:R236"/>
    <mergeCell ref="S236:Z236"/>
    <mergeCell ref="AA236:AE236"/>
    <mergeCell ref="AF236:AH236"/>
    <mergeCell ref="AJ236:AO236"/>
    <mergeCell ref="A236:B236"/>
    <mergeCell ref="C236:D236"/>
    <mergeCell ref="E236:F236"/>
    <mergeCell ref="G236:H236"/>
    <mergeCell ref="I236:K236"/>
    <mergeCell ref="L236:N236"/>
    <mergeCell ref="S235:Z235"/>
    <mergeCell ref="AA235:AE235"/>
    <mergeCell ref="AF235:AH235"/>
    <mergeCell ref="AJ235:AO235"/>
    <mergeCell ref="A235:B235"/>
    <mergeCell ref="C235:D235"/>
    <mergeCell ref="E235:F235"/>
    <mergeCell ref="G235:H235"/>
    <mergeCell ref="I235:K235"/>
    <mergeCell ref="L235:N235"/>
    <mergeCell ref="O235:P235"/>
    <mergeCell ref="Q235:R235"/>
    <mergeCell ref="O234:P234"/>
    <mergeCell ref="Q234:R234"/>
    <mergeCell ref="S234:Z234"/>
    <mergeCell ref="AA234:AE234"/>
    <mergeCell ref="AF234:AH234"/>
    <mergeCell ref="AJ234:AO234"/>
    <mergeCell ref="A234:B234"/>
    <mergeCell ref="C234:D234"/>
    <mergeCell ref="E234:F234"/>
    <mergeCell ref="G234:H234"/>
    <mergeCell ref="I234:K234"/>
    <mergeCell ref="L234:N234"/>
    <mergeCell ref="S233:Z233"/>
    <mergeCell ref="AA233:AE233"/>
    <mergeCell ref="AF233:AH233"/>
    <mergeCell ref="AJ233:AO233"/>
    <mergeCell ref="A233:B233"/>
    <mergeCell ref="C233:D233"/>
    <mergeCell ref="E233:F233"/>
    <mergeCell ref="G233:H233"/>
    <mergeCell ref="I233:K233"/>
    <mergeCell ref="L233:N233"/>
    <mergeCell ref="O233:P233"/>
    <mergeCell ref="Q233:R233"/>
    <mergeCell ref="O232:P232"/>
    <mergeCell ref="Q232:R232"/>
    <mergeCell ref="S232:Z232"/>
    <mergeCell ref="AA232:AE232"/>
    <mergeCell ref="AF232:AH232"/>
    <mergeCell ref="AJ232:AO232"/>
    <mergeCell ref="A232:B232"/>
    <mergeCell ref="C232:D232"/>
    <mergeCell ref="E232:F232"/>
    <mergeCell ref="G232:H232"/>
    <mergeCell ref="I232:K232"/>
    <mergeCell ref="L232:N232"/>
    <mergeCell ref="S231:Z231"/>
    <mergeCell ref="AA231:AE231"/>
    <mergeCell ref="AF231:AH231"/>
    <mergeCell ref="AJ231:AO231"/>
    <mergeCell ref="A231:B231"/>
    <mergeCell ref="C231:D231"/>
    <mergeCell ref="E231:F231"/>
    <mergeCell ref="G231:H231"/>
    <mergeCell ref="I231:K231"/>
    <mergeCell ref="L231:N231"/>
    <mergeCell ref="O231:P231"/>
    <mergeCell ref="Q231:R231"/>
    <mergeCell ref="O230:P230"/>
    <mergeCell ref="Q230:R230"/>
    <mergeCell ref="S230:Z230"/>
    <mergeCell ref="AA230:AE230"/>
    <mergeCell ref="AF230:AH230"/>
    <mergeCell ref="AJ230:AO230"/>
    <mergeCell ref="A230:B230"/>
    <mergeCell ref="C230:D230"/>
    <mergeCell ref="E230:F230"/>
    <mergeCell ref="G230:H230"/>
    <mergeCell ref="I230:K230"/>
    <mergeCell ref="L230:N230"/>
    <mergeCell ref="S229:Z229"/>
    <mergeCell ref="AA229:AE229"/>
    <mergeCell ref="AF229:AH229"/>
    <mergeCell ref="AJ229:AO229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O228:P228"/>
    <mergeCell ref="Q228:R228"/>
    <mergeCell ref="S228:Z228"/>
    <mergeCell ref="AA228:AE228"/>
    <mergeCell ref="AF228:AH228"/>
    <mergeCell ref="AJ228:AO228"/>
    <mergeCell ref="A228:B228"/>
    <mergeCell ref="C228:D228"/>
    <mergeCell ref="E228:F228"/>
    <mergeCell ref="G228:H228"/>
    <mergeCell ref="I228:K228"/>
    <mergeCell ref="L228:N228"/>
    <mergeCell ref="S227:Z227"/>
    <mergeCell ref="AA227:AE227"/>
    <mergeCell ref="AF227:AH227"/>
    <mergeCell ref="AJ227:AO227"/>
    <mergeCell ref="A227:B227"/>
    <mergeCell ref="C227:D227"/>
    <mergeCell ref="E227:F227"/>
    <mergeCell ref="G227:H227"/>
    <mergeCell ref="I227:K227"/>
    <mergeCell ref="L227:N227"/>
    <mergeCell ref="O227:P227"/>
    <mergeCell ref="Q227:R227"/>
    <mergeCell ref="O226:P226"/>
    <mergeCell ref="Q226:R226"/>
    <mergeCell ref="S226:Z226"/>
    <mergeCell ref="AA226:AE226"/>
    <mergeCell ref="AF226:AH226"/>
    <mergeCell ref="AJ226:AO226"/>
    <mergeCell ref="A226:B226"/>
    <mergeCell ref="C226:D226"/>
    <mergeCell ref="E226:F226"/>
    <mergeCell ref="G226:H226"/>
    <mergeCell ref="I226:K226"/>
    <mergeCell ref="L226:N226"/>
    <mergeCell ref="S225:Z225"/>
    <mergeCell ref="AA225:AE225"/>
    <mergeCell ref="AF225:AH225"/>
    <mergeCell ref="AJ225:AO225"/>
    <mergeCell ref="A225:B225"/>
    <mergeCell ref="C225:D225"/>
    <mergeCell ref="E225:F225"/>
    <mergeCell ref="G225:H225"/>
    <mergeCell ref="I225:K225"/>
    <mergeCell ref="L225:N225"/>
    <mergeCell ref="O225:P225"/>
    <mergeCell ref="Q225:R225"/>
    <mergeCell ref="O224:P224"/>
    <mergeCell ref="Q224:R224"/>
    <mergeCell ref="S224:Z224"/>
    <mergeCell ref="AA224:AE224"/>
    <mergeCell ref="AF224:AH224"/>
    <mergeCell ref="AJ224:AO224"/>
    <mergeCell ref="A224:B224"/>
    <mergeCell ref="C224:D224"/>
    <mergeCell ref="E224:F224"/>
    <mergeCell ref="G224:H224"/>
    <mergeCell ref="I224:K224"/>
    <mergeCell ref="L224:N224"/>
    <mergeCell ref="S223:Z223"/>
    <mergeCell ref="AA223:AE223"/>
    <mergeCell ref="AF223:AH223"/>
    <mergeCell ref="AJ223:AO223"/>
    <mergeCell ref="A223:B223"/>
    <mergeCell ref="C223:D223"/>
    <mergeCell ref="E223:F223"/>
    <mergeCell ref="G223:H223"/>
    <mergeCell ref="I223:K223"/>
    <mergeCell ref="L223:N223"/>
    <mergeCell ref="O223:P223"/>
    <mergeCell ref="Q223:R223"/>
    <mergeCell ref="O222:P222"/>
    <mergeCell ref="Q222:R222"/>
    <mergeCell ref="S222:Z222"/>
    <mergeCell ref="AA222:AE222"/>
    <mergeCell ref="AF222:AH222"/>
    <mergeCell ref="AJ222:AO222"/>
    <mergeCell ref="A222:B222"/>
    <mergeCell ref="C222:D222"/>
    <mergeCell ref="E222:F222"/>
    <mergeCell ref="G222:H222"/>
    <mergeCell ref="I222:K222"/>
    <mergeCell ref="L222:N222"/>
    <mergeCell ref="S221:Z221"/>
    <mergeCell ref="AA221:AE221"/>
    <mergeCell ref="AF221:AH221"/>
    <mergeCell ref="AJ221:AO221"/>
    <mergeCell ref="A221:B221"/>
    <mergeCell ref="C221:D221"/>
    <mergeCell ref="E221:F221"/>
    <mergeCell ref="G221:H221"/>
    <mergeCell ref="I221:K221"/>
    <mergeCell ref="L221:N221"/>
    <mergeCell ref="O221:P221"/>
    <mergeCell ref="Q221:R221"/>
    <mergeCell ref="O220:P220"/>
    <mergeCell ref="Q220:R220"/>
    <mergeCell ref="S220:Z220"/>
    <mergeCell ref="AA220:AE220"/>
    <mergeCell ref="AF220:AH220"/>
    <mergeCell ref="AJ220:AO220"/>
    <mergeCell ref="A220:B220"/>
    <mergeCell ref="C220:D220"/>
    <mergeCell ref="E220:F220"/>
    <mergeCell ref="G220:H220"/>
    <mergeCell ref="I220:K220"/>
    <mergeCell ref="L220:N220"/>
    <mergeCell ref="S219:Z219"/>
    <mergeCell ref="AA219:AE219"/>
    <mergeCell ref="AF219:AH219"/>
    <mergeCell ref="AJ219:AO219"/>
    <mergeCell ref="A219:B219"/>
    <mergeCell ref="C219:D219"/>
    <mergeCell ref="E219:F219"/>
    <mergeCell ref="G219:H219"/>
    <mergeCell ref="I219:K219"/>
    <mergeCell ref="L219:N219"/>
    <mergeCell ref="O219:P219"/>
    <mergeCell ref="Q219:R219"/>
    <mergeCell ref="O218:P218"/>
    <mergeCell ref="Q218:R218"/>
    <mergeCell ref="S218:Z218"/>
    <mergeCell ref="AA218:AE218"/>
    <mergeCell ref="AF218:AH218"/>
    <mergeCell ref="AJ218:AO218"/>
    <mergeCell ref="A218:B218"/>
    <mergeCell ref="C218:D218"/>
    <mergeCell ref="E218:F218"/>
    <mergeCell ref="G218:H218"/>
    <mergeCell ref="I218:K218"/>
    <mergeCell ref="L218:N218"/>
    <mergeCell ref="S217:Z217"/>
    <mergeCell ref="AA217:AE217"/>
    <mergeCell ref="AF217:AH217"/>
    <mergeCell ref="AJ217:AO217"/>
    <mergeCell ref="A217:B217"/>
    <mergeCell ref="C217:D217"/>
    <mergeCell ref="E217:F217"/>
    <mergeCell ref="G217:H217"/>
    <mergeCell ref="I217:K217"/>
    <mergeCell ref="L217:N217"/>
    <mergeCell ref="O217:P217"/>
    <mergeCell ref="Q217:R217"/>
    <mergeCell ref="O216:P216"/>
    <mergeCell ref="Q216:R216"/>
    <mergeCell ref="S216:Z216"/>
    <mergeCell ref="AA216:AE216"/>
    <mergeCell ref="AF216:AH216"/>
    <mergeCell ref="AJ216:AO216"/>
    <mergeCell ref="A216:B216"/>
    <mergeCell ref="C216:D216"/>
    <mergeCell ref="E216:F216"/>
    <mergeCell ref="G216:H216"/>
    <mergeCell ref="I216:K216"/>
    <mergeCell ref="L216:N216"/>
    <mergeCell ref="S215:Z215"/>
    <mergeCell ref="AA215:AE215"/>
    <mergeCell ref="AF215:AH215"/>
    <mergeCell ref="AJ215:AO215"/>
    <mergeCell ref="A215:B215"/>
    <mergeCell ref="C215:D215"/>
    <mergeCell ref="E215:F215"/>
    <mergeCell ref="G215:H215"/>
    <mergeCell ref="I215:K215"/>
    <mergeCell ref="L215:N215"/>
    <mergeCell ref="O215:P215"/>
    <mergeCell ref="Q215:R215"/>
    <mergeCell ref="O214:P214"/>
    <mergeCell ref="Q214:R214"/>
    <mergeCell ref="S214:Z214"/>
    <mergeCell ref="AA214:AE214"/>
    <mergeCell ref="AF214:AH214"/>
    <mergeCell ref="AJ214:AO214"/>
    <mergeCell ref="A214:B214"/>
    <mergeCell ref="C214:D214"/>
    <mergeCell ref="E214:F214"/>
    <mergeCell ref="G214:H214"/>
    <mergeCell ref="I214:K214"/>
    <mergeCell ref="L214:N214"/>
    <mergeCell ref="S213:Z213"/>
    <mergeCell ref="AA213:AE213"/>
    <mergeCell ref="AF213:AH213"/>
    <mergeCell ref="AJ213:AO213"/>
    <mergeCell ref="A213:B213"/>
    <mergeCell ref="C213:D213"/>
    <mergeCell ref="E213:F213"/>
    <mergeCell ref="G213:H213"/>
    <mergeCell ref="I213:K213"/>
    <mergeCell ref="L213:N213"/>
    <mergeCell ref="O213:P213"/>
    <mergeCell ref="Q213:R213"/>
    <mergeCell ref="O212:P212"/>
    <mergeCell ref="Q212:R212"/>
    <mergeCell ref="S212:Z212"/>
    <mergeCell ref="AA212:AE212"/>
    <mergeCell ref="AF212:AH212"/>
    <mergeCell ref="AJ212:AO212"/>
    <mergeCell ref="A212:B212"/>
    <mergeCell ref="C212:D212"/>
    <mergeCell ref="E212:F212"/>
    <mergeCell ref="G212:H212"/>
    <mergeCell ref="I212:K212"/>
    <mergeCell ref="L212:N212"/>
    <mergeCell ref="S211:Z211"/>
    <mergeCell ref="AA211:AE211"/>
    <mergeCell ref="AF211:AH211"/>
    <mergeCell ref="AJ211:AO211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O210:P210"/>
    <mergeCell ref="Q210:R210"/>
    <mergeCell ref="S210:Z210"/>
    <mergeCell ref="AA210:AE210"/>
    <mergeCell ref="AF210:AH210"/>
    <mergeCell ref="AJ210:AO210"/>
    <mergeCell ref="A210:B210"/>
    <mergeCell ref="C210:D210"/>
    <mergeCell ref="E210:F210"/>
    <mergeCell ref="G210:H210"/>
    <mergeCell ref="I210:K210"/>
    <mergeCell ref="L210:N210"/>
    <mergeCell ref="S209:Z209"/>
    <mergeCell ref="AA209:AE209"/>
    <mergeCell ref="AF209:AH209"/>
    <mergeCell ref="AJ209:AO209"/>
    <mergeCell ref="A209:B209"/>
    <mergeCell ref="C209:D209"/>
    <mergeCell ref="E209:F209"/>
    <mergeCell ref="G209:H209"/>
    <mergeCell ref="I209:K209"/>
    <mergeCell ref="L209:N209"/>
    <mergeCell ref="O209:P209"/>
    <mergeCell ref="Q209:R209"/>
    <mergeCell ref="O208:P208"/>
    <mergeCell ref="Q208:R208"/>
    <mergeCell ref="S208:Z208"/>
    <mergeCell ref="AA208:AE208"/>
    <mergeCell ref="AF208:AH208"/>
    <mergeCell ref="AJ208:AO208"/>
    <mergeCell ref="A208:B208"/>
    <mergeCell ref="C208:D208"/>
    <mergeCell ref="E208:F208"/>
    <mergeCell ref="G208:H208"/>
    <mergeCell ref="I208:K208"/>
    <mergeCell ref="L208:N208"/>
    <mergeCell ref="S207:Z207"/>
    <mergeCell ref="AA207:AE207"/>
    <mergeCell ref="AF207:AH207"/>
    <mergeCell ref="AJ207:AO207"/>
    <mergeCell ref="A207:B207"/>
    <mergeCell ref="C207:D207"/>
    <mergeCell ref="E207:F207"/>
    <mergeCell ref="G207:H207"/>
    <mergeCell ref="I207:K207"/>
    <mergeCell ref="L207:N207"/>
    <mergeCell ref="O207:P207"/>
    <mergeCell ref="Q207:R207"/>
    <mergeCell ref="O206:P206"/>
    <mergeCell ref="Q206:R206"/>
    <mergeCell ref="S206:Z206"/>
    <mergeCell ref="AA206:AE206"/>
    <mergeCell ref="AF206:AH206"/>
    <mergeCell ref="AJ206:AO206"/>
    <mergeCell ref="A206:B206"/>
    <mergeCell ref="C206:D206"/>
    <mergeCell ref="E206:F206"/>
    <mergeCell ref="G206:H206"/>
    <mergeCell ref="I206:K206"/>
    <mergeCell ref="L206:N206"/>
    <mergeCell ref="S205:Z205"/>
    <mergeCell ref="AA205:AE205"/>
    <mergeCell ref="AF205:AH205"/>
    <mergeCell ref="AJ205:AO205"/>
    <mergeCell ref="A205:B205"/>
    <mergeCell ref="C205:D205"/>
    <mergeCell ref="E205:F205"/>
    <mergeCell ref="G205:H205"/>
    <mergeCell ref="I205:K205"/>
    <mergeCell ref="L205:N205"/>
    <mergeCell ref="O205:P205"/>
    <mergeCell ref="Q205:R205"/>
    <mergeCell ref="O204:P204"/>
    <mergeCell ref="Q204:R204"/>
    <mergeCell ref="S204:Z204"/>
    <mergeCell ref="AA204:AE204"/>
    <mergeCell ref="AF204:AH204"/>
    <mergeCell ref="AJ204:AO204"/>
    <mergeCell ref="A204:B204"/>
    <mergeCell ref="C204:D204"/>
    <mergeCell ref="E204:F204"/>
    <mergeCell ref="G204:H204"/>
    <mergeCell ref="I204:K204"/>
    <mergeCell ref="L204:N204"/>
    <mergeCell ref="S203:Z203"/>
    <mergeCell ref="AA203:AE203"/>
    <mergeCell ref="AF203:AH203"/>
    <mergeCell ref="AJ203:AO203"/>
    <mergeCell ref="A203:B203"/>
    <mergeCell ref="C203:D203"/>
    <mergeCell ref="E203:F203"/>
    <mergeCell ref="G203:H203"/>
    <mergeCell ref="I203:K203"/>
    <mergeCell ref="L203:N203"/>
    <mergeCell ref="O203:P203"/>
    <mergeCell ref="Q203:R203"/>
    <mergeCell ref="O202:P202"/>
    <mergeCell ref="Q202:R202"/>
    <mergeCell ref="S202:Z202"/>
    <mergeCell ref="AA202:AE202"/>
    <mergeCell ref="AF202:AH202"/>
    <mergeCell ref="AJ202:AO202"/>
    <mergeCell ref="A202:B202"/>
    <mergeCell ref="C202:D202"/>
    <mergeCell ref="E202:F202"/>
    <mergeCell ref="G202:H202"/>
    <mergeCell ref="I202:K202"/>
    <mergeCell ref="L202:N202"/>
    <mergeCell ref="S201:Z201"/>
    <mergeCell ref="AA201:AE201"/>
    <mergeCell ref="AF201:AH201"/>
    <mergeCell ref="AJ201:AO201"/>
    <mergeCell ref="A201:B201"/>
    <mergeCell ref="C201:D201"/>
    <mergeCell ref="E201:F201"/>
    <mergeCell ref="G201:H201"/>
    <mergeCell ref="I201:K201"/>
    <mergeCell ref="L201:N201"/>
    <mergeCell ref="O201:P201"/>
    <mergeCell ref="Q201:R201"/>
    <mergeCell ref="O200:P200"/>
    <mergeCell ref="Q200:R200"/>
    <mergeCell ref="S200:Z200"/>
    <mergeCell ref="AA200:AE200"/>
    <mergeCell ref="AF200:AH200"/>
    <mergeCell ref="AJ200:AO200"/>
    <mergeCell ref="A200:B200"/>
    <mergeCell ref="C200:D200"/>
    <mergeCell ref="E200:F200"/>
    <mergeCell ref="G200:H200"/>
    <mergeCell ref="I200:K200"/>
    <mergeCell ref="L200:N200"/>
    <mergeCell ref="S199:Z199"/>
    <mergeCell ref="AA199:AE199"/>
    <mergeCell ref="AF199:AH199"/>
    <mergeCell ref="AJ199:AO199"/>
    <mergeCell ref="A199:B199"/>
    <mergeCell ref="C199:D199"/>
    <mergeCell ref="E199:F199"/>
    <mergeCell ref="G199:H199"/>
    <mergeCell ref="I199:K199"/>
    <mergeCell ref="L199:N199"/>
    <mergeCell ref="O199:P199"/>
    <mergeCell ref="Q199:R199"/>
    <mergeCell ref="O198:P198"/>
    <mergeCell ref="Q198:R198"/>
    <mergeCell ref="S198:Z198"/>
    <mergeCell ref="AA198:AE198"/>
    <mergeCell ref="AF198:AH198"/>
    <mergeCell ref="AJ198:AO198"/>
    <mergeCell ref="A198:B198"/>
    <mergeCell ref="C198:D198"/>
    <mergeCell ref="E198:F198"/>
    <mergeCell ref="G198:H198"/>
    <mergeCell ref="I198:K198"/>
    <mergeCell ref="L198:N198"/>
    <mergeCell ref="S197:Z197"/>
    <mergeCell ref="AA197:AE197"/>
    <mergeCell ref="AF197:AH197"/>
    <mergeCell ref="AJ197:AO197"/>
    <mergeCell ref="A197:B197"/>
    <mergeCell ref="C197:D197"/>
    <mergeCell ref="E197:F197"/>
    <mergeCell ref="G197:H197"/>
    <mergeCell ref="I197:K197"/>
    <mergeCell ref="L197:N197"/>
    <mergeCell ref="O197:P197"/>
    <mergeCell ref="Q197:R197"/>
    <mergeCell ref="O196:P196"/>
    <mergeCell ref="Q196:R196"/>
    <mergeCell ref="S196:Z196"/>
    <mergeCell ref="AA196:AE196"/>
    <mergeCell ref="AF196:AH196"/>
    <mergeCell ref="AJ196:AO196"/>
    <mergeCell ref="A196:B196"/>
    <mergeCell ref="C196:D196"/>
    <mergeCell ref="E196:F196"/>
    <mergeCell ref="G196:H196"/>
    <mergeCell ref="I196:K196"/>
    <mergeCell ref="L196:N196"/>
    <mergeCell ref="S195:Z195"/>
    <mergeCell ref="AA195:AE195"/>
    <mergeCell ref="AF195:AH195"/>
    <mergeCell ref="AJ195:AO195"/>
    <mergeCell ref="A195:B195"/>
    <mergeCell ref="C195:D195"/>
    <mergeCell ref="E195:F195"/>
    <mergeCell ref="G195:H195"/>
    <mergeCell ref="I195:K195"/>
    <mergeCell ref="L195:N195"/>
    <mergeCell ref="O195:P195"/>
    <mergeCell ref="Q195:R195"/>
    <mergeCell ref="O194:P194"/>
    <mergeCell ref="Q194:R194"/>
    <mergeCell ref="S194:Z194"/>
    <mergeCell ref="AA194:AE194"/>
    <mergeCell ref="AF194:AH194"/>
    <mergeCell ref="AJ194:AO194"/>
    <mergeCell ref="A194:B194"/>
    <mergeCell ref="C194:D194"/>
    <mergeCell ref="E194:F194"/>
    <mergeCell ref="G194:H194"/>
    <mergeCell ref="I194:K194"/>
    <mergeCell ref="L194:N194"/>
    <mergeCell ref="S193:Z193"/>
    <mergeCell ref="AA193:AE193"/>
    <mergeCell ref="AF193:AH193"/>
    <mergeCell ref="AJ193:AO193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O192:P192"/>
    <mergeCell ref="Q192:R192"/>
    <mergeCell ref="S192:Z192"/>
    <mergeCell ref="AA192:AE192"/>
    <mergeCell ref="AF192:AH192"/>
    <mergeCell ref="AJ192:AO192"/>
    <mergeCell ref="A192:B192"/>
    <mergeCell ref="C192:D192"/>
    <mergeCell ref="E192:F192"/>
    <mergeCell ref="G192:H192"/>
    <mergeCell ref="I192:K192"/>
    <mergeCell ref="L192:N192"/>
    <mergeCell ref="S191:Z191"/>
    <mergeCell ref="AA191:AE191"/>
    <mergeCell ref="AF191:AH191"/>
    <mergeCell ref="AJ191:AO191"/>
    <mergeCell ref="A191:B191"/>
    <mergeCell ref="C191:D191"/>
    <mergeCell ref="E191:F191"/>
    <mergeCell ref="G191:H191"/>
    <mergeCell ref="I191:K191"/>
    <mergeCell ref="L191:N191"/>
    <mergeCell ref="O191:P191"/>
    <mergeCell ref="Q191:R191"/>
    <mergeCell ref="O190:P190"/>
    <mergeCell ref="Q190:R190"/>
    <mergeCell ref="S190:Z190"/>
    <mergeCell ref="AA190:AE190"/>
    <mergeCell ref="AF190:AH190"/>
    <mergeCell ref="AJ190:AO190"/>
    <mergeCell ref="A190:B190"/>
    <mergeCell ref="C190:D190"/>
    <mergeCell ref="E190:F190"/>
    <mergeCell ref="G190:H190"/>
    <mergeCell ref="I190:K190"/>
    <mergeCell ref="L190:N190"/>
    <mergeCell ref="S189:Z189"/>
    <mergeCell ref="AA189:AE189"/>
    <mergeCell ref="AF189:AH189"/>
    <mergeCell ref="AJ189:AO189"/>
    <mergeCell ref="A189:B189"/>
    <mergeCell ref="C189:D189"/>
    <mergeCell ref="E189:F189"/>
    <mergeCell ref="G189:H189"/>
    <mergeCell ref="I189:K189"/>
    <mergeCell ref="L189:N189"/>
    <mergeCell ref="O189:P189"/>
    <mergeCell ref="Q189:R189"/>
    <mergeCell ref="O188:P188"/>
    <mergeCell ref="Q188:R188"/>
    <mergeCell ref="S188:Z188"/>
    <mergeCell ref="AA188:AE188"/>
    <mergeCell ref="AF188:AH188"/>
    <mergeCell ref="AJ188:AO188"/>
    <mergeCell ref="A188:B188"/>
    <mergeCell ref="C188:D188"/>
    <mergeCell ref="E188:F188"/>
    <mergeCell ref="G188:H188"/>
    <mergeCell ref="I188:K188"/>
    <mergeCell ref="L188:N188"/>
    <mergeCell ref="S187:Z187"/>
    <mergeCell ref="AA187:AE187"/>
    <mergeCell ref="AF187:AH187"/>
    <mergeCell ref="AJ187:AO187"/>
    <mergeCell ref="A187:B187"/>
    <mergeCell ref="C187:D187"/>
    <mergeCell ref="E187:F187"/>
    <mergeCell ref="G187:H187"/>
    <mergeCell ref="I187:K187"/>
    <mergeCell ref="L187:N187"/>
    <mergeCell ref="O187:P187"/>
    <mergeCell ref="Q187:R187"/>
    <mergeCell ref="O186:P186"/>
    <mergeCell ref="Q186:R186"/>
    <mergeCell ref="S186:Z186"/>
    <mergeCell ref="AA186:AE186"/>
    <mergeCell ref="AF186:AH186"/>
    <mergeCell ref="AJ186:AO186"/>
    <mergeCell ref="A186:B186"/>
    <mergeCell ref="C186:D186"/>
    <mergeCell ref="E186:F186"/>
    <mergeCell ref="G186:H186"/>
    <mergeCell ref="I186:K186"/>
    <mergeCell ref="L186:N186"/>
    <mergeCell ref="S185:Z185"/>
    <mergeCell ref="AA185:AE185"/>
    <mergeCell ref="AF185:AH185"/>
    <mergeCell ref="AJ185:AO185"/>
    <mergeCell ref="A185:B185"/>
    <mergeCell ref="C185:D185"/>
    <mergeCell ref="E185:F185"/>
    <mergeCell ref="G185:H185"/>
    <mergeCell ref="I185:K185"/>
    <mergeCell ref="L185:N185"/>
    <mergeCell ref="O185:P185"/>
    <mergeCell ref="Q185:R185"/>
    <mergeCell ref="O184:P184"/>
    <mergeCell ref="Q184:R184"/>
    <mergeCell ref="S184:Z184"/>
    <mergeCell ref="AA184:AE184"/>
    <mergeCell ref="AF184:AH184"/>
    <mergeCell ref="AJ184:AO184"/>
    <mergeCell ref="A184:B184"/>
    <mergeCell ref="C184:D184"/>
    <mergeCell ref="E184:F184"/>
    <mergeCell ref="G184:H184"/>
    <mergeCell ref="I184:K184"/>
    <mergeCell ref="L184:N184"/>
    <mergeCell ref="S183:Z183"/>
    <mergeCell ref="AA183:AE183"/>
    <mergeCell ref="AF183:AH183"/>
    <mergeCell ref="AJ183:AO183"/>
    <mergeCell ref="A183:B183"/>
    <mergeCell ref="C183:D183"/>
    <mergeCell ref="E183:F183"/>
    <mergeCell ref="G183:H183"/>
    <mergeCell ref="I183:K183"/>
    <mergeCell ref="L183:N183"/>
    <mergeCell ref="O183:P183"/>
    <mergeCell ref="Q183:R183"/>
    <mergeCell ref="O182:P182"/>
    <mergeCell ref="Q182:R182"/>
    <mergeCell ref="S182:Z182"/>
    <mergeCell ref="AA182:AE182"/>
    <mergeCell ref="AF182:AH182"/>
    <mergeCell ref="AJ182:AO182"/>
    <mergeCell ref="A182:B182"/>
    <mergeCell ref="C182:D182"/>
    <mergeCell ref="E182:F182"/>
    <mergeCell ref="G182:H182"/>
    <mergeCell ref="I182:K182"/>
    <mergeCell ref="L182:N182"/>
    <mergeCell ref="S181:Z181"/>
    <mergeCell ref="AA181:AE181"/>
    <mergeCell ref="AF181:AH181"/>
    <mergeCell ref="AJ181:AO181"/>
    <mergeCell ref="A181:B181"/>
    <mergeCell ref="C181:D181"/>
    <mergeCell ref="E181:F181"/>
    <mergeCell ref="G181:H181"/>
    <mergeCell ref="I181:K181"/>
    <mergeCell ref="L181:N181"/>
    <mergeCell ref="O181:P181"/>
    <mergeCell ref="Q181:R181"/>
    <mergeCell ref="O180:P180"/>
    <mergeCell ref="Q180:R180"/>
    <mergeCell ref="S180:Z180"/>
    <mergeCell ref="AA180:AE180"/>
    <mergeCell ref="AF180:AH180"/>
    <mergeCell ref="AJ180:AO180"/>
    <mergeCell ref="A180:B180"/>
    <mergeCell ref="C180:D180"/>
    <mergeCell ref="E180:F180"/>
    <mergeCell ref="G180:H180"/>
    <mergeCell ref="I180:K180"/>
    <mergeCell ref="L180:N180"/>
    <mergeCell ref="S179:Z179"/>
    <mergeCell ref="AA179:AE179"/>
    <mergeCell ref="AF179:AH179"/>
    <mergeCell ref="AJ179:AO179"/>
    <mergeCell ref="A179:B179"/>
    <mergeCell ref="C179:D179"/>
    <mergeCell ref="E179:F179"/>
    <mergeCell ref="G179:H179"/>
    <mergeCell ref="I179:K179"/>
    <mergeCell ref="L179:N179"/>
    <mergeCell ref="O179:P179"/>
    <mergeCell ref="Q179:R179"/>
    <mergeCell ref="O178:P178"/>
    <mergeCell ref="Q178:R178"/>
    <mergeCell ref="S178:Z178"/>
    <mergeCell ref="AA178:AE178"/>
    <mergeCell ref="AF178:AH178"/>
    <mergeCell ref="AJ178:AO178"/>
    <mergeCell ref="A178:B178"/>
    <mergeCell ref="C178:D178"/>
    <mergeCell ref="E178:F178"/>
    <mergeCell ref="G178:H178"/>
    <mergeCell ref="I178:K178"/>
    <mergeCell ref="L178:N178"/>
    <mergeCell ref="S177:Z177"/>
    <mergeCell ref="AA177:AE177"/>
    <mergeCell ref="AF177:AH177"/>
    <mergeCell ref="AJ177:AO177"/>
    <mergeCell ref="A177:B177"/>
    <mergeCell ref="C177:D177"/>
    <mergeCell ref="E177:F177"/>
    <mergeCell ref="G177:H177"/>
    <mergeCell ref="I177:K177"/>
    <mergeCell ref="L177:N177"/>
    <mergeCell ref="O177:P177"/>
    <mergeCell ref="Q177:R177"/>
    <mergeCell ref="O176:P176"/>
    <mergeCell ref="Q176:R176"/>
    <mergeCell ref="S176:Z176"/>
    <mergeCell ref="AA176:AE176"/>
    <mergeCell ref="AF176:AH176"/>
    <mergeCell ref="AJ176:AO176"/>
    <mergeCell ref="A176:B176"/>
    <mergeCell ref="C176:D176"/>
    <mergeCell ref="E176:F176"/>
    <mergeCell ref="G176:H176"/>
    <mergeCell ref="I176:K176"/>
    <mergeCell ref="L176:N176"/>
    <mergeCell ref="S175:Z175"/>
    <mergeCell ref="AA175:AE175"/>
    <mergeCell ref="AF175:AH175"/>
    <mergeCell ref="AJ175:AO175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O174:P174"/>
    <mergeCell ref="Q174:R174"/>
    <mergeCell ref="S174:Z174"/>
    <mergeCell ref="AA174:AE174"/>
    <mergeCell ref="AF174:AH174"/>
    <mergeCell ref="AJ174:AO174"/>
    <mergeCell ref="A174:B174"/>
    <mergeCell ref="C174:D174"/>
    <mergeCell ref="E174:F174"/>
    <mergeCell ref="G174:H174"/>
    <mergeCell ref="I174:K174"/>
    <mergeCell ref="L174:N174"/>
    <mergeCell ref="S173:Z173"/>
    <mergeCell ref="AA173:AE173"/>
    <mergeCell ref="AF173:AH173"/>
    <mergeCell ref="AJ173:AO173"/>
    <mergeCell ref="A173:B173"/>
    <mergeCell ref="C173:D173"/>
    <mergeCell ref="E173:F173"/>
    <mergeCell ref="G173:H173"/>
    <mergeCell ref="I173:K173"/>
    <mergeCell ref="L173:N173"/>
    <mergeCell ref="O173:P173"/>
    <mergeCell ref="Q173:R173"/>
    <mergeCell ref="O172:P172"/>
    <mergeCell ref="Q172:R172"/>
    <mergeCell ref="S172:Z172"/>
    <mergeCell ref="AA172:AE172"/>
    <mergeCell ref="AF172:AH172"/>
    <mergeCell ref="AJ172:AO172"/>
    <mergeCell ref="A172:B172"/>
    <mergeCell ref="C172:D172"/>
    <mergeCell ref="E172:F172"/>
    <mergeCell ref="G172:H172"/>
    <mergeCell ref="I172:K172"/>
    <mergeCell ref="L172:N172"/>
    <mergeCell ref="S171:Z171"/>
    <mergeCell ref="AA171:AE171"/>
    <mergeCell ref="AF171:AH171"/>
    <mergeCell ref="AJ171:AO171"/>
    <mergeCell ref="A171:B171"/>
    <mergeCell ref="C171:D171"/>
    <mergeCell ref="E171:F171"/>
    <mergeCell ref="G171:H171"/>
    <mergeCell ref="I171:K171"/>
    <mergeCell ref="L171:N171"/>
    <mergeCell ref="O171:P171"/>
    <mergeCell ref="Q171:R171"/>
    <mergeCell ref="O170:P170"/>
    <mergeCell ref="Q170:R170"/>
    <mergeCell ref="S170:Z170"/>
    <mergeCell ref="AA170:AE170"/>
    <mergeCell ref="AF170:AH170"/>
    <mergeCell ref="AJ170:AO170"/>
    <mergeCell ref="A170:B170"/>
    <mergeCell ref="C170:D170"/>
    <mergeCell ref="E170:F170"/>
    <mergeCell ref="G170:H170"/>
    <mergeCell ref="I170:K170"/>
    <mergeCell ref="L170:N170"/>
    <mergeCell ref="S169:Z169"/>
    <mergeCell ref="AA169:AE169"/>
    <mergeCell ref="AF169:AH169"/>
    <mergeCell ref="AJ169:AO169"/>
    <mergeCell ref="A169:B169"/>
    <mergeCell ref="C169:D169"/>
    <mergeCell ref="E169:F169"/>
    <mergeCell ref="G169:H169"/>
    <mergeCell ref="I169:K169"/>
    <mergeCell ref="L169:N169"/>
    <mergeCell ref="O169:P169"/>
    <mergeCell ref="Q169:R169"/>
    <mergeCell ref="O168:P168"/>
    <mergeCell ref="Q168:R168"/>
    <mergeCell ref="S168:Z168"/>
    <mergeCell ref="AA168:AE168"/>
    <mergeCell ref="AF168:AH168"/>
    <mergeCell ref="AJ168:AO168"/>
    <mergeCell ref="A168:B168"/>
    <mergeCell ref="C168:D168"/>
    <mergeCell ref="E168:F168"/>
    <mergeCell ref="G168:H168"/>
    <mergeCell ref="I168:K168"/>
    <mergeCell ref="L168:N168"/>
    <mergeCell ref="S167:Z167"/>
    <mergeCell ref="AA167:AE167"/>
    <mergeCell ref="AF167:AH167"/>
    <mergeCell ref="AJ167:AO167"/>
    <mergeCell ref="A167:B167"/>
    <mergeCell ref="C167:D167"/>
    <mergeCell ref="E167:F167"/>
    <mergeCell ref="G167:H167"/>
    <mergeCell ref="I167:K167"/>
    <mergeCell ref="L167:N167"/>
    <mergeCell ref="O167:P167"/>
    <mergeCell ref="Q167:R167"/>
    <mergeCell ref="O166:P166"/>
    <mergeCell ref="Q166:R166"/>
    <mergeCell ref="S166:Z166"/>
    <mergeCell ref="AA166:AE166"/>
    <mergeCell ref="AF166:AH166"/>
    <mergeCell ref="AJ166:AO166"/>
    <mergeCell ref="A166:B166"/>
    <mergeCell ref="C166:D166"/>
    <mergeCell ref="E166:F166"/>
    <mergeCell ref="G166:H166"/>
    <mergeCell ref="I166:K166"/>
    <mergeCell ref="L166:N166"/>
    <mergeCell ref="S165:Z165"/>
    <mergeCell ref="AA165:AE165"/>
    <mergeCell ref="AF165:AH165"/>
    <mergeCell ref="AJ165:AO165"/>
    <mergeCell ref="A165:B165"/>
    <mergeCell ref="C165:D165"/>
    <mergeCell ref="E165:F165"/>
    <mergeCell ref="G165:H165"/>
    <mergeCell ref="I165:K165"/>
    <mergeCell ref="L165:N165"/>
    <mergeCell ref="O165:P165"/>
    <mergeCell ref="Q165:R165"/>
    <mergeCell ref="O164:P164"/>
    <mergeCell ref="Q164:R164"/>
    <mergeCell ref="S164:Z164"/>
    <mergeCell ref="AA164:AE164"/>
    <mergeCell ref="AF164:AH164"/>
    <mergeCell ref="AJ164:AO164"/>
    <mergeCell ref="A164:B164"/>
    <mergeCell ref="C164:D164"/>
    <mergeCell ref="E164:F164"/>
    <mergeCell ref="G164:H164"/>
    <mergeCell ref="I164:K164"/>
    <mergeCell ref="L164:N164"/>
    <mergeCell ref="S163:Z163"/>
    <mergeCell ref="AA163:AE163"/>
    <mergeCell ref="AF163:AH163"/>
    <mergeCell ref="AJ163:AO163"/>
    <mergeCell ref="A163:B163"/>
    <mergeCell ref="C163:D163"/>
    <mergeCell ref="E163:F163"/>
    <mergeCell ref="G163:H163"/>
    <mergeCell ref="I163:K163"/>
    <mergeCell ref="L163:N163"/>
    <mergeCell ref="O163:P163"/>
    <mergeCell ref="Q163:R163"/>
    <mergeCell ref="O162:P162"/>
    <mergeCell ref="Q162:R162"/>
    <mergeCell ref="S162:Z162"/>
    <mergeCell ref="AA162:AE162"/>
    <mergeCell ref="AF162:AH162"/>
    <mergeCell ref="AJ162:AO162"/>
    <mergeCell ref="A162:B162"/>
    <mergeCell ref="C162:D162"/>
    <mergeCell ref="E162:F162"/>
    <mergeCell ref="G162:H162"/>
    <mergeCell ref="I162:K162"/>
    <mergeCell ref="L162:N162"/>
    <mergeCell ref="S161:Z161"/>
    <mergeCell ref="AA161:AE161"/>
    <mergeCell ref="AF161:AH161"/>
    <mergeCell ref="AJ161:AO161"/>
    <mergeCell ref="A161:B161"/>
    <mergeCell ref="C161:D161"/>
    <mergeCell ref="E161:F161"/>
    <mergeCell ref="G161:H161"/>
    <mergeCell ref="I161:K161"/>
    <mergeCell ref="L161:N161"/>
    <mergeCell ref="O161:P161"/>
    <mergeCell ref="Q161:R161"/>
    <mergeCell ref="O160:P160"/>
    <mergeCell ref="Q160:R160"/>
    <mergeCell ref="S160:Z160"/>
    <mergeCell ref="AA160:AE160"/>
    <mergeCell ref="AF160:AH160"/>
    <mergeCell ref="AJ160:AO160"/>
    <mergeCell ref="A160:B160"/>
    <mergeCell ref="C160:D160"/>
    <mergeCell ref="E160:F160"/>
    <mergeCell ref="G160:H160"/>
    <mergeCell ref="I160:K160"/>
    <mergeCell ref="L160:N160"/>
    <mergeCell ref="S159:Z159"/>
    <mergeCell ref="AA159:AE159"/>
    <mergeCell ref="AF159:AH159"/>
    <mergeCell ref="AJ159:AO159"/>
    <mergeCell ref="A159:B159"/>
    <mergeCell ref="C159:D159"/>
    <mergeCell ref="E159:F159"/>
    <mergeCell ref="G159:H159"/>
    <mergeCell ref="I159:K159"/>
    <mergeCell ref="L159:N159"/>
    <mergeCell ref="O159:P159"/>
    <mergeCell ref="Q159:R159"/>
    <mergeCell ref="O158:P158"/>
    <mergeCell ref="Q158:R158"/>
    <mergeCell ref="S158:Z158"/>
    <mergeCell ref="AA158:AE158"/>
    <mergeCell ref="AF158:AH158"/>
    <mergeCell ref="AJ158:AO158"/>
    <mergeCell ref="A158:B158"/>
    <mergeCell ref="C158:D158"/>
    <mergeCell ref="E158:F158"/>
    <mergeCell ref="G158:H158"/>
    <mergeCell ref="I158:K158"/>
    <mergeCell ref="L158:N158"/>
    <mergeCell ref="S157:Z157"/>
    <mergeCell ref="AA157:AE157"/>
    <mergeCell ref="AF157:AH157"/>
    <mergeCell ref="AJ157:AO157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O156:P156"/>
    <mergeCell ref="Q156:R156"/>
    <mergeCell ref="S156:Z156"/>
    <mergeCell ref="AA156:AE156"/>
    <mergeCell ref="AF156:AH156"/>
    <mergeCell ref="AJ156:AO156"/>
    <mergeCell ref="A156:B156"/>
    <mergeCell ref="C156:D156"/>
    <mergeCell ref="E156:F156"/>
    <mergeCell ref="G156:H156"/>
    <mergeCell ref="I156:K156"/>
    <mergeCell ref="L156:N156"/>
    <mergeCell ref="S155:Z155"/>
    <mergeCell ref="AA155:AE155"/>
    <mergeCell ref="AF155:AH155"/>
    <mergeCell ref="AJ155:AO155"/>
    <mergeCell ref="A155:B155"/>
    <mergeCell ref="C155:D155"/>
    <mergeCell ref="E155:F155"/>
    <mergeCell ref="G155:H155"/>
    <mergeCell ref="I155:K155"/>
    <mergeCell ref="L155:N155"/>
    <mergeCell ref="O155:P155"/>
    <mergeCell ref="Q155:R155"/>
    <mergeCell ref="O154:P154"/>
    <mergeCell ref="Q154:R154"/>
    <mergeCell ref="S154:Z154"/>
    <mergeCell ref="AA154:AE154"/>
    <mergeCell ref="AF154:AH154"/>
    <mergeCell ref="AJ154:AO154"/>
    <mergeCell ref="A154:B154"/>
    <mergeCell ref="C154:D154"/>
    <mergeCell ref="E154:F154"/>
    <mergeCell ref="G154:H154"/>
    <mergeCell ref="I154:K154"/>
    <mergeCell ref="L154:N154"/>
    <mergeCell ref="S153:Z153"/>
    <mergeCell ref="AA153:AE153"/>
    <mergeCell ref="AF153:AH153"/>
    <mergeCell ref="AJ153:AO153"/>
    <mergeCell ref="A153:B153"/>
    <mergeCell ref="C153:D153"/>
    <mergeCell ref="E153:F153"/>
    <mergeCell ref="G153:H153"/>
    <mergeCell ref="I153:K153"/>
    <mergeCell ref="L153:N153"/>
    <mergeCell ref="O153:P153"/>
    <mergeCell ref="Q153:R153"/>
    <mergeCell ref="O152:P152"/>
    <mergeCell ref="Q152:R152"/>
    <mergeCell ref="S152:Z152"/>
    <mergeCell ref="AA152:AE152"/>
    <mergeCell ref="AF152:AH152"/>
    <mergeCell ref="AJ152:AO152"/>
    <mergeCell ref="A152:B152"/>
    <mergeCell ref="C152:D152"/>
    <mergeCell ref="E152:F152"/>
    <mergeCell ref="G152:H152"/>
    <mergeCell ref="I152:K152"/>
    <mergeCell ref="L152:N152"/>
    <mergeCell ref="S151:Z151"/>
    <mergeCell ref="AA151:AE151"/>
    <mergeCell ref="AF151:AH151"/>
    <mergeCell ref="AJ151:AO151"/>
    <mergeCell ref="A151:B151"/>
    <mergeCell ref="C151:D151"/>
    <mergeCell ref="E151:F151"/>
    <mergeCell ref="G151:H151"/>
    <mergeCell ref="I151:K151"/>
    <mergeCell ref="L151:N151"/>
    <mergeCell ref="O151:P151"/>
    <mergeCell ref="Q151:R151"/>
    <mergeCell ref="O150:P150"/>
    <mergeCell ref="Q150:R150"/>
    <mergeCell ref="S150:Z150"/>
    <mergeCell ref="AA150:AE150"/>
    <mergeCell ref="AF150:AH150"/>
    <mergeCell ref="AJ150:AO150"/>
    <mergeCell ref="A150:B150"/>
    <mergeCell ref="C150:D150"/>
    <mergeCell ref="E150:F150"/>
    <mergeCell ref="G150:H150"/>
    <mergeCell ref="I150:K150"/>
    <mergeCell ref="L150:N150"/>
    <mergeCell ref="S149:Z149"/>
    <mergeCell ref="AA149:AE149"/>
    <mergeCell ref="AF149:AH149"/>
    <mergeCell ref="AJ149:AO149"/>
    <mergeCell ref="A149:B149"/>
    <mergeCell ref="C149:D149"/>
    <mergeCell ref="E149:F149"/>
    <mergeCell ref="G149:H149"/>
    <mergeCell ref="I149:K149"/>
    <mergeCell ref="L149:N149"/>
    <mergeCell ref="O149:P149"/>
    <mergeCell ref="Q149:R149"/>
    <mergeCell ref="O148:P148"/>
    <mergeCell ref="Q148:R148"/>
    <mergeCell ref="S148:Z148"/>
    <mergeCell ref="AA148:AE148"/>
    <mergeCell ref="AF148:AH148"/>
    <mergeCell ref="AJ148:AO148"/>
    <mergeCell ref="A148:B148"/>
    <mergeCell ref="C148:D148"/>
    <mergeCell ref="E148:F148"/>
    <mergeCell ref="G148:H148"/>
    <mergeCell ref="I148:K148"/>
    <mergeCell ref="L148:N148"/>
    <mergeCell ref="S147:Z147"/>
    <mergeCell ref="AA147:AE147"/>
    <mergeCell ref="AF147:AH147"/>
    <mergeCell ref="AJ147:AO147"/>
    <mergeCell ref="A147:B147"/>
    <mergeCell ref="C147:D147"/>
    <mergeCell ref="E147:F147"/>
    <mergeCell ref="G147:H147"/>
    <mergeCell ref="I147:K147"/>
    <mergeCell ref="L147:N147"/>
    <mergeCell ref="O147:P147"/>
    <mergeCell ref="Q147:R147"/>
    <mergeCell ref="O146:P146"/>
    <mergeCell ref="Q146:R146"/>
    <mergeCell ref="S146:Z146"/>
    <mergeCell ref="AA146:AE146"/>
    <mergeCell ref="AF146:AH146"/>
    <mergeCell ref="AJ146:AO146"/>
    <mergeCell ref="A146:B146"/>
    <mergeCell ref="C146:D146"/>
    <mergeCell ref="E146:F146"/>
    <mergeCell ref="G146:H146"/>
    <mergeCell ref="I146:K146"/>
    <mergeCell ref="L146:N146"/>
    <mergeCell ref="S145:Z145"/>
    <mergeCell ref="AA145:AE145"/>
    <mergeCell ref="AF145:AH145"/>
    <mergeCell ref="AJ145:AO145"/>
    <mergeCell ref="A145:B145"/>
    <mergeCell ref="C145:D145"/>
    <mergeCell ref="E145:F145"/>
    <mergeCell ref="G145:H145"/>
    <mergeCell ref="I145:K145"/>
    <mergeCell ref="L145:N145"/>
    <mergeCell ref="O145:P145"/>
    <mergeCell ref="Q145:R145"/>
    <mergeCell ref="O144:P144"/>
    <mergeCell ref="Q144:R144"/>
    <mergeCell ref="S144:Z144"/>
    <mergeCell ref="AA144:AE144"/>
    <mergeCell ref="AF144:AH144"/>
    <mergeCell ref="AJ144:AO144"/>
    <mergeCell ref="A144:B144"/>
    <mergeCell ref="C144:D144"/>
    <mergeCell ref="E144:F144"/>
    <mergeCell ref="G144:H144"/>
    <mergeCell ref="I144:K144"/>
    <mergeCell ref="L144:N144"/>
    <mergeCell ref="S143:Z143"/>
    <mergeCell ref="AA143:AE143"/>
    <mergeCell ref="AF143:AH143"/>
    <mergeCell ref="AJ143:AO143"/>
    <mergeCell ref="A143:B143"/>
    <mergeCell ref="C143:D143"/>
    <mergeCell ref="E143:F143"/>
    <mergeCell ref="G143:H143"/>
    <mergeCell ref="I143:K143"/>
    <mergeCell ref="L143:N143"/>
    <mergeCell ref="O143:P143"/>
    <mergeCell ref="Q143:R143"/>
    <mergeCell ref="O142:P142"/>
    <mergeCell ref="Q142:R142"/>
    <mergeCell ref="S142:Z142"/>
    <mergeCell ref="AA142:AE142"/>
    <mergeCell ref="AF142:AH142"/>
    <mergeCell ref="AJ142:AO142"/>
    <mergeCell ref="A142:B142"/>
    <mergeCell ref="C142:D142"/>
    <mergeCell ref="E142:F142"/>
    <mergeCell ref="G142:H142"/>
    <mergeCell ref="I142:K142"/>
    <mergeCell ref="L142:N142"/>
    <mergeCell ref="S141:Z141"/>
    <mergeCell ref="AA141:AE141"/>
    <mergeCell ref="AF141:AH141"/>
    <mergeCell ref="AJ141:AO141"/>
    <mergeCell ref="A141:B141"/>
    <mergeCell ref="C141:D141"/>
    <mergeCell ref="E141:F141"/>
    <mergeCell ref="G141:H141"/>
    <mergeCell ref="I141:K141"/>
    <mergeCell ref="L141:N141"/>
    <mergeCell ref="O141:P141"/>
    <mergeCell ref="Q141:R141"/>
    <mergeCell ref="O140:P140"/>
    <mergeCell ref="Q140:R140"/>
    <mergeCell ref="S140:Z140"/>
    <mergeCell ref="AA140:AE140"/>
    <mergeCell ref="AF140:AH140"/>
    <mergeCell ref="AJ140:AO140"/>
    <mergeCell ref="A140:B140"/>
    <mergeCell ref="C140:D140"/>
    <mergeCell ref="E140:F140"/>
    <mergeCell ref="G140:H140"/>
    <mergeCell ref="I140:K140"/>
    <mergeCell ref="L140:N140"/>
    <mergeCell ref="S139:Z139"/>
    <mergeCell ref="AA139:AE139"/>
    <mergeCell ref="AF139:AH139"/>
    <mergeCell ref="AJ139:AO139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O138:P138"/>
    <mergeCell ref="Q138:R138"/>
    <mergeCell ref="S138:Z138"/>
    <mergeCell ref="AA138:AE138"/>
    <mergeCell ref="AF138:AH138"/>
    <mergeCell ref="AJ138:AO138"/>
    <mergeCell ref="A138:B138"/>
    <mergeCell ref="C138:D138"/>
    <mergeCell ref="E138:F138"/>
    <mergeCell ref="G138:H138"/>
    <mergeCell ref="I138:K138"/>
    <mergeCell ref="L138:N138"/>
    <mergeCell ref="S137:Z137"/>
    <mergeCell ref="AA137:AE137"/>
    <mergeCell ref="AF137:AH137"/>
    <mergeCell ref="AJ137:AO137"/>
    <mergeCell ref="A137:B137"/>
    <mergeCell ref="C137:D137"/>
    <mergeCell ref="E137:F137"/>
    <mergeCell ref="G137:H137"/>
    <mergeCell ref="I137:K137"/>
    <mergeCell ref="L137:N137"/>
    <mergeCell ref="O137:P137"/>
    <mergeCell ref="Q137:R137"/>
    <mergeCell ref="O136:P136"/>
    <mergeCell ref="Q136:R136"/>
    <mergeCell ref="S136:Z136"/>
    <mergeCell ref="AA136:AE136"/>
    <mergeCell ref="AF136:AH136"/>
    <mergeCell ref="AJ136:AO136"/>
    <mergeCell ref="A136:B136"/>
    <mergeCell ref="C136:D136"/>
    <mergeCell ref="E136:F136"/>
    <mergeCell ref="G136:H136"/>
    <mergeCell ref="I136:K136"/>
    <mergeCell ref="L136:N136"/>
    <mergeCell ref="S135:Z135"/>
    <mergeCell ref="AA135:AE135"/>
    <mergeCell ref="AF135:AH135"/>
    <mergeCell ref="AJ135:AO135"/>
    <mergeCell ref="A135:B135"/>
    <mergeCell ref="C135:D135"/>
    <mergeCell ref="E135:F135"/>
    <mergeCell ref="G135:H135"/>
    <mergeCell ref="I135:K135"/>
    <mergeCell ref="L135:N135"/>
    <mergeCell ref="O135:P135"/>
    <mergeCell ref="Q135:R135"/>
    <mergeCell ref="O134:P134"/>
    <mergeCell ref="Q134:R134"/>
    <mergeCell ref="S134:Z134"/>
    <mergeCell ref="AA134:AE134"/>
    <mergeCell ref="AF134:AH134"/>
    <mergeCell ref="AJ134:AO134"/>
    <mergeCell ref="A134:B134"/>
    <mergeCell ref="C134:D134"/>
    <mergeCell ref="E134:F134"/>
    <mergeCell ref="G134:H134"/>
    <mergeCell ref="I134:K134"/>
    <mergeCell ref="L134:N134"/>
    <mergeCell ref="S133:Z133"/>
    <mergeCell ref="AA133:AE133"/>
    <mergeCell ref="AF133:AH133"/>
    <mergeCell ref="AJ133:AO133"/>
    <mergeCell ref="A133:B133"/>
    <mergeCell ref="C133:D133"/>
    <mergeCell ref="E133:F133"/>
    <mergeCell ref="G133:H133"/>
    <mergeCell ref="I133:K133"/>
    <mergeCell ref="L133:N133"/>
    <mergeCell ref="O133:P133"/>
    <mergeCell ref="Q133:R133"/>
    <mergeCell ref="O132:P132"/>
    <mergeCell ref="Q132:R132"/>
    <mergeCell ref="S132:Z132"/>
    <mergeCell ref="AA132:AE132"/>
    <mergeCell ref="AF132:AH132"/>
    <mergeCell ref="AJ132:AO132"/>
    <mergeCell ref="A132:B132"/>
    <mergeCell ref="C132:D132"/>
    <mergeCell ref="E132:F132"/>
    <mergeCell ref="G132:H132"/>
    <mergeCell ref="I132:K132"/>
    <mergeCell ref="L132:N132"/>
    <mergeCell ref="S131:Z131"/>
    <mergeCell ref="AA131:AE131"/>
    <mergeCell ref="AF131:AH131"/>
    <mergeCell ref="AJ131:AO131"/>
    <mergeCell ref="A131:B131"/>
    <mergeCell ref="C131:D131"/>
    <mergeCell ref="E131:F131"/>
    <mergeCell ref="G131:H131"/>
    <mergeCell ref="I131:K131"/>
    <mergeCell ref="L131:N131"/>
    <mergeCell ref="O131:P131"/>
    <mergeCell ref="Q131:R131"/>
    <mergeCell ref="O130:P130"/>
    <mergeCell ref="Q130:R130"/>
    <mergeCell ref="S130:Z130"/>
    <mergeCell ref="AA130:AE130"/>
    <mergeCell ref="AF130:AH130"/>
    <mergeCell ref="AJ130:AO130"/>
    <mergeCell ref="A130:B130"/>
    <mergeCell ref="C130:D130"/>
    <mergeCell ref="E130:F130"/>
    <mergeCell ref="G130:H130"/>
    <mergeCell ref="I130:K130"/>
    <mergeCell ref="L130:N130"/>
    <mergeCell ref="S129:Z129"/>
    <mergeCell ref="AA129:AE129"/>
    <mergeCell ref="AF129:AH129"/>
    <mergeCell ref="AJ129:AO129"/>
    <mergeCell ref="A129:B129"/>
    <mergeCell ref="C129:D129"/>
    <mergeCell ref="E129:F129"/>
    <mergeCell ref="G129:H129"/>
    <mergeCell ref="I129:K129"/>
    <mergeCell ref="L129:N129"/>
    <mergeCell ref="O129:P129"/>
    <mergeCell ref="Q129:R129"/>
    <mergeCell ref="O128:P128"/>
    <mergeCell ref="Q128:R128"/>
    <mergeCell ref="S128:Z128"/>
    <mergeCell ref="AA128:AE128"/>
    <mergeCell ref="AF128:AH128"/>
    <mergeCell ref="AJ128:AO128"/>
    <mergeCell ref="A128:B128"/>
    <mergeCell ref="C128:D128"/>
    <mergeCell ref="E128:F128"/>
    <mergeCell ref="G128:H128"/>
    <mergeCell ref="I128:K128"/>
    <mergeCell ref="L128:N128"/>
    <mergeCell ref="S127:Z127"/>
    <mergeCell ref="AA127:AE127"/>
    <mergeCell ref="AF127:AH127"/>
    <mergeCell ref="AJ127:AO127"/>
    <mergeCell ref="A127:B127"/>
    <mergeCell ref="C127:D127"/>
    <mergeCell ref="E127:F127"/>
    <mergeCell ref="G127:H127"/>
    <mergeCell ref="I127:K127"/>
    <mergeCell ref="L127:N127"/>
    <mergeCell ref="O127:P127"/>
    <mergeCell ref="Q127:R127"/>
    <mergeCell ref="O126:P126"/>
    <mergeCell ref="Q126:R126"/>
    <mergeCell ref="S126:Z126"/>
    <mergeCell ref="AA126:AE126"/>
    <mergeCell ref="AF126:AH126"/>
    <mergeCell ref="AJ126:AO126"/>
    <mergeCell ref="A126:B126"/>
    <mergeCell ref="C126:D126"/>
    <mergeCell ref="E126:F126"/>
    <mergeCell ref="G126:H126"/>
    <mergeCell ref="I126:K126"/>
    <mergeCell ref="L126:N126"/>
    <mergeCell ref="S125:Z125"/>
    <mergeCell ref="AA125:AE125"/>
    <mergeCell ref="AF125:AH125"/>
    <mergeCell ref="AJ125:AO125"/>
    <mergeCell ref="A125:B125"/>
    <mergeCell ref="C125:D125"/>
    <mergeCell ref="E125:F125"/>
    <mergeCell ref="G125:H125"/>
    <mergeCell ref="I125:K125"/>
    <mergeCell ref="L125:N125"/>
    <mergeCell ref="O125:P125"/>
    <mergeCell ref="Q125:R125"/>
    <mergeCell ref="O124:P124"/>
    <mergeCell ref="Q124:R124"/>
    <mergeCell ref="S124:Z124"/>
    <mergeCell ref="AA124:AE124"/>
    <mergeCell ref="AF124:AH124"/>
    <mergeCell ref="AJ124:AO124"/>
    <mergeCell ref="A124:B124"/>
    <mergeCell ref="C124:D124"/>
    <mergeCell ref="E124:F124"/>
    <mergeCell ref="G124:H124"/>
    <mergeCell ref="I124:K124"/>
    <mergeCell ref="L124:N124"/>
    <mergeCell ref="S123:Z123"/>
    <mergeCell ref="AA123:AE123"/>
    <mergeCell ref="AF123:AH123"/>
    <mergeCell ref="AJ123:AO123"/>
    <mergeCell ref="A123:B123"/>
    <mergeCell ref="C123:D123"/>
    <mergeCell ref="E123:F123"/>
    <mergeCell ref="G123:H123"/>
    <mergeCell ref="I123:K123"/>
    <mergeCell ref="L123:N123"/>
    <mergeCell ref="O123:P123"/>
    <mergeCell ref="Q123:R123"/>
    <mergeCell ref="O122:P122"/>
    <mergeCell ref="Q122:R122"/>
    <mergeCell ref="S122:Z122"/>
    <mergeCell ref="AA122:AE122"/>
    <mergeCell ref="AF122:AH122"/>
    <mergeCell ref="AJ122:AO122"/>
    <mergeCell ref="A122:B122"/>
    <mergeCell ref="C122:D122"/>
    <mergeCell ref="E122:F122"/>
    <mergeCell ref="G122:H122"/>
    <mergeCell ref="I122:K122"/>
    <mergeCell ref="L122:N122"/>
    <mergeCell ref="S121:Z121"/>
    <mergeCell ref="AA121:AE121"/>
    <mergeCell ref="AF121:AH121"/>
    <mergeCell ref="AJ121:AO121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O120:P120"/>
    <mergeCell ref="Q120:R120"/>
    <mergeCell ref="S120:Z120"/>
    <mergeCell ref="AA120:AE120"/>
    <mergeCell ref="AF120:AH120"/>
    <mergeCell ref="AJ120:AO120"/>
    <mergeCell ref="A120:B120"/>
    <mergeCell ref="C120:D120"/>
    <mergeCell ref="E120:F120"/>
    <mergeCell ref="G120:H120"/>
    <mergeCell ref="I120:K120"/>
    <mergeCell ref="L120:N120"/>
    <mergeCell ref="S119:Z119"/>
    <mergeCell ref="AA119:AE119"/>
    <mergeCell ref="AF119:AH119"/>
    <mergeCell ref="AJ119:AO119"/>
    <mergeCell ref="A119:B119"/>
    <mergeCell ref="C119:D119"/>
    <mergeCell ref="E119:F119"/>
    <mergeCell ref="G119:H119"/>
    <mergeCell ref="I119:K119"/>
    <mergeCell ref="L119:N119"/>
    <mergeCell ref="O119:P119"/>
    <mergeCell ref="Q119:R119"/>
    <mergeCell ref="O118:P118"/>
    <mergeCell ref="Q118:R118"/>
    <mergeCell ref="S118:Z118"/>
    <mergeCell ref="AA118:AE118"/>
    <mergeCell ref="AF118:AH118"/>
    <mergeCell ref="AJ118:AO118"/>
    <mergeCell ref="A118:B118"/>
    <mergeCell ref="C118:D118"/>
    <mergeCell ref="E118:F118"/>
    <mergeCell ref="G118:H118"/>
    <mergeCell ref="I118:K118"/>
    <mergeCell ref="L118:N118"/>
    <mergeCell ref="S117:Z117"/>
    <mergeCell ref="AA117:AE117"/>
    <mergeCell ref="AF117:AH117"/>
    <mergeCell ref="AJ117:AO117"/>
    <mergeCell ref="A117:B117"/>
    <mergeCell ref="C117:D117"/>
    <mergeCell ref="E117:F117"/>
    <mergeCell ref="G117:H117"/>
    <mergeCell ref="I117:K117"/>
    <mergeCell ref="L117:N117"/>
    <mergeCell ref="O117:P117"/>
    <mergeCell ref="Q117:R117"/>
    <mergeCell ref="O116:P116"/>
    <mergeCell ref="Q116:R116"/>
    <mergeCell ref="S116:Z116"/>
    <mergeCell ref="AA116:AE116"/>
    <mergeCell ref="AF116:AH116"/>
    <mergeCell ref="AJ116:AO116"/>
    <mergeCell ref="A116:B116"/>
    <mergeCell ref="C116:D116"/>
    <mergeCell ref="E116:F116"/>
    <mergeCell ref="G116:H116"/>
    <mergeCell ref="I116:K116"/>
    <mergeCell ref="L116:N116"/>
    <mergeCell ref="S115:Z115"/>
    <mergeCell ref="AA115:AE115"/>
    <mergeCell ref="AF115:AH115"/>
    <mergeCell ref="AJ115:AO115"/>
    <mergeCell ref="A115:B115"/>
    <mergeCell ref="C115:D115"/>
    <mergeCell ref="E115:F115"/>
    <mergeCell ref="G115:H115"/>
    <mergeCell ref="I115:K115"/>
    <mergeCell ref="L115:N115"/>
    <mergeCell ref="O115:P115"/>
    <mergeCell ref="Q115:R115"/>
    <mergeCell ref="O114:P114"/>
    <mergeCell ref="Q114:R114"/>
    <mergeCell ref="S114:Z114"/>
    <mergeCell ref="AA114:AE114"/>
    <mergeCell ref="AF114:AH114"/>
    <mergeCell ref="AJ114:AO114"/>
    <mergeCell ref="A114:B114"/>
    <mergeCell ref="C114:D114"/>
    <mergeCell ref="E114:F114"/>
    <mergeCell ref="G114:H114"/>
    <mergeCell ref="I114:K114"/>
    <mergeCell ref="L114:N114"/>
    <mergeCell ref="S113:Z113"/>
    <mergeCell ref="AA113:AE113"/>
    <mergeCell ref="AF113:AH113"/>
    <mergeCell ref="AJ113:AO113"/>
    <mergeCell ref="A113:B113"/>
    <mergeCell ref="C113:D113"/>
    <mergeCell ref="E113:F113"/>
    <mergeCell ref="G113:H113"/>
    <mergeCell ref="I113:K113"/>
    <mergeCell ref="L113:N113"/>
    <mergeCell ref="O113:P113"/>
    <mergeCell ref="Q113:R113"/>
    <mergeCell ref="O112:P112"/>
    <mergeCell ref="Q112:R112"/>
    <mergeCell ref="S112:Z112"/>
    <mergeCell ref="AA112:AE112"/>
    <mergeCell ref="AF112:AH112"/>
    <mergeCell ref="AJ112:AO112"/>
    <mergeCell ref="A112:B112"/>
    <mergeCell ref="C112:D112"/>
    <mergeCell ref="E112:F112"/>
    <mergeCell ref="G112:H112"/>
    <mergeCell ref="I112:K112"/>
    <mergeCell ref="L112:N112"/>
    <mergeCell ref="S111:Z111"/>
    <mergeCell ref="AA111:AE111"/>
    <mergeCell ref="AF111:AH111"/>
    <mergeCell ref="AJ111:AO111"/>
    <mergeCell ref="A111:B111"/>
    <mergeCell ref="C111:D111"/>
    <mergeCell ref="E111:F111"/>
    <mergeCell ref="G111:H111"/>
    <mergeCell ref="I111:K111"/>
    <mergeCell ref="L111:N111"/>
    <mergeCell ref="O111:P111"/>
    <mergeCell ref="Q111:R111"/>
    <mergeCell ref="O110:P110"/>
    <mergeCell ref="Q110:R110"/>
    <mergeCell ref="S110:Z110"/>
    <mergeCell ref="AA110:AE110"/>
    <mergeCell ref="AF110:AH110"/>
    <mergeCell ref="AJ110:AO110"/>
    <mergeCell ref="A110:B110"/>
    <mergeCell ref="C110:D110"/>
    <mergeCell ref="E110:F110"/>
    <mergeCell ref="G110:H110"/>
    <mergeCell ref="I110:K110"/>
    <mergeCell ref="L110:N110"/>
    <mergeCell ref="S109:Z109"/>
    <mergeCell ref="AA109:AE109"/>
    <mergeCell ref="AF109:AH109"/>
    <mergeCell ref="AJ109:AO109"/>
    <mergeCell ref="A109:B109"/>
    <mergeCell ref="C109:D109"/>
    <mergeCell ref="E109:F109"/>
    <mergeCell ref="G109:H109"/>
    <mergeCell ref="I109:K109"/>
    <mergeCell ref="L109:N109"/>
    <mergeCell ref="O109:P109"/>
    <mergeCell ref="Q109:R109"/>
    <mergeCell ref="O108:P108"/>
    <mergeCell ref="Q108:R108"/>
    <mergeCell ref="S108:Z108"/>
    <mergeCell ref="AA108:AE108"/>
    <mergeCell ref="AF108:AH108"/>
    <mergeCell ref="AJ108:AO108"/>
    <mergeCell ref="A108:B108"/>
    <mergeCell ref="C108:D108"/>
    <mergeCell ref="E108:F108"/>
    <mergeCell ref="G108:H108"/>
    <mergeCell ref="I108:K108"/>
    <mergeCell ref="L108:N108"/>
    <mergeCell ref="S107:Z107"/>
    <mergeCell ref="AA107:AE107"/>
    <mergeCell ref="AF107:AH107"/>
    <mergeCell ref="AJ107:AO107"/>
    <mergeCell ref="A107:B107"/>
    <mergeCell ref="C107:D107"/>
    <mergeCell ref="E107:F107"/>
    <mergeCell ref="G107:H107"/>
    <mergeCell ref="I107:K107"/>
    <mergeCell ref="L107:N107"/>
    <mergeCell ref="O107:P107"/>
    <mergeCell ref="Q107:R107"/>
    <mergeCell ref="O106:P106"/>
    <mergeCell ref="Q106:R106"/>
    <mergeCell ref="S106:Z106"/>
    <mergeCell ref="AA106:AE106"/>
    <mergeCell ref="AF106:AH106"/>
    <mergeCell ref="AJ106:AO106"/>
    <mergeCell ref="A106:B106"/>
    <mergeCell ref="C106:D106"/>
    <mergeCell ref="E106:F106"/>
    <mergeCell ref="G106:H106"/>
    <mergeCell ref="I106:K106"/>
    <mergeCell ref="L106:N106"/>
    <mergeCell ref="S105:Z105"/>
    <mergeCell ref="AA105:AE105"/>
    <mergeCell ref="AF105:AH105"/>
    <mergeCell ref="AJ105:AO105"/>
    <mergeCell ref="A105:B105"/>
    <mergeCell ref="C105:D105"/>
    <mergeCell ref="E105:F105"/>
    <mergeCell ref="G105:H105"/>
    <mergeCell ref="I105:K105"/>
    <mergeCell ref="L105:N105"/>
    <mergeCell ref="O105:P105"/>
    <mergeCell ref="Q105:R105"/>
    <mergeCell ref="O104:P104"/>
    <mergeCell ref="Q104:R104"/>
    <mergeCell ref="S104:Z104"/>
    <mergeCell ref="AA104:AE104"/>
    <mergeCell ref="AF104:AH104"/>
    <mergeCell ref="AJ104:AO104"/>
    <mergeCell ref="A104:B104"/>
    <mergeCell ref="C104:D104"/>
    <mergeCell ref="E104:F104"/>
    <mergeCell ref="G104:H104"/>
    <mergeCell ref="I104:K104"/>
    <mergeCell ref="L104:N104"/>
    <mergeCell ref="S103:Z103"/>
    <mergeCell ref="AA103:AE103"/>
    <mergeCell ref="AF103:AH103"/>
    <mergeCell ref="AJ103:AO103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O102:P102"/>
    <mergeCell ref="Q102:R102"/>
    <mergeCell ref="S102:Z102"/>
    <mergeCell ref="AA102:AE102"/>
    <mergeCell ref="AF102:AH102"/>
    <mergeCell ref="AJ102:AO102"/>
    <mergeCell ref="A102:B102"/>
    <mergeCell ref="C102:D102"/>
    <mergeCell ref="E102:F102"/>
    <mergeCell ref="G102:H102"/>
    <mergeCell ref="I102:K102"/>
    <mergeCell ref="L102:N102"/>
    <mergeCell ref="S101:Z101"/>
    <mergeCell ref="AA101:AE101"/>
    <mergeCell ref="AF101:AH101"/>
    <mergeCell ref="AJ101:AO101"/>
    <mergeCell ref="A101:B101"/>
    <mergeCell ref="C101:D101"/>
    <mergeCell ref="E101:F101"/>
    <mergeCell ref="G101:H101"/>
    <mergeCell ref="I101:K101"/>
    <mergeCell ref="L101:N101"/>
    <mergeCell ref="O101:P101"/>
    <mergeCell ref="Q101:R101"/>
    <mergeCell ref="O100:P100"/>
    <mergeCell ref="Q100:R100"/>
    <mergeCell ref="S100:Z100"/>
    <mergeCell ref="AA100:AE100"/>
    <mergeCell ref="AF100:AH100"/>
    <mergeCell ref="AJ100:AO100"/>
    <mergeCell ref="A100:B100"/>
    <mergeCell ref="C100:D100"/>
    <mergeCell ref="E100:F100"/>
    <mergeCell ref="G100:H100"/>
    <mergeCell ref="I100:K100"/>
    <mergeCell ref="L100:N100"/>
    <mergeCell ref="S99:Z99"/>
    <mergeCell ref="AA99:AE99"/>
    <mergeCell ref="AF99:AH99"/>
    <mergeCell ref="AJ99:AO99"/>
    <mergeCell ref="A99:B99"/>
    <mergeCell ref="C99:D99"/>
    <mergeCell ref="E99:F99"/>
    <mergeCell ref="G99:H99"/>
    <mergeCell ref="I99:K99"/>
    <mergeCell ref="L99:N99"/>
    <mergeCell ref="O99:P99"/>
    <mergeCell ref="Q99:R99"/>
    <mergeCell ref="O98:P98"/>
    <mergeCell ref="Q98:R98"/>
    <mergeCell ref="S98:Z98"/>
    <mergeCell ref="AA98:AE98"/>
    <mergeCell ref="AF98:AH98"/>
    <mergeCell ref="AJ98:AO98"/>
    <mergeCell ref="A98:B98"/>
    <mergeCell ref="C98:D98"/>
    <mergeCell ref="E98:F98"/>
    <mergeCell ref="G98:H98"/>
    <mergeCell ref="I98:K98"/>
    <mergeCell ref="L98:N98"/>
    <mergeCell ref="S97:Z97"/>
    <mergeCell ref="AA97:AE97"/>
    <mergeCell ref="AF97:AH97"/>
    <mergeCell ref="AJ97:AO97"/>
    <mergeCell ref="A97:B97"/>
    <mergeCell ref="C97:D97"/>
    <mergeCell ref="E97:F97"/>
    <mergeCell ref="G97:H97"/>
    <mergeCell ref="I97:K97"/>
    <mergeCell ref="L97:N97"/>
    <mergeCell ref="O97:P97"/>
    <mergeCell ref="Q97:R97"/>
    <mergeCell ref="O96:P96"/>
    <mergeCell ref="Q96:R96"/>
    <mergeCell ref="S96:Z96"/>
    <mergeCell ref="AA96:AE96"/>
    <mergeCell ref="AF96:AH96"/>
    <mergeCell ref="AJ96:AO96"/>
    <mergeCell ref="A96:B96"/>
    <mergeCell ref="C96:D96"/>
    <mergeCell ref="E96:F96"/>
    <mergeCell ref="G96:H96"/>
    <mergeCell ref="I96:K96"/>
    <mergeCell ref="L96:N96"/>
    <mergeCell ref="S95:Z95"/>
    <mergeCell ref="AA95:AE95"/>
    <mergeCell ref="AF95:AH95"/>
    <mergeCell ref="AJ95:AO95"/>
    <mergeCell ref="A95:B95"/>
    <mergeCell ref="C95:D95"/>
    <mergeCell ref="E95:F95"/>
    <mergeCell ref="G95:H95"/>
    <mergeCell ref="I95:K95"/>
    <mergeCell ref="L95:N95"/>
    <mergeCell ref="O95:P95"/>
    <mergeCell ref="Q95:R95"/>
    <mergeCell ref="O94:P94"/>
    <mergeCell ref="Q94:R94"/>
    <mergeCell ref="S94:Z94"/>
    <mergeCell ref="AA94:AE94"/>
    <mergeCell ref="AF94:AH94"/>
    <mergeCell ref="AJ94:AO94"/>
    <mergeCell ref="A94:B94"/>
    <mergeCell ref="C94:D94"/>
    <mergeCell ref="E94:F94"/>
    <mergeCell ref="G94:H94"/>
    <mergeCell ref="I94:K94"/>
    <mergeCell ref="L94:N94"/>
    <mergeCell ref="S93:Z93"/>
    <mergeCell ref="AA93:AE93"/>
    <mergeCell ref="AF93:AH93"/>
    <mergeCell ref="AJ93:AO93"/>
    <mergeCell ref="A93:B93"/>
    <mergeCell ref="C93:D93"/>
    <mergeCell ref="E93:F93"/>
    <mergeCell ref="G93:H93"/>
    <mergeCell ref="I93:K93"/>
    <mergeCell ref="L93:N93"/>
    <mergeCell ref="O93:P93"/>
    <mergeCell ref="Q93:R93"/>
    <mergeCell ref="O92:P92"/>
    <mergeCell ref="Q92:R92"/>
    <mergeCell ref="S92:Z92"/>
    <mergeCell ref="AA92:AE92"/>
    <mergeCell ref="AF92:AH92"/>
    <mergeCell ref="AJ92:AO92"/>
    <mergeCell ref="A92:B92"/>
    <mergeCell ref="C92:D92"/>
    <mergeCell ref="E92:F92"/>
    <mergeCell ref="G92:H92"/>
    <mergeCell ref="I92:K92"/>
    <mergeCell ref="L92:N92"/>
    <mergeCell ref="S91:Z91"/>
    <mergeCell ref="AA91:AE91"/>
    <mergeCell ref="AF91:AH91"/>
    <mergeCell ref="AJ91:AO91"/>
    <mergeCell ref="A91:B91"/>
    <mergeCell ref="C91:D91"/>
    <mergeCell ref="E91:F91"/>
    <mergeCell ref="G91:H91"/>
    <mergeCell ref="I91:K91"/>
    <mergeCell ref="L91:N91"/>
    <mergeCell ref="O91:P91"/>
    <mergeCell ref="Q91:R91"/>
    <mergeCell ref="O90:P90"/>
    <mergeCell ref="Q90:R90"/>
    <mergeCell ref="S90:Z90"/>
    <mergeCell ref="AA90:AE90"/>
    <mergeCell ref="AF90:AH90"/>
    <mergeCell ref="AJ90:AO90"/>
    <mergeCell ref="A90:B90"/>
    <mergeCell ref="C90:D90"/>
    <mergeCell ref="E90:F90"/>
    <mergeCell ref="G90:H90"/>
    <mergeCell ref="I90:K90"/>
    <mergeCell ref="L90:N90"/>
    <mergeCell ref="S89:Z89"/>
    <mergeCell ref="AA89:AE89"/>
    <mergeCell ref="AF89:AH89"/>
    <mergeCell ref="AJ89:AO89"/>
    <mergeCell ref="A89:B89"/>
    <mergeCell ref="C89:D89"/>
    <mergeCell ref="E89:F89"/>
    <mergeCell ref="G89:H89"/>
    <mergeCell ref="I89:K89"/>
    <mergeCell ref="L89:N89"/>
    <mergeCell ref="O89:P89"/>
    <mergeCell ref="Q89:R89"/>
    <mergeCell ref="O88:P88"/>
    <mergeCell ref="Q88:R88"/>
    <mergeCell ref="S88:Z88"/>
    <mergeCell ref="AA88:AE88"/>
    <mergeCell ref="AF88:AH88"/>
    <mergeCell ref="AJ88:AO88"/>
    <mergeCell ref="A88:B88"/>
    <mergeCell ref="C88:D88"/>
    <mergeCell ref="E88:F88"/>
    <mergeCell ref="G88:H88"/>
    <mergeCell ref="I88:K88"/>
    <mergeCell ref="L88:N88"/>
    <mergeCell ref="S87:Z87"/>
    <mergeCell ref="AA87:AE87"/>
    <mergeCell ref="AF87:AH87"/>
    <mergeCell ref="AJ87:AO87"/>
    <mergeCell ref="A87:B87"/>
    <mergeCell ref="C87:D87"/>
    <mergeCell ref="E87:F87"/>
    <mergeCell ref="G87:H87"/>
    <mergeCell ref="I87:K87"/>
    <mergeCell ref="L87:N87"/>
    <mergeCell ref="O87:P87"/>
    <mergeCell ref="Q87:R87"/>
    <mergeCell ref="O86:P86"/>
    <mergeCell ref="Q86:R86"/>
    <mergeCell ref="S86:Z86"/>
    <mergeCell ref="AA86:AE86"/>
    <mergeCell ref="AF86:AH86"/>
    <mergeCell ref="AJ86:AO86"/>
    <mergeCell ref="A86:B86"/>
    <mergeCell ref="C86:D86"/>
    <mergeCell ref="E86:F86"/>
    <mergeCell ref="G86:H86"/>
    <mergeCell ref="I86:K86"/>
    <mergeCell ref="L86:N86"/>
    <mergeCell ref="S85:Z85"/>
    <mergeCell ref="AA85:AE85"/>
    <mergeCell ref="AF85:AH85"/>
    <mergeCell ref="AJ85:AO85"/>
    <mergeCell ref="A85:B85"/>
    <mergeCell ref="C85:D85"/>
    <mergeCell ref="E85:F85"/>
    <mergeCell ref="G85:H85"/>
    <mergeCell ref="I85:K85"/>
    <mergeCell ref="L85:N85"/>
    <mergeCell ref="O85:P85"/>
    <mergeCell ref="Q85:R85"/>
    <mergeCell ref="O84:P84"/>
    <mergeCell ref="Q84:R84"/>
    <mergeCell ref="S84:Z84"/>
    <mergeCell ref="AA84:AE84"/>
    <mergeCell ref="AF84:AH84"/>
    <mergeCell ref="AJ84:AO84"/>
    <mergeCell ref="A84:B84"/>
    <mergeCell ref="C84:D84"/>
    <mergeCell ref="E84:F84"/>
    <mergeCell ref="G84:H84"/>
    <mergeCell ref="I84:K84"/>
    <mergeCell ref="L84:N84"/>
    <mergeCell ref="S83:Z83"/>
    <mergeCell ref="AA83:AE83"/>
    <mergeCell ref="AF83:AH83"/>
    <mergeCell ref="AJ83:AO83"/>
    <mergeCell ref="A83:B83"/>
    <mergeCell ref="C83:D83"/>
    <mergeCell ref="E83:F83"/>
    <mergeCell ref="G83:H83"/>
    <mergeCell ref="I83:K83"/>
    <mergeCell ref="L83:N83"/>
    <mergeCell ref="O83:P83"/>
    <mergeCell ref="Q83:R83"/>
    <mergeCell ref="O82:P82"/>
    <mergeCell ref="Q82:R82"/>
    <mergeCell ref="S82:Z82"/>
    <mergeCell ref="AA82:AE82"/>
    <mergeCell ref="AF82:AH82"/>
    <mergeCell ref="AJ82:AO82"/>
    <mergeCell ref="A82:B82"/>
    <mergeCell ref="C82:D82"/>
    <mergeCell ref="E82:F82"/>
    <mergeCell ref="G82:H82"/>
    <mergeCell ref="I82:K82"/>
    <mergeCell ref="L82:N82"/>
    <mergeCell ref="S81:Z81"/>
    <mergeCell ref="AA81:AE81"/>
    <mergeCell ref="AF81:AH81"/>
    <mergeCell ref="AJ81:AO81"/>
    <mergeCell ref="A81:B81"/>
    <mergeCell ref="C81:D81"/>
    <mergeCell ref="E81:F81"/>
    <mergeCell ref="G81:H81"/>
    <mergeCell ref="I81:K81"/>
    <mergeCell ref="L81:N81"/>
    <mergeCell ref="O81:P81"/>
    <mergeCell ref="Q81:R81"/>
    <mergeCell ref="O80:P80"/>
    <mergeCell ref="Q80:R80"/>
    <mergeCell ref="S80:Z80"/>
    <mergeCell ref="AA80:AE80"/>
    <mergeCell ref="AF80:AH80"/>
    <mergeCell ref="AJ80:AO80"/>
    <mergeCell ref="A80:B80"/>
    <mergeCell ref="C80:D80"/>
    <mergeCell ref="E80:F80"/>
    <mergeCell ref="G80:H80"/>
    <mergeCell ref="I80:K80"/>
    <mergeCell ref="L80:N80"/>
    <mergeCell ref="S79:Z79"/>
    <mergeCell ref="AA79:AE79"/>
    <mergeCell ref="AF79:AH79"/>
    <mergeCell ref="AJ79:AO79"/>
    <mergeCell ref="A79:B79"/>
    <mergeCell ref="C79:D79"/>
    <mergeCell ref="E79:F79"/>
    <mergeCell ref="G79:H79"/>
    <mergeCell ref="I79:K79"/>
    <mergeCell ref="L79:N79"/>
    <mergeCell ref="O79:P79"/>
    <mergeCell ref="Q79:R79"/>
    <mergeCell ref="O78:P78"/>
    <mergeCell ref="Q78:R78"/>
    <mergeCell ref="S78:Z78"/>
    <mergeCell ref="AA78:AE78"/>
    <mergeCell ref="AF78:AH78"/>
    <mergeCell ref="AJ78:AO78"/>
    <mergeCell ref="A78:B78"/>
    <mergeCell ref="C78:D78"/>
    <mergeCell ref="E78:F78"/>
    <mergeCell ref="G78:H78"/>
    <mergeCell ref="I78:K78"/>
    <mergeCell ref="L78:N78"/>
    <mergeCell ref="S77:Z77"/>
    <mergeCell ref="AA77:AE77"/>
    <mergeCell ref="AF77:AH77"/>
    <mergeCell ref="AJ77:AO77"/>
    <mergeCell ref="A77:B77"/>
    <mergeCell ref="C77:D77"/>
    <mergeCell ref="E77:F77"/>
    <mergeCell ref="G77:H77"/>
    <mergeCell ref="I77:K77"/>
    <mergeCell ref="L77:N77"/>
    <mergeCell ref="O77:P77"/>
    <mergeCell ref="Q77:R77"/>
    <mergeCell ref="O76:P76"/>
    <mergeCell ref="Q76:R76"/>
    <mergeCell ref="S76:Z76"/>
    <mergeCell ref="AA76:AE76"/>
    <mergeCell ref="AF76:AH76"/>
    <mergeCell ref="AJ76:AO76"/>
    <mergeCell ref="A76:B76"/>
    <mergeCell ref="C76:D76"/>
    <mergeCell ref="E76:F76"/>
    <mergeCell ref="G76:H76"/>
    <mergeCell ref="I76:K76"/>
    <mergeCell ref="L76:N76"/>
    <mergeCell ref="S75:Z75"/>
    <mergeCell ref="AA75:AE75"/>
    <mergeCell ref="AF75:AH75"/>
    <mergeCell ref="AJ75:AO75"/>
    <mergeCell ref="A75:B75"/>
    <mergeCell ref="C75:D75"/>
    <mergeCell ref="E75:F75"/>
    <mergeCell ref="G75:H75"/>
    <mergeCell ref="I75:K75"/>
    <mergeCell ref="L75:N75"/>
    <mergeCell ref="O75:P75"/>
    <mergeCell ref="Q75:R75"/>
    <mergeCell ref="O74:P74"/>
    <mergeCell ref="Q74:R74"/>
    <mergeCell ref="S74:Z74"/>
    <mergeCell ref="AA74:AE74"/>
    <mergeCell ref="AF74:AH74"/>
    <mergeCell ref="AJ74:AO74"/>
    <mergeCell ref="A74:B74"/>
    <mergeCell ref="C74:D74"/>
    <mergeCell ref="E74:F74"/>
    <mergeCell ref="G74:H74"/>
    <mergeCell ref="I74:K74"/>
    <mergeCell ref="L74:N74"/>
    <mergeCell ref="S73:Z73"/>
    <mergeCell ref="AA73:AE73"/>
    <mergeCell ref="AF73:AH73"/>
    <mergeCell ref="AJ73:AO73"/>
    <mergeCell ref="A73:B73"/>
    <mergeCell ref="C73:D73"/>
    <mergeCell ref="E73:F73"/>
    <mergeCell ref="G73:H73"/>
    <mergeCell ref="I73:K73"/>
    <mergeCell ref="L73:N73"/>
    <mergeCell ref="O73:P73"/>
    <mergeCell ref="Q73:R73"/>
    <mergeCell ref="O72:P72"/>
    <mergeCell ref="Q72:R72"/>
    <mergeCell ref="S72:Z72"/>
    <mergeCell ref="AA72:AE72"/>
    <mergeCell ref="AF72:AH72"/>
    <mergeCell ref="AJ72:AO72"/>
    <mergeCell ref="A72:B72"/>
    <mergeCell ref="C72:D72"/>
    <mergeCell ref="E72:F72"/>
    <mergeCell ref="G72:H72"/>
    <mergeCell ref="I72:K72"/>
    <mergeCell ref="L72:N72"/>
    <mergeCell ref="S71:Z71"/>
    <mergeCell ref="AA71:AE71"/>
    <mergeCell ref="AF71:AH71"/>
    <mergeCell ref="AJ71:AO71"/>
    <mergeCell ref="A71:B71"/>
    <mergeCell ref="C71:D71"/>
    <mergeCell ref="E71:F71"/>
    <mergeCell ref="G71:H71"/>
    <mergeCell ref="I71:K71"/>
    <mergeCell ref="L71:N71"/>
    <mergeCell ref="O71:P71"/>
    <mergeCell ref="Q71:R71"/>
    <mergeCell ref="O70:P70"/>
    <mergeCell ref="Q70:R70"/>
    <mergeCell ref="S70:Z70"/>
    <mergeCell ref="AA70:AE70"/>
    <mergeCell ref="AF70:AH70"/>
    <mergeCell ref="AJ70:AO70"/>
    <mergeCell ref="A70:B70"/>
    <mergeCell ref="C70:D70"/>
    <mergeCell ref="E70:F70"/>
    <mergeCell ref="G70:H70"/>
    <mergeCell ref="I70:K70"/>
    <mergeCell ref="L70:N70"/>
    <mergeCell ref="S69:Z69"/>
    <mergeCell ref="AA69:AE69"/>
    <mergeCell ref="AF69:AH69"/>
    <mergeCell ref="AJ69:AO69"/>
    <mergeCell ref="A69:B69"/>
    <mergeCell ref="C69:D69"/>
    <mergeCell ref="E69:F69"/>
    <mergeCell ref="G69:H69"/>
    <mergeCell ref="I69:K69"/>
    <mergeCell ref="L69:N69"/>
    <mergeCell ref="O69:P69"/>
    <mergeCell ref="Q69:R69"/>
    <mergeCell ref="O68:P68"/>
    <mergeCell ref="Q68:R68"/>
    <mergeCell ref="S68:Z68"/>
    <mergeCell ref="AA68:AE68"/>
    <mergeCell ref="AF68:AH68"/>
    <mergeCell ref="AJ68:AO68"/>
    <mergeCell ref="A68:B68"/>
    <mergeCell ref="C68:D68"/>
    <mergeCell ref="E68:F68"/>
    <mergeCell ref="G68:H68"/>
    <mergeCell ref="I68:K68"/>
    <mergeCell ref="L68:N68"/>
    <mergeCell ref="S67:Z67"/>
    <mergeCell ref="AA67:AE67"/>
    <mergeCell ref="AF67:AH67"/>
    <mergeCell ref="AJ67:AO67"/>
    <mergeCell ref="A67:B67"/>
    <mergeCell ref="C67:D67"/>
    <mergeCell ref="E67:F67"/>
    <mergeCell ref="G67:H67"/>
    <mergeCell ref="I67:K67"/>
    <mergeCell ref="L67:N67"/>
    <mergeCell ref="O67:P67"/>
    <mergeCell ref="Q67:R67"/>
    <mergeCell ref="O66:P66"/>
    <mergeCell ref="Q66:R66"/>
    <mergeCell ref="S66:Z66"/>
    <mergeCell ref="AA66:AE66"/>
    <mergeCell ref="AF66:AH66"/>
    <mergeCell ref="AJ66:AO66"/>
    <mergeCell ref="A66:B66"/>
    <mergeCell ref="C66:D66"/>
    <mergeCell ref="E66:F66"/>
    <mergeCell ref="G66:H66"/>
    <mergeCell ref="I66:K66"/>
    <mergeCell ref="L66:N66"/>
    <mergeCell ref="S65:Z65"/>
    <mergeCell ref="AA65:AE65"/>
    <mergeCell ref="AF65:AH65"/>
    <mergeCell ref="AJ65:AO65"/>
    <mergeCell ref="A65:B65"/>
    <mergeCell ref="C65:D65"/>
    <mergeCell ref="E65:F65"/>
    <mergeCell ref="G65:H65"/>
    <mergeCell ref="I65:K65"/>
    <mergeCell ref="L65:N65"/>
    <mergeCell ref="O65:P65"/>
    <mergeCell ref="Q65:R65"/>
    <mergeCell ref="O64:P64"/>
    <mergeCell ref="Q64:R64"/>
    <mergeCell ref="S64:Z64"/>
    <mergeCell ref="AA64:AE64"/>
    <mergeCell ref="AF64:AH64"/>
    <mergeCell ref="AJ64:AO64"/>
    <mergeCell ref="A64:B64"/>
    <mergeCell ref="C64:D64"/>
    <mergeCell ref="E64:F64"/>
    <mergeCell ref="G64:H64"/>
    <mergeCell ref="I64:K64"/>
    <mergeCell ref="L64:N64"/>
    <mergeCell ref="S63:Z63"/>
    <mergeCell ref="AA63:AE63"/>
    <mergeCell ref="AF63:AH63"/>
    <mergeCell ref="AJ63:AO63"/>
    <mergeCell ref="A63:B63"/>
    <mergeCell ref="C63:D63"/>
    <mergeCell ref="E63:F63"/>
    <mergeCell ref="G63:H63"/>
    <mergeCell ref="I63:K63"/>
    <mergeCell ref="L63:N63"/>
    <mergeCell ref="O63:P63"/>
    <mergeCell ref="Q63:R63"/>
    <mergeCell ref="O62:P62"/>
    <mergeCell ref="Q62:R62"/>
    <mergeCell ref="S62:Z62"/>
    <mergeCell ref="AA62:AE62"/>
    <mergeCell ref="AF62:AH62"/>
    <mergeCell ref="AJ62:AO62"/>
    <mergeCell ref="A62:B62"/>
    <mergeCell ref="C62:D62"/>
    <mergeCell ref="E62:F62"/>
    <mergeCell ref="G62:H62"/>
    <mergeCell ref="I62:K62"/>
    <mergeCell ref="L62:N62"/>
    <mergeCell ref="S61:Z61"/>
    <mergeCell ref="AA61:AE61"/>
    <mergeCell ref="AF61:AH61"/>
    <mergeCell ref="AJ61:AO61"/>
    <mergeCell ref="A61:B61"/>
    <mergeCell ref="C61:D61"/>
    <mergeCell ref="E61:F61"/>
    <mergeCell ref="G61:H61"/>
    <mergeCell ref="I61:K61"/>
    <mergeCell ref="L61:N61"/>
    <mergeCell ref="O61:P61"/>
    <mergeCell ref="Q61:R61"/>
    <mergeCell ref="O60:P60"/>
    <mergeCell ref="Q60:R60"/>
    <mergeCell ref="S60:Z60"/>
    <mergeCell ref="AA60:AE60"/>
    <mergeCell ref="AF60:AH60"/>
    <mergeCell ref="AJ60:AO60"/>
    <mergeCell ref="A60:B60"/>
    <mergeCell ref="C60:D60"/>
    <mergeCell ref="E60:F60"/>
    <mergeCell ref="G60:H60"/>
    <mergeCell ref="I60:K60"/>
    <mergeCell ref="L60:N60"/>
    <mergeCell ref="S59:Z59"/>
    <mergeCell ref="AA59:AE59"/>
    <mergeCell ref="AF59:AH59"/>
    <mergeCell ref="AJ59:AO59"/>
    <mergeCell ref="A59:B59"/>
    <mergeCell ref="C59:D59"/>
    <mergeCell ref="E59:F59"/>
    <mergeCell ref="G59:H59"/>
    <mergeCell ref="I59:K59"/>
    <mergeCell ref="L59:N59"/>
    <mergeCell ref="O59:P59"/>
    <mergeCell ref="Q59:R59"/>
    <mergeCell ref="O58:P58"/>
    <mergeCell ref="Q58:R58"/>
    <mergeCell ref="S58:Z58"/>
    <mergeCell ref="AA58:AE58"/>
    <mergeCell ref="AF58:AH58"/>
    <mergeCell ref="AJ58:AO58"/>
    <mergeCell ref="A58:B58"/>
    <mergeCell ref="C58:D58"/>
    <mergeCell ref="E58:F58"/>
    <mergeCell ref="G58:H58"/>
    <mergeCell ref="I58:K58"/>
    <mergeCell ref="L58:N58"/>
    <mergeCell ref="S57:Z57"/>
    <mergeCell ref="AA57:AE57"/>
    <mergeCell ref="AF57:AH57"/>
    <mergeCell ref="AJ57:AO57"/>
    <mergeCell ref="A57:B57"/>
    <mergeCell ref="C57:D57"/>
    <mergeCell ref="E57:F57"/>
    <mergeCell ref="G57:H57"/>
    <mergeCell ref="I57:K57"/>
    <mergeCell ref="L57:N57"/>
    <mergeCell ref="O57:P57"/>
    <mergeCell ref="Q57:R57"/>
    <mergeCell ref="O56:P56"/>
    <mergeCell ref="Q56:R56"/>
    <mergeCell ref="S56:Z56"/>
    <mergeCell ref="AA56:AE56"/>
    <mergeCell ref="AF56:AH56"/>
    <mergeCell ref="AJ56:AO56"/>
    <mergeCell ref="A56:B56"/>
    <mergeCell ref="C56:D56"/>
    <mergeCell ref="E56:F56"/>
    <mergeCell ref="G56:H56"/>
    <mergeCell ref="I56:K56"/>
    <mergeCell ref="L56:N56"/>
    <mergeCell ref="S55:Z55"/>
    <mergeCell ref="AA55:AE55"/>
    <mergeCell ref="AF55:AH55"/>
    <mergeCell ref="AJ55:AO55"/>
    <mergeCell ref="A55:B55"/>
    <mergeCell ref="C55:D55"/>
    <mergeCell ref="E55:F55"/>
    <mergeCell ref="G55:H55"/>
    <mergeCell ref="I55:K55"/>
    <mergeCell ref="L55:N55"/>
    <mergeCell ref="O55:P55"/>
    <mergeCell ref="Q55:R55"/>
    <mergeCell ref="O54:P54"/>
    <mergeCell ref="Q54:R54"/>
    <mergeCell ref="S54:Z54"/>
    <mergeCell ref="AA54:AE54"/>
    <mergeCell ref="AF54:AH54"/>
    <mergeCell ref="AJ54:AO54"/>
    <mergeCell ref="A54:B54"/>
    <mergeCell ref="C54:D54"/>
    <mergeCell ref="E54:F54"/>
    <mergeCell ref="G54:H54"/>
    <mergeCell ref="I54:K54"/>
    <mergeCell ref="L54:N54"/>
    <mergeCell ref="S53:Z53"/>
    <mergeCell ref="AA53:AE53"/>
    <mergeCell ref="AF53:AH53"/>
    <mergeCell ref="AJ53:AO53"/>
    <mergeCell ref="A53:B53"/>
    <mergeCell ref="C53:D53"/>
    <mergeCell ref="E53:F53"/>
    <mergeCell ref="G53:H53"/>
    <mergeCell ref="I53:K53"/>
    <mergeCell ref="L53:N53"/>
    <mergeCell ref="O53:P53"/>
    <mergeCell ref="Q53:R53"/>
    <mergeCell ref="O52:P52"/>
    <mergeCell ref="Q52:R52"/>
    <mergeCell ref="S52:Z52"/>
    <mergeCell ref="AA52:AE52"/>
    <mergeCell ref="AF52:AH52"/>
    <mergeCell ref="AJ52:AO52"/>
    <mergeCell ref="A52:B52"/>
    <mergeCell ref="C52:D52"/>
    <mergeCell ref="E52:F52"/>
    <mergeCell ref="G52:H52"/>
    <mergeCell ref="I52:K52"/>
    <mergeCell ref="L52:N52"/>
    <mergeCell ref="S51:Z51"/>
    <mergeCell ref="AA51:AE51"/>
    <mergeCell ref="AF51:AH51"/>
    <mergeCell ref="AJ51:AO51"/>
    <mergeCell ref="A51:B51"/>
    <mergeCell ref="C51:D51"/>
    <mergeCell ref="E51:F51"/>
    <mergeCell ref="G51:H51"/>
    <mergeCell ref="I51:K51"/>
    <mergeCell ref="L51:N51"/>
    <mergeCell ref="O51:P51"/>
    <mergeCell ref="Q51:R51"/>
    <mergeCell ref="O50:P50"/>
    <mergeCell ref="Q50:R50"/>
    <mergeCell ref="S50:Z50"/>
    <mergeCell ref="AA50:AE50"/>
    <mergeCell ref="AF50:AH50"/>
    <mergeCell ref="AJ50:AO50"/>
    <mergeCell ref="A50:B50"/>
    <mergeCell ref="C50:D50"/>
    <mergeCell ref="E50:F50"/>
    <mergeCell ref="G50:H50"/>
    <mergeCell ref="I50:K50"/>
    <mergeCell ref="L50:N50"/>
    <mergeCell ref="S49:Z49"/>
    <mergeCell ref="AA49:AE49"/>
    <mergeCell ref="AF49:AH49"/>
    <mergeCell ref="AJ49:AO49"/>
    <mergeCell ref="A49:B49"/>
    <mergeCell ref="C49:D49"/>
    <mergeCell ref="E49:F49"/>
    <mergeCell ref="G49:H49"/>
    <mergeCell ref="I49:K49"/>
    <mergeCell ref="L49:N49"/>
    <mergeCell ref="O49:P49"/>
    <mergeCell ref="Q49:R49"/>
    <mergeCell ref="O48:P48"/>
    <mergeCell ref="Q48:R48"/>
    <mergeCell ref="S48:Z48"/>
    <mergeCell ref="AA48:AE48"/>
    <mergeCell ref="AF48:AH48"/>
    <mergeCell ref="AJ48:AO48"/>
    <mergeCell ref="A48:B48"/>
    <mergeCell ref="C48:D48"/>
    <mergeCell ref="E48:F48"/>
    <mergeCell ref="G48:H48"/>
    <mergeCell ref="I48:K48"/>
    <mergeCell ref="L48:N48"/>
    <mergeCell ref="S47:Z47"/>
    <mergeCell ref="AA47:AE47"/>
    <mergeCell ref="AF47:AH47"/>
    <mergeCell ref="AJ47:AO47"/>
    <mergeCell ref="A47:B47"/>
    <mergeCell ref="C47:D47"/>
    <mergeCell ref="E47:F47"/>
    <mergeCell ref="G47:H47"/>
    <mergeCell ref="I47:K47"/>
    <mergeCell ref="L47:N47"/>
    <mergeCell ref="O47:P47"/>
    <mergeCell ref="Q47:R47"/>
    <mergeCell ref="O46:P46"/>
    <mergeCell ref="Q46:R46"/>
    <mergeCell ref="S46:Z46"/>
    <mergeCell ref="AA46:AE46"/>
    <mergeCell ref="AF46:AH46"/>
    <mergeCell ref="AJ46:AO46"/>
    <mergeCell ref="A46:B46"/>
    <mergeCell ref="C46:D46"/>
    <mergeCell ref="E46:F46"/>
    <mergeCell ref="G46:H46"/>
    <mergeCell ref="I46:K46"/>
    <mergeCell ref="L46:N46"/>
    <mergeCell ref="S45:Z45"/>
    <mergeCell ref="AA45:AE45"/>
    <mergeCell ref="AF45:AH45"/>
    <mergeCell ref="AJ45:AO45"/>
    <mergeCell ref="A45:B45"/>
    <mergeCell ref="C45:D45"/>
    <mergeCell ref="E45:F45"/>
    <mergeCell ref="G45:H45"/>
    <mergeCell ref="I45:K45"/>
    <mergeCell ref="L45:N45"/>
    <mergeCell ref="O45:P45"/>
    <mergeCell ref="Q45:R45"/>
    <mergeCell ref="O44:P44"/>
    <mergeCell ref="Q44:R44"/>
    <mergeCell ref="S44:Z44"/>
    <mergeCell ref="AA44:AE44"/>
    <mergeCell ref="AF44:AH44"/>
    <mergeCell ref="AJ44:AO44"/>
    <mergeCell ref="A44:B44"/>
    <mergeCell ref="C44:D44"/>
    <mergeCell ref="E44:F44"/>
    <mergeCell ref="G44:H44"/>
    <mergeCell ref="I44:K44"/>
    <mergeCell ref="L44:N44"/>
    <mergeCell ref="S43:Z43"/>
    <mergeCell ref="AA43:AE43"/>
    <mergeCell ref="AF43:AH43"/>
    <mergeCell ref="AJ43:AO43"/>
    <mergeCell ref="A43:B43"/>
    <mergeCell ref="C43:D43"/>
    <mergeCell ref="E43:F43"/>
    <mergeCell ref="G43:H43"/>
    <mergeCell ref="I43:K43"/>
    <mergeCell ref="L43:N43"/>
    <mergeCell ref="O43:P43"/>
    <mergeCell ref="Q43:R43"/>
    <mergeCell ref="O42:P42"/>
    <mergeCell ref="Q42:R42"/>
    <mergeCell ref="S42:Z42"/>
    <mergeCell ref="AA42:AE42"/>
    <mergeCell ref="AF42:AH42"/>
    <mergeCell ref="AJ42:AO42"/>
    <mergeCell ref="A42:B42"/>
    <mergeCell ref="C42:D42"/>
    <mergeCell ref="E42:F42"/>
    <mergeCell ref="G42:H42"/>
    <mergeCell ref="I42:K42"/>
    <mergeCell ref="L42:N42"/>
    <mergeCell ref="S41:Z41"/>
    <mergeCell ref="AA41:AE41"/>
    <mergeCell ref="AF41:AH41"/>
    <mergeCell ref="AJ41:AO41"/>
    <mergeCell ref="A41:B41"/>
    <mergeCell ref="C41:D41"/>
    <mergeCell ref="E41:F41"/>
    <mergeCell ref="G41:H41"/>
    <mergeCell ref="I41:K41"/>
    <mergeCell ref="L41:N41"/>
    <mergeCell ref="O41:P41"/>
    <mergeCell ref="Q41:R41"/>
    <mergeCell ref="O40:P40"/>
    <mergeCell ref="Q40:R40"/>
    <mergeCell ref="S40:Z40"/>
    <mergeCell ref="AA40:AE40"/>
    <mergeCell ref="AF40:AH40"/>
    <mergeCell ref="AJ40:AO40"/>
    <mergeCell ref="A40:B40"/>
    <mergeCell ref="C40:D40"/>
    <mergeCell ref="E40:F40"/>
    <mergeCell ref="G40:H40"/>
    <mergeCell ref="I40:K40"/>
    <mergeCell ref="L40:N40"/>
    <mergeCell ref="S39:Z39"/>
    <mergeCell ref="AA39:AE39"/>
    <mergeCell ref="AF39:AH39"/>
    <mergeCell ref="AJ39:AO39"/>
    <mergeCell ref="A39:B39"/>
    <mergeCell ref="C39:D39"/>
    <mergeCell ref="E39:F39"/>
    <mergeCell ref="G39:H39"/>
    <mergeCell ref="I39:K39"/>
    <mergeCell ref="L39:N39"/>
    <mergeCell ref="O39:P39"/>
    <mergeCell ref="Q39:R39"/>
    <mergeCell ref="O38:P38"/>
    <mergeCell ref="Q38:R38"/>
    <mergeCell ref="S38:Z38"/>
    <mergeCell ref="AA38:AE38"/>
    <mergeCell ref="AF38:AH38"/>
    <mergeCell ref="AJ38:AO38"/>
    <mergeCell ref="A38:B38"/>
    <mergeCell ref="C38:D38"/>
    <mergeCell ref="E38:F38"/>
    <mergeCell ref="G38:H38"/>
    <mergeCell ref="I38:K38"/>
    <mergeCell ref="L38:N38"/>
    <mergeCell ref="S37:Z37"/>
    <mergeCell ref="AA37:AE37"/>
    <mergeCell ref="AF37:AH37"/>
    <mergeCell ref="AJ37:AO37"/>
    <mergeCell ref="A37:B37"/>
    <mergeCell ref="C37:D37"/>
    <mergeCell ref="E37:F37"/>
    <mergeCell ref="G37:H37"/>
    <mergeCell ref="I37:K37"/>
    <mergeCell ref="L37:N37"/>
    <mergeCell ref="O37:P37"/>
    <mergeCell ref="Q37:R37"/>
    <mergeCell ref="O36:P36"/>
    <mergeCell ref="Q36:R36"/>
    <mergeCell ref="S36:Z36"/>
    <mergeCell ref="AA36:AE36"/>
    <mergeCell ref="AF36:AH36"/>
    <mergeCell ref="AJ36:AO36"/>
    <mergeCell ref="A36:B36"/>
    <mergeCell ref="C36:D36"/>
    <mergeCell ref="E36:F36"/>
    <mergeCell ref="G36:H36"/>
    <mergeCell ref="I36:K36"/>
    <mergeCell ref="L36:N36"/>
    <mergeCell ref="S35:Z35"/>
    <mergeCell ref="AA35:AE35"/>
    <mergeCell ref="AF35:AH35"/>
    <mergeCell ref="AJ35:AO35"/>
    <mergeCell ref="A35:B35"/>
    <mergeCell ref="C35:D35"/>
    <mergeCell ref="E35:F35"/>
    <mergeCell ref="G35:H35"/>
    <mergeCell ref="I35:K35"/>
    <mergeCell ref="L35:N35"/>
    <mergeCell ref="O35:P35"/>
    <mergeCell ref="Q35:R35"/>
    <mergeCell ref="O34:P34"/>
    <mergeCell ref="Q34:R34"/>
    <mergeCell ref="S34:Z34"/>
    <mergeCell ref="AA34:AE34"/>
    <mergeCell ref="AF34:AH34"/>
    <mergeCell ref="AJ34:AO34"/>
    <mergeCell ref="A34:B34"/>
    <mergeCell ref="C34:D34"/>
    <mergeCell ref="E34:F34"/>
    <mergeCell ref="G34:H34"/>
    <mergeCell ref="I34:K34"/>
    <mergeCell ref="L34:N34"/>
    <mergeCell ref="S33:Z33"/>
    <mergeCell ref="AA33:AE33"/>
    <mergeCell ref="AF33:AH33"/>
    <mergeCell ref="AJ33:AO33"/>
    <mergeCell ref="A33:B33"/>
    <mergeCell ref="C33:D33"/>
    <mergeCell ref="E33:F33"/>
    <mergeCell ref="G33:H33"/>
    <mergeCell ref="I33:K33"/>
    <mergeCell ref="L33:N33"/>
    <mergeCell ref="O33:P33"/>
    <mergeCell ref="Q33:R33"/>
    <mergeCell ref="O32:P32"/>
    <mergeCell ref="Q32:R32"/>
    <mergeCell ref="S32:Z32"/>
    <mergeCell ref="AA32:AE32"/>
    <mergeCell ref="AF32:AH32"/>
    <mergeCell ref="AJ32:AO32"/>
    <mergeCell ref="A32:B32"/>
    <mergeCell ref="C32:D32"/>
    <mergeCell ref="E32:F32"/>
    <mergeCell ref="G32:H32"/>
    <mergeCell ref="I32:K32"/>
    <mergeCell ref="L32:N32"/>
    <mergeCell ref="S31:Z31"/>
    <mergeCell ref="AA31:AE31"/>
    <mergeCell ref="AF31:AH31"/>
    <mergeCell ref="AJ31:AO31"/>
    <mergeCell ref="A31:B31"/>
    <mergeCell ref="C31:D31"/>
    <mergeCell ref="E31:F31"/>
    <mergeCell ref="G31:H31"/>
    <mergeCell ref="I31:K31"/>
    <mergeCell ref="L31:N31"/>
    <mergeCell ref="O31:P31"/>
    <mergeCell ref="Q31:R31"/>
    <mergeCell ref="O30:P30"/>
    <mergeCell ref="Q30:R30"/>
    <mergeCell ref="S30:Z30"/>
    <mergeCell ref="AA30:AE30"/>
    <mergeCell ref="AF30:AH30"/>
    <mergeCell ref="AJ30:AO30"/>
    <mergeCell ref="A30:B30"/>
    <mergeCell ref="C30:D30"/>
    <mergeCell ref="E30:F30"/>
    <mergeCell ref="G30:H30"/>
    <mergeCell ref="I30:K30"/>
    <mergeCell ref="L30:N30"/>
    <mergeCell ref="S29:Z29"/>
    <mergeCell ref="AA29:AE29"/>
    <mergeCell ref="AF29:AH29"/>
    <mergeCell ref="AJ29:AO29"/>
    <mergeCell ref="A29:B29"/>
    <mergeCell ref="C29:D29"/>
    <mergeCell ref="E29:F29"/>
    <mergeCell ref="G29:H29"/>
    <mergeCell ref="I29:K29"/>
    <mergeCell ref="L29:N29"/>
    <mergeCell ref="O29:P29"/>
    <mergeCell ref="Q29:R29"/>
    <mergeCell ref="O28:P28"/>
    <mergeCell ref="Q28:R28"/>
    <mergeCell ref="S28:Z28"/>
    <mergeCell ref="AA28:AE28"/>
    <mergeCell ref="AF28:AH28"/>
    <mergeCell ref="AJ28:AO28"/>
    <mergeCell ref="A28:B28"/>
    <mergeCell ref="C28:D28"/>
    <mergeCell ref="E28:F28"/>
    <mergeCell ref="G28:H28"/>
    <mergeCell ref="I28:K28"/>
    <mergeCell ref="L28:N28"/>
    <mergeCell ref="S27:Z27"/>
    <mergeCell ref="AA27:AE27"/>
    <mergeCell ref="AF27:AH27"/>
    <mergeCell ref="AJ27:AO27"/>
    <mergeCell ref="A27:B27"/>
    <mergeCell ref="C27:D27"/>
    <mergeCell ref="E27:F27"/>
    <mergeCell ref="G27:H27"/>
    <mergeCell ref="I27:K27"/>
    <mergeCell ref="L27:N27"/>
    <mergeCell ref="O27:P27"/>
    <mergeCell ref="Q27:R27"/>
    <mergeCell ref="O26:P26"/>
    <mergeCell ref="Q26:R26"/>
    <mergeCell ref="S26:Z26"/>
    <mergeCell ref="AA26:AE26"/>
    <mergeCell ref="AF26:AH26"/>
    <mergeCell ref="AJ26:AO26"/>
    <mergeCell ref="A26:B26"/>
    <mergeCell ref="C26:D26"/>
    <mergeCell ref="E26:F26"/>
    <mergeCell ref="G26:H26"/>
    <mergeCell ref="I26:K26"/>
    <mergeCell ref="L26:N26"/>
    <mergeCell ref="S25:Z25"/>
    <mergeCell ref="AA25:AE25"/>
    <mergeCell ref="AF25:AH25"/>
    <mergeCell ref="AJ25:AO25"/>
    <mergeCell ref="A25:B25"/>
    <mergeCell ref="C25:D25"/>
    <mergeCell ref="E25:F25"/>
    <mergeCell ref="G25:H25"/>
    <mergeCell ref="I25:K25"/>
    <mergeCell ref="L25:N25"/>
    <mergeCell ref="O25:P25"/>
    <mergeCell ref="Q25:R25"/>
    <mergeCell ref="O24:P24"/>
    <mergeCell ref="Q24:R24"/>
    <mergeCell ref="S24:Z24"/>
    <mergeCell ref="AA24:AE24"/>
    <mergeCell ref="AF24:AH24"/>
    <mergeCell ref="AJ24:AO24"/>
    <mergeCell ref="A2:J6"/>
    <mergeCell ref="M3:AA5"/>
    <mergeCell ref="AD3:AM3"/>
    <mergeCell ref="AO3:AS3"/>
    <mergeCell ref="AD5:AM7"/>
    <mergeCell ref="AO5:AS7"/>
    <mergeCell ref="A16:G16"/>
    <mergeCell ref="H16:AO16"/>
    <mergeCell ref="A24:B24"/>
    <mergeCell ref="C24:D24"/>
    <mergeCell ref="E24:F24"/>
    <mergeCell ref="G24:H24"/>
    <mergeCell ref="I24:K24"/>
    <mergeCell ref="L24:N24"/>
    <mergeCell ref="A15:F15"/>
    <mergeCell ref="G15:AG15"/>
    <mergeCell ref="AM15:AO15"/>
    <mergeCell ref="AD9:AM9"/>
    <mergeCell ref="AO9:AS9"/>
    <mergeCell ref="A14:E14"/>
    <mergeCell ref="F14:H14"/>
    <mergeCell ref="I14:P14"/>
    <mergeCell ref="Q14:W14"/>
    <mergeCell ref="X14:AD14"/>
    <mergeCell ref="AE14:AJ14"/>
    <mergeCell ref="AM14:AO14"/>
  </mergeCells>
  <pageMargins left="0.39370078740157499" right="0.39370078740157499" top="0.39370078740157499" bottom="0.70272440944881898" header="0.39370078740157499" footer="0.39370078740157499"/>
  <pageSetup paperSize="9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99FF"/>
  </sheetPr>
  <dimension ref="A1:BD302"/>
  <sheetViews>
    <sheetView showGridLines="0" topLeftCell="A72" zoomScale="110" zoomScaleNormal="110" workbookViewId="0">
      <selection activeCell="AZ72" sqref="AZ72"/>
    </sheetView>
  </sheetViews>
  <sheetFormatPr baseColWidth="10" defaultRowHeight="15" x14ac:dyDescent="0.25"/>
  <cols>
    <col min="1" max="1" width="17.28515625" style="212" customWidth="1"/>
    <col min="2" max="2" width="2.85546875" style="154" customWidth="1"/>
    <col min="3" max="6" width="2.7109375" style="154" customWidth="1"/>
    <col min="7" max="7" width="2.85546875" style="154" customWidth="1"/>
    <col min="8" max="10" width="2.7109375" style="154" customWidth="1"/>
    <col min="11" max="11" width="2.42578125" style="154" customWidth="1"/>
    <col min="12" max="12" width="0.28515625" style="154" customWidth="1"/>
    <col min="13" max="13" width="1" style="154" customWidth="1"/>
    <col min="14" max="14" width="1.5703125" style="154" customWidth="1"/>
    <col min="15" max="27" width="2.7109375" style="154" customWidth="1"/>
    <col min="28" max="28" width="2.42578125" style="154" customWidth="1"/>
    <col min="29" max="29" width="0.28515625" style="154" customWidth="1"/>
    <col min="30" max="30" width="1.85546875" style="154" customWidth="1"/>
    <col min="31" max="31" width="0.85546875" style="154" customWidth="1"/>
    <col min="32" max="35" width="2.7109375" style="154" customWidth="1"/>
    <col min="36" max="36" width="3.28515625" style="154" customWidth="1"/>
    <col min="37" max="37" width="3.140625" style="154" customWidth="1"/>
    <col min="38" max="39" width="2.7109375" style="154" customWidth="1"/>
    <col min="40" max="41" width="0.85546875" style="154" customWidth="1"/>
    <col min="42" max="42" width="1" style="154" customWidth="1"/>
    <col min="43" max="43" width="17" style="154" bestFit="1" customWidth="1"/>
    <col min="44" max="44" width="15" style="154" bestFit="1" customWidth="1"/>
    <col min="45" max="45" width="17" style="256" bestFit="1" customWidth="1"/>
    <col min="46" max="46" width="17.5703125" style="296" bestFit="1" customWidth="1"/>
    <col min="47" max="47" width="17" style="154" bestFit="1" customWidth="1"/>
    <col min="48" max="48" width="17.42578125" style="154" bestFit="1" customWidth="1"/>
    <col min="49" max="49" width="17.5703125" style="296" bestFit="1" customWidth="1"/>
    <col min="50" max="50" width="17" style="154" bestFit="1" customWidth="1"/>
    <col min="51" max="51" width="16" style="154" bestFit="1" customWidth="1"/>
    <col min="52" max="52" width="17.5703125" style="154" bestFit="1" customWidth="1"/>
    <col min="53" max="53" width="14.85546875" style="154" bestFit="1" customWidth="1"/>
    <col min="54" max="55" width="16" style="154" bestFit="1" customWidth="1"/>
    <col min="56" max="56" width="0.5703125" style="154" customWidth="1"/>
    <col min="57" max="16384" width="11.42578125" style="154"/>
  </cols>
  <sheetData>
    <row r="1" spans="2:55" ht="4.3499999999999996" customHeight="1" x14ac:dyDescent="0.25"/>
    <row r="2" spans="2:55" ht="4.3499999999999996" customHeight="1" x14ac:dyDescent="0.25">
      <c r="B2" s="829"/>
      <c r="C2" s="829"/>
      <c r="D2" s="829"/>
      <c r="E2" s="829"/>
      <c r="F2" s="829"/>
      <c r="G2" s="829"/>
      <c r="H2" s="829"/>
      <c r="I2" s="829"/>
      <c r="J2" s="829"/>
      <c r="K2" s="829"/>
    </row>
    <row r="3" spans="2:55" ht="14.1" customHeight="1" x14ac:dyDescent="0.25">
      <c r="B3" s="829"/>
      <c r="C3" s="829"/>
      <c r="D3" s="829"/>
      <c r="E3" s="829"/>
      <c r="F3" s="829"/>
      <c r="G3" s="829"/>
      <c r="H3" s="829"/>
      <c r="I3" s="829"/>
      <c r="J3" s="829"/>
      <c r="K3" s="829"/>
      <c r="N3" s="1075" t="s">
        <v>414</v>
      </c>
      <c r="O3" s="829"/>
      <c r="P3" s="829"/>
      <c r="Q3" s="829"/>
      <c r="R3" s="829"/>
      <c r="S3" s="829"/>
      <c r="T3" s="829"/>
      <c r="U3" s="829"/>
      <c r="V3" s="829"/>
      <c r="W3" s="829"/>
      <c r="X3" s="829"/>
      <c r="Y3" s="829"/>
      <c r="Z3" s="829"/>
      <c r="AA3" s="829"/>
      <c r="AB3" s="829"/>
      <c r="AE3" s="830" t="s">
        <v>238</v>
      </c>
      <c r="AF3" s="829"/>
      <c r="AG3" s="829"/>
      <c r="AH3" s="829"/>
      <c r="AI3" s="829"/>
      <c r="AJ3" s="829"/>
      <c r="AK3" s="829"/>
      <c r="AL3" s="829"/>
      <c r="AM3" s="829"/>
      <c r="AN3" s="829"/>
      <c r="AP3" s="831" t="s">
        <v>416</v>
      </c>
      <c r="AQ3" s="829"/>
      <c r="AR3" s="829"/>
      <c r="AS3" s="829"/>
      <c r="AT3" s="829"/>
    </row>
    <row r="4" spans="2:55" ht="7.15" customHeight="1" x14ac:dyDescent="0.25">
      <c r="B4" s="829"/>
      <c r="C4" s="829"/>
      <c r="D4" s="829"/>
      <c r="E4" s="829"/>
      <c r="F4" s="829"/>
      <c r="G4" s="829"/>
      <c r="H4" s="829"/>
      <c r="I4" s="829"/>
      <c r="J4" s="829"/>
      <c r="K4" s="829"/>
      <c r="N4" s="829"/>
      <c r="O4" s="829"/>
      <c r="P4" s="829"/>
      <c r="Q4" s="829"/>
      <c r="R4" s="829"/>
      <c r="S4" s="829"/>
      <c r="T4" s="829"/>
      <c r="U4" s="829"/>
      <c r="V4" s="829"/>
      <c r="W4" s="829"/>
      <c r="X4" s="829"/>
      <c r="Y4" s="829"/>
      <c r="Z4" s="829"/>
      <c r="AA4" s="829"/>
      <c r="AB4" s="829"/>
    </row>
    <row r="5" spans="2:55" ht="28.35" customHeight="1" x14ac:dyDescent="0.25">
      <c r="B5" s="829"/>
      <c r="C5" s="829"/>
      <c r="D5" s="829"/>
      <c r="E5" s="829"/>
      <c r="F5" s="829"/>
      <c r="G5" s="829"/>
      <c r="H5" s="829"/>
      <c r="I5" s="829"/>
      <c r="J5" s="829"/>
      <c r="K5" s="829"/>
      <c r="N5" s="829"/>
      <c r="O5" s="829"/>
      <c r="P5" s="829"/>
      <c r="Q5" s="829"/>
      <c r="R5" s="829"/>
      <c r="S5" s="829"/>
      <c r="T5" s="829"/>
      <c r="U5" s="829"/>
      <c r="V5" s="829"/>
      <c r="W5" s="829"/>
      <c r="X5" s="829"/>
      <c r="Y5" s="829"/>
      <c r="Z5" s="829"/>
      <c r="AA5" s="829"/>
      <c r="AB5" s="829"/>
      <c r="AE5" s="833" t="s">
        <v>239</v>
      </c>
      <c r="AF5" s="829"/>
      <c r="AG5" s="829"/>
      <c r="AH5" s="829"/>
      <c r="AI5" s="829"/>
      <c r="AJ5" s="829"/>
      <c r="AK5" s="829"/>
      <c r="AL5" s="829"/>
      <c r="AM5" s="829"/>
      <c r="AN5" s="829"/>
      <c r="AP5" s="834" t="s">
        <v>240</v>
      </c>
      <c r="AQ5" s="829"/>
      <c r="AR5" s="829"/>
      <c r="AS5" s="829"/>
      <c r="AT5" s="829"/>
    </row>
    <row r="6" spans="2:55" ht="2.85" customHeight="1" x14ac:dyDescent="0.25">
      <c r="B6" s="829"/>
      <c r="C6" s="829"/>
      <c r="D6" s="829"/>
      <c r="E6" s="829"/>
      <c r="F6" s="829"/>
      <c r="G6" s="829"/>
      <c r="H6" s="829"/>
      <c r="I6" s="829"/>
      <c r="J6" s="829"/>
      <c r="K6" s="829"/>
      <c r="AE6" s="829"/>
      <c r="AF6" s="829"/>
      <c r="AG6" s="829"/>
      <c r="AH6" s="829"/>
      <c r="AI6" s="829"/>
      <c r="AJ6" s="829"/>
      <c r="AK6" s="829"/>
      <c r="AL6" s="829"/>
      <c r="AM6" s="829"/>
      <c r="AN6" s="829"/>
      <c r="AP6" s="829"/>
      <c r="AQ6" s="829"/>
      <c r="AR6" s="829"/>
      <c r="AS6" s="829"/>
      <c r="AT6" s="829"/>
    </row>
    <row r="7" spans="2:55" x14ac:dyDescent="0.25">
      <c r="AE7" s="829"/>
      <c r="AF7" s="829"/>
      <c r="AG7" s="829"/>
      <c r="AH7" s="829"/>
      <c r="AI7" s="829"/>
      <c r="AJ7" s="829"/>
      <c r="AK7" s="829"/>
      <c r="AL7" s="829"/>
      <c r="AM7" s="829"/>
      <c r="AN7" s="829"/>
      <c r="AP7" s="829"/>
      <c r="AQ7" s="829"/>
      <c r="AR7" s="829"/>
      <c r="AS7" s="829"/>
      <c r="AT7" s="829"/>
    </row>
    <row r="8" spans="2:55" ht="7.15" customHeight="1" x14ac:dyDescent="0.25"/>
    <row r="9" spans="2:55" ht="14.1" customHeight="1" x14ac:dyDescent="0.25">
      <c r="AE9" s="833" t="s">
        <v>241</v>
      </c>
      <c r="AF9" s="829"/>
      <c r="AG9" s="829"/>
      <c r="AH9" s="829"/>
      <c r="AI9" s="829"/>
      <c r="AJ9" s="829"/>
      <c r="AK9" s="829"/>
      <c r="AL9" s="829"/>
      <c r="AM9" s="829"/>
      <c r="AN9" s="829"/>
      <c r="AP9" s="834" t="s">
        <v>661</v>
      </c>
      <c r="AQ9" s="829"/>
      <c r="AR9" s="829"/>
      <c r="AS9" s="829"/>
      <c r="AT9" s="829"/>
    </row>
    <row r="10" spans="2:55" ht="0" hidden="1" customHeight="1" x14ac:dyDescent="0.25"/>
    <row r="11" spans="2:55" ht="19.899999999999999" customHeight="1" x14ac:dyDescent="0.25">
      <c r="AS11" s="318">
        <f>+AS22-AS14</f>
        <v>1273920000</v>
      </c>
    </row>
    <row r="12" spans="2:55" ht="0" hidden="1" customHeight="1" x14ac:dyDescent="0.25"/>
    <row r="13" spans="2:55" ht="8.4499999999999993" customHeight="1" x14ac:dyDescent="0.25">
      <c r="AT13" s="309"/>
    </row>
    <row r="14" spans="2:55" ht="29.25" customHeight="1" x14ac:dyDescent="0.25">
      <c r="B14" s="847" t="s">
        <v>242</v>
      </c>
      <c r="C14" s="839"/>
      <c r="D14" s="839"/>
      <c r="E14" s="839"/>
      <c r="F14" s="840"/>
      <c r="G14" s="916" t="s">
        <v>415</v>
      </c>
      <c r="H14" s="839"/>
      <c r="I14" s="840"/>
      <c r="J14" s="847" t="s">
        <v>243</v>
      </c>
      <c r="K14" s="839"/>
      <c r="L14" s="839"/>
      <c r="M14" s="839"/>
      <c r="N14" s="839"/>
      <c r="O14" s="839"/>
      <c r="P14" s="839"/>
      <c r="Q14" s="840"/>
      <c r="R14" s="848" t="s">
        <v>244</v>
      </c>
      <c r="S14" s="839"/>
      <c r="T14" s="839"/>
      <c r="U14" s="839"/>
      <c r="V14" s="839"/>
      <c r="W14" s="839"/>
      <c r="X14" s="840"/>
      <c r="Y14" s="847" t="s">
        <v>245</v>
      </c>
      <c r="Z14" s="839"/>
      <c r="AA14" s="839"/>
      <c r="AB14" s="839"/>
      <c r="AC14" s="839"/>
      <c r="AD14" s="839"/>
      <c r="AE14" s="840"/>
      <c r="AF14" s="946" t="s">
        <v>662</v>
      </c>
      <c r="AG14" s="947"/>
      <c r="AH14" s="947"/>
      <c r="AI14" s="947"/>
      <c r="AJ14" s="947"/>
      <c r="AK14" s="948"/>
      <c r="AL14" s="155" t="s">
        <v>236</v>
      </c>
      <c r="AM14" s="155" t="s">
        <v>236</v>
      </c>
      <c r="AN14" s="852" t="s">
        <v>236</v>
      </c>
      <c r="AO14" s="829"/>
      <c r="AP14" s="829"/>
      <c r="AQ14" s="221">
        <f>+AQ15-AQ22</f>
        <v>-623920000</v>
      </c>
      <c r="AR14" s="155" t="s">
        <v>236</v>
      </c>
      <c r="AS14" s="257">
        <v>13863620898</v>
      </c>
      <c r="AT14" s="299" t="s">
        <v>236</v>
      </c>
      <c r="AU14" s="155" t="s">
        <v>236</v>
      </c>
      <c r="AV14" s="155" t="s">
        <v>236</v>
      </c>
      <c r="AW14" s="299" t="s">
        <v>236</v>
      </c>
      <c r="AX14" s="155" t="s">
        <v>236</v>
      </c>
      <c r="AY14" s="155" t="s">
        <v>236</v>
      </c>
      <c r="AZ14" s="155" t="s">
        <v>236</v>
      </c>
      <c r="BA14" s="155" t="s">
        <v>236</v>
      </c>
      <c r="BB14" s="155" t="s">
        <v>236</v>
      </c>
      <c r="BC14" s="155" t="s">
        <v>236</v>
      </c>
    </row>
    <row r="15" spans="2:55" x14ac:dyDescent="0.25">
      <c r="B15" s="914" t="s">
        <v>246</v>
      </c>
      <c r="C15" s="839"/>
      <c r="D15" s="839"/>
      <c r="E15" s="839"/>
      <c r="F15" s="839"/>
      <c r="G15" s="840"/>
      <c r="H15" s="838" t="s">
        <v>240</v>
      </c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839"/>
      <c r="X15" s="839"/>
      <c r="Y15" s="839"/>
      <c r="Z15" s="839"/>
      <c r="AA15" s="839"/>
      <c r="AB15" s="839"/>
      <c r="AC15" s="839"/>
      <c r="AD15" s="839"/>
      <c r="AE15" s="839"/>
      <c r="AF15" s="839"/>
      <c r="AG15" s="839"/>
      <c r="AH15" s="840"/>
      <c r="AI15" s="153" t="s">
        <v>236</v>
      </c>
      <c r="AJ15" s="153" t="s">
        <v>236</v>
      </c>
      <c r="AK15" s="153" t="s">
        <v>236</v>
      </c>
      <c r="AL15" s="153" t="s">
        <v>236</v>
      </c>
      <c r="AM15" s="153" t="s">
        <v>236</v>
      </c>
      <c r="AN15" s="841" t="s">
        <v>236</v>
      </c>
      <c r="AO15" s="842"/>
      <c r="AP15" s="842"/>
      <c r="AQ15" s="155">
        <v>32361825822</v>
      </c>
      <c r="AR15" s="155" t="s">
        <v>236</v>
      </c>
      <c r="AS15" s="319"/>
      <c r="AT15" s="299" t="s">
        <v>236</v>
      </c>
      <c r="AU15" s="155" t="s">
        <v>236</v>
      </c>
      <c r="AV15" s="155" t="s">
        <v>236</v>
      </c>
      <c r="AW15" s="299" t="s">
        <v>236</v>
      </c>
      <c r="AX15" s="155" t="s">
        <v>236</v>
      </c>
      <c r="AY15" s="155" t="s">
        <v>236</v>
      </c>
      <c r="AZ15" s="155" t="s">
        <v>236</v>
      </c>
      <c r="BA15" s="155" t="s">
        <v>236</v>
      </c>
      <c r="BB15" s="155" t="s">
        <v>236</v>
      </c>
      <c r="BC15" s="155" t="s">
        <v>236</v>
      </c>
    </row>
    <row r="16" spans="2:55" x14ac:dyDescent="0.25">
      <c r="B16" s="914" t="s">
        <v>663</v>
      </c>
      <c r="C16" s="839"/>
      <c r="D16" s="839"/>
      <c r="E16" s="839"/>
      <c r="F16" s="839"/>
      <c r="G16" s="839"/>
      <c r="H16" s="840"/>
      <c r="I16" s="838" t="s">
        <v>664</v>
      </c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39"/>
      <c r="AP16" s="840"/>
      <c r="AQ16" s="155" t="s">
        <v>236</v>
      </c>
      <c r="AR16" s="155" t="s">
        <v>236</v>
      </c>
      <c r="AS16" s="257"/>
      <c r="AT16" s="299" t="s">
        <v>236</v>
      </c>
      <c r="AU16" s="155" t="s">
        <v>236</v>
      </c>
      <c r="AV16" s="155" t="s">
        <v>236</v>
      </c>
      <c r="AW16" s="299" t="s">
        <v>236</v>
      </c>
      <c r="AX16" s="155" t="s">
        <v>236</v>
      </c>
      <c r="AY16" s="155" t="s">
        <v>236</v>
      </c>
      <c r="AZ16" s="155" t="s">
        <v>236</v>
      </c>
      <c r="BA16" s="155" t="s">
        <v>236</v>
      </c>
      <c r="BB16" s="155" t="s">
        <v>236</v>
      </c>
      <c r="BC16" s="155" t="s">
        <v>236</v>
      </c>
    </row>
    <row r="17" spans="1:56" ht="24.75" customHeight="1" x14ac:dyDescent="0.25">
      <c r="B17" s="858" t="s">
        <v>247</v>
      </c>
      <c r="C17" s="840"/>
      <c r="D17" s="915" t="s">
        <v>248</v>
      </c>
      <c r="E17" s="840"/>
      <c r="F17" s="858" t="s">
        <v>249</v>
      </c>
      <c r="G17" s="840"/>
      <c r="H17" s="858" t="s">
        <v>250</v>
      </c>
      <c r="I17" s="840"/>
      <c r="J17" s="858" t="s">
        <v>251</v>
      </c>
      <c r="K17" s="839"/>
      <c r="L17" s="840"/>
      <c r="M17" s="858" t="s">
        <v>252</v>
      </c>
      <c r="N17" s="839"/>
      <c r="O17" s="840"/>
      <c r="P17" s="858" t="s">
        <v>253</v>
      </c>
      <c r="Q17" s="840"/>
      <c r="R17" s="858" t="s">
        <v>254</v>
      </c>
      <c r="S17" s="840"/>
      <c r="T17" s="858" t="s">
        <v>255</v>
      </c>
      <c r="U17" s="839"/>
      <c r="V17" s="839"/>
      <c r="W17" s="839"/>
      <c r="X17" s="839"/>
      <c r="Y17" s="839"/>
      <c r="Z17" s="839"/>
      <c r="AA17" s="840"/>
      <c r="AB17" s="858" t="s">
        <v>256</v>
      </c>
      <c r="AC17" s="839"/>
      <c r="AD17" s="839"/>
      <c r="AE17" s="839"/>
      <c r="AF17" s="840"/>
      <c r="AG17" s="858" t="s">
        <v>257</v>
      </c>
      <c r="AH17" s="839"/>
      <c r="AI17" s="840"/>
      <c r="AJ17" s="156" t="s">
        <v>258</v>
      </c>
      <c r="AK17" s="858" t="s">
        <v>259</v>
      </c>
      <c r="AL17" s="839"/>
      <c r="AM17" s="839"/>
      <c r="AN17" s="839"/>
      <c r="AO17" s="839"/>
      <c r="AP17" s="840"/>
      <c r="AQ17" s="156" t="s">
        <v>260</v>
      </c>
      <c r="AR17" s="156" t="s">
        <v>261</v>
      </c>
      <c r="AS17" s="258" t="s">
        <v>262</v>
      </c>
      <c r="AT17" s="300" t="s">
        <v>263</v>
      </c>
      <c r="AU17" s="156" t="s">
        <v>264</v>
      </c>
      <c r="AV17" s="156" t="s">
        <v>265</v>
      </c>
      <c r="AW17" s="300" t="s">
        <v>266</v>
      </c>
      <c r="AX17" s="156" t="s">
        <v>267</v>
      </c>
      <c r="AY17" s="156" t="s">
        <v>268</v>
      </c>
      <c r="AZ17" s="156" t="s">
        <v>269</v>
      </c>
      <c r="BA17" s="156" t="s">
        <v>270</v>
      </c>
      <c r="BB17" s="156" t="s">
        <v>271</v>
      </c>
      <c r="BC17" s="156" t="s">
        <v>272</v>
      </c>
    </row>
    <row r="18" spans="1:56" s="194" customFormat="1" ht="12.75" x14ac:dyDescent="0.2">
      <c r="A18" s="213"/>
      <c r="B18" s="1081" t="s">
        <v>14</v>
      </c>
      <c r="C18" s="1080"/>
      <c r="D18" s="1081" t="s">
        <v>279</v>
      </c>
      <c r="E18" s="1080"/>
      <c r="F18" s="1081"/>
      <c r="G18" s="1080"/>
      <c r="H18" s="1081"/>
      <c r="I18" s="1080"/>
      <c r="J18" s="1081"/>
      <c r="K18" s="1080"/>
      <c r="L18" s="1080"/>
      <c r="M18" s="1081"/>
      <c r="N18" s="1080"/>
      <c r="O18" s="1080"/>
      <c r="P18" s="1081"/>
      <c r="Q18" s="1080"/>
      <c r="R18" s="1081"/>
      <c r="S18" s="1080"/>
      <c r="T18" s="1079" t="s">
        <v>7</v>
      </c>
      <c r="U18" s="1080"/>
      <c r="V18" s="1080"/>
      <c r="W18" s="1080"/>
      <c r="X18" s="1080"/>
      <c r="Y18" s="1080"/>
      <c r="Z18" s="1080"/>
      <c r="AA18" s="1080"/>
      <c r="AB18" s="1081" t="s">
        <v>273</v>
      </c>
      <c r="AC18" s="1080"/>
      <c r="AD18" s="1080"/>
      <c r="AE18" s="1080"/>
      <c r="AF18" s="1080"/>
      <c r="AG18" s="1081" t="s">
        <v>274</v>
      </c>
      <c r="AH18" s="1080"/>
      <c r="AI18" s="1080"/>
      <c r="AJ18" s="192" t="s">
        <v>65</v>
      </c>
      <c r="AK18" s="1082" t="s">
        <v>275</v>
      </c>
      <c r="AL18" s="1080"/>
      <c r="AM18" s="1080"/>
      <c r="AN18" s="1080"/>
      <c r="AO18" s="1080"/>
      <c r="AP18" s="1080"/>
      <c r="AQ18" s="193">
        <f>+AQ34</f>
        <v>153005016667</v>
      </c>
      <c r="AR18" s="193">
        <f t="shared" ref="AR18:BC18" si="0">+AR34</f>
        <v>151004919096</v>
      </c>
      <c r="AS18" s="259">
        <f t="shared" si="0"/>
        <v>2000097571</v>
      </c>
      <c r="AT18" s="301">
        <f t="shared" si="0"/>
        <v>9382000000</v>
      </c>
      <c r="AU18" s="193">
        <f t="shared" si="0"/>
        <v>95319446798</v>
      </c>
      <c r="AV18" s="193">
        <f t="shared" si="0"/>
        <v>55685472298</v>
      </c>
      <c r="AW18" s="301">
        <f t="shared" si="0"/>
        <v>93799286837</v>
      </c>
      <c r="AX18" s="193">
        <f t="shared" si="0"/>
        <v>1520159961</v>
      </c>
      <c r="AY18" s="193">
        <f t="shared" si="0"/>
        <v>93799286837</v>
      </c>
      <c r="AZ18" s="193">
        <f t="shared" si="0"/>
        <v>0</v>
      </c>
      <c r="BA18" s="193">
        <f t="shared" si="0"/>
        <v>93799286837</v>
      </c>
      <c r="BB18" s="193">
        <f t="shared" si="0"/>
        <v>0</v>
      </c>
      <c r="BC18" s="193">
        <f t="shared" si="0"/>
        <v>209100732</v>
      </c>
    </row>
    <row r="19" spans="1:56" s="194" customFormat="1" ht="12.75" x14ac:dyDescent="0.2">
      <c r="A19" s="213"/>
      <c r="B19" s="1081" t="s">
        <v>14</v>
      </c>
      <c r="C19" s="1080"/>
      <c r="D19" s="1081" t="s">
        <v>282</v>
      </c>
      <c r="E19" s="1080"/>
      <c r="F19" s="1081"/>
      <c r="G19" s="1080"/>
      <c r="H19" s="1081"/>
      <c r="I19" s="1080"/>
      <c r="J19" s="1081"/>
      <c r="K19" s="1080"/>
      <c r="L19" s="1080"/>
      <c r="M19" s="1081"/>
      <c r="N19" s="1080"/>
      <c r="O19" s="1080"/>
      <c r="P19" s="1081"/>
      <c r="Q19" s="1080"/>
      <c r="R19" s="1081"/>
      <c r="S19" s="1080"/>
      <c r="T19" s="1079" t="s">
        <v>9</v>
      </c>
      <c r="U19" s="1080"/>
      <c r="V19" s="1080"/>
      <c r="W19" s="1080"/>
      <c r="X19" s="1080"/>
      <c r="Y19" s="1080"/>
      <c r="Z19" s="1080"/>
      <c r="AA19" s="1080"/>
      <c r="AB19" s="1081" t="s">
        <v>273</v>
      </c>
      <c r="AC19" s="1080"/>
      <c r="AD19" s="1080"/>
      <c r="AE19" s="1080"/>
      <c r="AF19" s="1080"/>
      <c r="AG19" s="1081" t="s">
        <v>274</v>
      </c>
      <c r="AH19" s="1080"/>
      <c r="AI19" s="1080"/>
      <c r="AJ19" s="192" t="s">
        <v>65</v>
      </c>
      <c r="AK19" s="1082" t="s">
        <v>275</v>
      </c>
      <c r="AL19" s="1080"/>
      <c r="AM19" s="1080"/>
      <c r="AN19" s="1080"/>
      <c r="AO19" s="1080"/>
      <c r="AP19" s="1080"/>
      <c r="AQ19" s="193">
        <f>+AQ72+AQ73</f>
        <v>18461500000</v>
      </c>
      <c r="AR19" s="193">
        <f t="shared" ref="AR19:BD19" si="1">+AR72+AR73</f>
        <v>11083063884.059999</v>
      </c>
      <c r="AS19" s="259">
        <f t="shared" si="1"/>
        <v>7378436115.9400005</v>
      </c>
      <c r="AT19" s="301">
        <f t="shared" si="1"/>
        <v>0</v>
      </c>
      <c r="AU19" s="193">
        <f t="shared" si="1"/>
        <v>9064444349.2999992</v>
      </c>
      <c r="AV19" s="193">
        <f t="shared" si="1"/>
        <v>2018619534.76</v>
      </c>
      <c r="AW19" s="301">
        <f t="shared" si="1"/>
        <v>5021247179.8400002</v>
      </c>
      <c r="AX19" s="193">
        <f t="shared" si="1"/>
        <v>4043197169.46</v>
      </c>
      <c r="AY19" s="193">
        <f t="shared" si="1"/>
        <v>5000661175.8400002</v>
      </c>
      <c r="AZ19" s="193">
        <f t="shared" si="1"/>
        <v>20586004</v>
      </c>
      <c r="BA19" s="193">
        <f t="shared" si="1"/>
        <v>5000661175.8400002</v>
      </c>
      <c r="BB19" s="193">
        <f t="shared" si="1"/>
        <v>0</v>
      </c>
      <c r="BC19" s="193">
        <f t="shared" si="1"/>
        <v>2431352</v>
      </c>
      <c r="BD19" s="193">
        <f t="shared" si="1"/>
        <v>0</v>
      </c>
    </row>
    <row r="20" spans="1:56" s="194" customFormat="1" ht="12.75" x14ac:dyDescent="0.2">
      <c r="A20" s="213"/>
      <c r="B20" s="1081" t="s">
        <v>14</v>
      </c>
      <c r="C20" s="1080"/>
      <c r="D20" s="1081" t="s">
        <v>289</v>
      </c>
      <c r="E20" s="1080"/>
      <c r="F20" s="1081"/>
      <c r="G20" s="1080"/>
      <c r="H20" s="1081"/>
      <c r="I20" s="1080"/>
      <c r="J20" s="1081"/>
      <c r="K20" s="1080"/>
      <c r="L20" s="1080"/>
      <c r="M20" s="1081"/>
      <c r="N20" s="1080"/>
      <c r="O20" s="1080"/>
      <c r="P20" s="1081"/>
      <c r="Q20" s="1080"/>
      <c r="R20" s="1081"/>
      <c r="S20" s="1080"/>
      <c r="T20" s="1079" t="s">
        <v>10</v>
      </c>
      <c r="U20" s="1080"/>
      <c r="V20" s="1080"/>
      <c r="W20" s="1080"/>
      <c r="X20" s="1080"/>
      <c r="Y20" s="1080"/>
      <c r="Z20" s="1080"/>
      <c r="AA20" s="1080"/>
      <c r="AB20" s="1081" t="s">
        <v>273</v>
      </c>
      <c r="AC20" s="1080"/>
      <c r="AD20" s="1080"/>
      <c r="AE20" s="1080"/>
      <c r="AF20" s="1080"/>
      <c r="AG20" s="1081" t="s">
        <v>274</v>
      </c>
      <c r="AH20" s="1080"/>
      <c r="AI20" s="1080"/>
      <c r="AJ20" s="192" t="s">
        <v>65</v>
      </c>
      <c r="AK20" s="1082" t="s">
        <v>275</v>
      </c>
      <c r="AL20" s="1080"/>
      <c r="AM20" s="1080"/>
      <c r="AN20" s="1080"/>
      <c r="AO20" s="1080"/>
      <c r="AP20" s="1080"/>
      <c r="AQ20" s="193">
        <f>+AQ171+AQ172+AQ173</f>
        <v>278937100000</v>
      </c>
      <c r="AR20" s="193">
        <f t="shared" ref="AR20:BC20" si="2">+AR171+AR172+AR173</f>
        <v>219127618750</v>
      </c>
      <c r="AS20" s="259">
        <f t="shared" si="2"/>
        <v>59809481250</v>
      </c>
      <c r="AT20" s="301">
        <f t="shared" si="2"/>
        <v>0</v>
      </c>
      <c r="AU20" s="193">
        <f t="shared" si="2"/>
        <v>205172173436</v>
      </c>
      <c r="AV20" s="193">
        <f t="shared" si="2"/>
        <v>13955445314</v>
      </c>
      <c r="AW20" s="301">
        <f t="shared" si="2"/>
        <v>100806116532</v>
      </c>
      <c r="AX20" s="193">
        <f t="shared" si="2"/>
        <v>104366056904</v>
      </c>
      <c r="AY20" s="193">
        <f t="shared" si="2"/>
        <v>100055484089</v>
      </c>
      <c r="AZ20" s="193">
        <f t="shared" si="2"/>
        <v>750632443</v>
      </c>
      <c r="BA20" s="193">
        <f t="shared" si="2"/>
        <v>100055484089</v>
      </c>
      <c r="BB20" s="193">
        <f t="shared" si="2"/>
        <v>0</v>
      </c>
      <c r="BC20" s="193">
        <f t="shared" si="2"/>
        <v>2742263</v>
      </c>
    </row>
    <row r="21" spans="1:56" s="197" customFormat="1" ht="17.25" customHeight="1" x14ac:dyDescent="0.2">
      <c r="A21" s="214"/>
      <c r="B21" s="843"/>
      <c r="C21" s="837"/>
      <c r="D21" s="844"/>
      <c r="E21" s="837"/>
      <c r="F21" s="843"/>
      <c r="G21" s="837"/>
      <c r="H21" s="843"/>
      <c r="I21" s="837"/>
      <c r="J21" s="843"/>
      <c r="K21" s="836"/>
      <c r="L21" s="837"/>
      <c r="M21" s="843"/>
      <c r="N21" s="836"/>
      <c r="O21" s="837"/>
      <c r="P21" s="843"/>
      <c r="Q21" s="837"/>
      <c r="R21" s="843"/>
      <c r="S21" s="837"/>
      <c r="T21" s="843"/>
      <c r="U21" s="836"/>
      <c r="V21" s="836"/>
      <c r="W21" s="836"/>
      <c r="X21" s="836"/>
      <c r="Y21" s="836"/>
      <c r="Z21" s="836"/>
      <c r="AA21" s="837"/>
      <c r="AB21" s="843"/>
      <c r="AC21" s="836"/>
      <c r="AD21" s="836"/>
      <c r="AE21" s="836"/>
      <c r="AF21" s="837"/>
      <c r="AG21" s="843"/>
      <c r="AH21" s="836"/>
      <c r="AI21" s="837"/>
      <c r="AJ21" s="195"/>
      <c r="AK21" s="843"/>
      <c r="AL21" s="836"/>
      <c r="AM21" s="836"/>
      <c r="AN21" s="836"/>
      <c r="AO21" s="836"/>
      <c r="AP21" s="837"/>
      <c r="AQ21" s="196">
        <f>+SUM(AQ18:AQ20)</f>
        <v>450403616667</v>
      </c>
      <c r="AR21" s="196">
        <f t="shared" ref="AR21:BC21" si="3">+SUM(AR18:AR20)</f>
        <v>381215601730.06</v>
      </c>
      <c r="AS21" s="260">
        <f t="shared" si="3"/>
        <v>69188014936.940002</v>
      </c>
      <c r="AT21" s="302">
        <f t="shared" si="3"/>
        <v>9382000000</v>
      </c>
      <c r="AU21" s="196">
        <f t="shared" si="3"/>
        <v>309556064583.29999</v>
      </c>
      <c r="AV21" s="196">
        <f t="shared" si="3"/>
        <v>71659537146.76001</v>
      </c>
      <c r="AW21" s="302">
        <f t="shared" si="3"/>
        <v>199626650548.84</v>
      </c>
      <c r="AX21" s="196">
        <f t="shared" si="3"/>
        <v>109929414034.46001</v>
      </c>
      <c r="AY21" s="196">
        <f t="shared" si="3"/>
        <v>198855432101.84</v>
      </c>
      <c r="AZ21" s="196">
        <f t="shared" si="3"/>
        <v>771218447</v>
      </c>
      <c r="BA21" s="196">
        <f t="shared" si="3"/>
        <v>198855432101.84</v>
      </c>
      <c r="BB21" s="196">
        <f t="shared" si="3"/>
        <v>0</v>
      </c>
      <c r="BC21" s="196">
        <f t="shared" si="3"/>
        <v>214274347</v>
      </c>
    </row>
    <row r="22" spans="1:56" s="194" customFormat="1" ht="12.75" x14ac:dyDescent="0.2">
      <c r="A22" s="213"/>
      <c r="B22" s="1081" t="s">
        <v>99</v>
      </c>
      <c r="C22" s="1080"/>
      <c r="D22" s="1081"/>
      <c r="E22" s="1080"/>
      <c r="F22" s="1081"/>
      <c r="G22" s="1080"/>
      <c r="H22" s="1081"/>
      <c r="I22" s="1080"/>
      <c r="J22" s="1081"/>
      <c r="K22" s="1080"/>
      <c r="L22" s="1080"/>
      <c r="M22" s="1081"/>
      <c r="N22" s="1080"/>
      <c r="O22" s="1080"/>
      <c r="P22" s="1081"/>
      <c r="Q22" s="1080"/>
      <c r="R22" s="1081"/>
      <c r="S22" s="1080"/>
      <c r="T22" s="1079" t="s">
        <v>11</v>
      </c>
      <c r="U22" s="1080"/>
      <c r="V22" s="1080"/>
      <c r="W22" s="1080"/>
      <c r="X22" s="1080"/>
      <c r="Y22" s="1080"/>
      <c r="Z22" s="1080"/>
      <c r="AA22" s="1080"/>
      <c r="AB22" s="1081" t="s">
        <v>273</v>
      </c>
      <c r="AC22" s="1080"/>
      <c r="AD22" s="1080"/>
      <c r="AE22" s="1080"/>
      <c r="AF22" s="1080"/>
      <c r="AG22" s="1081" t="s">
        <v>274</v>
      </c>
      <c r="AH22" s="1080"/>
      <c r="AI22" s="1080"/>
      <c r="AJ22" s="192" t="s">
        <v>65</v>
      </c>
      <c r="AK22" s="1082" t="s">
        <v>275</v>
      </c>
      <c r="AL22" s="1080"/>
      <c r="AM22" s="1080"/>
      <c r="AN22" s="1080"/>
      <c r="AO22" s="1080"/>
      <c r="AP22" s="1080"/>
      <c r="AQ22" s="193">
        <f>+AQ193+AQ194+AQ195</f>
        <v>32985745822</v>
      </c>
      <c r="AR22" s="193">
        <f t="shared" ref="AR22:BC22" si="4">+AR193+AR194+AR195</f>
        <v>17548204924</v>
      </c>
      <c r="AS22" s="259">
        <f t="shared" si="4"/>
        <v>15137540898</v>
      </c>
      <c r="AT22" s="301">
        <f t="shared" si="4"/>
        <v>1750000000</v>
      </c>
      <c r="AU22" s="193">
        <f t="shared" si="4"/>
        <v>14654981711</v>
      </c>
      <c r="AV22" s="193">
        <f t="shared" si="4"/>
        <v>2893223213</v>
      </c>
      <c r="AW22" s="301">
        <f t="shared" si="4"/>
        <v>3186633185.6399999</v>
      </c>
      <c r="AX22" s="193">
        <f t="shared" si="4"/>
        <v>11468348525.360001</v>
      </c>
      <c r="AY22" s="193">
        <f t="shared" si="4"/>
        <v>3100561696.6399999</v>
      </c>
      <c r="AZ22" s="193">
        <f t="shared" si="4"/>
        <v>86071489</v>
      </c>
      <c r="BA22" s="193">
        <f t="shared" si="4"/>
        <v>3100561696.6399999</v>
      </c>
      <c r="BB22" s="193">
        <f t="shared" si="4"/>
        <v>0</v>
      </c>
      <c r="BC22" s="193">
        <f t="shared" si="4"/>
        <v>1718802</v>
      </c>
    </row>
    <row r="23" spans="1:56" x14ac:dyDescent="0.25">
      <c r="B23" s="858"/>
      <c r="C23" s="840"/>
      <c r="D23" s="915"/>
      <c r="E23" s="840"/>
      <c r="F23" s="858"/>
      <c r="G23" s="840"/>
      <c r="H23" s="858"/>
      <c r="I23" s="840"/>
      <c r="J23" s="858"/>
      <c r="K23" s="839"/>
      <c r="L23" s="840"/>
      <c r="M23" s="858"/>
      <c r="N23" s="839"/>
      <c r="O23" s="840"/>
      <c r="P23" s="858"/>
      <c r="Q23" s="840"/>
      <c r="R23" s="858"/>
      <c r="S23" s="840"/>
      <c r="T23" s="858"/>
      <c r="U23" s="839"/>
      <c r="V23" s="839"/>
      <c r="W23" s="839"/>
      <c r="X23" s="839"/>
      <c r="Y23" s="839"/>
      <c r="Z23" s="839"/>
      <c r="AA23" s="840"/>
      <c r="AB23" s="858"/>
      <c r="AC23" s="839"/>
      <c r="AD23" s="839"/>
      <c r="AE23" s="839"/>
      <c r="AF23" s="840"/>
      <c r="AG23" s="858"/>
      <c r="AH23" s="839"/>
      <c r="AI23" s="840"/>
      <c r="AJ23" s="156"/>
      <c r="AK23" s="858"/>
      <c r="AL23" s="839"/>
      <c r="AM23" s="839"/>
      <c r="AN23" s="839"/>
      <c r="AO23" s="839"/>
      <c r="AP23" s="840"/>
      <c r="AQ23" s="198">
        <f>+AQ22</f>
        <v>32985745822</v>
      </c>
      <c r="AR23" s="198">
        <f t="shared" ref="AR23:BC23" si="5">+AR22</f>
        <v>17548204924</v>
      </c>
      <c r="AS23" s="261">
        <f t="shared" si="5"/>
        <v>15137540898</v>
      </c>
      <c r="AT23" s="303">
        <f t="shared" si="5"/>
        <v>1750000000</v>
      </c>
      <c r="AU23" s="198">
        <f t="shared" si="5"/>
        <v>14654981711</v>
      </c>
      <c r="AV23" s="198">
        <f t="shared" si="5"/>
        <v>2893223213</v>
      </c>
      <c r="AW23" s="303">
        <f t="shared" si="5"/>
        <v>3186633185.6399999</v>
      </c>
      <c r="AX23" s="198">
        <f t="shared" si="5"/>
        <v>11468348525.360001</v>
      </c>
      <c r="AY23" s="198">
        <f t="shared" si="5"/>
        <v>3100561696.6399999</v>
      </c>
      <c r="AZ23" s="198">
        <f t="shared" si="5"/>
        <v>86071489</v>
      </c>
      <c r="BA23" s="198">
        <f t="shared" si="5"/>
        <v>3100561696.6399999</v>
      </c>
      <c r="BB23" s="198">
        <f t="shared" si="5"/>
        <v>0</v>
      </c>
      <c r="BC23" s="198">
        <f t="shared" si="5"/>
        <v>1718802</v>
      </c>
    </row>
    <row r="24" spans="1:56" x14ac:dyDescent="0.25">
      <c r="B24" s="858"/>
      <c r="C24" s="840"/>
      <c r="D24" s="915"/>
      <c r="E24" s="840"/>
      <c r="F24" s="858"/>
      <c r="G24" s="840"/>
      <c r="H24" s="858"/>
      <c r="I24" s="840"/>
      <c r="J24" s="858"/>
      <c r="K24" s="839"/>
      <c r="L24" s="840"/>
      <c r="M24" s="858"/>
      <c r="N24" s="839"/>
      <c r="O24" s="840"/>
      <c r="P24" s="858"/>
      <c r="Q24" s="840"/>
      <c r="R24" s="858"/>
      <c r="S24" s="840"/>
      <c r="T24" s="858"/>
      <c r="U24" s="839"/>
      <c r="V24" s="839"/>
      <c r="W24" s="839"/>
      <c r="X24" s="839"/>
      <c r="Y24" s="839"/>
      <c r="Z24" s="839"/>
      <c r="AA24" s="840"/>
      <c r="AB24" s="858"/>
      <c r="AC24" s="839"/>
      <c r="AD24" s="839"/>
      <c r="AE24" s="839"/>
      <c r="AF24" s="840"/>
      <c r="AG24" s="858"/>
      <c r="AH24" s="839"/>
      <c r="AI24" s="840"/>
      <c r="AJ24" s="156"/>
      <c r="AK24" s="858"/>
      <c r="AL24" s="839"/>
      <c r="AM24" s="839"/>
      <c r="AN24" s="839"/>
      <c r="AO24" s="839"/>
      <c r="AP24" s="840"/>
      <c r="AQ24" s="198">
        <f>+AQ21+AQ23</f>
        <v>483389362489</v>
      </c>
      <c r="AR24" s="198">
        <f t="shared" ref="AR24:BC24" si="6">+AR21+AR23</f>
        <v>398763806654.06</v>
      </c>
      <c r="AS24" s="261">
        <f t="shared" si="6"/>
        <v>84325555834.940002</v>
      </c>
      <c r="AT24" s="303">
        <f t="shared" si="6"/>
        <v>11132000000</v>
      </c>
      <c r="AU24" s="198">
        <f t="shared" si="6"/>
        <v>324211046294.29999</v>
      </c>
      <c r="AV24" s="198">
        <f t="shared" si="6"/>
        <v>74552760359.76001</v>
      </c>
      <c r="AW24" s="303">
        <f t="shared" si="6"/>
        <v>202813283734.48001</v>
      </c>
      <c r="AX24" s="198">
        <f t="shared" si="6"/>
        <v>121397762559.82001</v>
      </c>
      <c r="AY24" s="198">
        <f t="shared" si="6"/>
        <v>201955993798.48001</v>
      </c>
      <c r="AZ24" s="198">
        <f t="shared" si="6"/>
        <v>857289936</v>
      </c>
      <c r="BA24" s="198">
        <f t="shared" si="6"/>
        <v>201955993798.48001</v>
      </c>
      <c r="BB24" s="198">
        <f t="shared" si="6"/>
        <v>0</v>
      </c>
      <c r="BC24" s="198">
        <f t="shared" si="6"/>
        <v>215993149</v>
      </c>
    </row>
    <row r="25" spans="1:56" s="194" customFormat="1" ht="12.75" x14ac:dyDescent="0.2">
      <c r="A25" s="213"/>
      <c r="B25" s="1081"/>
      <c r="C25" s="1080"/>
      <c r="D25" s="1081"/>
      <c r="E25" s="1080"/>
      <c r="F25" s="1081"/>
      <c r="G25" s="1080"/>
      <c r="H25" s="1081"/>
      <c r="I25" s="1080"/>
      <c r="J25" s="1081"/>
      <c r="K25" s="1080"/>
      <c r="L25" s="1080"/>
      <c r="M25" s="1081"/>
      <c r="N25" s="1080"/>
      <c r="O25" s="1080"/>
      <c r="P25" s="1081"/>
      <c r="Q25" s="1080"/>
      <c r="R25" s="1081"/>
      <c r="S25" s="1080"/>
      <c r="T25" s="1079"/>
      <c r="U25" s="1080"/>
      <c r="V25" s="1080"/>
      <c r="W25" s="1080"/>
      <c r="X25" s="1080"/>
      <c r="Y25" s="1080"/>
      <c r="Z25" s="1080"/>
      <c r="AA25" s="1080"/>
      <c r="AB25" s="1081"/>
      <c r="AC25" s="1080"/>
      <c r="AD25" s="1080"/>
      <c r="AE25" s="1080"/>
      <c r="AF25" s="1080"/>
      <c r="AG25" s="1081"/>
      <c r="AH25" s="1080"/>
      <c r="AI25" s="1080"/>
      <c r="AJ25" s="192"/>
      <c r="AK25" s="1082"/>
      <c r="AL25" s="1080"/>
      <c r="AM25" s="1080"/>
      <c r="AN25" s="1080"/>
      <c r="AO25" s="1080"/>
      <c r="AP25" s="1080"/>
      <c r="AQ25" s="193"/>
      <c r="AR25" s="193">
        <v>398763806654.06</v>
      </c>
      <c r="AS25" s="259"/>
      <c r="AT25" s="301"/>
      <c r="AU25" s="193">
        <v>324211046294.29999</v>
      </c>
      <c r="AV25" s="193">
        <v>74552760359.759995</v>
      </c>
      <c r="AW25" s="301"/>
      <c r="AX25" s="193">
        <v>121397762559.81999</v>
      </c>
      <c r="AY25" s="193"/>
      <c r="AZ25" s="193"/>
      <c r="BA25" s="193"/>
      <c r="BB25" s="193"/>
      <c r="BC25" s="193"/>
    </row>
    <row r="26" spans="1:56" x14ac:dyDescent="0.25">
      <c r="B26" s="858"/>
      <c r="C26" s="840"/>
      <c r="D26" s="915"/>
      <c r="E26" s="840"/>
      <c r="F26" s="858"/>
      <c r="G26" s="840"/>
      <c r="H26" s="858"/>
      <c r="I26" s="840"/>
      <c r="J26" s="858"/>
      <c r="K26" s="839"/>
      <c r="L26" s="840"/>
      <c r="M26" s="858"/>
      <c r="N26" s="839"/>
      <c r="O26" s="840"/>
      <c r="P26" s="858"/>
      <c r="Q26" s="840"/>
      <c r="R26" s="858"/>
      <c r="S26" s="840"/>
      <c r="T26" s="858"/>
      <c r="U26" s="839"/>
      <c r="V26" s="839"/>
      <c r="W26" s="839"/>
      <c r="X26" s="839"/>
      <c r="Y26" s="839"/>
      <c r="Z26" s="839"/>
      <c r="AA26" s="840"/>
      <c r="AB26" s="858"/>
      <c r="AC26" s="839"/>
      <c r="AD26" s="839"/>
      <c r="AE26" s="839"/>
      <c r="AF26" s="840"/>
      <c r="AG26" s="858"/>
      <c r="AH26" s="839"/>
      <c r="AI26" s="840"/>
      <c r="AJ26" s="156"/>
      <c r="AK26" s="858"/>
      <c r="AL26" s="839"/>
      <c r="AM26" s="839"/>
      <c r="AN26" s="839"/>
      <c r="AO26" s="839"/>
      <c r="AP26" s="840"/>
      <c r="AQ26" s="198"/>
      <c r="AR26" s="198">
        <f>+AR24-AR25</f>
        <v>0</v>
      </c>
      <c r="AS26" s="261"/>
      <c r="AT26" s="303"/>
      <c r="AU26" s="198">
        <f>+AU24-AU25</f>
        <v>0</v>
      </c>
      <c r="AV26" s="198">
        <f>+AV24-AV25</f>
        <v>0</v>
      </c>
      <c r="AW26" s="303"/>
      <c r="AX26" s="198">
        <f>+AX24-AX25</f>
        <v>0</v>
      </c>
      <c r="AY26" s="198"/>
      <c r="AZ26" s="198"/>
      <c r="BA26" s="198"/>
      <c r="BB26" s="198"/>
      <c r="BC26" s="198"/>
    </row>
    <row r="27" spans="1:56" x14ac:dyDescent="0.25">
      <c r="B27" s="858"/>
      <c r="C27" s="840"/>
      <c r="D27" s="915"/>
      <c r="E27" s="840"/>
      <c r="F27" s="858"/>
      <c r="G27" s="840"/>
      <c r="H27" s="858"/>
      <c r="I27" s="840"/>
      <c r="J27" s="858"/>
      <c r="K27" s="839"/>
      <c r="L27" s="840"/>
      <c r="M27" s="858"/>
      <c r="N27" s="839"/>
      <c r="O27" s="840"/>
      <c r="P27" s="858"/>
      <c r="Q27" s="840"/>
      <c r="R27" s="858"/>
      <c r="S27" s="840"/>
      <c r="T27" s="858"/>
      <c r="U27" s="839"/>
      <c r="V27" s="839"/>
      <c r="W27" s="839"/>
      <c r="X27" s="839"/>
      <c r="Y27" s="839"/>
      <c r="Z27" s="839"/>
      <c r="AA27" s="840"/>
      <c r="AB27" s="858"/>
      <c r="AC27" s="839"/>
      <c r="AD27" s="839"/>
      <c r="AE27" s="839"/>
      <c r="AF27" s="840"/>
      <c r="AG27" s="858"/>
      <c r="AH27" s="839"/>
      <c r="AI27" s="840"/>
      <c r="AJ27" s="156"/>
      <c r="AK27" s="858"/>
      <c r="AL27" s="839"/>
      <c r="AM27" s="839"/>
      <c r="AN27" s="839"/>
      <c r="AO27" s="839"/>
      <c r="AP27" s="840"/>
      <c r="AQ27" s="198"/>
      <c r="AR27" s="198"/>
      <c r="AS27" s="261"/>
      <c r="AT27" s="303"/>
      <c r="AU27" s="198"/>
      <c r="AV27" s="198"/>
      <c r="AW27" s="303"/>
      <c r="AX27" s="198"/>
      <c r="AY27" s="198"/>
      <c r="AZ27" s="198"/>
      <c r="BA27" s="198"/>
      <c r="BB27" s="198"/>
      <c r="BC27" s="198"/>
    </row>
    <row r="28" spans="1:56" x14ac:dyDescent="0.25">
      <c r="B28" s="1114"/>
      <c r="C28" s="1115"/>
      <c r="D28" s="1114"/>
      <c r="E28" s="1115"/>
      <c r="F28" s="1114"/>
      <c r="G28" s="1115"/>
      <c r="H28" s="1114"/>
      <c r="I28" s="1115"/>
      <c r="J28" s="1114"/>
      <c r="K28" s="1115"/>
      <c r="L28" s="1115"/>
      <c r="M28" s="1114"/>
      <c r="N28" s="1115"/>
      <c r="O28" s="1115"/>
      <c r="P28" s="1114"/>
      <c r="Q28" s="1115"/>
      <c r="R28" s="1114"/>
      <c r="S28" s="1115"/>
      <c r="T28" s="1114"/>
      <c r="U28" s="1115"/>
      <c r="V28" s="1115"/>
      <c r="W28" s="1115"/>
      <c r="X28" s="1115"/>
      <c r="Y28" s="1115"/>
      <c r="Z28" s="1115"/>
      <c r="AA28" s="1115"/>
      <c r="AB28" s="1114"/>
      <c r="AC28" s="1115"/>
      <c r="AD28" s="1115"/>
      <c r="AE28" s="1115"/>
      <c r="AF28" s="1115"/>
      <c r="AG28" s="1114"/>
      <c r="AH28" s="1115"/>
      <c r="AI28" s="1115"/>
      <c r="AJ28" s="200"/>
      <c r="AK28" s="1114"/>
      <c r="AL28" s="1115"/>
      <c r="AM28" s="1115"/>
      <c r="AN28" s="1115"/>
      <c r="AO28" s="1115"/>
      <c r="AP28" s="1115"/>
      <c r="AQ28" s="201"/>
      <c r="AR28" s="200"/>
      <c r="AS28" s="262"/>
      <c r="AT28" s="304"/>
      <c r="AU28" s="200"/>
      <c r="AV28" s="200"/>
      <c r="AW28" s="304"/>
      <c r="AX28" s="200"/>
      <c r="AY28" s="200"/>
      <c r="AZ28" s="200"/>
      <c r="BA28" s="200"/>
      <c r="BB28" s="200"/>
      <c r="BC28" s="200"/>
    </row>
    <row r="29" spans="1:56" ht="27" customHeight="1" x14ac:dyDescent="0.25">
      <c r="B29" s="961" t="s">
        <v>247</v>
      </c>
      <c r="C29" s="962"/>
      <c r="D29" s="961" t="s">
        <v>248</v>
      </c>
      <c r="E29" s="962"/>
      <c r="F29" s="961" t="s">
        <v>249</v>
      </c>
      <c r="G29" s="962"/>
      <c r="H29" s="961" t="s">
        <v>250</v>
      </c>
      <c r="I29" s="962"/>
      <c r="J29" s="961" t="s">
        <v>251</v>
      </c>
      <c r="K29" s="962"/>
      <c r="L29" s="962"/>
      <c r="M29" s="961" t="s">
        <v>252</v>
      </c>
      <c r="N29" s="962"/>
      <c r="O29" s="962"/>
      <c r="P29" s="1112" t="s">
        <v>253</v>
      </c>
      <c r="Q29" s="1113"/>
      <c r="R29" s="961" t="s">
        <v>254</v>
      </c>
      <c r="S29" s="962"/>
      <c r="T29" s="961" t="s">
        <v>255</v>
      </c>
      <c r="U29" s="962"/>
      <c r="V29" s="962"/>
      <c r="W29" s="962"/>
      <c r="X29" s="962"/>
      <c r="Y29" s="962"/>
      <c r="Z29" s="962"/>
      <c r="AA29" s="962"/>
      <c r="AB29" s="961" t="s">
        <v>256</v>
      </c>
      <c r="AC29" s="962"/>
      <c r="AD29" s="962"/>
      <c r="AE29" s="962"/>
      <c r="AF29" s="962"/>
      <c r="AG29" s="961" t="s">
        <v>257</v>
      </c>
      <c r="AH29" s="962"/>
      <c r="AI29" s="962"/>
      <c r="AJ29" s="203" t="s">
        <v>258</v>
      </c>
      <c r="AK29" s="961" t="s">
        <v>259</v>
      </c>
      <c r="AL29" s="962"/>
      <c r="AM29" s="962"/>
      <c r="AN29" s="962"/>
      <c r="AO29" s="962"/>
      <c r="AP29" s="962"/>
      <c r="AQ29" s="203" t="s">
        <v>260</v>
      </c>
      <c r="AR29" s="203" t="s">
        <v>261</v>
      </c>
      <c r="AS29" s="263" t="s">
        <v>262</v>
      </c>
      <c r="AT29" s="305" t="s">
        <v>263</v>
      </c>
      <c r="AU29" s="203" t="s">
        <v>264</v>
      </c>
      <c r="AV29" s="203" t="s">
        <v>265</v>
      </c>
      <c r="AW29" s="305" t="s">
        <v>266</v>
      </c>
      <c r="AX29" s="203" t="s">
        <v>267</v>
      </c>
      <c r="AY29" s="203" t="s">
        <v>268</v>
      </c>
      <c r="AZ29" s="203" t="s">
        <v>269</v>
      </c>
      <c r="BA29" s="203" t="s">
        <v>270</v>
      </c>
      <c r="BB29" s="203" t="s">
        <v>271</v>
      </c>
      <c r="BC29" s="203" t="s">
        <v>272</v>
      </c>
    </row>
    <row r="30" spans="1:56" s="151" customFormat="1" ht="13.5" hidden="1" x14ac:dyDescent="0.2">
      <c r="A30" s="215"/>
      <c r="B30" s="1092" t="s">
        <v>14</v>
      </c>
      <c r="C30" s="1087"/>
      <c r="D30" s="1092"/>
      <c r="E30" s="1087"/>
      <c r="F30" s="1092"/>
      <c r="G30" s="1087"/>
      <c r="H30" s="1092"/>
      <c r="I30" s="1087"/>
      <c r="J30" s="1092"/>
      <c r="K30" s="1087"/>
      <c r="L30" s="1087"/>
      <c r="M30" s="1092"/>
      <c r="N30" s="1087"/>
      <c r="O30" s="1087"/>
      <c r="P30" s="1109"/>
      <c r="Q30" s="1106"/>
      <c r="R30" s="1092"/>
      <c r="S30" s="1087"/>
      <c r="T30" s="1093" t="s">
        <v>8</v>
      </c>
      <c r="U30" s="1087"/>
      <c r="V30" s="1087"/>
      <c r="W30" s="1087"/>
      <c r="X30" s="1087"/>
      <c r="Y30" s="1087"/>
      <c r="Z30" s="1087"/>
      <c r="AA30" s="1087"/>
      <c r="AB30" s="1092" t="s">
        <v>273</v>
      </c>
      <c r="AC30" s="1087"/>
      <c r="AD30" s="1087"/>
      <c r="AE30" s="1087"/>
      <c r="AF30" s="1087"/>
      <c r="AG30" s="1092" t="s">
        <v>274</v>
      </c>
      <c r="AH30" s="1087"/>
      <c r="AI30" s="1087"/>
      <c r="AJ30" s="204" t="s">
        <v>65</v>
      </c>
      <c r="AK30" s="1091" t="s">
        <v>275</v>
      </c>
      <c r="AL30" s="1087"/>
      <c r="AM30" s="1087"/>
      <c r="AN30" s="1087"/>
      <c r="AO30" s="1087"/>
      <c r="AP30" s="1087"/>
      <c r="AQ30" s="205">
        <v>379349630846</v>
      </c>
      <c r="AR30" s="205">
        <v>364178947131.06</v>
      </c>
      <c r="AS30" s="264">
        <v>15170683714.940001</v>
      </c>
      <c r="AT30" s="306">
        <v>9382000000</v>
      </c>
      <c r="AU30" s="205">
        <v>294946118460.29999</v>
      </c>
      <c r="AV30" s="205">
        <v>69232828670.759995</v>
      </c>
      <c r="AW30" s="306">
        <v>189405064943.84</v>
      </c>
      <c r="AX30" s="205">
        <v>105541053516.46001</v>
      </c>
      <c r="AY30" s="205">
        <v>188963784287.84</v>
      </c>
      <c r="AZ30" s="205">
        <v>441280656</v>
      </c>
      <c r="BA30" s="205">
        <v>188963784287.84</v>
      </c>
      <c r="BB30" s="206">
        <v>0</v>
      </c>
      <c r="BC30" s="205">
        <v>214274347</v>
      </c>
    </row>
    <row r="31" spans="1:56" s="151" customFormat="1" ht="13.5" hidden="1" x14ac:dyDescent="0.2">
      <c r="A31" s="215"/>
      <c r="B31" s="1092" t="s">
        <v>14</v>
      </c>
      <c r="C31" s="1087"/>
      <c r="D31" s="1092"/>
      <c r="E31" s="1087"/>
      <c r="F31" s="1092"/>
      <c r="G31" s="1087"/>
      <c r="H31" s="1092"/>
      <c r="I31" s="1087"/>
      <c r="J31" s="1092"/>
      <c r="K31" s="1087"/>
      <c r="L31" s="1087"/>
      <c r="M31" s="1092"/>
      <c r="N31" s="1087"/>
      <c r="O31" s="1087"/>
      <c r="P31" s="1109"/>
      <c r="Q31" s="1106"/>
      <c r="R31" s="1092"/>
      <c r="S31" s="1087"/>
      <c r="T31" s="1093" t="s">
        <v>8</v>
      </c>
      <c r="U31" s="1087"/>
      <c r="V31" s="1087"/>
      <c r="W31" s="1087"/>
      <c r="X31" s="1087"/>
      <c r="Y31" s="1087"/>
      <c r="Z31" s="1087"/>
      <c r="AA31" s="1087"/>
      <c r="AB31" s="1092" t="s">
        <v>273</v>
      </c>
      <c r="AC31" s="1087"/>
      <c r="AD31" s="1087"/>
      <c r="AE31" s="1087"/>
      <c r="AF31" s="1087"/>
      <c r="AG31" s="1092" t="s">
        <v>274</v>
      </c>
      <c r="AH31" s="1087"/>
      <c r="AI31" s="1087"/>
      <c r="AJ31" s="204" t="s">
        <v>303</v>
      </c>
      <c r="AK31" s="1091" t="s">
        <v>321</v>
      </c>
      <c r="AL31" s="1087"/>
      <c r="AM31" s="1087"/>
      <c r="AN31" s="1087"/>
      <c r="AO31" s="1087"/>
      <c r="AP31" s="1087"/>
      <c r="AQ31" s="205">
        <v>4021085821</v>
      </c>
      <c r="AR31" s="205">
        <v>550000000</v>
      </c>
      <c r="AS31" s="264">
        <v>3471085821</v>
      </c>
      <c r="AT31" s="307">
        <v>0</v>
      </c>
      <c r="AU31" s="206">
        <v>0</v>
      </c>
      <c r="AV31" s="205">
        <v>550000000</v>
      </c>
      <c r="AW31" s="307">
        <v>0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206">
        <v>0</v>
      </c>
    </row>
    <row r="32" spans="1:56" s="151" customFormat="1" ht="13.5" hidden="1" x14ac:dyDescent="0.2">
      <c r="A32" s="215"/>
      <c r="B32" s="1092" t="s">
        <v>14</v>
      </c>
      <c r="C32" s="1087"/>
      <c r="D32" s="1092"/>
      <c r="E32" s="1087"/>
      <c r="F32" s="1092"/>
      <c r="G32" s="1087"/>
      <c r="H32" s="1092"/>
      <c r="I32" s="1087"/>
      <c r="J32" s="1092"/>
      <c r="K32" s="1087"/>
      <c r="L32" s="1087"/>
      <c r="M32" s="1092"/>
      <c r="N32" s="1087"/>
      <c r="O32" s="1087"/>
      <c r="P32" s="1109"/>
      <c r="Q32" s="1106"/>
      <c r="R32" s="1092"/>
      <c r="S32" s="1087"/>
      <c r="T32" s="1093" t="s">
        <v>8</v>
      </c>
      <c r="U32" s="1087"/>
      <c r="V32" s="1087"/>
      <c r="W32" s="1087"/>
      <c r="X32" s="1087"/>
      <c r="Y32" s="1087"/>
      <c r="Z32" s="1087"/>
      <c r="AA32" s="1087"/>
      <c r="AB32" s="1092" t="s">
        <v>273</v>
      </c>
      <c r="AC32" s="1087"/>
      <c r="AD32" s="1087"/>
      <c r="AE32" s="1087"/>
      <c r="AF32" s="1087"/>
      <c r="AG32" s="1092" t="s">
        <v>276</v>
      </c>
      <c r="AH32" s="1087"/>
      <c r="AI32" s="1087"/>
      <c r="AJ32" s="204" t="s">
        <v>80</v>
      </c>
      <c r="AK32" s="1091" t="s">
        <v>277</v>
      </c>
      <c r="AL32" s="1087"/>
      <c r="AM32" s="1087"/>
      <c r="AN32" s="1087"/>
      <c r="AO32" s="1087"/>
      <c r="AP32" s="1087"/>
      <c r="AQ32" s="205">
        <v>519000000</v>
      </c>
      <c r="AR32" s="206">
        <v>0</v>
      </c>
      <c r="AS32" s="264">
        <v>519000000</v>
      </c>
      <c r="AT32" s="307">
        <v>0</v>
      </c>
      <c r="AU32" s="206">
        <v>0</v>
      </c>
      <c r="AV32" s="206">
        <v>0</v>
      </c>
      <c r="AW32" s="307">
        <v>0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206">
        <v>0</v>
      </c>
    </row>
    <row r="33" spans="1:55" s="151" customFormat="1" ht="13.5" hidden="1" x14ac:dyDescent="0.2">
      <c r="A33" s="215"/>
      <c r="B33" s="1092" t="s">
        <v>14</v>
      </c>
      <c r="C33" s="1087"/>
      <c r="D33" s="1092"/>
      <c r="E33" s="1087"/>
      <c r="F33" s="1092"/>
      <c r="G33" s="1087"/>
      <c r="H33" s="1092"/>
      <c r="I33" s="1087"/>
      <c r="J33" s="1092"/>
      <c r="K33" s="1087"/>
      <c r="L33" s="1087"/>
      <c r="M33" s="1092"/>
      <c r="N33" s="1087"/>
      <c r="O33" s="1087"/>
      <c r="P33" s="1109"/>
      <c r="Q33" s="1106"/>
      <c r="R33" s="1092"/>
      <c r="S33" s="1087"/>
      <c r="T33" s="1093" t="s">
        <v>8</v>
      </c>
      <c r="U33" s="1087"/>
      <c r="V33" s="1087"/>
      <c r="W33" s="1087"/>
      <c r="X33" s="1087"/>
      <c r="Y33" s="1087"/>
      <c r="Z33" s="1087"/>
      <c r="AA33" s="1087"/>
      <c r="AB33" s="1092" t="s">
        <v>273</v>
      </c>
      <c r="AC33" s="1087"/>
      <c r="AD33" s="1087"/>
      <c r="AE33" s="1087"/>
      <c r="AF33" s="1087"/>
      <c r="AG33" s="1092" t="s">
        <v>276</v>
      </c>
      <c r="AH33" s="1087"/>
      <c r="AI33" s="1087"/>
      <c r="AJ33" s="204" t="s">
        <v>23</v>
      </c>
      <c r="AK33" s="1091" t="s">
        <v>278</v>
      </c>
      <c r="AL33" s="1087"/>
      <c r="AM33" s="1087"/>
      <c r="AN33" s="1087"/>
      <c r="AO33" s="1087"/>
      <c r="AP33" s="1087"/>
      <c r="AQ33" s="205">
        <v>66513900000</v>
      </c>
      <c r="AR33" s="205">
        <v>16486654599</v>
      </c>
      <c r="AS33" s="264">
        <v>50027245401</v>
      </c>
      <c r="AT33" s="307">
        <v>0</v>
      </c>
      <c r="AU33" s="205">
        <v>14609946123</v>
      </c>
      <c r="AV33" s="205">
        <v>1876708476</v>
      </c>
      <c r="AW33" s="306">
        <v>10221585605</v>
      </c>
      <c r="AX33" s="205">
        <v>4388360518</v>
      </c>
      <c r="AY33" s="205">
        <v>9891647814</v>
      </c>
      <c r="AZ33" s="205">
        <v>329937791</v>
      </c>
      <c r="BA33" s="205">
        <v>9891647814</v>
      </c>
      <c r="BB33" s="206">
        <v>0</v>
      </c>
      <c r="BC33" s="206">
        <v>0</v>
      </c>
    </row>
    <row r="34" spans="1:55" s="194" customFormat="1" ht="12.75" hidden="1" x14ac:dyDescent="0.2">
      <c r="A34" s="213"/>
      <c r="B34" s="1081" t="s">
        <v>14</v>
      </c>
      <c r="C34" s="1080"/>
      <c r="D34" s="1081" t="s">
        <v>279</v>
      </c>
      <c r="E34" s="1080"/>
      <c r="F34" s="1081"/>
      <c r="G34" s="1080"/>
      <c r="H34" s="1081"/>
      <c r="I34" s="1080"/>
      <c r="J34" s="1081"/>
      <c r="K34" s="1080"/>
      <c r="L34" s="1080"/>
      <c r="M34" s="1081"/>
      <c r="N34" s="1080"/>
      <c r="O34" s="1080"/>
      <c r="P34" s="1110"/>
      <c r="Q34" s="1111"/>
      <c r="R34" s="1081"/>
      <c r="S34" s="1080"/>
      <c r="T34" s="1079" t="s">
        <v>7</v>
      </c>
      <c r="U34" s="1080"/>
      <c r="V34" s="1080"/>
      <c r="W34" s="1080"/>
      <c r="X34" s="1080"/>
      <c r="Y34" s="1080"/>
      <c r="Z34" s="1080"/>
      <c r="AA34" s="1080"/>
      <c r="AB34" s="1081" t="s">
        <v>273</v>
      </c>
      <c r="AC34" s="1080"/>
      <c r="AD34" s="1080"/>
      <c r="AE34" s="1080"/>
      <c r="AF34" s="1080"/>
      <c r="AG34" s="1081" t="s">
        <v>274</v>
      </c>
      <c r="AH34" s="1080"/>
      <c r="AI34" s="1080"/>
      <c r="AJ34" s="192" t="s">
        <v>65</v>
      </c>
      <c r="AK34" s="1082" t="s">
        <v>275</v>
      </c>
      <c r="AL34" s="1080"/>
      <c r="AM34" s="1080"/>
      <c r="AN34" s="1080"/>
      <c r="AO34" s="1080"/>
      <c r="AP34" s="1080"/>
      <c r="AQ34" s="193">
        <v>153005016667</v>
      </c>
      <c r="AR34" s="193">
        <v>151004919096</v>
      </c>
      <c r="AS34" s="259">
        <v>2000097571</v>
      </c>
      <c r="AT34" s="301">
        <v>9382000000</v>
      </c>
      <c r="AU34" s="193">
        <v>95319446798</v>
      </c>
      <c r="AV34" s="193">
        <v>55685472298</v>
      </c>
      <c r="AW34" s="301">
        <v>93799286837</v>
      </c>
      <c r="AX34" s="193">
        <v>1520159961</v>
      </c>
      <c r="AY34" s="193">
        <v>93799286837</v>
      </c>
      <c r="AZ34" s="207">
        <v>0</v>
      </c>
      <c r="BA34" s="193">
        <v>93799286837</v>
      </c>
      <c r="BB34" s="207">
        <v>0</v>
      </c>
      <c r="BC34" s="193">
        <v>209100732</v>
      </c>
    </row>
    <row r="35" spans="1:55" s="151" customFormat="1" ht="13.5" hidden="1" x14ac:dyDescent="0.2">
      <c r="A35" s="215"/>
      <c r="B35" s="1092" t="s">
        <v>14</v>
      </c>
      <c r="C35" s="1087"/>
      <c r="D35" s="1092" t="s">
        <v>279</v>
      </c>
      <c r="E35" s="1087"/>
      <c r="F35" s="1092" t="s">
        <v>280</v>
      </c>
      <c r="G35" s="1087"/>
      <c r="H35" s="1092"/>
      <c r="I35" s="1087"/>
      <c r="J35" s="1092"/>
      <c r="K35" s="1087"/>
      <c r="L35" s="1087"/>
      <c r="M35" s="1092"/>
      <c r="N35" s="1087"/>
      <c r="O35" s="1087"/>
      <c r="P35" s="1109"/>
      <c r="Q35" s="1106"/>
      <c r="R35" s="1092"/>
      <c r="S35" s="1087"/>
      <c r="T35" s="1093" t="s">
        <v>7</v>
      </c>
      <c r="U35" s="1087"/>
      <c r="V35" s="1087"/>
      <c r="W35" s="1087"/>
      <c r="X35" s="1087"/>
      <c r="Y35" s="1087"/>
      <c r="Z35" s="1087"/>
      <c r="AA35" s="1087"/>
      <c r="AB35" s="1092" t="s">
        <v>273</v>
      </c>
      <c r="AC35" s="1087"/>
      <c r="AD35" s="1087"/>
      <c r="AE35" s="1087"/>
      <c r="AF35" s="1087"/>
      <c r="AG35" s="1092" t="s">
        <v>274</v>
      </c>
      <c r="AH35" s="1087"/>
      <c r="AI35" s="1087"/>
      <c r="AJ35" s="204" t="s">
        <v>65</v>
      </c>
      <c r="AK35" s="1091" t="s">
        <v>275</v>
      </c>
      <c r="AL35" s="1087"/>
      <c r="AM35" s="1087"/>
      <c r="AN35" s="1087"/>
      <c r="AO35" s="1087"/>
      <c r="AP35" s="1087"/>
      <c r="AQ35" s="205">
        <v>153005016667</v>
      </c>
      <c r="AR35" s="205">
        <v>151004919096</v>
      </c>
      <c r="AS35" s="264">
        <v>2000097571</v>
      </c>
      <c r="AT35" s="306">
        <v>9382000000</v>
      </c>
      <c r="AU35" s="205">
        <v>95319446798</v>
      </c>
      <c r="AV35" s="205">
        <v>55685472298</v>
      </c>
      <c r="AW35" s="306">
        <v>93799286837</v>
      </c>
      <c r="AX35" s="205">
        <v>1520159961</v>
      </c>
      <c r="AY35" s="205">
        <v>93799286837</v>
      </c>
      <c r="AZ35" s="206">
        <v>0</v>
      </c>
      <c r="BA35" s="205">
        <v>93799286837</v>
      </c>
      <c r="BB35" s="206">
        <v>0</v>
      </c>
      <c r="BC35" s="205">
        <v>209100732</v>
      </c>
    </row>
    <row r="36" spans="1:55" s="151" customFormat="1" ht="13.5" hidden="1" x14ac:dyDescent="0.2">
      <c r="A36" s="215"/>
      <c r="B36" s="1092" t="s">
        <v>14</v>
      </c>
      <c r="C36" s="1087"/>
      <c r="D36" s="1092" t="s">
        <v>279</v>
      </c>
      <c r="E36" s="1087"/>
      <c r="F36" s="1092" t="s">
        <v>280</v>
      </c>
      <c r="G36" s="1087"/>
      <c r="H36" s="1092" t="s">
        <v>279</v>
      </c>
      <c r="I36" s="1087"/>
      <c r="J36" s="1092"/>
      <c r="K36" s="1087"/>
      <c r="L36" s="1087"/>
      <c r="M36" s="1092"/>
      <c r="N36" s="1087"/>
      <c r="O36" s="1087"/>
      <c r="P36" s="1109"/>
      <c r="Q36" s="1106"/>
      <c r="R36" s="1092"/>
      <c r="S36" s="1087"/>
      <c r="T36" s="1093" t="s">
        <v>281</v>
      </c>
      <c r="U36" s="1087"/>
      <c r="V36" s="1087"/>
      <c r="W36" s="1087"/>
      <c r="X36" s="1087"/>
      <c r="Y36" s="1087"/>
      <c r="Z36" s="1087"/>
      <c r="AA36" s="1087"/>
      <c r="AB36" s="1092" t="s">
        <v>273</v>
      </c>
      <c r="AC36" s="1087"/>
      <c r="AD36" s="1087"/>
      <c r="AE36" s="1087"/>
      <c r="AF36" s="1087"/>
      <c r="AG36" s="1092" t="s">
        <v>274</v>
      </c>
      <c r="AH36" s="1087"/>
      <c r="AI36" s="1087"/>
      <c r="AJ36" s="204" t="s">
        <v>65</v>
      </c>
      <c r="AK36" s="1091" t="s">
        <v>275</v>
      </c>
      <c r="AL36" s="1087"/>
      <c r="AM36" s="1087"/>
      <c r="AN36" s="1087"/>
      <c r="AO36" s="1087"/>
      <c r="AP36" s="1087"/>
      <c r="AQ36" s="205">
        <v>115327000000</v>
      </c>
      <c r="AR36" s="205">
        <v>113327000000</v>
      </c>
      <c r="AS36" s="264">
        <v>2000000000</v>
      </c>
      <c r="AT36" s="306">
        <v>9382000000</v>
      </c>
      <c r="AU36" s="205">
        <v>70535213592</v>
      </c>
      <c r="AV36" s="205">
        <v>42791786408</v>
      </c>
      <c r="AW36" s="306">
        <v>70535138331</v>
      </c>
      <c r="AX36" s="205">
        <v>75261</v>
      </c>
      <c r="AY36" s="205">
        <v>70535138331</v>
      </c>
      <c r="AZ36" s="206">
        <v>0</v>
      </c>
      <c r="BA36" s="205">
        <v>70535138331</v>
      </c>
      <c r="BB36" s="206">
        <v>0</v>
      </c>
      <c r="BC36" s="205">
        <v>155081408</v>
      </c>
    </row>
    <row r="37" spans="1:55" s="151" customFormat="1" ht="13.5" hidden="1" x14ac:dyDescent="0.2">
      <c r="A37" s="215"/>
      <c r="B37" s="1092" t="s">
        <v>14</v>
      </c>
      <c r="C37" s="1087"/>
      <c r="D37" s="1092" t="s">
        <v>279</v>
      </c>
      <c r="E37" s="1087"/>
      <c r="F37" s="1092" t="s">
        <v>280</v>
      </c>
      <c r="G37" s="1087"/>
      <c r="H37" s="1092" t="s">
        <v>279</v>
      </c>
      <c r="I37" s="1087"/>
      <c r="J37" s="1092" t="s">
        <v>279</v>
      </c>
      <c r="K37" s="1087"/>
      <c r="L37" s="1087"/>
      <c r="M37" s="1092"/>
      <c r="N37" s="1087"/>
      <c r="O37" s="1087"/>
      <c r="P37" s="1109"/>
      <c r="Q37" s="1106"/>
      <c r="R37" s="1092"/>
      <c r="S37" s="1087"/>
      <c r="T37" s="1093" t="s">
        <v>186</v>
      </c>
      <c r="U37" s="1087"/>
      <c r="V37" s="1087"/>
      <c r="W37" s="1087"/>
      <c r="X37" s="1087"/>
      <c r="Y37" s="1087"/>
      <c r="Z37" s="1087"/>
      <c r="AA37" s="1087"/>
      <c r="AB37" s="1092" t="s">
        <v>273</v>
      </c>
      <c r="AC37" s="1087"/>
      <c r="AD37" s="1087"/>
      <c r="AE37" s="1087"/>
      <c r="AF37" s="1087"/>
      <c r="AG37" s="1092" t="s">
        <v>274</v>
      </c>
      <c r="AH37" s="1087"/>
      <c r="AI37" s="1087"/>
      <c r="AJ37" s="204" t="s">
        <v>65</v>
      </c>
      <c r="AK37" s="1091" t="s">
        <v>275</v>
      </c>
      <c r="AL37" s="1087"/>
      <c r="AM37" s="1087"/>
      <c r="AN37" s="1087"/>
      <c r="AO37" s="1087"/>
      <c r="AP37" s="1087"/>
      <c r="AQ37" s="205">
        <v>89215000000</v>
      </c>
      <c r="AR37" s="205">
        <v>87215000000</v>
      </c>
      <c r="AS37" s="264">
        <v>2000000000</v>
      </c>
      <c r="AT37" s="307">
        <v>0</v>
      </c>
      <c r="AU37" s="205">
        <v>57622036409</v>
      </c>
      <c r="AV37" s="205">
        <v>29592963591</v>
      </c>
      <c r="AW37" s="306">
        <v>57621972953</v>
      </c>
      <c r="AX37" s="205">
        <v>63456</v>
      </c>
      <c r="AY37" s="205">
        <v>57621972953</v>
      </c>
      <c r="AZ37" s="206">
        <v>0</v>
      </c>
      <c r="BA37" s="205">
        <v>57621972953</v>
      </c>
      <c r="BB37" s="206">
        <v>0</v>
      </c>
      <c r="BC37" s="205">
        <v>153079059</v>
      </c>
    </row>
    <row r="38" spans="1:55" s="215" customFormat="1" ht="13.5" hidden="1" x14ac:dyDescent="0.2">
      <c r="A38" s="215" t="str">
        <f>+B38&amp;D38&amp;F38&amp;H38&amp;J38&amp;M38&amp;P38&amp;AJ38</f>
        <v>A1011110</v>
      </c>
      <c r="B38" s="1107" t="s">
        <v>14</v>
      </c>
      <c r="C38" s="1106"/>
      <c r="D38" s="1107" t="s">
        <v>279</v>
      </c>
      <c r="E38" s="1106"/>
      <c r="F38" s="1107" t="s">
        <v>280</v>
      </c>
      <c r="G38" s="1106"/>
      <c r="H38" s="1107" t="s">
        <v>279</v>
      </c>
      <c r="I38" s="1106"/>
      <c r="J38" s="1107" t="s">
        <v>279</v>
      </c>
      <c r="K38" s="1106"/>
      <c r="L38" s="1106"/>
      <c r="M38" s="1107" t="s">
        <v>279</v>
      </c>
      <c r="N38" s="1106"/>
      <c r="O38" s="1106"/>
      <c r="P38" s="1107"/>
      <c r="Q38" s="1106"/>
      <c r="R38" s="1107"/>
      <c r="S38" s="1106"/>
      <c r="T38" s="1108" t="s">
        <v>15</v>
      </c>
      <c r="U38" s="1106"/>
      <c r="V38" s="1106"/>
      <c r="W38" s="1106"/>
      <c r="X38" s="1106"/>
      <c r="Y38" s="1106"/>
      <c r="Z38" s="1106"/>
      <c r="AA38" s="1106"/>
      <c r="AB38" s="1107" t="s">
        <v>273</v>
      </c>
      <c r="AC38" s="1106"/>
      <c r="AD38" s="1106"/>
      <c r="AE38" s="1106"/>
      <c r="AF38" s="1106"/>
      <c r="AG38" s="1107" t="s">
        <v>274</v>
      </c>
      <c r="AH38" s="1106"/>
      <c r="AI38" s="1106"/>
      <c r="AJ38" s="218" t="s">
        <v>65</v>
      </c>
      <c r="AK38" s="1105" t="s">
        <v>275</v>
      </c>
      <c r="AL38" s="1106"/>
      <c r="AM38" s="1106"/>
      <c r="AN38" s="1106"/>
      <c r="AO38" s="1106"/>
      <c r="AP38" s="1106"/>
      <c r="AQ38" s="219">
        <v>83015000000</v>
      </c>
      <c r="AR38" s="219">
        <v>81215000000</v>
      </c>
      <c r="AS38" s="266">
        <v>1800000000</v>
      </c>
      <c r="AT38" s="217">
        <v>0</v>
      </c>
      <c r="AU38" s="219">
        <v>53797923503</v>
      </c>
      <c r="AV38" s="219">
        <v>27417076497</v>
      </c>
      <c r="AW38" s="216">
        <v>53797910812</v>
      </c>
      <c r="AX38" s="219">
        <v>12691</v>
      </c>
      <c r="AY38" s="219">
        <v>53797910812</v>
      </c>
      <c r="AZ38" s="220">
        <v>0</v>
      </c>
      <c r="BA38" s="219">
        <v>53797910812</v>
      </c>
      <c r="BB38" s="220">
        <v>0</v>
      </c>
      <c r="BC38" s="219">
        <v>116708</v>
      </c>
    </row>
    <row r="39" spans="1:55" s="151" customFormat="1" ht="13.5" hidden="1" x14ac:dyDescent="0.2">
      <c r="A39" s="215" t="str">
        <f t="shared" ref="A39:A102" si="7">+B39&amp;D39&amp;F39&amp;H39&amp;J39&amp;M39&amp;P39&amp;AJ39</f>
        <v>A1011210</v>
      </c>
      <c r="B39" s="1086" t="s">
        <v>14</v>
      </c>
      <c r="C39" s="1087"/>
      <c r="D39" s="1086" t="s">
        <v>279</v>
      </c>
      <c r="E39" s="1087"/>
      <c r="F39" s="1086" t="s">
        <v>280</v>
      </c>
      <c r="G39" s="1087"/>
      <c r="H39" s="1086" t="s">
        <v>279</v>
      </c>
      <c r="I39" s="1087"/>
      <c r="J39" s="1086" t="s">
        <v>279</v>
      </c>
      <c r="K39" s="1087"/>
      <c r="L39" s="1087"/>
      <c r="M39" s="1086" t="s">
        <v>282</v>
      </c>
      <c r="N39" s="1087"/>
      <c r="O39" s="1087"/>
      <c r="P39" s="1107"/>
      <c r="Q39" s="1106"/>
      <c r="R39" s="1086"/>
      <c r="S39" s="1087"/>
      <c r="T39" s="1088" t="s">
        <v>16</v>
      </c>
      <c r="U39" s="1087"/>
      <c r="V39" s="1087"/>
      <c r="W39" s="1087"/>
      <c r="X39" s="1087"/>
      <c r="Y39" s="1087"/>
      <c r="Z39" s="1087"/>
      <c r="AA39" s="1087"/>
      <c r="AB39" s="1086" t="s">
        <v>273</v>
      </c>
      <c r="AC39" s="1087"/>
      <c r="AD39" s="1087"/>
      <c r="AE39" s="1087"/>
      <c r="AF39" s="1087"/>
      <c r="AG39" s="1086" t="s">
        <v>274</v>
      </c>
      <c r="AH39" s="1087"/>
      <c r="AI39" s="1087"/>
      <c r="AJ39" s="208" t="s">
        <v>65</v>
      </c>
      <c r="AK39" s="1089" t="s">
        <v>275</v>
      </c>
      <c r="AL39" s="1087"/>
      <c r="AM39" s="1087"/>
      <c r="AN39" s="1087"/>
      <c r="AO39" s="1087"/>
      <c r="AP39" s="1087"/>
      <c r="AQ39" s="209">
        <v>5180000000</v>
      </c>
      <c r="AR39" s="209">
        <v>5000000000</v>
      </c>
      <c r="AS39" s="266">
        <v>180000000</v>
      </c>
      <c r="AT39" s="217">
        <v>0</v>
      </c>
      <c r="AU39" s="209">
        <v>3313979780</v>
      </c>
      <c r="AV39" s="209">
        <v>1686020220</v>
      </c>
      <c r="AW39" s="216">
        <v>3313979780</v>
      </c>
      <c r="AX39" s="210">
        <v>0</v>
      </c>
      <c r="AY39" s="209">
        <v>3313979780</v>
      </c>
      <c r="AZ39" s="210">
        <v>0</v>
      </c>
      <c r="BA39" s="209">
        <v>3313979780</v>
      </c>
      <c r="BB39" s="210">
        <v>0</v>
      </c>
      <c r="BC39" s="209">
        <v>2549184</v>
      </c>
    </row>
    <row r="40" spans="1:55" s="151" customFormat="1" ht="13.5" hidden="1" x14ac:dyDescent="0.2">
      <c r="A40" s="215" t="str">
        <f t="shared" si="7"/>
        <v>A1011410</v>
      </c>
      <c r="B40" s="1086" t="s">
        <v>14</v>
      </c>
      <c r="C40" s="1087"/>
      <c r="D40" s="1086" t="s">
        <v>279</v>
      </c>
      <c r="E40" s="1087"/>
      <c r="F40" s="1086" t="s">
        <v>280</v>
      </c>
      <c r="G40" s="1087"/>
      <c r="H40" s="1086" t="s">
        <v>279</v>
      </c>
      <c r="I40" s="1087"/>
      <c r="J40" s="1086" t="s">
        <v>279</v>
      </c>
      <c r="K40" s="1087"/>
      <c r="L40" s="1087"/>
      <c r="M40" s="1086" t="s">
        <v>283</v>
      </c>
      <c r="N40" s="1087"/>
      <c r="O40" s="1087"/>
      <c r="P40" s="1086"/>
      <c r="Q40" s="1087"/>
      <c r="R40" s="1086"/>
      <c r="S40" s="1087"/>
      <c r="T40" s="1088" t="s">
        <v>17</v>
      </c>
      <c r="U40" s="1087"/>
      <c r="V40" s="1087"/>
      <c r="W40" s="1087"/>
      <c r="X40" s="1087"/>
      <c r="Y40" s="1087"/>
      <c r="Z40" s="1087"/>
      <c r="AA40" s="1087"/>
      <c r="AB40" s="1086" t="s">
        <v>273</v>
      </c>
      <c r="AC40" s="1087"/>
      <c r="AD40" s="1087"/>
      <c r="AE40" s="1087"/>
      <c r="AF40" s="1087"/>
      <c r="AG40" s="1086" t="s">
        <v>274</v>
      </c>
      <c r="AH40" s="1087"/>
      <c r="AI40" s="1087"/>
      <c r="AJ40" s="208" t="s">
        <v>65</v>
      </c>
      <c r="AK40" s="1089" t="s">
        <v>275</v>
      </c>
      <c r="AL40" s="1087"/>
      <c r="AM40" s="1087"/>
      <c r="AN40" s="1087"/>
      <c r="AO40" s="1087"/>
      <c r="AP40" s="1087"/>
      <c r="AQ40" s="209">
        <v>1020000000</v>
      </c>
      <c r="AR40" s="209">
        <v>1000000000</v>
      </c>
      <c r="AS40" s="266">
        <v>20000000</v>
      </c>
      <c r="AT40" s="217">
        <v>0</v>
      </c>
      <c r="AU40" s="209">
        <v>510133126</v>
      </c>
      <c r="AV40" s="209">
        <v>489866874</v>
      </c>
      <c r="AW40" s="216">
        <v>510082361</v>
      </c>
      <c r="AX40" s="209">
        <v>50765</v>
      </c>
      <c r="AY40" s="209">
        <v>510082361</v>
      </c>
      <c r="AZ40" s="210">
        <v>0</v>
      </c>
      <c r="BA40" s="209">
        <v>510082361</v>
      </c>
      <c r="BB40" s="210">
        <v>0</v>
      </c>
      <c r="BC40" s="209">
        <v>150413167</v>
      </c>
    </row>
    <row r="41" spans="1:55" s="151" customFormat="1" ht="13.5" hidden="1" x14ac:dyDescent="0.2">
      <c r="A41" s="215" t="str">
        <f t="shared" si="7"/>
        <v>A101410</v>
      </c>
      <c r="B41" s="1092" t="s">
        <v>14</v>
      </c>
      <c r="C41" s="1087"/>
      <c r="D41" s="1092" t="s">
        <v>279</v>
      </c>
      <c r="E41" s="1087"/>
      <c r="F41" s="1092" t="s">
        <v>280</v>
      </c>
      <c r="G41" s="1087"/>
      <c r="H41" s="1092" t="s">
        <v>279</v>
      </c>
      <c r="I41" s="1087"/>
      <c r="J41" s="1092" t="s">
        <v>283</v>
      </c>
      <c r="K41" s="1087"/>
      <c r="L41" s="1087"/>
      <c r="M41" s="1092"/>
      <c r="N41" s="1087"/>
      <c r="O41" s="1087"/>
      <c r="P41" s="1092"/>
      <c r="Q41" s="1087"/>
      <c r="R41" s="1092"/>
      <c r="S41" s="1087"/>
      <c r="T41" s="1093" t="s">
        <v>187</v>
      </c>
      <c r="U41" s="1087"/>
      <c r="V41" s="1087"/>
      <c r="W41" s="1087"/>
      <c r="X41" s="1087"/>
      <c r="Y41" s="1087"/>
      <c r="Z41" s="1087"/>
      <c r="AA41" s="1087"/>
      <c r="AB41" s="1092" t="s">
        <v>273</v>
      </c>
      <c r="AC41" s="1087"/>
      <c r="AD41" s="1087"/>
      <c r="AE41" s="1087"/>
      <c r="AF41" s="1087"/>
      <c r="AG41" s="1092" t="s">
        <v>274</v>
      </c>
      <c r="AH41" s="1087"/>
      <c r="AI41" s="1087"/>
      <c r="AJ41" s="204" t="s">
        <v>65</v>
      </c>
      <c r="AK41" s="1091" t="s">
        <v>275</v>
      </c>
      <c r="AL41" s="1087"/>
      <c r="AM41" s="1087"/>
      <c r="AN41" s="1087"/>
      <c r="AO41" s="1087"/>
      <c r="AP41" s="1087"/>
      <c r="AQ41" s="205">
        <v>1525000000</v>
      </c>
      <c r="AR41" s="205">
        <v>1525000000</v>
      </c>
      <c r="AS41" s="265">
        <v>0</v>
      </c>
      <c r="AT41" s="307">
        <v>0</v>
      </c>
      <c r="AU41" s="205">
        <v>1003646188</v>
      </c>
      <c r="AV41" s="205">
        <v>521353812</v>
      </c>
      <c r="AW41" s="306">
        <v>1003646188</v>
      </c>
      <c r="AX41" s="206">
        <v>0</v>
      </c>
      <c r="AY41" s="205">
        <v>1003646188</v>
      </c>
      <c r="AZ41" s="206">
        <v>0</v>
      </c>
      <c r="BA41" s="205">
        <v>1003646188</v>
      </c>
      <c r="BB41" s="206">
        <v>0</v>
      </c>
      <c r="BC41" s="206">
        <v>0</v>
      </c>
    </row>
    <row r="42" spans="1:55" s="151" customFormat="1" ht="13.5" hidden="1" x14ac:dyDescent="0.2">
      <c r="A42" s="215" t="str">
        <f t="shared" si="7"/>
        <v>A1014210</v>
      </c>
      <c r="B42" s="1086" t="s">
        <v>14</v>
      </c>
      <c r="C42" s="1087"/>
      <c r="D42" s="1086" t="s">
        <v>279</v>
      </c>
      <c r="E42" s="1087"/>
      <c r="F42" s="1086" t="s">
        <v>280</v>
      </c>
      <c r="G42" s="1087"/>
      <c r="H42" s="1086" t="s">
        <v>279</v>
      </c>
      <c r="I42" s="1087"/>
      <c r="J42" s="1086" t="s">
        <v>283</v>
      </c>
      <c r="K42" s="1087"/>
      <c r="L42" s="1087"/>
      <c r="M42" s="1086" t="s">
        <v>282</v>
      </c>
      <c r="N42" s="1087"/>
      <c r="O42" s="1087"/>
      <c r="P42" s="1086"/>
      <c r="Q42" s="1087"/>
      <c r="R42" s="1086"/>
      <c r="S42" s="1087"/>
      <c r="T42" s="1088" t="s">
        <v>18</v>
      </c>
      <c r="U42" s="1087"/>
      <c r="V42" s="1087"/>
      <c r="W42" s="1087"/>
      <c r="X42" s="1087"/>
      <c r="Y42" s="1087"/>
      <c r="Z42" s="1087"/>
      <c r="AA42" s="1087"/>
      <c r="AB42" s="1086" t="s">
        <v>273</v>
      </c>
      <c r="AC42" s="1087"/>
      <c r="AD42" s="1087"/>
      <c r="AE42" s="1087"/>
      <c r="AF42" s="1087"/>
      <c r="AG42" s="1086" t="s">
        <v>274</v>
      </c>
      <c r="AH42" s="1087"/>
      <c r="AI42" s="1087"/>
      <c r="AJ42" s="208" t="s">
        <v>65</v>
      </c>
      <c r="AK42" s="1089" t="s">
        <v>275</v>
      </c>
      <c r="AL42" s="1087"/>
      <c r="AM42" s="1087"/>
      <c r="AN42" s="1087"/>
      <c r="AO42" s="1087"/>
      <c r="AP42" s="1087"/>
      <c r="AQ42" s="209">
        <v>1525000000</v>
      </c>
      <c r="AR42" s="209">
        <v>1525000000</v>
      </c>
      <c r="AS42" s="267">
        <v>0</v>
      </c>
      <c r="AT42" s="217">
        <v>0</v>
      </c>
      <c r="AU42" s="209">
        <v>1003646188</v>
      </c>
      <c r="AV42" s="209">
        <v>521353812</v>
      </c>
      <c r="AW42" s="216">
        <v>1003646188</v>
      </c>
      <c r="AX42" s="210">
        <v>0</v>
      </c>
      <c r="AY42" s="209">
        <v>1003646188</v>
      </c>
      <c r="AZ42" s="210">
        <v>0</v>
      </c>
      <c r="BA42" s="209">
        <v>1003646188</v>
      </c>
      <c r="BB42" s="210">
        <v>0</v>
      </c>
      <c r="BC42" s="210">
        <v>0</v>
      </c>
    </row>
    <row r="43" spans="1:55" s="151" customFormat="1" ht="13.5" hidden="1" x14ac:dyDescent="0.2">
      <c r="A43" s="215" t="str">
        <f t="shared" si="7"/>
        <v>A101510</v>
      </c>
      <c r="B43" s="1092" t="s">
        <v>14</v>
      </c>
      <c r="C43" s="1087"/>
      <c r="D43" s="1092" t="s">
        <v>279</v>
      </c>
      <c r="E43" s="1087"/>
      <c r="F43" s="1092" t="s">
        <v>280</v>
      </c>
      <c r="G43" s="1087"/>
      <c r="H43" s="1092" t="s">
        <v>279</v>
      </c>
      <c r="I43" s="1087"/>
      <c r="J43" s="1092" t="s">
        <v>284</v>
      </c>
      <c r="K43" s="1087"/>
      <c r="L43" s="1087"/>
      <c r="M43" s="1092"/>
      <c r="N43" s="1087"/>
      <c r="O43" s="1087"/>
      <c r="P43" s="1092"/>
      <c r="Q43" s="1087"/>
      <c r="R43" s="1092"/>
      <c r="S43" s="1087"/>
      <c r="T43" s="1093" t="s">
        <v>189</v>
      </c>
      <c r="U43" s="1087"/>
      <c r="V43" s="1087"/>
      <c r="W43" s="1087"/>
      <c r="X43" s="1087"/>
      <c r="Y43" s="1087"/>
      <c r="Z43" s="1087"/>
      <c r="AA43" s="1087"/>
      <c r="AB43" s="1092" t="s">
        <v>273</v>
      </c>
      <c r="AC43" s="1087"/>
      <c r="AD43" s="1087"/>
      <c r="AE43" s="1087"/>
      <c r="AF43" s="1087"/>
      <c r="AG43" s="1092" t="s">
        <v>274</v>
      </c>
      <c r="AH43" s="1087"/>
      <c r="AI43" s="1087"/>
      <c r="AJ43" s="204" t="s">
        <v>65</v>
      </c>
      <c r="AK43" s="1091" t="s">
        <v>275</v>
      </c>
      <c r="AL43" s="1087"/>
      <c r="AM43" s="1087"/>
      <c r="AN43" s="1087"/>
      <c r="AO43" s="1087"/>
      <c r="AP43" s="1087"/>
      <c r="AQ43" s="205">
        <v>24015000000</v>
      </c>
      <c r="AR43" s="205">
        <v>24015000000</v>
      </c>
      <c r="AS43" s="265">
        <v>0</v>
      </c>
      <c r="AT43" s="307">
        <v>0</v>
      </c>
      <c r="AU43" s="205">
        <v>11567761479</v>
      </c>
      <c r="AV43" s="205">
        <v>12447238521</v>
      </c>
      <c r="AW43" s="306">
        <v>11567756654</v>
      </c>
      <c r="AX43" s="205">
        <v>4825</v>
      </c>
      <c r="AY43" s="205">
        <v>11567756654</v>
      </c>
      <c r="AZ43" s="206">
        <v>0</v>
      </c>
      <c r="BA43" s="205">
        <v>11567756654</v>
      </c>
      <c r="BB43" s="206">
        <v>0</v>
      </c>
      <c r="BC43" s="205">
        <v>2002349</v>
      </c>
    </row>
    <row r="44" spans="1:55" s="151" customFormat="1" ht="13.5" hidden="1" x14ac:dyDescent="0.2">
      <c r="A44" s="215" t="str">
        <f t="shared" si="7"/>
        <v>A1015110</v>
      </c>
      <c r="B44" s="1086" t="s">
        <v>14</v>
      </c>
      <c r="C44" s="1087"/>
      <c r="D44" s="1086" t="s">
        <v>279</v>
      </c>
      <c r="E44" s="1087"/>
      <c r="F44" s="1086" t="s">
        <v>280</v>
      </c>
      <c r="G44" s="1087"/>
      <c r="H44" s="1086" t="s">
        <v>279</v>
      </c>
      <c r="I44" s="1087"/>
      <c r="J44" s="1086" t="s">
        <v>284</v>
      </c>
      <c r="K44" s="1087"/>
      <c r="L44" s="1087"/>
      <c r="M44" s="1086" t="s">
        <v>279</v>
      </c>
      <c r="N44" s="1087"/>
      <c r="O44" s="1087"/>
      <c r="P44" s="1086"/>
      <c r="Q44" s="1087"/>
      <c r="R44" s="1086"/>
      <c r="S44" s="1087"/>
      <c r="T44" s="1088" t="s">
        <v>19</v>
      </c>
      <c r="U44" s="1087"/>
      <c r="V44" s="1087"/>
      <c r="W44" s="1087"/>
      <c r="X44" s="1087"/>
      <c r="Y44" s="1087"/>
      <c r="Z44" s="1087"/>
      <c r="AA44" s="1087"/>
      <c r="AB44" s="1086" t="s">
        <v>273</v>
      </c>
      <c r="AC44" s="1087"/>
      <c r="AD44" s="1087"/>
      <c r="AE44" s="1087"/>
      <c r="AF44" s="1087"/>
      <c r="AG44" s="1086" t="s">
        <v>274</v>
      </c>
      <c r="AH44" s="1087"/>
      <c r="AI44" s="1087"/>
      <c r="AJ44" s="208" t="s">
        <v>65</v>
      </c>
      <c r="AK44" s="1089" t="s">
        <v>275</v>
      </c>
      <c r="AL44" s="1087"/>
      <c r="AM44" s="1087"/>
      <c r="AN44" s="1087"/>
      <c r="AO44" s="1087"/>
      <c r="AP44" s="1087"/>
      <c r="AQ44" s="209">
        <v>3150962889</v>
      </c>
      <c r="AR44" s="209">
        <v>3150962889</v>
      </c>
      <c r="AS44" s="267">
        <v>0</v>
      </c>
      <c r="AT44" s="217">
        <v>0</v>
      </c>
      <c r="AU44" s="209">
        <v>2013126304</v>
      </c>
      <c r="AV44" s="209">
        <v>1137836585</v>
      </c>
      <c r="AW44" s="216">
        <v>2013126304</v>
      </c>
      <c r="AX44" s="210">
        <v>0</v>
      </c>
      <c r="AY44" s="209">
        <v>2013126304</v>
      </c>
      <c r="AZ44" s="210">
        <v>0</v>
      </c>
      <c r="BA44" s="209">
        <v>2013126304</v>
      </c>
      <c r="BB44" s="210">
        <v>0</v>
      </c>
      <c r="BC44" s="210">
        <v>0</v>
      </c>
    </row>
    <row r="45" spans="1:55" s="151" customFormat="1" ht="13.5" hidden="1" x14ac:dyDescent="0.2">
      <c r="A45" s="215" t="str">
        <f t="shared" si="7"/>
        <v>A1015210</v>
      </c>
      <c r="B45" s="1086" t="s">
        <v>14</v>
      </c>
      <c r="C45" s="1087"/>
      <c r="D45" s="1086" t="s">
        <v>279</v>
      </c>
      <c r="E45" s="1087"/>
      <c r="F45" s="1086" t="s">
        <v>280</v>
      </c>
      <c r="G45" s="1087"/>
      <c r="H45" s="1086" t="s">
        <v>279</v>
      </c>
      <c r="I45" s="1087"/>
      <c r="J45" s="1086" t="s">
        <v>284</v>
      </c>
      <c r="K45" s="1087"/>
      <c r="L45" s="1087"/>
      <c r="M45" s="1086" t="s">
        <v>282</v>
      </c>
      <c r="N45" s="1087"/>
      <c r="O45" s="1087"/>
      <c r="P45" s="1086"/>
      <c r="Q45" s="1087"/>
      <c r="R45" s="1086"/>
      <c r="S45" s="1087"/>
      <c r="T45" s="1088" t="s">
        <v>20</v>
      </c>
      <c r="U45" s="1087"/>
      <c r="V45" s="1087"/>
      <c r="W45" s="1087"/>
      <c r="X45" s="1087"/>
      <c r="Y45" s="1087"/>
      <c r="Z45" s="1087"/>
      <c r="AA45" s="1087"/>
      <c r="AB45" s="1086" t="s">
        <v>273</v>
      </c>
      <c r="AC45" s="1087"/>
      <c r="AD45" s="1087"/>
      <c r="AE45" s="1087"/>
      <c r="AF45" s="1087"/>
      <c r="AG45" s="1086" t="s">
        <v>274</v>
      </c>
      <c r="AH45" s="1087"/>
      <c r="AI45" s="1087"/>
      <c r="AJ45" s="208" t="s">
        <v>65</v>
      </c>
      <c r="AK45" s="1089" t="s">
        <v>275</v>
      </c>
      <c r="AL45" s="1087"/>
      <c r="AM45" s="1087"/>
      <c r="AN45" s="1087"/>
      <c r="AO45" s="1087"/>
      <c r="AP45" s="1087"/>
      <c r="AQ45" s="209">
        <v>2597340556</v>
      </c>
      <c r="AR45" s="209">
        <v>2597340556</v>
      </c>
      <c r="AS45" s="267">
        <v>0</v>
      </c>
      <c r="AT45" s="217">
        <v>0</v>
      </c>
      <c r="AU45" s="209">
        <v>1700549383</v>
      </c>
      <c r="AV45" s="209">
        <v>896791173</v>
      </c>
      <c r="AW45" s="216">
        <v>1700549383</v>
      </c>
      <c r="AX45" s="210">
        <v>0</v>
      </c>
      <c r="AY45" s="209">
        <v>1700549383</v>
      </c>
      <c r="AZ45" s="210">
        <v>0</v>
      </c>
      <c r="BA45" s="209">
        <v>1700549383</v>
      </c>
      <c r="BB45" s="210">
        <v>0</v>
      </c>
      <c r="BC45" s="210">
        <v>0</v>
      </c>
    </row>
    <row r="46" spans="1:55" s="151" customFormat="1" ht="13.5" hidden="1" x14ac:dyDescent="0.2">
      <c r="A46" s="215" t="str">
        <f t="shared" si="7"/>
        <v>A10151410</v>
      </c>
      <c r="B46" s="1086" t="s">
        <v>14</v>
      </c>
      <c r="C46" s="1087"/>
      <c r="D46" s="1086" t="s">
        <v>279</v>
      </c>
      <c r="E46" s="1087"/>
      <c r="F46" s="1086" t="s">
        <v>280</v>
      </c>
      <c r="G46" s="1087"/>
      <c r="H46" s="1086" t="s">
        <v>279</v>
      </c>
      <c r="I46" s="1087"/>
      <c r="J46" s="1086" t="s">
        <v>284</v>
      </c>
      <c r="K46" s="1087"/>
      <c r="L46" s="1087"/>
      <c r="M46" s="1086" t="s">
        <v>285</v>
      </c>
      <c r="N46" s="1087"/>
      <c r="O46" s="1087"/>
      <c r="P46" s="1086"/>
      <c r="Q46" s="1087"/>
      <c r="R46" s="1086"/>
      <c r="S46" s="1087"/>
      <c r="T46" s="1088" t="s">
        <v>21</v>
      </c>
      <c r="U46" s="1087"/>
      <c r="V46" s="1087"/>
      <c r="W46" s="1087"/>
      <c r="X46" s="1087"/>
      <c r="Y46" s="1087"/>
      <c r="Z46" s="1087"/>
      <c r="AA46" s="1087"/>
      <c r="AB46" s="1086" t="s">
        <v>273</v>
      </c>
      <c r="AC46" s="1087"/>
      <c r="AD46" s="1087"/>
      <c r="AE46" s="1087"/>
      <c r="AF46" s="1087"/>
      <c r="AG46" s="1086" t="s">
        <v>274</v>
      </c>
      <c r="AH46" s="1087"/>
      <c r="AI46" s="1087"/>
      <c r="AJ46" s="208" t="s">
        <v>65</v>
      </c>
      <c r="AK46" s="1089" t="s">
        <v>275</v>
      </c>
      <c r="AL46" s="1087"/>
      <c r="AM46" s="1087"/>
      <c r="AN46" s="1087"/>
      <c r="AO46" s="1087"/>
      <c r="AP46" s="1087"/>
      <c r="AQ46" s="209">
        <v>4253886505</v>
      </c>
      <c r="AR46" s="209">
        <v>4253886505</v>
      </c>
      <c r="AS46" s="267">
        <v>0</v>
      </c>
      <c r="AT46" s="217">
        <v>0</v>
      </c>
      <c r="AU46" s="209">
        <v>4148270126</v>
      </c>
      <c r="AV46" s="209">
        <v>105616379</v>
      </c>
      <c r="AW46" s="216">
        <v>4148270126</v>
      </c>
      <c r="AX46" s="210">
        <v>0</v>
      </c>
      <c r="AY46" s="209">
        <v>4148270126</v>
      </c>
      <c r="AZ46" s="210">
        <v>0</v>
      </c>
      <c r="BA46" s="209">
        <v>4148270126</v>
      </c>
      <c r="BB46" s="210">
        <v>0</v>
      </c>
      <c r="BC46" s="210">
        <v>0</v>
      </c>
    </row>
    <row r="47" spans="1:55" s="151" customFormat="1" ht="13.5" hidden="1" x14ac:dyDescent="0.2">
      <c r="A47" s="215" t="str">
        <f t="shared" si="7"/>
        <v>A10151510</v>
      </c>
      <c r="B47" s="1086" t="s">
        <v>14</v>
      </c>
      <c r="C47" s="1087"/>
      <c r="D47" s="1086" t="s">
        <v>279</v>
      </c>
      <c r="E47" s="1087"/>
      <c r="F47" s="1086" t="s">
        <v>280</v>
      </c>
      <c r="G47" s="1087"/>
      <c r="H47" s="1086" t="s">
        <v>279</v>
      </c>
      <c r="I47" s="1087"/>
      <c r="J47" s="1086" t="s">
        <v>284</v>
      </c>
      <c r="K47" s="1087"/>
      <c r="L47" s="1087"/>
      <c r="M47" s="1086" t="s">
        <v>286</v>
      </c>
      <c r="N47" s="1087"/>
      <c r="O47" s="1087"/>
      <c r="P47" s="1086"/>
      <c r="Q47" s="1087"/>
      <c r="R47" s="1086"/>
      <c r="S47" s="1087"/>
      <c r="T47" s="1088" t="s">
        <v>22</v>
      </c>
      <c r="U47" s="1087"/>
      <c r="V47" s="1087"/>
      <c r="W47" s="1087"/>
      <c r="X47" s="1087"/>
      <c r="Y47" s="1087"/>
      <c r="Z47" s="1087"/>
      <c r="AA47" s="1087"/>
      <c r="AB47" s="1086" t="s">
        <v>273</v>
      </c>
      <c r="AC47" s="1087"/>
      <c r="AD47" s="1087"/>
      <c r="AE47" s="1087"/>
      <c r="AF47" s="1087"/>
      <c r="AG47" s="1086" t="s">
        <v>274</v>
      </c>
      <c r="AH47" s="1087"/>
      <c r="AI47" s="1087"/>
      <c r="AJ47" s="208" t="s">
        <v>65</v>
      </c>
      <c r="AK47" s="1089" t="s">
        <v>275</v>
      </c>
      <c r="AL47" s="1087"/>
      <c r="AM47" s="1087"/>
      <c r="AN47" s="1087"/>
      <c r="AO47" s="1087"/>
      <c r="AP47" s="1087"/>
      <c r="AQ47" s="209">
        <v>4008125026</v>
      </c>
      <c r="AR47" s="209">
        <v>4008125026</v>
      </c>
      <c r="AS47" s="267">
        <v>0</v>
      </c>
      <c r="AT47" s="217">
        <v>0</v>
      </c>
      <c r="AU47" s="209">
        <v>2380430120</v>
      </c>
      <c r="AV47" s="209">
        <v>1627694906</v>
      </c>
      <c r="AW47" s="216">
        <v>2380425361</v>
      </c>
      <c r="AX47" s="209">
        <v>4759</v>
      </c>
      <c r="AY47" s="209">
        <v>2380425361</v>
      </c>
      <c r="AZ47" s="210">
        <v>0</v>
      </c>
      <c r="BA47" s="209">
        <v>2380425361</v>
      </c>
      <c r="BB47" s="210">
        <v>0</v>
      </c>
      <c r="BC47" s="209">
        <v>2002349</v>
      </c>
    </row>
    <row r="48" spans="1:55" s="151" customFormat="1" ht="13.5" hidden="1" x14ac:dyDescent="0.2">
      <c r="A48" s="215" t="str">
        <f t="shared" si="7"/>
        <v>A10151610</v>
      </c>
      <c r="B48" s="1086" t="s">
        <v>14</v>
      </c>
      <c r="C48" s="1087"/>
      <c r="D48" s="1086" t="s">
        <v>279</v>
      </c>
      <c r="E48" s="1087"/>
      <c r="F48" s="1086" t="s">
        <v>280</v>
      </c>
      <c r="G48" s="1087"/>
      <c r="H48" s="1086" t="s">
        <v>279</v>
      </c>
      <c r="I48" s="1087"/>
      <c r="J48" s="1086" t="s">
        <v>284</v>
      </c>
      <c r="K48" s="1087"/>
      <c r="L48" s="1087"/>
      <c r="M48" s="1086" t="s">
        <v>23</v>
      </c>
      <c r="N48" s="1087"/>
      <c r="O48" s="1087"/>
      <c r="P48" s="1086"/>
      <c r="Q48" s="1087"/>
      <c r="R48" s="1086"/>
      <c r="S48" s="1087"/>
      <c r="T48" s="1088" t="s">
        <v>24</v>
      </c>
      <c r="U48" s="1087"/>
      <c r="V48" s="1087"/>
      <c r="W48" s="1087"/>
      <c r="X48" s="1087"/>
      <c r="Y48" s="1087"/>
      <c r="Z48" s="1087"/>
      <c r="AA48" s="1087"/>
      <c r="AB48" s="1086" t="s">
        <v>273</v>
      </c>
      <c r="AC48" s="1087"/>
      <c r="AD48" s="1087"/>
      <c r="AE48" s="1087"/>
      <c r="AF48" s="1087"/>
      <c r="AG48" s="1086" t="s">
        <v>274</v>
      </c>
      <c r="AH48" s="1087"/>
      <c r="AI48" s="1087"/>
      <c r="AJ48" s="208" t="s">
        <v>65</v>
      </c>
      <c r="AK48" s="1089" t="s">
        <v>275</v>
      </c>
      <c r="AL48" s="1087"/>
      <c r="AM48" s="1087"/>
      <c r="AN48" s="1087"/>
      <c r="AO48" s="1087"/>
      <c r="AP48" s="1087"/>
      <c r="AQ48" s="209">
        <v>7990939236</v>
      </c>
      <c r="AR48" s="209">
        <v>7990939236</v>
      </c>
      <c r="AS48" s="267">
        <v>0</v>
      </c>
      <c r="AT48" s="217">
        <v>0</v>
      </c>
      <c r="AU48" s="209">
        <v>43649965</v>
      </c>
      <c r="AV48" s="209">
        <v>7947289271</v>
      </c>
      <c r="AW48" s="216">
        <v>43649899</v>
      </c>
      <c r="AX48" s="210">
        <v>66</v>
      </c>
      <c r="AY48" s="209">
        <v>43649899</v>
      </c>
      <c r="AZ48" s="210">
        <v>0</v>
      </c>
      <c r="BA48" s="209">
        <v>43649899</v>
      </c>
      <c r="BB48" s="210">
        <v>0</v>
      </c>
      <c r="BC48" s="210">
        <v>0</v>
      </c>
    </row>
    <row r="49" spans="1:55" s="151" customFormat="1" ht="13.5" hidden="1" x14ac:dyDescent="0.2">
      <c r="A49" s="215" t="str">
        <f t="shared" si="7"/>
        <v>A10152210</v>
      </c>
      <c r="B49" s="1086" t="s">
        <v>14</v>
      </c>
      <c r="C49" s="1087"/>
      <c r="D49" s="1086" t="s">
        <v>279</v>
      </c>
      <c r="E49" s="1087"/>
      <c r="F49" s="1086" t="s">
        <v>280</v>
      </c>
      <c r="G49" s="1087"/>
      <c r="H49" s="1086" t="s">
        <v>279</v>
      </c>
      <c r="I49" s="1087"/>
      <c r="J49" s="1086" t="s">
        <v>284</v>
      </c>
      <c r="K49" s="1087"/>
      <c r="L49" s="1087"/>
      <c r="M49" s="1086" t="s">
        <v>287</v>
      </c>
      <c r="N49" s="1087"/>
      <c r="O49" s="1087"/>
      <c r="P49" s="1086"/>
      <c r="Q49" s="1087"/>
      <c r="R49" s="1086"/>
      <c r="S49" s="1087"/>
      <c r="T49" s="1088" t="s">
        <v>25</v>
      </c>
      <c r="U49" s="1087"/>
      <c r="V49" s="1087"/>
      <c r="W49" s="1087"/>
      <c r="X49" s="1087"/>
      <c r="Y49" s="1087"/>
      <c r="Z49" s="1087"/>
      <c r="AA49" s="1087"/>
      <c r="AB49" s="1086" t="s">
        <v>273</v>
      </c>
      <c r="AC49" s="1087"/>
      <c r="AD49" s="1087"/>
      <c r="AE49" s="1087"/>
      <c r="AF49" s="1087"/>
      <c r="AG49" s="1086" t="s">
        <v>274</v>
      </c>
      <c r="AH49" s="1087"/>
      <c r="AI49" s="1087"/>
      <c r="AJ49" s="208" t="s">
        <v>65</v>
      </c>
      <c r="AK49" s="1089" t="s">
        <v>275</v>
      </c>
      <c r="AL49" s="1087"/>
      <c r="AM49" s="1087"/>
      <c r="AN49" s="1087"/>
      <c r="AO49" s="1087"/>
      <c r="AP49" s="1087"/>
      <c r="AQ49" s="209">
        <v>2013745788</v>
      </c>
      <c r="AR49" s="209">
        <v>2013745788</v>
      </c>
      <c r="AS49" s="267">
        <v>0</v>
      </c>
      <c r="AT49" s="217">
        <v>0</v>
      </c>
      <c r="AU49" s="209">
        <v>1281735581</v>
      </c>
      <c r="AV49" s="209">
        <v>732010207</v>
      </c>
      <c r="AW49" s="216">
        <v>1281735581</v>
      </c>
      <c r="AX49" s="210">
        <v>0</v>
      </c>
      <c r="AY49" s="209">
        <v>1281735581</v>
      </c>
      <c r="AZ49" s="210">
        <v>0</v>
      </c>
      <c r="BA49" s="209">
        <v>1281735581</v>
      </c>
      <c r="BB49" s="210">
        <v>0</v>
      </c>
      <c r="BC49" s="210">
        <v>0</v>
      </c>
    </row>
    <row r="50" spans="1:55" s="151" customFormat="1" ht="13.5" hidden="1" x14ac:dyDescent="0.2">
      <c r="A50" s="215" t="str">
        <f t="shared" si="7"/>
        <v>A101910</v>
      </c>
      <c r="B50" s="1092" t="s">
        <v>14</v>
      </c>
      <c r="C50" s="1087"/>
      <c r="D50" s="1092" t="s">
        <v>279</v>
      </c>
      <c r="E50" s="1087"/>
      <c r="F50" s="1092" t="s">
        <v>280</v>
      </c>
      <c r="G50" s="1087"/>
      <c r="H50" s="1092" t="s">
        <v>279</v>
      </c>
      <c r="I50" s="1087"/>
      <c r="J50" s="1092" t="s">
        <v>288</v>
      </c>
      <c r="K50" s="1087"/>
      <c r="L50" s="1087"/>
      <c r="M50" s="1092"/>
      <c r="N50" s="1087"/>
      <c r="O50" s="1087"/>
      <c r="P50" s="1092"/>
      <c r="Q50" s="1087"/>
      <c r="R50" s="1092"/>
      <c r="S50" s="1087"/>
      <c r="T50" s="1093" t="s">
        <v>190</v>
      </c>
      <c r="U50" s="1087"/>
      <c r="V50" s="1087"/>
      <c r="W50" s="1087"/>
      <c r="X50" s="1087"/>
      <c r="Y50" s="1087"/>
      <c r="Z50" s="1087"/>
      <c r="AA50" s="1087"/>
      <c r="AB50" s="1092" t="s">
        <v>273</v>
      </c>
      <c r="AC50" s="1087"/>
      <c r="AD50" s="1087"/>
      <c r="AE50" s="1087"/>
      <c r="AF50" s="1087"/>
      <c r="AG50" s="1092" t="s">
        <v>274</v>
      </c>
      <c r="AH50" s="1087"/>
      <c r="AI50" s="1087"/>
      <c r="AJ50" s="204" t="s">
        <v>65</v>
      </c>
      <c r="AK50" s="1091" t="s">
        <v>275</v>
      </c>
      <c r="AL50" s="1087"/>
      <c r="AM50" s="1087"/>
      <c r="AN50" s="1087"/>
      <c r="AO50" s="1087"/>
      <c r="AP50" s="1087"/>
      <c r="AQ50" s="205">
        <v>572000000</v>
      </c>
      <c r="AR50" s="205">
        <v>572000000</v>
      </c>
      <c r="AS50" s="265">
        <v>0</v>
      </c>
      <c r="AT50" s="307">
        <v>0</v>
      </c>
      <c r="AU50" s="205">
        <v>341769516</v>
      </c>
      <c r="AV50" s="205">
        <v>230230484</v>
      </c>
      <c r="AW50" s="306">
        <v>341762536</v>
      </c>
      <c r="AX50" s="205">
        <v>6980</v>
      </c>
      <c r="AY50" s="205">
        <v>341762536</v>
      </c>
      <c r="AZ50" s="206">
        <v>0</v>
      </c>
      <c r="BA50" s="205">
        <v>341762536</v>
      </c>
      <c r="BB50" s="206">
        <v>0</v>
      </c>
      <c r="BC50" s="206">
        <v>0</v>
      </c>
    </row>
    <row r="51" spans="1:55" s="151" customFormat="1" ht="13.5" hidden="1" x14ac:dyDescent="0.2">
      <c r="A51" s="215" t="str">
        <f t="shared" si="7"/>
        <v>A1019110</v>
      </c>
      <c r="B51" s="1086" t="s">
        <v>14</v>
      </c>
      <c r="C51" s="1087"/>
      <c r="D51" s="1086" t="s">
        <v>279</v>
      </c>
      <c r="E51" s="1087"/>
      <c r="F51" s="1086" t="s">
        <v>280</v>
      </c>
      <c r="G51" s="1087"/>
      <c r="H51" s="1086" t="s">
        <v>279</v>
      </c>
      <c r="I51" s="1087"/>
      <c r="J51" s="1086" t="s">
        <v>288</v>
      </c>
      <c r="K51" s="1087"/>
      <c r="L51" s="1087"/>
      <c r="M51" s="1086" t="s">
        <v>279</v>
      </c>
      <c r="N51" s="1087"/>
      <c r="O51" s="1087"/>
      <c r="P51" s="1086"/>
      <c r="Q51" s="1087"/>
      <c r="R51" s="1086"/>
      <c r="S51" s="1087"/>
      <c r="T51" s="1088" t="s">
        <v>26</v>
      </c>
      <c r="U51" s="1087"/>
      <c r="V51" s="1087"/>
      <c r="W51" s="1087"/>
      <c r="X51" s="1087"/>
      <c r="Y51" s="1087"/>
      <c r="Z51" s="1087"/>
      <c r="AA51" s="1087"/>
      <c r="AB51" s="1086" t="s">
        <v>273</v>
      </c>
      <c r="AC51" s="1087"/>
      <c r="AD51" s="1087"/>
      <c r="AE51" s="1087"/>
      <c r="AF51" s="1087"/>
      <c r="AG51" s="1086" t="s">
        <v>274</v>
      </c>
      <c r="AH51" s="1087"/>
      <c r="AI51" s="1087"/>
      <c r="AJ51" s="208" t="s">
        <v>65</v>
      </c>
      <c r="AK51" s="1089" t="s">
        <v>275</v>
      </c>
      <c r="AL51" s="1087"/>
      <c r="AM51" s="1087"/>
      <c r="AN51" s="1087"/>
      <c r="AO51" s="1087"/>
      <c r="AP51" s="1087"/>
      <c r="AQ51" s="209">
        <v>300000000</v>
      </c>
      <c r="AR51" s="209">
        <v>300000000</v>
      </c>
      <c r="AS51" s="267">
        <v>0</v>
      </c>
      <c r="AT51" s="217">
        <v>0</v>
      </c>
      <c r="AU51" s="209">
        <v>166995404</v>
      </c>
      <c r="AV51" s="209">
        <v>133004596</v>
      </c>
      <c r="AW51" s="216">
        <v>166995404</v>
      </c>
      <c r="AX51" s="210">
        <v>0</v>
      </c>
      <c r="AY51" s="209">
        <v>166995404</v>
      </c>
      <c r="AZ51" s="210">
        <v>0</v>
      </c>
      <c r="BA51" s="209">
        <v>166995404</v>
      </c>
      <c r="BB51" s="210">
        <v>0</v>
      </c>
      <c r="BC51" s="210">
        <v>0</v>
      </c>
    </row>
    <row r="52" spans="1:55" s="151" customFormat="1" ht="13.5" hidden="1" x14ac:dyDescent="0.2">
      <c r="A52" s="215" t="str">
        <f t="shared" si="7"/>
        <v>A1019310</v>
      </c>
      <c r="B52" s="1086" t="s">
        <v>14</v>
      </c>
      <c r="C52" s="1087"/>
      <c r="D52" s="1086" t="s">
        <v>279</v>
      </c>
      <c r="E52" s="1087"/>
      <c r="F52" s="1086" t="s">
        <v>280</v>
      </c>
      <c r="G52" s="1087"/>
      <c r="H52" s="1086" t="s">
        <v>279</v>
      </c>
      <c r="I52" s="1087"/>
      <c r="J52" s="1086" t="s">
        <v>288</v>
      </c>
      <c r="K52" s="1087"/>
      <c r="L52" s="1087"/>
      <c r="M52" s="1086" t="s">
        <v>289</v>
      </c>
      <c r="N52" s="1087"/>
      <c r="O52" s="1087"/>
      <c r="P52" s="1086"/>
      <c r="Q52" s="1087"/>
      <c r="R52" s="1086"/>
      <c r="S52" s="1087"/>
      <c r="T52" s="1088" t="s">
        <v>27</v>
      </c>
      <c r="U52" s="1087"/>
      <c r="V52" s="1087"/>
      <c r="W52" s="1087"/>
      <c r="X52" s="1087"/>
      <c r="Y52" s="1087"/>
      <c r="Z52" s="1087"/>
      <c r="AA52" s="1087"/>
      <c r="AB52" s="1086" t="s">
        <v>273</v>
      </c>
      <c r="AC52" s="1087"/>
      <c r="AD52" s="1087"/>
      <c r="AE52" s="1087"/>
      <c r="AF52" s="1087"/>
      <c r="AG52" s="1086" t="s">
        <v>274</v>
      </c>
      <c r="AH52" s="1087"/>
      <c r="AI52" s="1087"/>
      <c r="AJ52" s="208" t="s">
        <v>65</v>
      </c>
      <c r="AK52" s="1089" t="s">
        <v>275</v>
      </c>
      <c r="AL52" s="1087"/>
      <c r="AM52" s="1087"/>
      <c r="AN52" s="1087"/>
      <c r="AO52" s="1087"/>
      <c r="AP52" s="1087"/>
      <c r="AQ52" s="209">
        <v>272000000</v>
      </c>
      <c r="AR52" s="209">
        <v>272000000</v>
      </c>
      <c r="AS52" s="267">
        <v>0</v>
      </c>
      <c r="AT52" s="217">
        <v>0</v>
      </c>
      <c r="AU52" s="209">
        <v>174774112</v>
      </c>
      <c r="AV52" s="209">
        <v>97225888</v>
      </c>
      <c r="AW52" s="216">
        <v>174767132</v>
      </c>
      <c r="AX52" s="209">
        <v>6980</v>
      </c>
      <c r="AY52" s="209">
        <v>174767132</v>
      </c>
      <c r="AZ52" s="210">
        <v>0</v>
      </c>
      <c r="BA52" s="209">
        <v>174767132</v>
      </c>
      <c r="BB52" s="210">
        <v>0</v>
      </c>
      <c r="BC52" s="210">
        <v>0</v>
      </c>
    </row>
    <row r="53" spans="1:55" s="151" customFormat="1" ht="13.5" hidden="1" x14ac:dyDescent="0.2">
      <c r="A53" s="215" t="str">
        <f t="shared" si="7"/>
        <v>A1011010</v>
      </c>
      <c r="B53" s="1086" t="s">
        <v>14</v>
      </c>
      <c r="C53" s="1087"/>
      <c r="D53" s="1086" t="s">
        <v>279</v>
      </c>
      <c r="E53" s="1087"/>
      <c r="F53" s="1086" t="s">
        <v>280</v>
      </c>
      <c r="G53" s="1087"/>
      <c r="H53" s="1086" t="s">
        <v>279</v>
      </c>
      <c r="I53" s="1087"/>
      <c r="J53" s="1086" t="s">
        <v>65</v>
      </c>
      <c r="K53" s="1087"/>
      <c r="L53" s="1087"/>
      <c r="M53" s="1086"/>
      <c r="N53" s="1087"/>
      <c r="O53" s="1087"/>
      <c r="P53" s="1086"/>
      <c r="Q53" s="1087"/>
      <c r="R53" s="1086"/>
      <c r="S53" s="1087"/>
      <c r="T53" s="1088" t="s">
        <v>665</v>
      </c>
      <c r="U53" s="1087"/>
      <c r="V53" s="1087"/>
      <c r="W53" s="1087"/>
      <c r="X53" s="1087"/>
      <c r="Y53" s="1087"/>
      <c r="Z53" s="1087"/>
      <c r="AA53" s="1087"/>
      <c r="AB53" s="1086" t="s">
        <v>273</v>
      </c>
      <c r="AC53" s="1087"/>
      <c r="AD53" s="1087"/>
      <c r="AE53" s="1087"/>
      <c r="AF53" s="1087"/>
      <c r="AG53" s="1086" t="s">
        <v>274</v>
      </c>
      <c r="AH53" s="1087"/>
      <c r="AI53" s="1087"/>
      <c r="AJ53" s="208" t="s">
        <v>65</v>
      </c>
      <c r="AK53" s="1089" t="s">
        <v>275</v>
      </c>
      <c r="AL53" s="1087"/>
      <c r="AM53" s="1087"/>
      <c r="AN53" s="1087"/>
      <c r="AO53" s="1087"/>
      <c r="AP53" s="1087"/>
      <c r="AQ53" s="210">
        <v>0</v>
      </c>
      <c r="AR53" s="210">
        <v>0</v>
      </c>
      <c r="AS53" s="267">
        <v>0</v>
      </c>
      <c r="AT53" s="216">
        <v>9382000000</v>
      </c>
      <c r="AU53" s="210">
        <v>0</v>
      </c>
      <c r="AV53" s="210">
        <v>0</v>
      </c>
      <c r="AW53" s="217">
        <v>0</v>
      </c>
      <c r="AX53" s="210">
        <v>0</v>
      </c>
      <c r="AY53" s="210">
        <v>0</v>
      </c>
      <c r="AZ53" s="210">
        <v>0</v>
      </c>
      <c r="BA53" s="210">
        <v>0</v>
      </c>
      <c r="BB53" s="210">
        <v>0</v>
      </c>
      <c r="BC53" s="210">
        <v>0</v>
      </c>
    </row>
    <row r="54" spans="1:55" s="151" customFormat="1" ht="13.5" hidden="1" x14ac:dyDescent="0.2">
      <c r="A54" s="215" t="str">
        <f t="shared" si="7"/>
        <v>A10210</v>
      </c>
      <c r="B54" s="1092" t="s">
        <v>14</v>
      </c>
      <c r="C54" s="1087"/>
      <c r="D54" s="1092" t="s">
        <v>279</v>
      </c>
      <c r="E54" s="1087"/>
      <c r="F54" s="1092" t="s">
        <v>280</v>
      </c>
      <c r="G54" s="1087"/>
      <c r="H54" s="1092" t="s">
        <v>282</v>
      </c>
      <c r="I54" s="1087"/>
      <c r="J54" s="1092"/>
      <c r="K54" s="1087"/>
      <c r="L54" s="1087"/>
      <c r="M54" s="1092"/>
      <c r="N54" s="1087"/>
      <c r="O54" s="1087"/>
      <c r="P54" s="1092"/>
      <c r="Q54" s="1087"/>
      <c r="R54" s="1092"/>
      <c r="S54" s="1087"/>
      <c r="T54" s="1093" t="s">
        <v>193</v>
      </c>
      <c r="U54" s="1087"/>
      <c r="V54" s="1087"/>
      <c r="W54" s="1087"/>
      <c r="X54" s="1087"/>
      <c r="Y54" s="1087"/>
      <c r="Z54" s="1087"/>
      <c r="AA54" s="1087"/>
      <c r="AB54" s="1092" t="s">
        <v>273</v>
      </c>
      <c r="AC54" s="1087"/>
      <c r="AD54" s="1087"/>
      <c r="AE54" s="1087"/>
      <c r="AF54" s="1087"/>
      <c r="AG54" s="1092" t="s">
        <v>274</v>
      </c>
      <c r="AH54" s="1087"/>
      <c r="AI54" s="1087"/>
      <c r="AJ54" s="204" t="s">
        <v>65</v>
      </c>
      <c r="AK54" s="1091" t="s">
        <v>275</v>
      </c>
      <c r="AL54" s="1087"/>
      <c r="AM54" s="1087"/>
      <c r="AN54" s="1087"/>
      <c r="AO54" s="1087"/>
      <c r="AP54" s="1087"/>
      <c r="AQ54" s="205">
        <v>2620100000</v>
      </c>
      <c r="AR54" s="205">
        <v>2620002429</v>
      </c>
      <c r="AS54" s="264">
        <v>97571</v>
      </c>
      <c r="AT54" s="307">
        <v>0</v>
      </c>
      <c r="AU54" s="205">
        <v>2387237515</v>
      </c>
      <c r="AV54" s="205">
        <v>232764914</v>
      </c>
      <c r="AW54" s="306">
        <v>867152815</v>
      </c>
      <c r="AX54" s="205">
        <v>1520084700</v>
      </c>
      <c r="AY54" s="205">
        <v>867152815</v>
      </c>
      <c r="AZ54" s="206">
        <v>0</v>
      </c>
      <c r="BA54" s="205">
        <v>867152815</v>
      </c>
      <c r="BB54" s="206">
        <v>0</v>
      </c>
      <c r="BC54" s="206">
        <v>0</v>
      </c>
    </row>
    <row r="55" spans="1:55" s="151" customFormat="1" ht="13.5" hidden="1" x14ac:dyDescent="0.2">
      <c r="A55" s="215" t="str">
        <f t="shared" si="7"/>
        <v>A1021210</v>
      </c>
      <c r="B55" s="1086" t="s">
        <v>14</v>
      </c>
      <c r="C55" s="1087"/>
      <c r="D55" s="1086" t="s">
        <v>279</v>
      </c>
      <c r="E55" s="1087"/>
      <c r="F55" s="1086" t="s">
        <v>280</v>
      </c>
      <c r="G55" s="1087"/>
      <c r="H55" s="1086" t="s">
        <v>282</v>
      </c>
      <c r="I55" s="1087"/>
      <c r="J55" s="1086" t="s">
        <v>290</v>
      </c>
      <c r="K55" s="1087"/>
      <c r="L55" s="1087"/>
      <c r="M55" s="1086"/>
      <c r="N55" s="1087"/>
      <c r="O55" s="1087"/>
      <c r="P55" s="1086"/>
      <c r="Q55" s="1087"/>
      <c r="R55" s="1086"/>
      <c r="S55" s="1087"/>
      <c r="T55" s="1088" t="s">
        <v>28</v>
      </c>
      <c r="U55" s="1087"/>
      <c r="V55" s="1087"/>
      <c r="W55" s="1087"/>
      <c r="X55" s="1087"/>
      <c r="Y55" s="1087"/>
      <c r="Z55" s="1087"/>
      <c r="AA55" s="1087"/>
      <c r="AB55" s="1086" t="s">
        <v>273</v>
      </c>
      <c r="AC55" s="1087"/>
      <c r="AD55" s="1087"/>
      <c r="AE55" s="1087"/>
      <c r="AF55" s="1087"/>
      <c r="AG55" s="1086" t="s">
        <v>274</v>
      </c>
      <c r="AH55" s="1087"/>
      <c r="AI55" s="1087"/>
      <c r="AJ55" s="208" t="s">
        <v>65</v>
      </c>
      <c r="AK55" s="1089" t="s">
        <v>275</v>
      </c>
      <c r="AL55" s="1087"/>
      <c r="AM55" s="1087"/>
      <c r="AN55" s="1087"/>
      <c r="AO55" s="1087"/>
      <c r="AP55" s="1087"/>
      <c r="AQ55" s="209">
        <v>2620100000</v>
      </c>
      <c r="AR55" s="209">
        <v>2620002429</v>
      </c>
      <c r="AS55" s="266">
        <v>97571</v>
      </c>
      <c r="AT55" s="217">
        <v>0</v>
      </c>
      <c r="AU55" s="209">
        <v>2387237515</v>
      </c>
      <c r="AV55" s="209">
        <v>232764914</v>
      </c>
      <c r="AW55" s="216">
        <v>867152815</v>
      </c>
      <c r="AX55" s="209">
        <v>1520084700</v>
      </c>
      <c r="AY55" s="209">
        <v>867152815</v>
      </c>
      <c r="AZ55" s="210">
        <v>0</v>
      </c>
      <c r="BA55" s="209">
        <v>867152815</v>
      </c>
      <c r="BB55" s="210">
        <v>0</v>
      </c>
      <c r="BC55" s="210">
        <v>0</v>
      </c>
    </row>
    <row r="56" spans="1:55" s="151" customFormat="1" ht="13.5" hidden="1" x14ac:dyDescent="0.2">
      <c r="A56" s="215" t="str">
        <f t="shared" si="7"/>
        <v>A10510</v>
      </c>
      <c r="B56" s="1092" t="s">
        <v>14</v>
      </c>
      <c r="C56" s="1087"/>
      <c r="D56" s="1092" t="s">
        <v>279</v>
      </c>
      <c r="E56" s="1087"/>
      <c r="F56" s="1092" t="s">
        <v>280</v>
      </c>
      <c r="G56" s="1087"/>
      <c r="H56" s="1092" t="s">
        <v>284</v>
      </c>
      <c r="I56" s="1087"/>
      <c r="J56" s="1092"/>
      <c r="K56" s="1087"/>
      <c r="L56" s="1087"/>
      <c r="M56" s="1092"/>
      <c r="N56" s="1087"/>
      <c r="O56" s="1087"/>
      <c r="P56" s="1092"/>
      <c r="Q56" s="1087"/>
      <c r="R56" s="1092"/>
      <c r="S56" s="1087"/>
      <c r="T56" s="1093" t="s">
        <v>195</v>
      </c>
      <c r="U56" s="1087"/>
      <c r="V56" s="1087"/>
      <c r="W56" s="1087"/>
      <c r="X56" s="1087"/>
      <c r="Y56" s="1087"/>
      <c r="Z56" s="1087"/>
      <c r="AA56" s="1087"/>
      <c r="AB56" s="1092" t="s">
        <v>273</v>
      </c>
      <c r="AC56" s="1087"/>
      <c r="AD56" s="1087"/>
      <c r="AE56" s="1087"/>
      <c r="AF56" s="1087"/>
      <c r="AG56" s="1092" t="s">
        <v>274</v>
      </c>
      <c r="AH56" s="1087"/>
      <c r="AI56" s="1087"/>
      <c r="AJ56" s="204" t="s">
        <v>65</v>
      </c>
      <c r="AK56" s="1091" t="s">
        <v>275</v>
      </c>
      <c r="AL56" s="1087"/>
      <c r="AM56" s="1087"/>
      <c r="AN56" s="1087"/>
      <c r="AO56" s="1087"/>
      <c r="AP56" s="1087"/>
      <c r="AQ56" s="205">
        <v>35057916667</v>
      </c>
      <c r="AR56" s="205">
        <v>35057916667</v>
      </c>
      <c r="AS56" s="265">
        <v>0</v>
      </c>
      <c r="AT56" s="307">
        <v>0</v>
      </c>
      <c r="AU56" s="205">
        <v>22396995691</v>
      </c>
      <c r="AV56" s="205">
        <v>12660920976</v>
      </c>
      <c r="AW56" s="306">
        <v>22396995691</v>
      </c>
      <c r="AX56" s="206">
        <v>0</v>
      </c>
      <c r="AY56" s="205">
        <v>22396995691</v>
      </c>
      <c r="AZ56" s="206">
        <v>0</v>
      </c>
      <c r="BA56" s="205">
        <v>22396995691</v>
      </c>
      <c r="BB56" s="206">
        <v>0</v>
      </c>
      <c r="BC56" s="205">
        <v>54019324</v>
      </c>
    </row>
    <row r="57" spans="1:55" s="151" customFormat="1" ht="13.5" hidden="1" x14ac:dyDescent="0.2">
      <c r="A57" s="215" t="str">
        <f t="shared" si="7"/>
        <v>A105110</v>
      </c>
      <c r="B57" s="1092" t="s">
        <v>14</v>
      </c>
      <c r="C57" s="1087"/>
      <c r="D57" s="1092" t="s">
        <v>279</v>
      </c>
      <c r="E57" s="1087"/>
      <c r="F57" s="1092" t="s">
        <v>280</v>
      </c>
      <c r="G57" s="1087"/>
      <c r="H57" s="1092" t="s">
        <v>284</v>
      </c>
      <c r="I57" s="1087"/>
      <c r="J57" s="1092" t="s">
        <v>279</v>
      </c>
      <c r="K57" s="1087"/>
      <c r="L57" s="1087"/>
      <c r="M57" s="1092"/>
      <c r="N57" s="1087"/>
      <c r="O57" s="1087"/>
      <c r="P57" s="1092"/>
      <c r="Q57" s="1087"/>
      <c r="R57" s="1092"/>
      <c r="S57" s="1087"/>
      <c r="T57" s="1093" t="s">
        <v>197</v>
      </c>
      <c r="U57" s="1087"/>
      <c r="V57" s="1087"/>
      <c r="W57" s="1087"/>
      <c r="X57" s="1087"/>
      <c r="Y57" s="1087"/>
      <c r="Z57" s="1087"/>
      <c r="AA57" s="1087"/>
      <c r="AB57" s="1092" t="s">
        <v>273</v>
      </c>
      <c r="AC57" s="1087"/>
      <c r="AD57" s="1087"/>
      <c r="AE57" s="1087"/>
      <c r="AF57" s="1087"/>
      <c r="AG57" s="1092" t="s">
        <v>274</v>
      </c>
      <c r="AH57" s="1087"/>
      <c r="AI57" s="1087"/>
      <c r="AJ57" s="204" t="s">
        <v>65</v>
      </c>
      <c r="AK57" s="1091" t="s">
        <v>275</v>
      </c>
      <c r="AL57" s="1087"/>
      <c r="AM57" s="1087"/>
      <c r="AN57" s="1087"/>
      <c r="AO57" s="1087"/>
      <c r="AP57" s="1087"/>
      <c r="AQ57" s="205">
        <v>17935538469</v>
      </c>
      <c r="AR57" s="205">
        <v>17935538469</v>
      </c>
      <c r="AS57" s="265">
        <v>0</v>
      </c>
      <c r="AT57" s="307">
        <v>0</v>
      </c>
      <c r="AU57" s="205">
        <v>11192019090</v>
      </c>
      <c r="AV57" s="205">
        <v>6743519379</v>
      </c>
      <c r="AW57" s="306">
        <v>11192019090</v>
      </c>
      <c r="AX57" s="206">
        <v>0</v>
      </c>
      <c r="AY57" s="205">
        <v>11192019090</v>
      </c>
      <c r="AZ57" s="206">
        <v>0</v>
      </c>
      <c r="BA57" s="205">
        <v>11192019090</v>
      </c>
      <c r="BB57" s="206">
        <v>0</v>
      </c>
      <c r="BC57" s="205">
        <v>51856991</v>
      </c>
    </row>
    <row r="58" spans="1:55" s="151" customFormat="1" ht="13.5" hidden="1" x14ac:dyDescent="0.2">
      <c r="A58" s="215" t="str">
        <f t="shared" si="7"/>
        <v>A1051110</v>
      </c>
      <c r="B58" s="1086" t="s">
        <v>14</v>
      </c>
      <c r="C58" s="1087"/>
      <c r="D58" s="1086" t="s">
        <v>279</v>
      </c>
      <c r="E58" s="1087"/>
      <c r="F58" s="1086" t="s">
        <v>280</v>
      </c>
      <c r="G58" s="1087"/>
      <c r="H58" s="1086" t="s">
        <v>284</v>
      </c>
      <c r="I58" s="1087"/>
      <c r="J58" s="1086" t="s">
        <v>279</v>
      </c>
      <c r="K58" s="1087"/>
      <c r="L58" s="1087"/>
      <c r="M58" s="1086" t="s">
        <v>279</v>
      </c>
      <c r="N58" s="1087"/>
      <c r="O58" s="1087"/>
      <c r="P58" s="1086"/>
      <c r="Q58" s="1087"/>
      <c r="R58" s="1086"/>
      <c r="S58" s="1087"/>
      <c r="T58" s="1088" t="s">
        <v>29</v>
      </c>
      <c r="U58" s="1087"/>
      <c r="V58" s="1087"/>
      <c r="W58" s="1087"/>
      <c r="X58" s="1087"/>
      <c r="Y58" s="1087"/>
      <c r="Z58" s="1087"/>
      <c r="AA58" s="1087"/>
      <c r="AB58" s="1086" t="s">
        <v>273</v>
      </c>
      <c r="AC58" s="1087"/>
      <c r="AD58" s="1087"/>
      <c r="AE58" s="1087"/>
      <c r="AF58" s="1087"/>
      <c r="AG58" s="1086" t="s">
        <v>274</v>
      </c>
      <c r="AH58" s="1087"/>
      <c r="AI58" s="1087"/>
      <c r="AJ58" s="208" t="s">
        <v>65</v>
      </c>
      <c r="AK58" s="1089" t="s">
        <v>275</v>
      </c>
      <c r="AL58" s="1087"/>
      <c r="AM58" s="1087"/>
      <c r="AN58" s="1087"/>
      <c r="AO58" s="1087"/>
      <c r="AP58" s="1087"/>
      <c r="AQ58" s="209">
        <v>3486406531</v>
      </c>
      <c r="AR58" s="209">
        <v>3486406531</v>
      </c>
      <c r="AS58" s="267">
        <v>0</v>
      </c>
      <c r="AT58" s="217">
        <v>0</v>
      </c>
      <c r="AU58" s="209">
        <v>2533259245</v>
      </c>
      <c r="AV58" s="209">
        <v>953147286</v>
      </c>
      <c r="AW58" s="216">
        <v>2533259245</v>
      </c>
      <c r="AX58" s="210">
        <v>0</v>
      </c>
      <c r="AY58" s="209">
        <v>2533259245</v>
      </c>
      <c r="AZ58" s="210">
        <v>0</v>
      </c>
      <c r="BA58" s="209">
        <v>2533259245</v>
      </c>
      <c r="BB58" s="210">
        <v>0</v>
      </c>
      <c r="BC58" s="209">
        <v>833255</v>
      </c>
    </row>
    <row r="59" spans="1:55" s="151" customFormat="1" ht="13.5" hidden="1" x14ac:dyDescent="0.2">
      <c r="A59" s="215" t="str">
        <f t="shared" si="7"/>
        <v>A1051210</v>
      </c>
      <c r="B59" s="1086" t="s">
        <v>14</v>
      </c>
      <c r="C59" s="1087"/>
      <c r="D59" s="1086" t="s">
        <v>279</v>
      </c>
      <c r="E59" s="1087"/>
      <c r="F59" s="1086" t="s">
        <v>280</v>
      </c>
      <c r="G59" s="1087"/>
      <c r="H59" s="1086" t="s">
        <v>284</v>
      </c>
      <c r="I59" s="1087"/>
      <c r="J59" s="1086" t="s">
        <v>279</v>
      </c>
      <c r="K59" s="1087"/>
      <c r="L59" s="1087"/>
      <c r="M59" s="1086" t="s">
        <v>282</v>
      </c>
      <c r="N59" s="1087"/>
      <c r="O59" s="1087"/>
      <c r="P59" s="1086"/>
      <c r="Q59" s="1087"/>
      <c r="R59" s="1086"/>
      <c r="S59" s="1087"/>
      <c r="T59" s="1088" t="s">
        <v>30</v>
      </c>
      <c r="U59" s="1087"/>
      <c r="V59" s="1087"/>
      <c r="W59" s="1087"/>
      <c r="X59" s="1087"/>
      <c r="Y59" s="1087"/>
      <c r="Z59" s="1087"/>
      <c r="AA59" s="1087"/>
      <c r="AB59" s="1086" t="s">
        <v>273</v>
      </c>
      <c r="AC59" s="1087"/>
      <c r="AD59" s="1087"/>
      <c r="AE59" s="1087"/>
      <c r="AF59" s="1087"/>
      <c r="AG59" s="1086" t="s">
        <v>274</v>
      </c>
      <c r="AH59" s="1087"/>
      <c r="AI59" s="1087"/>
      <c r="AJ59" s="208" t="s">
        <v>65</v>
      </c>
      <c r="AK59" s="1089" t="s">
        <v>275</v>
      </c>
      <c r="AL59" s="1087"/>
      <c r="AM59" s="1087"/>
      <c r="AN59" s="1087"/>
      <c r="AO59" s="1087"/>
      <c r="AP59" s="1087"/>
      <c r="AQ59" s="209">
        <v>1530182979</v>
      </c>
      <c r="AR59" s="209">
        <v>1530182979</v>
      </c>
      <c r="AS59" s="267">
        <v>0</v>
      </c>
      <c r="AT59" s="217">
        <v>0</v>
      </c>
      <c r="AU59" s="209">
        <v>36442676</v>
      </c>
      <c r="AV59" s="209">
        <v>1493740303</v>
      </c>
      <c r="AW59" s="216">
        <v>36442676</v>
      </c>
      <c r="AX59" s="210">
        <v>0</v>
      </c>
      <c r="AY59" s="209">
        <v>36442676</v>
      </c>
      <c r="AZ59" s="210">
        <v>0</v>
      </c>
      <c r="BA59" s="209">
        <v>36442676</v>
      </c>
      <c r="BB59" s="210">
        <v>0</v>
      </c>
      <c r="BC59" s="210">
        <v>0</v>
      </c>
    </row>
    <row r="60" spans="1:55" s="151" customFormat="1" ht="13.5" hidden="1" x14ac:dyDescent="0.2">
      <c r="A60" s="215" t="str">
        <f t="shared" si="7"/>
        <v>A1051310</v>
      </c>
      <c r="B60" s="1086" t="s">
        <v>14</v>
      </c>
      <c r="C60" s="1087"/>
      <c r="D60" s="1086" t="s">
        <v>279</v>
      </c>
      <c r="E60" s="1087"/>
      <c r="F60" s="1086" t="s">
        <v>280</v>
      </c>
      <c r="G60" s="1087"/>
      <c r="H60" s="1086" t="s">
        <v>284</v>
      </c>
      <c r="I60" s="1087"/>
      <c r="J60" s="1086" t="s">
        <v>279</v>
      </c>
      <c r="K60" s="1087"/>
      <c r="L60" s="1087"/>
      <c r="M60" s="1086" t="s">
        <v>289</v>
      </c>
      <c r="N60" s="1087"/>
      <c r="O60" s="1087"/>
      <c r="P60" s="1086"/>
      <c r="Q60" s="1087"/>
      <c r="R60" s="1086"/>
      <c r="S60" s="1087"/>
      <c r="T60" s="1088" t="s">
        <v>31</v>
      </c>
      <c r="U60" s="1087"/>
      <c r="V60" s="1087"/>
      <c r="W60" s="1087"/>
      <c r="X60" s="1087"/>
      <c r="Y60" s="1087"/>
      <c r="Z60" s="1087"/>
      <c r="AA60" s="1087"/>
      <c r="AB60" s="1086" t="s">
        <v>273</v>
      </c>
      <c r="AC60" s="1087"/>
      <c r="AD60" s="1087"/>
      <c r="AE60" s="1087"/>
      <c r="AF60" s="1087"/>
      <c r="AG60" s="1086" t="s">
        <v>274</v>
      </c>
      <c r="AH60" s="1087"/>
      <c r="AI60" s="1087"/>
      <c r="AJ60" s="208" t="s">
        <v>65</v>
      </c>
      <c r="AK60" s="1089" t="s">
        <v>275</v>
      </c>
      <c r="AL60" s="1087"/>
      <c r="AM60" s="1087"/>
      <c r="AN60" s="1087"/>
      <c r="AO60" s="1087"/>
      <c r="AP60" s="1087"/>
      <c r="AQ60" s="209">
        <v>4451871042</v>
      </c>
      <c r="AR60" s="209">
        <v>4451871042</v>
      </c>
      <c r="AS60" s="267">
        <v>0</v>
      </c>
      <c r="AT60" s="217">
        <v>0</v>
      </c>
      <c r="AU60" s="209">
        <v>2990758776</v>
      </c>
      <c r="AV60" s="209">
        <v>1461112266</v>
      </c>
      <c r="AW60" s="216">
        <v>2990758776</v>
      </c>
      <c r="AX60" s="210">
        <v>0</v>
      </c>
      <c r="AY60" s="209">
        <v>2990758776</v>
      </c>
      <c r="AZ60" s="210">
        <v>0</v>
      </c>
      <c r="BA60" s="209">
        <v>2990758776</v>
      </c>
      <c r="BB60" s="210">
        <v>0</v>
      </c>
      <c r="BC60" s="209">
        <v>362224</v>
      </c>
    </row>
    <row r="61" spans="1:55" s="151" customFormat="1" ht="13.5" hidden="1" x14ac:dyDescent="0.2">
      <c r="A61" s="215" t="str">
        <f t="shared" si="7"/>
        <v>A1051410</v>
      </c>
      <c r="B61" s="1086" t="s">
        <v>14</v>
      </c>
      <c r="C61" s="1087"/>
      <c r="D61" s="1086" t="s">
        <v>279</v>
      </c>
      <c r="E61" s="1087"/>
      <c r="F61" s="1086" t="s">
        <v>280</v>
      </c>
      <c r="G61" s="1087"/>
      <c r="H61" s="1086" t="s">
        <v>284</v>
      </c>
      <c r="I61" s="1087"/>
      <c r="J61" s="1086" t="s">
        <v>279</v>
      </c>
      <c r="K61" s="1087"/>
      <c r="L61" s="1087"/>
      <c r="M61" s="1086" t="s">
        <v>283</v>
      </c>
      <c r="N61" s="1087"/>
      <c r="O61" s="1087"/>
      <c r="P61" s="1086"/>
      <c r="Q61" s="1087"/>
      <c r="R61" s="1086"/>
      <c r="S61" s="1087"/>
      <c r="T61" s="1088" t="s">
        <v>32</v>
      </c>
      <c r="U61" s="1087"/>
      <c r="V61" s="1087"/>
      <c r="W61" s="1087"/>
      <c r="X61" s="1087"/>
      <c r="Y61" s="1087"/>
      <c r="Z61" s="1087"/>
      <c r="AA61" s="1087"/>
      <c r="AB61" s="1086" t="s">
        <v>273</v>
      </c>
      <c r="AC61" s="1087"/>
      <c r="AD61" s="1087"/>
      <c r="AE61" s="1087"/>
      <c r="AF61" s="1087"/>
      <c r="AG61" s="1086" t="s">
        <v>274</v>
      </c>
      <c r="AH61" s="1087"/>
      <c r="AI61" s="1087"/>
      <c r="AJ61" s="208" t="s">
        <v>65</v>
      </c>
      <c r="AK61" s="1089" t="s">
        <v>275</v>
      </c>
      <c r="AL61" s="1087"/>
      <c r="AM61" s="1087"/>
      <c r="AN61" s="1087"/>
      <c r="AO61" s="1087"/>
      <c r="AP61" s="1087"/>
      <c r="AQ61" s="209">
        <v>7532131228</v>
      </c>
      <c r="AR61" s="209">
        <v>7532131228</v>
      </c>
      <c r="AS61" s="267">
        <v>0</v>
      </c>
      <c r="AT61" s="217">
        <v>0</v>
      </c>
      <c r="AU61" s="209">
        <v>4989157318</v>
      </c>
      <c r="AV61" s="209">
        <v>2542973910</v>
      </c>
      <c r="AW61" s="216">
        <v>4989157318</v>
      </c>
      <c r="AX61" s="210">
        <v>0</v>
      </c>
      <c r="AY61" s="209">
        <v>4989157318</v>
      </c>
      <c r="AZ61" s="210">
        <v>0</v>
      </c>
      <c r="BA61" s="209">
        <v>4989157318</v>
      </c>
      <c r="BB61" s="210">
        <v>0</v>
      </c>
      <c r="BC61" s="209">
        <v>50661512</v>
      </c>
    </row>
    <row r="62" spans="1:55" s="151" customFormat="1" ht="13.5" hidden="1" x14ac:dyDescent="0.2">
      <c r="A62" s="215" t="str">
        <f t="shared" si="7"/>
        <v>A1051510</v>
      </c>
      <c r="B62" s="1086" t="s">
        <v>14</v>
      </c>
      <c r="C62" s="1087"/>
      <c r="D62" s="1086" t="s">
        <v>279</v>
      </c>
      <c r="E62" s="1087"/>
      <c r="F62" s="1086" t="s">
        <v>280</v>
      </c>
      <c r="G62" s="1087"/>
      <c r="H62" s="1086" t="s">
        <v>284</v>
      </c>
      <c r="I62" s="1087"/>
      <c r="J62" s="1086" t="s">
        <v>279</v>
      </c>
      <c r="K62" s="1087"/>
      <c r="L62" s="1087"/>
      <c r="M62" s="1086" t="s">
        <v>284</v>
      </c>
      <c r="N62" s="1087"/>
      <c r="O62" s="1087"/>
      <c r="P62" s="1086"/>
      <c r="Q62" s="1087"/>
      <c r="R62" s="1086"/>
      <c r="S62" s="1087"/>
      <c r="T62" s="1088" t="s">
        <v>33</v>
      </c>
      <c r="U62" s="1087"/>
      <c r="V62" s="1087"/>
      <c r="W62" s="1087"/>
      <c r="X62" s="1087"/>
      <c r="Y62" s="1087"/>
      <c r="Z62" s="1087"/>
      <c r="AA62" s="1087"/>
      <c r="AB62" s="1086" t="s">
        <v>273</v>
      </c>
      <c r="AC62" s="1087"/>
      <c r="AD62" s="1087"/>
      <c r="AE62" s="1087"/>
      <c r="AF62" s="1087"/>
      <c r="AG62" s="1086" t="s">
        <v>274</v>
      </c>
      <c r="AH62" s="1087"/>
      <c r="AI62" s="1087"/>
      <c r="AJ62" s="208" t="s">
        <v>65</v>
      </c>
      <c r="AK62" s="1089" t="s">
        <v>275</v>
      </c>
      <c r="AL62" s="1087"/>
      <c r="AM62" s="1087"/>
      <c r="AN62" s="1087"/>
      <c r="AO62" s="1087"/>
      <c r="AP62" s="1087"/>
      <c r="AQ62" s="209">
        <v>934946689</v>
      </c>
      <c r="AR62" s="209">
        <v>934946689</v>
      </c>
      <c r="AS62" s="267">
        <v>0</v>
      </c>
      <c r="AT62" s="217">
        <v>0</v>
      </c>
      <c r="AU62" s="209">
        <v>642401075</v>
      </c>
      <c r="AV62" s="209">
        <v>292545614</v>
      </c>
      <c r="AW62" s="216">
        <v>642401075</v>
      </c>
      <c r="AX62" s="210">
        <v>0</v>
      </c>
      <c r="AY62" s="209">
        <v>642401075</v>
      </c>
      <c r="AZ62" s="210">
        <v>0</v>
      </c>
      <c r="BA62" s="209">
        <v>642401075</v>
      </c>
      <c r="BB62" s="210">
        <v>0</v>
      </c>
      <c r="BC62" s="210">
        <v>0</v>
      </c>
    </row>
    <row r="63" spans="1:55" s="151" customFormat="1" ht="13.5" hidden="1" x14ac:dyDescent="0.2">
      <c r="A63" s="215" t="str">
        <f t="shared" si="7"/>
        <v>A105210</v>
      </c>
      <c r="B63" s="1092" t="s">
        <v>14</v>
      </c>
      <c r="C63" s="1087"/>
      <c r="D63" s="1092" t="s">
        <v>279</v>
      </c>
      <c r="E63" s="1087"/>
      <c r="F63" s="1092" t="s">
        <v>280</v>
      </c>
      <c r="G63" s="1087"/>
      <c r="H63" s="1092" t="s">
        <v>284</v>
      </c>
      <c r="I63" s="1087"/>
      <c r="J63" s="1092" t="s">
        <v>282</v>
      </c>
      <c r="K63" s="1087"/>
      <c r="L63" s="1087"/>
      <c r="M63" s="1092"/>
      <c r="N63" s="1087"/>
      <c r="O63" s="1087"/>
      <c r="P63" s="1092"/>
      <c r="Q63" s="1087"/>
      <c r="R63" s="1092"/>
      <c r="S63" s="1087"/>
      <c r="T63" s="1093" t="s">
        <v>291</v>
      </c>
      <c r="U63" s="1087"/>
      <c r="V63" s="1087"/>
      <c r="W63" s="1087"/>
      <c r="X63" s="1087"/>
      <c r="Y63" s="1087"/>
      <c r="Z63" s="1087"/>
      <c r="AA63" s="1087"/>
      <c r="AB63" s="1092" t="s">
        <v>273</v>
      </c>
      <c r="AC63" s="1087"/>
      <c r="AD63" s="1087"/>
      <c r="AE63" s="1087"/>
      <c r="AF63" s="1087"/>
      <c r="AG63" s="1092" t="s">
        <v>274</v>
      </c>
      <c r="AH63" s="1087"/>
      <c r="AI63" s="1087"/>
      <c r="AJ63" s="204" t="s">
        <v>65</v>
      </c>
      <c r="AK63" s="1091" t="s">
        <v>275</v>
      </c>
      <c r="AL63" s="1087"/>
      <c r="AM63" s="1087"/>
      <c r="AN63" s="1087"/>
      <c r="AO63" s="1087"/>
      <c r="AP63" s="1087"/>
      <c r="AQ63" s="205">
        <v>12419953098</v>
      </c>
      <c r="AR63" s="205">
        <v>12419953098</v>
      </c>
      <c r="AS63" s="265">
        <v>0</v>
      </c>
      <c r="AT63" s="307">
        <v>0</v>
      </c>
      <c r="AU63" s="205">
        <v>7938810001</v>
      </c>
      <c r="AV63" s="205">
        <v>4481143097</v>
      </c>
      <c r="AW63" s="306">
        <v>7938810001</v>
      </c>
      <c r="AX63" s="206">
        <v>0</v>
      </c>
      <c r="AY63" s="205">
        <v>7938810001</v>
      </c>
      <c r="AZ63" s="206">
        <v>0</v>
      </c>
      <c r="BA63" s="205">
        <v>7938810001</v>
      </c>
      <c r="BB63" s="206">
        <v>0</v>
      </c>
      <c r="BC63" s="205">
        <v>2162333</v>
      </c>
    </row>
    <row r="64" spans="1:55" s="151" customFormat="1" ht="13.5" hidden="1" x14ac:dyDescent="0.2">
      <c r="A64" s="215" t="str">
        <f t="shared" si="7"/>
        <v>A1052110</v>
      </c>
      <c r="B64" s="1086" t="s">
        <v>14</v>
      </c>
      <c r="C64" s="1087"/>
      <c r="D64" s="1086" t="s">
        <v>279</v>
      </c>
      <c r="E64" s="1087"/>
      <c r="F64" s="1086" t="s">
        <v>280</v>
      </c>
      <c r="G64" s="1087"/>
      <c r="H64" s="1086" t="s">
        <v>284</v>
      </c>
      <c r="I64" s="1087"/>
      <c r="J64" s="1086" t="s">
        <v>282</v>
      </c>
      <c r="K64" s="1087"/>
      <c r="L64" s="1087"/>
      <c r="M64" s="1086" t="s">
        <v>279</v>
      </c>
      <c r="N64" s="1087"/>
      <c r="O64" s="1087"/>
      <c r="P64" s="1086"/>
      <c r="Q64" s="1087"/>
      <c r="R64" s="1086"/>
      <c r="S64" s="1087"/>
      <c r="T64" s="1088" t="s">
        <v>34</v>
      </c>
      <c r="U64" s="1087"/>
      <c r="V64" s="1087"/>
      <c r="W64" s="1087"/>
      <c r="X64" s="1087"/>
      <c r="Y64" s="1087"/>
      <c r="Z64" s="1087"/>
      <c r="AA64" s="1087"/>
      <c r="AB64" s="1086" t="s">
        <v>273</v>
      </c>
      <c r="AC64" s="1087"/>
      <c r="AD64" s="1087"/>
      <c r="AE64" s="1087"/>
      <c r="AF64" s="1087"/>
      <c r="AG64" s="1086" t="s">
        <v>274</v>
      </c>
      <c r="AH64" s="1087"/>
      <c r="AI64" s="1087"/>
      <c r="AJ64" s="208" t="s">
        <v>65</v>
      </c>
      <c r="AK64" s="1089" t="s">
        <v>275</v>
      </c>
      <c r="AL64" s="1087"/>
      <c r="AM64" s="1087"/>
      <c r="AN64" s="1087"/>
      <c r="AO64" s="1087"/>
      <c r="AP64" s="1087"/>
      <c r="AQ64" s="209">
        <v>119144700</v>
      </c>
      <c r="AR64" s="209">
        <v>119144700</v>
      </c>
      <c r="AS64" s="267">
        <v>0</v>
      </c>
      <c r="AT64" s="217">
        <v>0</v>
      </c>
      <c r="AU64" s="209">
        <v>77768100</v>
      </c>
      <c r="AV64" s="209">
        <v>41376600</v>
      </c>
      <c r="AW64" s="216">
        <v>77768100</v>
      </c>
      <c r="AX64" s="210">
        <v>0</v>
      </c>
      <c r="AY64" s="209">
        <v>77768100</v>
      </c>
      <c r="AZ64" s="210">
        <v>0</v>
      </c>
      <c r="BA64" s="209">
        <v>77768100</v>
      </c>
      <c r="BB64" s="210">
        <v>0</v>
      </c>
      <c r="BC64" s="210">
        <v>0</v>
      </c>
    </row>
    <row r="65" spans="1:55" s="151" customFormat="1" ht="13.5" hidden="1" x14ac:dyDescent="0.2">
      <c r="A65" s="215" t="str">
        <f t="shared" si="7"/>
        <v>A1052210</v>
      </c>
      <c r="B65" s="1086" t="s">
        <v>14</v>
      </c>
      <c r="C65" s="1087"/>
      <c r="D65" s="1086" t="s">
        <v>279</v>
      </c>
      <c r="E65" s="1087"/>
      <c r="F65" s="1086" t="s">
        <v>280</v>
      </c>
      <c r="G65" s="1087"/>
      <c r="H65" s="1086" t="s">
        <v>284</v>
      </c>
      <c r="I65" s="1087"/>
      <c r="J65" s="1086" t="s">
        <v>282</v>
      </c>
      <c r="K65" s="1087"/>
      <c r="L65" s="1087"/>
      <c r="M65" s="1086" t="s">
        <v>282</v>
      </c>
      <c r="N65" s="1087"/>
      <c r="O65" s="1087"/>
      <c r="P65" s="1086"/>
      <c r="Q65" s="1087"/>
      <c r="R65" s="1086"/>
      <c r="S65" s="1087"/>
      <c r="T65" s="1088" t="s">
        <v>35</v>
      </c>
      <c r="U65" s="1087"/>
      <c r="V65" s="1087"/>
      <c r="W65" s="1087"/>
      <c r="X65" s="1087"/>
      <c r="Y65" s="1087"/>
      <c r="Z65" s="1087"/>
      <c r="AA65" s="1087"/>
      <c r="AB65" s="1086" t="s">
        <v>273</v>
      </c>
      <c r="AC65" s="1087"/>
      <c r="AD65" s="1087"/>
      <c r="AE65" s="1087"/>
      <c r="AF65" s="1087"/>
      <c r="AG65" s="1086" t="s">
        <v>274</v>
      </c>
      <c r="AH65" s="1087"/>
      <c r="AI65" s="1087"/>
      <c r="AJ65" s="208" t="s">
        <v>65</v>
      </c>
      <c r="AK65" s="1089" t="s">
        <v>275</v>
      </c>
      <c r="AL65" s="1087"/>
      <c r="AM65" s="1087"/>
      <c r="AN65" s="1087"/>
      <c r="AO65" s="1087"/>
      <c r="AP65" s="1087"/>
      <c r="AQ65" s="209">
        <v>5697403045</v>
      </c>
      <c r="AR65" s="209">
        <v>5697403045</v>
      </c>
      <c r="AS65" s="267">
        <v>0</v>
      </c>
      <c r="AT65" s="217">
        <v>0</v>
      </c>
      <c r="AU65" s="209">
        <v>3628155698</v>
      </c>
      <c r="AV65" s="209">
        <v>2069247347</v>
      </c>
      <c r="AW65" s="216">
        <v>3628155698</v>
      </c>
      <c r="AX65" s="210">
        <v>0</v>
      </c>
      <c r="AY65" s="209">
        <v>3628155698</v>
      </c>
      <c r="AZ65" s="210">
        <v>0</v>
      </c>
      <c r="BA65" s="209">
        <v>3628155698</v>
      </c>
      <c r="BB65" s="210">
        <v>0</v>
      </c>
      <c r="BC65" s="210">
        <v>0</v>
      </c>
    </row>
    <row r="66" spans="1:55" s="151" customFormat="1" ht="13.5" hidden="1" x14ac:dyDescent="0.2">
      <c r="A66" s="215" t="str">
        <f t="shared" si="7"/>
        <v>A1052310</v>
      </c>
      <c r="B66" s="1086" t="s">
        <v>14</v>
      </c>
      <c r="C66" s="1087"/>
      <c r="D66" s="1086" t="s">
        <v>279</v>
      </c>
      <c r="E66" s="1087"/>
      <c r="F66" s="1086" t="s">
        <v>280</v>
      </c>
      <c r="G66" s="1087"/>
      <c r="H66" s="1086" t="s">
        <v>284</v>
      </c>
      <c r="I66" s="1087"/>
      <c r="J66" s="1086" t="s">
        <v>282</v>
      </c>
      <c r="K66" s="1087"/>
      <c r="L66" s="1087"/>
      <c r="M66" s="1086" t="s">
        <v>289</v>
      </c>
      <c r="N66" s="1087"/>
      <c r="O66" s="1087"/>
      <c r="P66" s="1086"/>
      <c r="Q66" s="1087"/>
      <c r="R66" s="1086"/>
      <c r="S66" s="1087"/>
      <c r="T66" s="1088" t="s">
        <v>36</v>
      </c>
      <c r="U66" s="1087"/>
      <c r="V66" s="1087"/>
      <c r="W66" s="1087"/>
      <c r="X66" s="1087"/>
      <c r="Y66" s="1087"/>
      <c r="Z66" s="1087"/>
      <c r="AA66" s="1087"/>
      <c r="AB66" s="1086" t="s">
        <v>273</v>
      </c>
      <c r="AC66" s="1087"/>
      <c r="AD66" s="1087"/>
      <c r="AE66" s="1087"/>
      <c r="AF66" s="1087"/>
      <c r="AG66" s="1086" t="s">
        <v>274</v>
      </c>
      <c r="AH66" s="1087"/>
      <c r="AI66" s="1087"/>
      <c r="AJ66" s="208" t="s">
        <v>65</v>
      </c>
      <c r="AK66" s="1089" t="s">
        <v>275</v>
      </c>
      <c r="AL66" s="1087"/>
      <c r="AM66" s="1087"/>
      <c r="AN66" s="1087"/>
      <c r="AO66" s="1087"/>
      <c r="AP66" s="1087"/>
      <c r="AQ66" s="209">
        <v>6528258063</v>
      </c>
      <c r="AR66" s="209">
        <v>6528258063</v>
      </c>
      <c r="AS66" s="267">
        <v>0</v>
      </c>
      <c r="AT66" s="217">
        <v>0</v>
      </c>
      <c r="AU66" s="209">
        <v>4186015903</v>
      </c>
      <c r="AV66" s="209">
        <v>2342242160</v>
      </c>
      <c r="AW66" s="216">
        <v>4186015903</v>
      </c>
      <c r="AX66" s="210">
        <v>0</v>
      </c>
      <c r="AY66" s="209">
        <v>4186015903</v>
      </c>
      <c r="AZ66" s="210">
        <v>0</v>
      </c>
      <c r="BA66" s="209">
        <v>4186015903</v>
      </c>
      <c r="BB66" s="210">
        <v>0</v>
      </c>
      <c r="BC66" s="209">
        <v>2162333</v>
      </c>
    </row>
    <row r="67" spans="1:55" s="151" customFormat="1" ht="13.5" hidden="1" x14ac:dyDescent="0.2">
      <c r="A67" s="215" t="str">
        <f t="shared" si="7"/>
        <v>A1052610</v>
      </c>
      <c r="B67" s="1086" t="s">
        <v>14</v>
      </c>
      <c r="C67" s="1087"/>
      <c r="D67" s="1086" t="s">
        <v>279</v>
      </c>
      <c r="E67" s="1087"/>
      <c r="F67" s="1086" t="s">
        <v>280</v>
      </c>
      <c r="G67" s="1087"/>
      <c r="H67" s="1086" t="s">
        <v>284</v>
      </c>
      <c r="I67" s="1087"/>
      <c r="J67" s="1086" t="s">
        <v>282</v>
      </c>
      <c r="K67" s="1087"/>
      <c r="L67" s="1087"/>
      <c r="M67" s="1086" t="s">
        <v>292</v>
      </c>
      <c r="N67" s="1087"/>
      <c r="O67" s="1087"/>
      <c r="P67" s="1086"/>
      <c r="Q67" s="1087"/>
      <c r="R67" s="1086"/>
      <c r="S67" s="1087"/>
      <c r="T67" s="1088" t="s">
        <v>37</v>
      </c>
      <c r="U67" s="1087"/>
      <c r="V67" s="1087"/>
      <c r="W67" s="1087"/>
      <c r="X67" s="1087"/>
      <c r="Y67" s="1087"/>
      <c r="Z67" s="1087"/>
      <c r="AA67" s="1087"/>
      <c r="AB67" s="1086" t="s">
        <v>273</v>
      </c>
      <c r="AC67" s="1087"/>
      <c r="AD67" s="1087"/>
      <c r="AE67" s="1087"/>
      <c r="AF67" s="1087"/>
      <c r="AG67" s="1086" t="s">
        <v>274</v>
      </c>
      <c r="AH67" s="1087"/>
      <c r="AI67" s="1087"/>
      <c r="AJ67" s="208" t="s">
        <v>65</v>
      </c>
      <c r="AK67" s="1089" t="s">
        <v>275</v>
      </c>
      <c r="AL67" s="1087"/>
      <c r="AM67" s="1087"/>
      <c r="AN67" s="1087"/>
      <c r="AO67" s="1087"/>
      <c r="AP67" s="1087"/>
      <c r="AQ67" s="209">
        <v>75147290</v>
      </c>
      <c r="AR67" s="209">
        <v>75147290</v>
      </c>
      <c r="AS67" s="267">
        <v>0</v>
      </c>
      <c r="AT67" s="217">
        <v>0</v>
      </c>
      <c r="AU67" s="209">
        <v>46870300</v>
      </c>
      <c r="AV67" s="209">
        <v>28276990</v>
      </c>
      <c r="AW67" s="216">
        <v>46870300</v>
      </c>
      <c r="AX67" s="210">
        <v>0</v>
      </c>
      <c r="AY67" s="209">
        <v>46870300</v>
      </c>
      <c r="AZ67" s="210">
        <v>0</v>
      </c>
      <c r="BA67" s="209">
        <v>46870300</v>
      </c>
      <c r="BB67" s="210">
        <v>0</v>
      </c>
      <c r="BC67" s="210">
        <v>0</v>
      </c>
    </row>
    <row r="68" spans="1:55" s="151" customFormat="1" ht="13.5" hidden="1" x14ac:dyDescent="0.2">
      <c r="A68" s="215" t="str">
        <f t="shared" si="7"/>
        <v>A105610</v>
      </c>
      <c r="B68" s="1086" t="s">
        <v>14</v>
      </c>
      <c r="C68" s="1087"/>
      <c r="D68" s="1086" t="s">
        <v>279</v>
      </c>
      <c r="E68" s="1087"/>
      <c r="F68" s="1086" t="s">
        <v>280</v>
      </c>
      <c r="G68" s="1087"/>
      <c r="H68" s="1086" t="s">
        <v>284</v>
      </c>
      <c r="I68" s="1087"/>
      <c r="J68" s="1086" t="s">
        <v>292</v>
      </c>
      <c r="K68" s="1087"/>
      <c r="L68" s="1087"/>
      <c r="M68" s="1086"/>
      <c r="N68" s="1087"/>
      <c r="O68" s="1087"/>
      <c r="P68" s="1086"/>
      <c r="Q68" s="1087"/>
      <c r="R68" s="1086"/>
      <c r="S68" s="1087"/>
      <c r="T68" s="1088" t="s">
        <v>38</v>
      </c>
      <c r="U68" s="1087"/>
      <c r="V68" s="1087"/>
      <c r="W68" s="1087"/>
      <c r="X68" s="1087"/>
      <c r="Y68" s="1087"/>
      <c r="Z68" s="1087"/>
      <c r="AA68" s="1087"/>
      <c r="AB68" s="1086" t="s">
        <v>273</v>
      </c>
      <c r="AC68" s="1087"/>
      <c r="AD68" s="1087"/>
      <c r="AE68" s="1087"/>
      <c r="AF68" s="1087"/>
      <c r="AG68" s="1086" t="s">
        <v>274</v>
      </c>
      <c r="AH68" s="1087"/>
      <c r="AI68" s="1087"/>
      <c r="AJ68" s="208" t="s">
        <v>65</v>
      </c>
      <c r="AK68" s="1089" t="s">
        <v>275</v>
      </c>
      <c r="AL68" s="1087"/>
      <c r="AM68" s="1087"/>
      <c r="AN68" s="1087"/>
      <c r="AO68" s="1087"/>
      <c r="AP68" s="1087"/>
      <c r="AQ68" s="209">
        <v>2721591300</v>
      </c>
      <c r="AR68" s="209">
        <v>2721591300</v>
      </c>
      <c r="AS68" s="267">
        <v>0</v>
      </c>
      <c r="AT68" s="217">
        <v>0</v>
      </c>
      <c r="AU68" s="209">
        <v>1958961000</v>
      </c>
      <c r="AV68" s="209">
        <v>762630300</v>
      </c>
      <c r="AW68" s="216">
        <v>1958961000</v>
      </c>
      <c r="AX68" s="210">
        <v>0</v>
      </c>
      <c r="AY68" s="209">
        <v>1958961000</v>
      </c>
      <c r="AZ68" s="210">
        <v>0</v>
      </c>
      <c r="BA68" s="209">
        <v>1958961000</v>
      </c>
      <c r="BB68" s="210">
        <v>0</v>
      </c>
      <c r="BC68" s="210">
        <v>0</v>
      </c>
    </row>
    <row r="69" spans="1:55" s="151" customFormat="1" ht="13.5" hidden="1" x14ac:dyDescent="0.2">
      <c r="A69" s="215" t="str">
        <f t="shared" si="7"/>
        <v>A105710</v>
      </c>
      <c r="B69" s="1086" t="s">
        <v>14</v>
      </c>
      <c r="C69" s="1087"/>
      <c r="D69" s="1086" t="s">
        <v>279</v>
      </c>
      <c r="E69" s="1087"/>
      <c r="F69" s="1086" t="s">
        <v>280</v>
      </c>
      <c r="G69" s="1087"/>
      <c r="H69" s="1086" t="s">
        <v>284</v>
      </c>
      <c r="I69" s="1087"/>
      <c r="J69" s="1086" t="s">
        <v>293</v>
      </c>
      <c r="K69" s="1087"/>
      <c r="L69" s="1087"/>
      <c r="M69" s="1086"/>
      <c r="N69" s="1087"/>
      <c r="O69" s="1087"/>
      <c r="P69" s="1086"/>
      <c r="Q69" s="1087"/>
      <c r="R69" s="1086"/>
      <c r="S69" s="1087"/>
      <c r="T69" s="1088" t="s">
        <v>39</v>
      </c>
      <c r="U69" s="1087"/>
      <c r="V69" s="1087"/>
      <c r="W69" s="1087"/>
      <c r="X69" s="1087"/>
      <c r="Y69" s="1087"/>
      <c r="Z69" s="1087"/>
      <c r="AA69" s="1087"/>
      <c r="AB69" s="1086" t="s">
        <v>273</v>
      </c>
      <c r="AC69" s="1087"/>
      <c r="AD69" s="1087"/>
      <c r="AE69" s="1087"/>
      <c r="AF69" s="1087"/>
      <c r="AG69" s="1086" t="s">
        <v>274</v>
      </c>
      <c r="AH69" s="1087"/>
      <c r="AI69" s="1087"/>
      <c r="AJ69" s="208" t="s">
        <v>65</v>
      </c>
      <c r="AK69" s="1089" t="s">
        <v>275</v>
      </c>
      <c r="AL69" s="1087"/>
      <c r="AM69" s="1087"/>
      <c r="AN69" s="1087"/>
      <c r="AO69" s="1087"/>
      <c r="AP69" s="1087"/>
      <c r="AQ69" s="209">
        <v>520219400</v>
      </c>
      <c r="AR69" s="209">
        <v>520219400</v>
      </c>
      <c r="AS69" s="267">
        <v>0</v>
      </c>
      <c r="AT69" s="217">
        <v>0</v>
      </c>
      <c r="AU69" s="209">
        <v>326924400</v>
      </c>
      <c r="AV69" s="209">
        <v>193295000</v>
      </c>
      <c r="AW69" s="216">
        <v>326924400</v>
      </c>
      <c r="AX69" s="210">
        <v>0</v>
      </c>
      <c r="AY69" s="209">
        <v>326924400</v>
      </c>
      <c r="AZ69" s="210">
        <v>0</v>
      </c>
      <c r="BA69" s="209">
        <v>326924400</v>
      </c>
      <c r="BB69" s="210">
        <v>0</v>
      </c>
      <c r="BC69" s="210">
        <v>0</v>
      </c>
    </row>
    <row r="70" spans="1:55" s="151" customFormat="1" ht="13.5" hidden="1" x14ac:dyDescent="0.2">
      <c r="A70" s="215" t="str">
        <f t="shared" si="7"/>
        <v>A105810</v>
      </c>
      <c r="B70" s="1086" t="s">
        <v>14</v>
      </c>
      <c r="C70" s="1087"/>
      <c r="D70" s="1086" t="s">
        <v>279</v>
      </c>
      <c r="E70" s="1087"/>
      <c r="F70" s="1086" t="s">
        <v>280</v>
      </c>
      <c r="G70" s="1087"/>
      <c r="H70" s="1086" t="s">
        <v>284</v>
      </c>
      <c r="I70" s="1087"/>
      <c r="J70" s="1086" t="s">
        <v>294</v>
      </c>
      <c r="K70" s="1087"/>
      <c r="L70" s="1087"/>
      <c r="M70" s="1086"/>
      <c r="N70" s="1087"/>
      <c r="O70" s="1087"/>
      <c r="P70" s="1086"/>
      <c r="Q70" s="1087"/>
      <c r="R70" s="1086"/>
      <c r="S70" s="1087"/>
      <c r="T70" s="1088" t="s">
        <v>40</v>
      </c>
      <c r="U70" s="1087"/>
      <c r="V70" s="1087"/>
      <c r="W70" s="1087"/>
      <c r="X70" s="1087"/>
      <c r="Y70" s="1087"/>
      <c r="Z70" s="1087"/>
      <c r="AA70" s="1087"/>
      <c r="AB70" s="1086" t="s">
        <v>273</v>
      </c>
      <c r="AC70" s="1087"/>
      <c r="AD70" s="1087"/>
      <c r="AE70" s="1087"/>
      <c r="AF70" s="1087"/>
      <c r="AG70" s="1086" t="s">
        <v>274</v>
      </c>
      <c r="AH70" s="1087"/>
      <c r="AI70" s="1087"/>
      <c r="AJ70" s="208" t="s">
        <v>65</v>
      </c>
      <c r="AK70" s="1089" t="s">
        <v>275</v>
      </c>
      <c r="AL70" s="1087"/>
      <c r="AM70" s="1087"/>
      <c r="AN70" s="1087"/>
      <c r="AO70" s="1087"/>
      <c r="AP70" s="1087"/>
      <c r="AQ70" s="209">
        <v>520219400</v>
      </c>
      <c r="AR70" s="209">
        <v>520219400</v>
      </c>
      <c r="AS70" s="267">
        <v>0</v>
      </c>
      <c r="AT70" s="217">
        <v>0</v>
      </c>
      <c r="AU70" s="209">
        <v>326924400</v>
      </c>
      <c r="AV70" s="209">
        <v>193295000</v>
      </c>
      <c r="AW70" s="216">
        <v>326924400</v>
      </c>
      <c r="AX70" s="210">
        <v>0</v>
      </c>
      <c r="AY70" s="209">
        <v>326924400</v>
      </c>
      <c r="AZ70" s="210">
        <v>0</v>
      </c>
      <c r="BA70" s="209">
        <v>326924400</v>
      </c>
      <c r="BB70" s="210">
        <v>0</v>
      </c>
      <c r="BC70" s="210">
        <v>0</v>
      </c>
    </row>
    <row r="71" spans="1:55" s="151" customFormat="1" ht="13.5" hidden="1" x14ac:dyDescent="0.2">
      <c r="A71" s="215" t="str">
        <f t="shared" si="7"/>
        <v>A105910</v>
      </c>
      <c r="B71" s="1086" t="s">
        <v>14</v>
      </c>
      <c r="C71" s="1087"/>
      <c r="D71" s="1086" t="s">
        <v>279</v>
      </c>
      <c r="E71" s="1087"/>
      <c r="F71" s="1086" t="s">
        <v>280</v>
      </c>
      <c r="G71" s="1087"/>
      <c r="H71" s="1086" t="s">
        <v>284</v>
      </c>
      <c r="I71" s="1087"/>
      <c r="J71" s="1086" t="s">
        <v>288</v>
      </c>
      <c r="K71" s="1087"/>
      <c r="L71" s="1087"/>
      <c r="M71" s="1086"/>
      <c r="N71" s="1087"/>
      <c r="O71" s="1087"/>
      <c r="P71" s="1086"/>
      <c r="Q71" s="1087"/>
      <c r="R71" s="1086"/>
      <c r="S71" s="1087"/>
      <c r="T71" s="1088" t="s">
        <v>41</v>
      </c>
      <c r="U71" s="1087"/>
      <c r="V71" s="1087"/>
      <c r="W71" s="1087"/>
      <c r="X71" s="1087"/>
      <c r="Y71" s="1087"/>
      <c r="Z71" s="1087"/>
      <c r="AA71" s="1087"/>
      <c r="AB71" s="1086" t="s">
        <v>273</v>
      </c>
      <c r="AC71" s="1087"/>
      <c r="AD71" s="1087"/>
      <c r="AE71" s="1087"/>
      <c r="AF71" s="1087"/>
      <c r="AG71" s="1086" t="s">
        <v>274</v>
      </c>
      <c r="AH71" s="1087"/>
      <c r="AI71" s="1087"/>
      <c r="AJ71" s="208" t="s">
        <v>65</v>
      </c>
      <c r="AK71" s="1089" t="s">
        <v>275</v>
      </c>
      <c r="AL71" s="1087"/>
      <c r="AM71" s="1087"/>
      <c r="AN71" s="1087"/>
      <c r="AO71" s="1087"/>
      <c r="AP71" s="1087"/>
      <c r="AQ71" s="209">
        <v>940395000</v>
      </c>
      <c r="AR71" s="209">
        <v>940395000</v>
      </c>
      <c r="AS71" s="267">
        <v>0</v>
      </c>
      <c r="AT71" s="217">
        <v>0</v>
      </c>
      <c r="AU71" s="209">
        <v>653356800</v>
      </c>
      <c r="AV71" s="209">
        <v>287038200</v>
      </c>
      <c r="AW71" s="216">
        <v>653356800</v>
      </c>
      <c r="AX71" s="210">
        <v>0</v>
      </c>
      <c r="AY71" s="209">
        <v>653356800</v>
      </c>
      <c r="AZ71" s="210">
        <v>0</v>
      </c>
      <c r="BA71" s="209">
        <v>653356800</v>
      </c>
      <c r="BB71" s="210">
        <v>0</v>
      </c>
      <c r="BC71" s="210">
        <v>0</v>
      </c>
    </row>
    <row r="72" spans="1:55" s="194" customFormat="1" ht="12.75" x14ac:dyDescent="0.2">
      <c r="A72" s="215" t="str">
        <f t="shared" si="7"/>
        <v>A210</v>
      </c>
      <c r="B72" s="1081" t="s">
        <v>14</v>
      </c>
      <c r="C72" s="1080"/>
      <c r="D72" s="1081" t="s">
        <v>282</v>
      </c>
      <c r="E72" s="1080"/>
      <c r="F72" s="1081"/>
      <c r="G72" s="1080"/>
      <c r="H72" s="1081"/>
      <c r="I72" s="1080"/>
      <c r="J72" s="1081"/>
      <c r="K72" s="1080"/>
      <c r="L72" s="1080"/>
      <c r="M72" s="1081"/>
      <c r="N72" s="1080"/>
      <c r="O72" s="1080"/>
      <c r="P72" s="1081"/>
      <c r="Q72" s="1080"/>
      <c r="R72" s="1081"/>
      <c r="S72" s="1080"/>
      <c r="T72" s="1079" t="s">
        <v>9</v>
      </c>
      <c r="U72" s="1080"/>
      <c r="V72" s="1080"/>
      <c r="W72" s="1080"/>
      <c r="X72" s="1080"/>
      <c r="Y72" s="1080"/>
      <c r="Z72" s="1080"/>
      <c r="AA72" s="1080"/>
      <c r="AB72" s="1081" t="s">
        <v>273</v>
      </c>
      <c r="AC72" s="1080"/>
      <c r="AD72" s="1080"/>
      <c r="AE72" s="1080"/>
      <c r="AF72" s="1080"/>
      <c r="AG72" s="1081" t="s">
        <v>274</v>
      </c>
      <c r="AH72" s="1080"/>
      <c r="AI72" s="1080"/>
      <c r="AJ72" s="192" t="s">
        <v>65</v>
      </c>
      <c r="AK72" s="1082" t="s">
        <v>275</v>
      </c>
      <c r="AL72" s="1080"/>
      <c r="AM72" s="1080"/>
      <c r="AN72" s="1080"/>
      <c r="AO72" s="1080"/>
      <c r="AP72" s="1080"/>
      <c r="AQ72" s="193">
        <v>14440414179</v>
      </c>
      <c r="AR72" s="193">
        <v>10533063884.059999</v>
      </c>
      <c r="AS72" s="259">
        <v>3907350294.9400001</v>
      </c>
      <c r="AT72" s="301">
        <v>0</v>
      </c>
      <c r="AU72" s="193">
        <v>9064444349.2999992</v>
      </c>
      <c r="AV72" s="193">
        <v>1468619534.76</v>
      </c>
      <c r="AW72" s="301">
        <v>5021247179.8400002</v>
      </c>
      <c r="AX72" s="193">
        <v>4043197169.46</v>
      </c>
      <c r="AY72" s="193">
        <v>5000661175.8400002</v>
      </c>
      <c r="AZ72" s="207">
        <v>20586004</v>
      </c>
      <c r="BA72" s="193">
        <v>5000661175.8400002</v>
      </c>
      <c r="BB72" s="207">
        <v>0</v>
      </c>
      <c r="BC72" s="193">
        <v>2431352</v>
      </c>
    </row>
    <row r="73" spans="1:55" s="194" customFormat="1" ht="12.75" x14ac:dyDescent="0.2">
      <c r="A73" s="215" t="str">
        <f t="shared" si="7"/>
        <v>A213</v>
      </c>
      <c r="B73" s="1081" t="s">
        <v>14</v>
      </c>
      <c r="C73" s="1080"/>
      <c r="D73" s="1081" t="s">
        <v>282</v>
      </c>
      <c r="E73" s="1080"/>
      <c r="F73" s="1081"/>
      <c r="G73" s="1080"/>
      <c r="H73" s="1081"/>
      <c r="I73" s="1080"/>
      <c r="J73" s="1081"/>
      <c r="K73" s="1080"/>
      <c r="L73" s="1080"/>
      <c r="M73" s="1081"/>
      <c r="N73" s="1080"/>
      <c r="O73" s="1080"/>
      <c r="P73" s="1081"/>
      <c r="Q73" s="1080"/>
      <c r="R73" s="1081"/>
      <c r="S73" s="1080"/>
      <c r="T73" s="1079" t="s">
        <v>9</v>
      </c>
      <c r="U73" s="1080"/>
      <c r="V73" s="1080"/>
      <c r="W73" s="1080"/>
      <c r="X73" s="1080"/>
      <c r="Y73" s="1080"/>
      <c r="Z73" s="1080"/>
      <c r="AA73" s="1080"/>
      <c r="AB73" s="1081" t="s">
        <v>273</v>
      </c>
      <c r="AC73" s="1080"/>
      <c r="AD73" s="1080"/>
      <c r="AE73" s="1080"/>
      <c r="AF73" s="1080"/>
      <c r="AG73" s="1081" t="s">
        <v>274</v>
      </c>
      <c r="AH73" s="1080"/>
      <c r="AI73" s="1080"/>
      <c r="AJ73" s="192" t="s">
        <v>303</v>
      </c>
      <c r="AK73" s="1082" t="s">
        <v>321</v>
      </c>
      <c r="AL73" s="1080"/>
      <c r="AM73" s="1080"/>
      <c r="AN73" s="1080"/>
      <c r="AO73" s="1080"/>
      <c r="AP73" s="1080"/>
      <c r="AQ73" s="193">
        <v>4021085821</v>
      </c>
      <c r="AR73" s="193">
        <v>550000000</v>
      </c>
      <c r="AS73" s="259">
        <v>3471085821</v>
      </c>
      <c r="AT73" s="301">
        <v>0</v>
      </c>
      <c r="AU73" s="193">
        <v>0</v>
      </c>
      <c r="AV73" s="193">
        <v>550000000</v>
      </c>
      <c r="AW73" s="301">
        <v>0</v>
      </c>
      <c r="AX73" s="193">
        <v>0</v>
      </c>
      <c r="AY73" s="193">
        <v>0</v>
      </c>
      <c r="AZ73" s="207">
        <v>0</v>
      </c>
      <c r="BA73" s="193">
        <v>0</v>
      </c>
      <c r="BB73" s="207">
        <v>0</v>
      </c>
      <c r="BC73" s="193">
        <v>0</v>
      </c>
    </row>
    <row r="74" spans="1:55" s="151" customFormat="1" ht="13.5" x14ac:dyDescent="0.2">
      <c r="A74" s="215" t="str">
        <f t="shared" si="7"/>
        <v>A2010</v>
      </c>
      <c r="B74" s="1092" t="s">
        <v>14</v>
      </c>
      <c r="C74" s="1087"/>
      <c r="D74" s="1092" t="s">
        <v>282</v>
      </c>
      <c r="E74" s="1087"/>
      <c r="F74" s="1092" t="s">
        <v>280</v>
      </c>
      <c r="G74" s="1087"/>
      <c r="H74" s="1092"/>
      <c r="I74" s="1087"/>
      <c r="J74" s="1092"/>
      <c r="K74" s="1087"/>
      <c r="L74" s="1087"/>
      <c r="M74" s="1092"/>
      <c r="N74" s="1087"/>
      <c r="O74" s="1087"/>
      <c r="P74" s="1092"/>
      <c r="Q74" s="1087"/>
      <c r="R74" s="1092"/>
      <c r="S74" s="1087"/>
      <c r="T74" s="1093" t="s">
        <v>9</v>
      </c>
      <c r="U74" s="1087"/>
      <c r="V74" s="1087"/>
      <c r="W74" s="1087"/>
      <c r="X74" s="1087"/>
      <c r="Y74" s="1087"/>
      <c r="Z74" s="1087"/>
      <c r="AA74" s="1087"/>
      <c r="AB74" s="1092" t="s">
        <v>273</v>
      </c>
      <c r="AC74" s="1087"/>
      <c r="AD74" s="1087"/>
      <c r="AE74" s="1087"/>
      <c r="AF74" s="1087"/>
      <c r="AG74" s="1092" t="s">
        <v>274</v>
      </c>
      <c r="AH74" s="1087"/>
      <c r="AI74" s="1087"/>
      <c r="AJ74" s="204" t="s">
        <v>65</v>
      </c>
      <c r="AK74" s="1091" t="s">
        <v>275</v>
      </c>
      <c r="AL74" s="1087"/>
      <c r="AM74" s="1087"/>
      <c r="AN74" s="1087"/>
      <c r="AO74" s="1087"/>
      <c r="AP74" s="1087"/>
      <c r="AQ74" s="205">
        <v>14440414179</v>
      </c>
      <c r="AR74" s="205">
        <v>10533063884.059999</v>
      </c>
      <c r="AS74" s="264">
        <v>3907350294.9400001</v>
      </c>
      <c r="AT74" s="307">
        <v>0</v>
      </c>
      <c r="AU74" s="205">
        <v>9064444349.2999992</v>
      </c>
      <c r="AV74" s="205">
        <v>1468619534.76</v>
      </c>
      <c r="AW74" s="306">
        <v>5021247179.8400002</v>
      </c>
      <c r="AX74" s="205">
        <v>4043197169.46</v>
      </c>
      <c r="AY74" s="205">
        <v>5000661175.8400002</v>
      </c>
      <c r="AZ74" s="205">
        <v>20586004</v>
      </c>
      <c r="BA74" s="205">
        <v>5000661175.8400002</v>
      </c>
      <c r="BB74" s="206">
        <v>0</v>
      </c>
      <c r="BC74" s="205">
        <v>2431352</v>
      </c>
    </row>
    <row r="75" spans="1:55" s="151" customFormat="1" ht="13.5" x14ac:dyDescent="0.2">
      <c r="A75" s="215" t="str">
        <f t="shared" si="7"/>
        <v>A2013</v>
      </c>
      <c r="B75" s="1092" t="s">
        <v>14</v>
      </c>
      <c r="C75" s="1087"/>
      <c r="D75" s="1092" t="s">
        <v>282</v>
      </c>
      <c r="E75" s="1087"/>
      <c r="F75" s="1092" t="s">
        <v>280</v>
      </c>
      <c r="G75" s="1087"/>
      <c r="H75" s="1092"/>
      <c r="I75" s="1087"/>
      <c r="J75" s="1092"/>
      <c r="K75" s="1087"/>
      <c r="L75" s="1087"/>
      <c r="M75" s="1092"/>
      <c r="N75" s="1087"/>
      <c r="O75" s="1087"/>
      <c r="P75" s="1092"/>
      <c r="Q75" s="1087"/>
      <c r="R75" s="1092"/>
      <c r="S75" s="1087"/>
      <c r="T75" s="1093" t="s">
        <v>9</v>
      </c>
      <c r="U75" s="1087"/>
      <c r="V75" s="1087"/>
      <c r="W75" s="1087"/>
      <c r="X75" s="1087"/>
      <c r="Y75" s="1087"/>
      <c r="Z75" s="1087"/>
      <c r="AA75" s="1087"/>
      <c r="AB75" s="1092" t="s">
        <v>273</v>
      </c>
      <c r="AC75" s="1087"/>
      <c r="AD75" s="1087"/>
      <c r="AE75" s="1087"/>
      <c r="AF75" s="1087"/>
      <c r="AG75" s="1092" t="s">
        <v>274</v>
      </c>
      <c r="AH75" s="1087"/>
      <c r="AI75" s="1087"/>
      <c r="AJ75" s="204" t="s">
        <v>303</v>
      </c>
      <c r="AK75" s="1091" t="s">
        <v>321</v>
      </c>
      <c r="AL75" s="1087"/>
      <c r="AM75" s="1087"/>
      <c r="AN75" s="1087"/>
      <c r="AO75" s="1087"/>
      <c r="AP75" s="1087"/>
      <c r="AQ75" s="205">
        <v>4021085821</v>
      </c>
      <c r="AR75" s="205">
        <v>550000000</v>
      </c>
      <c r="AS75" s="264">
        <v>3471085821</v>
      </c>
      <c r="AT75" s="307">
        <v>0</v>
      </c>
      <c r="AU75" s="206">
        <v>0</v>
      </c>
      <c r="AV75" s="205">
        <v>550000000</v>
      </c>
      <c r="AW75" s="307">
        <v>0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206">
        <v>0</v>
      </c>
    </row>
    <row r="76" spans="1:55" s="151" customFormat="1" ht="13.5" x14ac:dyDescent="0.2">
      <c r="A76" s="215" t="str">
        <f t="shared" si="7"/>
        <v>A20310</v>
      </c>
      <c r="B76" s="1092" t="s">
        <v>14</v>
      </c>
      <c r="C76" s="1087"/>
      <c r="D76" s="1092" t="s">
        <v>282</v>
      </c>
      <c r="E76" s="1087"/>
      <c r="F76" s="1092" t="s">
        <v>280</v>
      </c>
      <c r="G76" s="1087"/>
      <c r="H76" s="1092" t="s">
        <v>289</v>
      </c>
      <c r="I76" s="1087"/>
      <c r="J76" s="1092"/>
      <c r="K76" s="1087"/>
      <c r="L76" s="1087"/>
      <c r="M76" s="1092"/>
      <c r="N76" s="1087"/>
      <c r="O76" s="1087"/>
      <c r="P76" s="1092"/>
      <c r="Q76" s="1087"/>
      <c r="R76" s="1092"/>
      <c r="S76" s="1087"/>
      <c r="T76" s="1093" t="s">
        <v>201</v>
      </c>
      <c r="U76" s="1087"/>
      <c r="V76" s="1087"/>
      <c r="W76" s="1087"/>
      <c r="X76" s="1087"/>
      <c r="Y76" s="1087"/>
      <c r="Z76" s="1087"/>
      <c r="AA76" s="1087"/>
      <c r="AB76" s="1092" t="s">
        <v>273</v>
      </c>
      <c r="AC76" s="1087"/>
      <c r="AD76" s="1087"/>
      <c r="AE76" s="1087"/>
      <c r="AF76" s="1087"/>
      <c r="AG76" s="1092" t="s">
        <v>274</v>
      </c>
      <c r="AH76" s="1087"/>
      <c r="AI76" s="1087"/>
      <c r="AJ76" s="204" t="s">
        <v>65</v>
      </c>
      <c r="AK76" s="1091" t="s">
        <v>275</v>
      </c>
      <c r="AL76" s="1087"/>
      <c r="AM76" s="1087"/>
      <c r="AN76" s="1087"/>
      <c r="AO76" s="1087"/>
      <c r="AP76" s="1087"/>
      <c r="AQ76" s="205">
        <v>343000000</v>
      </c>
      <c r="AR76" s="205">
        <v>313661563</v>
      </c>
      <c r="AS76" s="264">
        <v>29338437</v>
      </c>
      <c r="AT76" s="307">
        <v>0</v>
      </c>
      <c r="AU76" s="205">
        <v>313661563</v>
      </c>
      <c r="AV76" s="206">
        <v>0</v>
      </c>
      <c r="AW76" s="306">
        <v>313661563</v>
      </c>
      <c r="AX76" s="206">
        <v>0</v>
      </c>
      <c r="AY76" s="205">
        <v>313661563</v>
      </c>
      <c r="AZ76" s="206">
        <v>0</v>
      </c>
      <c r="BA76" s="205">
        <v>313661563</v>
      </c>
      <c r="BB76" s="206">
        <v>0</v>
      </c>
      <c r="BC76" s="206">
        <v>0</v>
      </c>
    </row>
    <row r="77" spans="1:55" s="151" customFormat="1" ht="13.5" x14ac:dyDescent="0.2">
      <c r="A77" s="215" t="str">
        <f t="shared" si="7"/>
        <v>A2035010</v>
      </c>
      <c r="B77" s="1092" t="s">
        <v>14</v>
      </c>
      <c r="C77" s="1087"/>
      <c r="D77" s="1092" t="s">
        <v>282</v>
      </c>
      <c r="E77" s="1087"/>
      <c r="F77" s="1092" t="s">
        <v>280</v>
      </c>
      <c r="G77" s="1087"/>
      <c r="H77" s="1092" t="s">
        <v>289</v>
      </c>
      <c r="I77" s="1087"/>
      <c r="J77" s="1092" t="s">
        <v>295</v>
      </c>
      <c r="K77" s="1087"/>
      <c r="L77" s="1087"/>
      <c r="M77" s="1092"/>
      <c r="N77" s="1087"/>
      <c r="O77" s="1087"/>
      <c r="P77" s="1092"/>
      <c r="Q77" s="1087"/>
      <c r="R77" s="1092"/>
      <c r="S77" s="1087"/>
      <c r="T77" s="1093" t="s">
        <v>208</v>
      </c>
      <c r="U77" s="1087"/>
      <c r="V77" s="1087"/>
      <c r="W77" s="1087"/>
      <c r="X77" s="1087"/>
      <c r="Y77" s="1087"/>
      <c r="Z77" s="1087"/>
      <c r="AA77" s="1087"/>
      <c r="AB77" s="1092" t="s">
        <v>273</v>
      </c>
      <c r="AC77" s="1087"/>
      <c r="AD77" s="1087"/>
      <c r="AE77" s="1087"/>
      <c r="AF77" s="1087"/>
      <c r="AG77" s="1092" t="s">
        <v>274</v>
      </c>
      <c r="AH77" s="1087"/>
      <c r="AI77" s="1087"/>
      <c r="AJ77" s="204" t="s">
        <v>65</v>
      </c>
      <c r="AK77" s="1091" t="s">
        <v>275</v>
      </c>
      <c r="AL77" s="1087"/>
      <c r="AM77" s="1087"/>
      <c r="AN77" s="1087"/>
      <c r="AO77" s="1087"/>
      <c r="AP77" s="1087"/>
      <c r="AQ77" s="205">
        <v>341000000</v>
      </c>
      <c r="AR77" s="205">
        <v>313661563</v>
      </c>
      <c r="AS77" s="264">
        <v>27338437</v>
      </c>
      <c r="AT77" s="307">
        <v>0</v>
      </c>
      <c r="AU77" s="205">
        <v>313661563</v>
      </c>
      <c r="AV77" s="206">
        <v>0</v>
      </c>
      <c r="AW77" s="306">
        <v>313661563</v>
      </c>
      <c r="AX77" s="206">
        <v>0</v>
      </c>
      <c r="AY77" s="205">
        <v>313661563</v>
      </c>
      <c r="AZ77" s="206">
        <v>0</v>
      </c>
      <c r="BA77" s="205">
        <v>313661563</v>
      </c>
      <c r="BB77" s="206">
        <v>0</v>
      </c>
      <c r="BC77" s="206">
        <v>0</v>
      </c>
    </row>
    <row r="78" spans="1:55" s="151" customFormat="1" ht="13.5" x14ac:dyDescent="0.2">
      <c r="A78" s="215" t="str">
        <f t="shared" si="7"/>
        <v>A20350210</v>
      </c>
      <c r="B78" s="1086" t="s">
        <v>14</v>
      </c>
      <c r="C78" s="1087"/>
      <c r="D78" s="1086" t="s">
        <v>282</v>
      </c>
      <c r="E78" s="1087"/>
      <c r="F78" s="1086" t="s">
        <v>280</v>
      </c>
      <c r="G78" s="1087"/>
      <c r="H78" s="1086" t="s">
        <v>289</v>
      </c>
      <c r="I78" s="1087"/>
      <c r="J78" s="1086" t="s">
        <v>295</v>
      </c>
      <c r="K78" s="1087"/>
      <c r="L78" s="1087"/>
      <c r="M78" s="1086" t="s">
        <v>282</v>
      </c>
      <c r="N78" s="1087"/>
      <c r="O78" s="1087"/>
      <c r="P78" s="1086"/>
      <c r="Q78" s="1087"/>
      <c r="R78" s="1086"/>
      <c r="S78" s="1087"/>
      <c r="T78" s="1088" t="s">
        <v>42</v>
      </c>
      <c r="U78" s="1087"/>
      <c r="V78" s="1087"/>
      <c r="W78" s="1087"/>
      <c r="X78" s="1087"/>
      <c r="Y78" s="1087"/>
      <c r="Z78" s="1087"/>
      <c r="AA78" s="1087"/>
      <c r="AB78" s="1086" t="s">
        <v>273</v>
      </c>
      <c r="AC78" s="1087"/>
      <c r="AD78" s="1087"/>
      <c r="AE78" s="1087"/>
      <c r="AF78" s="1087"/>
      <c r="AG78" s="1086" t="s">
        <v>274</v>
      </c>
      <c r="AH78" s="1087"/>
      <c r="AI78" s="1087"/>
      <c r="AJ78" s="208" t="s">
        <v>65</v>
      </c>
      <c r="AK78" s="1089" t="s">
        <v>275</v>
      </c>
      <c r="AL78" s="1087"/>
      <c r="AM78" s="1087"/>
      <c r="AN78" s="1087"/>
      <c r="AO78" s="1087"/>
      <c r="AP78" s="1087"/>
      <c r="AQ78" s="209">
        <v>6376304</v>
      </c>
      <c r="AR78" s="209">
        <v>6217875</v>
      </c>
      <c r="AS78" s="266">
        <v>158429</v>
      </c>
      <c r="AT78" s="217">
        <v>0</v>
      </c>
      <c r="AU78" s="209">
        <v>6217875</v>
      </c>
      <c r="AV78" s="210">
        <v>0</v>
      </c>
      <c r="AW78" s="216">
        <v>6217875</v>
      </c>
      <c r="AX78" s="210">
        <v>0</v>
      </c>
      <c r="AY78" s="209">
        <v>6217875</v>
      </c>
      <c r="AZ78" s="210">
        <v>0</v>
      </c>
      <c r="BA78" s="209">
        <v>6217875</v>
      </c>
      <c r="BB78" s="210">
        <v>0</v>
      </c>
      <c r="BC78" s="210">
        <v>0</v>
      </c>
    </row>
    <row r="79" spans="1:55" s="151" customFormat="1" ht="13.5" x14ac:dyDescent="0.2">
      <c r="A79" s="215" t="str">
        <f t="shared" si="7"/>
        <v>A20350310</v>
      </c>
      <c r="B79" s="1086" t="s">
        <v>14</v>
      </c>
      <c r="C79" s="1087"/>
      <c r="D79" s="1086" t="s">
        <v>282</v>
      </c>
      <c r="E79" s="1087"/>
      <c r="F79" s="1086" t="s">
        <v>280</v>
      </c>
      <c r="G79" s="1087"/>
      <c r="H79" s="1086" t="s">
        <v>289</v>
      </c>
      <c r="I79" s="1087"/>
      <c r="J79" s="1086" t="s">
        <v>295</v>
      </c>
      <c r="K79" s="1087"/>
      <c r="L79" s="1087"/>
      <c r="M79" s="1086" t="s">
        <v>289</v>
      </c>
      <c r="N79" s="1087"/>
      <c r="O79" s="1087"/>
      <c r="P79" s="1086"/>
      <c r="Q79" s="1087"/>
      <c r="R79" s="1086"/>
      <c r="S79" s="1087"/>
      <c r="T79" s="1088" t="s">
        <v>43</v>
      </c>
      <c r="U79" s="1087"/>
      <c r="V79" s="1087"/>
      <c r="W79" s="1087"/>
      <c r="X79" s="1087"/>
      <c r="Y79" s="1087"/>
      <c r="Z79" s="1087"/>
      <c r="AA79" s="1087"/>
      <c r="AB79" s="1086" t="s">
        <v>273</v>
      </c>
      <c r="AC79" s="1087"/>
      <c r="AD79" s="1087"/>
      <c r="AE79" s="1087"/>
      <c r="AF79" s="1087"/>
      <c r="AG79" s="1086" t="s">
        <v>274</v>
      </c>
      <c r="AH79" s="1087"/>
      <c r="AI79" s="1087"/>
      <c r="AJ79" s="208" t="s">
        <v>65</v>
      </c>
      <c r="AK79" s="1089" t="s">
        <v>275</v>
      </c>
      <c r="AL79" s="1087"/>
      <c r="AM79" s="1087"/>
      <c r="AN79" s="1087"/>
      <c r="AO79" s="1087"/>
      <c r="AP79" s="1087"/>
      <c r="AQ79" s="209">
        <v>324023696</v>
      </c>
      <c r="AR79" s="209">
        <v>307443688</v>
      </c>
      <c r="AS79" s="266">
        <v>16580008</v>
      </c>
      <c r="AT79" s="217">
        <v>0</v>
      </c>
      <c r="AU79" s="209">
        <v>307443688</v>
      </c>
      <c r="AV79" s="210">
        <v>0</v>
      </c>
      <c r="AW79" s="216">
        <v>307443688</v>
      </c>
      <c r="AX79" s="210">
        <v>0</v>
      </c>
      <c r="AY79" s="209">
        <v>307443688</v>
      </c>
      <c r="AZ79" s="210">
        <v>0</v>
      </c>
      <c r="BA79" s="209">
        <v>307443688</v>
      </c>
      <c r="BB79" s="210">
        <v>0</v>
      </c>
      <c r="BC79" s="210">
        <v>0</v>
      </c>
    </row>
    <row r="80" spans="1:55" s="151" customFormat="1" ht="13.5" x14ac:dyDescent="0.2">
      <c r="A80" s="215" t="str">
        <f t="shared" si="7"/>
        <v>A203501610</v>
      </c>
      <c r="B80" s="1086" t="s">
        <v>14</v>
      </c>
      <c r="C80" s="1087"/>
      <c r="D80" s="1086" t="s">
        <v>282</v>
      </c>
      <c r="E80" s="1087"/>
      <c r="F80" s="1086" t="s">
        <v>280</v>
      </c>
      <c r="G80" s="1087"/>
      <c r="H80" s="1086" t="s">
        <v>289</v>
      </c>
      <c r="I80" s="1087"/>
      <c r="J80" s="1086" t="s">
        <v>295</v>
      </c>
      <c r="K80" s="1087"/>
      <c r="L80" s="1087"/>
      <c r="M80" s="1086" t="s">
        <v>23</v>
      </c>
      <c r="N80" s="1087"/>
      <c r="O80" s="1087"/>
      <c r="P80" s="1086"/>
      <c r="Q80" s="1087"/>
      <c r="R80" s="1086"/>
      <c r="S80" s="1087"/>
      <c r="T80" s="1088" t="s">
        <v>44</v>
      </c>
      <c r="U80" s="1087"/>
      <c r="V80" s="1087"/>
      <c r="W80" s="1087"/>
      <c r="X80" s="1087"/>
      <c r="Y80" s="1087"/>
      <c r="Z80" s="1087"/>
      <c r="AA80" s="1087"/>
      <c r="AB80" s="1086" t="s">
        <v>273</v>
      </c>
      <c r="AC80" s="1087"/>
      <c r="AD80" s="1087"/>
      <c r="AE80" s="1087"/>
      <c r="AF80" s="1087"/>
      <c r="AG80" s="1086" t="s">
        <v>274</v>
      </c>
      <c r="AH80" s="1087"/>
      <c r="AI80" s="1087"/>
      <c r="AJ80" s="208" t="s">
        <v>65</v>
      </c>
      <c r="AK80" s="1089" t="s">
        <v>275</v>
      </c>
      <c r="AL80" s="1087"/>
      <c r="AM80" s="1087"/>
      <c r="AN80" s="1087"/>
      <c r="AO80" s="1087"/>
      <c r="AP80" s="1087"/>
      <c r="AQ80" s="209">
        <v>10000000</v>
      </c>
      <c r="AR80" s="210">
        <v>0</v>
      </c>
      <c r="AS80" s="266">
        <v>10000000</v>
      </c>
      <c r="AT80" s="217">
        <v>0</v>
      </c>
      <c r="AU80" s="210">
        <v>0</v>
      </c>
      <c r="AV80" s="210">
        <v>0</v>
      </c>
      <c r="AW80" s="217">
        <v>0</v>
      </c>
      <c r="AX80" s="210">
        <v>0</v>
      </c>
      <c r="AY80" s="210">
        <v>0</v>
      </c>
      <c r="AZ80" s="210">
        <v>0</v>
      </c>
      <c r="BA80" s="210">
        <v>0</v>
      </c>
      <c r="BB80" s="210">
        <v>0</v>
      </c>
      <c r="BC80" s="210">
        <v>0</v>
      </c>
    </row>
    <row r="81" spans="1:55" s="151" customFormat="1" ht="13.5" x14ac:dyDescent="0.2">
      <c r="A81" s="215" t="str">
        <f t="shared" si="7"/>
        <v>A203509010</v>
      </c>
      <c r="B81" s="1086" t="s">
        <v>14</v>
      </c>
      <c r="C81" s="1087"/>
      <c r="D81" s="1086" t="s">
        <v>282</v>
      </c>
      <c r="E81" s="1087"/>
      <c r="F81" s="1086" t="s">
        <v>280</v>
      </c>
      <c r="G81" s="1087"/>
      <c r="H81" s="1086" t="s">
        <v>289</v>
      </c>
      <c r="I81" s="1087"/>
      <c r="J81" s="1086" t="s">
        <v>295</v>
      </c>
      <c r="K81" s="1087"/>
      <c r="L81" s="1087"/>
      <c r="M81" s="1086" t="s">
        <v>296</v>
      </c>
      <c r="N81" s="1087"/>
      <c r="O81" s="1087"/>
      <c r="P81" s="1086"/>
      <c r="Q81" s="1087"/>
      <c r="R81" s="1086"/>
      <c r="S81" s="1087"/>
      <c r="T81" s="1088" t="s">
        <v>45</v>
      </c>
      <c r="U81" s="1087"/>
      <c r="V81" s="1087"/>
      <c r="W81" s="1087"/>
      <c r="X81" s="1087"/>
      <c r="Y81" s="1087"/>
      <c r="Z81" s="1087"/>
      <c r="AA81" s="1087"/>
      <c r="AB81" s="1086" t="s">
        <v>273</v>
      </c>
      <c r="AC81" s="1087"/>
      <c r="AD81" s="1087"/>
      <c r="AE81" s="1087"/>
      <c r="AF81" s="1087"/>
      <c r="AG81" s="1086" t="s">
        <v>274</v>
      </c>
      <c r="AH81" s="1087"/>
      <c r="AI81" s="1087"/>
      <c r="AJ81" s="208" t="s">
        <v>65</v>
      </c>
      <c r="AK81" s="1089" t="s">
        <v>275</v>
      </c>
      <c r="AL81" s="1087"/>
      <c r="AM81" s="1087"/>
      <c r="AN81" s="1087"/>
      <c r="AO81" s="1087"/>
      <c r="AP81" s="1087"/>
      <c r="AQ81" s="209">
        <v>600000</v>
      </c>
      <c r="AR81" s="210">
        <v>0</v>
      </c>
      <c r="AS81" s="266">
        <v>600000</v>
      </c>
      <c r="AT81" s="217">
        <v>0</v>
      </c>
      <c r="AU81" s="210">
        <v>0</v>
      </c>
      <c r="AV81" s="210">
        <v>0</v>
      </c>
      <c r="AW81" s="217">
        <v>0</v>
      </c>
      <c r="AX81" s="210">
        <v>0</v>
      </c>
      <c r="AY81" s="210">
        <v>0</v>
      </c>
      <c r="AZ81" s="210">
        <v>0</v>
      </c>
      <c r="BA81" s="210">
        <v>0</v>
      </c>
      <c r="BB81" s="210">
        <v>0</v>
      </c>
      <c r="BC81" s="210">
        <v>0</v>
      </c>
    </row>
    <row r="82" spans="1:55" s="151" customFormat="1" ht="13.5" x14ac:dyDescent="0.2">
      <c r="A82" s="215" t="str">
        <f t="shared" si="7"/>
        <v>A2035110</v>
      </c>
      <c r="B82" s="1092" t="s">
        <v>14</v>
      </c>
      <c r="C82" s="1087"/>
      <c r="D82" s="1092" t="s">
        <v>282</v>
      </c>
      <c r="E82" s="1087"/>
      <c r="F82" s="1092" t="s">
        <v>280</v>
      </c>
      <c r="G82" s="1087"/>
      <c r="H82" s="1092" t="s">
        <v>289</v>
      </c>
      <c r="I82" s="1087"/>
      <c r="J82" s="1092" t="s">
        <v>297</v>
      </c>
      <c r="K82" s="1087"/>
      <c r="L82" s="1087"/>
      <c r="M82" s="1092"/>
      <c r="N82" s="1087"/>
      <c r="O82" s="1087"/>
      <c r="P82" s="1092"/>
      <c r="Q82" s="1087"/>
      <c r="R82" s="1092"/>
      <c r="S82" s="1087"/>
      <c r="T82" s="1093" t="s">
        <v>204</v>
      </c>
      <c r="U82" s="1087"/>
      <c r="V82" s="1087"/>
      <c r="W82" s="1087"/>
      <c r="X82" s="1087"/>
      <c r="Y82" s="1087"/>
      <c r="Z82" s="1087"/>
      <c r="AA82" s="1087"/>
      <c r="AB82" s="1092" t="s">
        <v>273</v>
      </c>
      <c r="AC82" s="1087"/>
      <c r="AD82" s="1087"/>
      <c r="AE82" s="1087"/>
      <c r="AF82" s="1087"/>
      <c r="AG82" s="1092" t="s">
        <v>274</v>
      </c>
      <c r="AH82" s="1087"/>
      <c r="AI82" s="1087"/>
      <c r="AJ82" s="204" t="s">
        <v>65</v>
      </c>
      <c r="AK82" s="1091" t="s">
        <v>275</v>
      </c>
      <c r="AL82" s="1087"/>
      <c r="AM82" s="1087"/>
      <c r="AN82" s="1087"/>
      <c r="AO82" s="1087"/>
      <c r="AP82" s="1087"/>
      <c r="AQ82" s="205">
        <v>2000000</v>
      </c>
      <c r="AR82" s="206">
        <v>0</v>
      </c>
      <c r="AS82" s="264">
        <v>2000000</v>
      </c>
      <c r="AT82" s="307">
        <v>0</v>
      </c>
      <c r="AU82" s="206">
        <v>0</v>
      </c>
      <c r="AV82" s="206">
        <v>0</v>
      </c>
      <c r="AW82" s="307">
        <v>0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206">
        <v>0</v>
      </c>
    </row>
    <row r="83" spans="1:55" s="151" customFormat="1" ht="13.5" x14ac:dyDescent="0.2">
      <c r="A83" s="215" t="str">
        <f t="shared" si="7"/>
        <v>A20351110</v>
      </c>
      <c r="B83" s="1086" t="s">
        <v>14</v>
      </c>
      <c r="C83" s="1087"/>
      <c r="D83" s="1086" t="s">
        <v>282</v>
      </c>
      <c r="E83" s="1087"/>
      <c r="F83" s="1086" t="s">
        <v>280</v>
      </c>
      <c r="G83" s="1087"/>
      <c r="H83" s="1086" t="s">
        <v>289</v>
      </c>
      <c r="I83" s="1087"/>
      <c r="J83" s="1086" t="s">
        <v>297</v>
      </c>
      <c r="K83" s="1087"/>
      <c r="L83" s="1087"/>
      <c r="M83" s="1086" t="s">
        <v>279</v>
      </c>
      <c r="N83" s="1087"/>
      <c r="O83" s="1087"/>
      <c r="P83" s="1086"/>
      <c r="Q83" s="1087"/>
      <c r="R83" s="1086"/>
      <c r="S83" s="1087"/>
      <c r="T83" s="1088" t="s">
        <v>46</v>
      </c>
      <c r="U83" s="1087"/>
      <c r="V83" s="1087"/>
      <c r="W83" s="1087"/>
      <c r="X83" s="1087"/>
      <c r="Y83" s="1087"/>
      <c r="Z83" s="1087"/>
      <c r="AA83" s="1087"/>
      <c r="AB83" s="1086" t="s">
        <v>273</v>
      </c>
      <c r="AC83" s="1087"/>
      <c r="AD83" s="1087"/>
      <c r="AE83" s="1087"/>
      <c r="AF83" s="1087"/>
      <c r="AG83" s="1086" t="s">
        <v>274</v>
      </c>
      <c r="AH83" s="1087"/>
      <c r="AI83" s="1087"/>
      <c r="AJ83" s="208" t="s">
        <v>65</v>
      </c>
      <c r="AK83" s="1089" t="s">
        <v>275</v>
      </c>
      <c r="AL83" s="1087"/>
      <c r="AM83" s="1087"/>
      <c r="AN83" s="1087"/>
      <c r="AO83" s="1087"/>
      <c r="AP83" s="1087"/>
      <c r="AQ83" s="209">
        <v>1000000</v>
      </c>
      <c r="AR83" s="210">
        <v>0</v>
      </c>
      <c r="AS83" s="266">
        <v>1000000</v>
      </c>
      <c r="AT83" s="217">
        <v>0</v>
      </c>
      <c r="AU83" s="210">
        <v>0</v>
      </c>
      <c r="AV83" s="210">
        <v>0</v>
      </c>
      <c r="AW83" s="217">
        <v>0</v>
      </c>
      <c r="AX83" s="210">
        <v>0</v>
      </c>
      <c r="AY83" s="210">
        <v>0</v>
      </c>
      <c r="AZ83" s="210">
        <v>0</v>
      </c>
      <c r="BA83" s="210">
        <v>0</v>
      </c>
      <c r="BB83" s="210">
        <v>0</v>
      </c>
      <c r="BC83" s="210">
        <v>0</v>
      </c>
    </row>
    <row r="84" spans="1:55" s="151" customFormat="1" ht="13.5" x14ac:dyDescent="0.2">
      <c r="A84" s="215" t="str">
        <f t="shared" si="7"/>
        <v>A20351210</v>
      </c>
      <c r="B84" s="1086" t="s">
        <v>14</v>
      </c>
      <c r="C84" s="1087"/>
      <c r="D84" s="1086" t="s">
        <v>282</v>
      </c>
      <c r="E84" s="1087"/>
      <c r="F84" s="1086" t="s">
        <v>280</v>
      </c>
      <c r="G84" s="1087"/>
      <c r="H84" s="1086" t="s">
        <v>289</v>
      </c>
      <c r="I84" s="1087"/>
      <c r="J84" s="1086" t="s">
        <v>297</v>
      </c>
      <c r="K84" s="1087"/>
      <c r="L84" s="1087"/>
      <c r="M84" s="1086" t="s">
        <v>282</v>
      </c>
      <c r="N84" s="1087"/>
      <c r="O84" s="1087"/>
      <c r="P84" s="1086"/>
      <c r="Q84" s="1087"/>
      <c r="R84" s="1086"/>
      <c r="S84" s="1087"/>
      <c r="T84" s="1088" t="s">
        <v>47</v>
      </c>
      <c r="U84" s="1087"/>
      <c r="V84" s="1087"/>
      <c r="W84" s="1087"/>
      <c r="X84" s="1087"/>
      <c r="Y84" s="1087"/>
      <c r="Z84" s="1087"/>
      <c r="AA84" s="1087"/>
      <c r="AB84" s="1086" t="s">
        <v>273</v>
      </c>
      <c r="AC84" s="1087"/>
      <c r="AD84" s="1087"/>
      <c r="AE84" s="1087"/>
      <c r="AF84" s="1087"/>
      <c r="AG84" s="1086" t="s">
        <v>274</v>
      </c>
      <c r="AH84" s="1087"/>
      <c r="AI84" s="1087"/>
      <c r="AJ84" s="208" t="s">
        <v>65</v>
      </c>
      <c r="AK84" s="1089" t="s">
        <v>275</v>
      </c>
      <c r="AL84" s="1087"/>
      <c r="AM84" s="1087"/>
      <c r="AN84" s="1087"/>
      <c r="AO84" s="1087"/>
      <c r="AP84" s="1087"/>
      <c r="AQ84" s="209">
        <v>1000000</v>
      </c>
      <c r="AR84" s="210">
        <v>0</v>
      </c>
      <c r="AS84" s="266">
        <v>1000000</v>
      </c>
      <c r="AT84" s="217">
        <v>0</v>
      </c>
      <c r="AU84" s="210">
        <v>0</v>
      </c>
      <c r="AV84" s="210">
        <v>0</v>
      </c>
      <c r="AW84" s="217">
        <v>0</v>
      </c>
      <c r="AX84" s="210">
        <v>0</v>
      </c>
      <c r="AY84" s="210">
        <v>0</v>
      </c>
      <c r="AZ84" s="210">
        <v>0</v>
      </c>
      <c r="BA84" s="210">
        <v>0</v>
      </c>
      <c r="BB84" s="210">
        <v>0</v>
      </c>
      <c r="BC84" s="210">
        <v>0</v>
      </c>
    </row>
    <row r="85" spans="1:55" s="151" customFormat="1" ht="13.5" x14ac:dyDescent="0.2">
      <c r="A85" s="215" t="str">
        <f t="shared" si="7"/>
        <v>A20410</v>
      </c>
      <c r="B85" s="1086" t="s">
        <v>14</v>
      </c>
      <c r="C85" s="1087"/>
      <c r="D85" s="1086" t="s">
        <v>282</v>
      </c>
      <c r="E85" s="1087"/>
      <c r="F85" s="1086" t="s">
        <v>280</v>
      </c>
      <c r="G85" s="1087"/>
      <c r="H85" s="1086" t="s">
        <v>283</v>
      </c>
      <c r="I85" s="1087"/>
      <c r="J85" s="1086"/>
      <c r="K85" s="1087"/>
      <c r="L85" s="1087"/>
      <c r="M85" s="1086"/>
      <c r="N85" s="1087"/>
      <c r="O85" s="1087"/>
      <c r="P85" s="1086"/>
      <c r="Q85" s="1087"/>
      <c r="R85" s="1086"/>
      <c r="S85" s="1087"/>
      <c r="T85" s="1088" t="s">
        <v>206</v>
      </c>
      <c r="U85" s="1087"/>
      <c r="V85" s="1087"/>
      <c r="W85" s="1087"/>
      <c r="X85" s="1087"/>
      <c r="Y85" s="1087"/>
      <c r="Z85" s="1087"/>
      <c r="AA85" s="1087"/>
      <c r="AB85" s="1086" t="s">
        <v>273</v>
      </c>
      <c r="AC85" s="1087"/>
      <c r="AD85" s="1087"/>
      <c r="AE85" s="1087"/>
      <c r="AF85" s="1087"/>
      <c r="AG85" s="1086" t="s">
        <v>274</v>
      </c>
      <c r="AH85" s="1087"/>
      <c r="AI85" s="1087"/>
      <c r="AJ85" s="208" t="s">
        <v>65</v>
      </c>
      <c r="AK85" s="1089" t="s">
        <v>275</v>
      </c>
      <c r="AL85" s="1087"/>
      <c r="AM85" s="1087"/>
      <c r="AN85" s="1087"/>
      <c r="AO85" s="1087"/>
      <c r="AP85" s="1087"/>
      <c r="AQ85" s="209">
        <v>14097414179</v>
      </c>
      <c r="AR85" s="209">
        <v>10219402321.059999</v>
      </c>
      <c r="AS85" s="266">
        <v>3878011857.9400001</v>
      </c>
      <c r="AT85" s="217">
        <v>0</v>
      </c>
      <c r="AU85" s="209">
        <v>8750782786.2999992</v>
      </c>
      <c r="AV85" s="209">
        <v>1468619534.76</v>
      </c>
      <c r="AW85" s="216">
        <v>4707585616.8400002</v>
      </c>
      <c r="AX85" s="209">
        <v>4043197169.46</v>
      </c>
      <c r="AY85" s="209">
        <v>4686999612.8400002</v>
      </c>
      <c r="AZ85" s="209">
        <v>20586004</v>
      </c>
      <c r="BA85" s="209">
        <v>4686999612.8400002</v>
      </c>
      <c r="BB85" s="210">
        <v>0</v>
      </c>
      <c r="BC85" s="209">
        <v>2431352</v>
      </c>
    </row>
    <row r="86" spans="1:55" s="151" customFormat="1" ht="13.5" x14ac:dyDescent="0.2">
      <c r="A86" s="215" t="str">
        <f t="shared" si="7"/>
        <v>A20413</v>
      </c>
      <c r="B86" s="1092" t="s">
        <v>14</v>
      </c>
      <c r="C86" s="1087"/>
      <c r="D86" s="1092" t="s">
        <v>282</v>
      </c>
      <c r="E86" s="1087"/>
      <c r="F86" s="1092" t="s">
        <v>280</v>
      </c>
      <c r="G86" s="1087"/>
      <c r="H86" s="1092" t="s">
        <v>283</v>
      </c>
      <c r="I86" s="1087"/>
      <c r="J86" s="1092"/>
      <c r="K86" s="1087"/>
      <c r="L86" s="1087"/>
      <c r="M86" s="1092"/>
      <c r="N86" s="1087"/>
      <c r="O86" s="1087"/>
      <c r="P86" s="1092"/>
      <c r="Q86" s="1087"/>
      <c r="R86" s="1092"/>
      <c r="S86" s="1087"/>
      <c r="T86" s="1093" t="s">
        <v>206</v>
      </c>
      <c r="U86" s="1087"/>
      <c r="V86" s="1087"/>
      <c r="W86" s="1087"/>
      <c r="X86" s="1087"/>
      <c r="Y86" s="1087"/>
      <c r="Z86" s="1087"/>
      <c r="AA86" s="1087"/>
      <c r="AB86" s="1092" t="s">
        <v>273</v>
      </c>
      <c r="AC86" s="1087"/>
      <c r="AD86" s="1087"/>
      <c r="AE86" s="1087"/>
      <c r="AF86" s="1087"/>
      <c r="AG86" s="1092" t="s">
        <v>274</v>
      </c>
      <c r="AH86" s="1087"/>
      <c r="AI86" s="1087"/>
      <c r="AJ86" s="204" t="s">
        <v>303</v>
      </c>
      <c r="AK86" s="1091" t="s">
        <v>321</v>
      </c>
      <c r="AL86" s="1087"/>
      <c r="AM86" s="1087"/>
      <c r="AN86" s="1087"/>
      <c r="AO86" s="1087"/>
      <c r="AP86" s="1087"/>
      <c r="AQ86" s="205">
        <v>4021085821</v>
      </c>
      <c r="AR86" s="205">
        <v>550000000</v>
      </c>
      <c r="AS86" s="264">
        <v>3471085821</v>
      </c>
      <c r="AT86" s="307">
        <v>0</v>
      </c>
      <c r="AU86" s="206">
        <v>0</v>
      </c>
      <c r="AV86" s="205">
        <v>550000000</v>
      </c>
      <c r="AW86" s="307">
        <v>0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206">
        <v>0</v>
      </c>
    </row>
    <row r="87" spans="1:55" s="151" customFormat="1" ht="13.5" x14ac:dyDescent="0.2">
      <c r="A87" s="215" t="str">
        <f t="shared" si="7"/>
        <v>A204110</v>
      </c>
      <c r="B87" s="1092" t="s">
        <v>14</v>
      </c>
      <c r="C87" s="1087"/>
      <c r="D87" s="1092" t="s">
        <v>282</v>
      </c>
      <c r="E87" s="1087"/>
      <c r="F87" s="1092" t="s">
        <v>280</v>
      </c>
      <c r="G87" s="1087"/>
      <c r="H87" s="1092" t="s">
        <v>283</v>
      </c>
      <c r="I87" s="1087"/>
      <c r="J87" s="1092" t="s">
        <v>279</v>
      </c>
      <c r="K87" s="1087"/>
      <c r="L87" s="1087"/>
      <c r="M87" s="1092"/>
      <c r="N87" s="1087"/>
      <c r="O87" s="1087"/>
      <c r="P87" s="1092"/>
      <c r="Q87" s="1087"/>
      <c r="R87" s="1092"/>
      <c r="S87" s="1087"/>
      <c r="T87" s="1093" t="s">
        <v>209</v>
      </c>
      <c r="U87" s="1087"/>
      <c r="V87" s="1087"/>
      <c r="W87" s="1087"/>
      <c r="X87" s="1087"/>
      <c r="Y87" s="1087"/>
      <c r="Z87" s="1087"/>
      <c r="AA87" s="1087"/>
      <c r="AB87" s="1092" t="s">
        <v>273</v>
      </c>
      <c r="AC87" s="1087"/>
      <c r="AD87" s="1087"/>
      <c r="AE87" s="1087"/>
      <c r="AF87" s="1087"/>
      <c r="AG87" s="1092" t="s">
        <v>274</v>
      </c>
      <c r="AH87" s="1087"/>
      <c r="AI87" s="1087"/>
      <c r="AJ87" s="204" t="s">
        <v>65</v>
      </c>
      <c r="AK87" s="1091" t="s">
        <v>275</v>
      </c>
      <c r="AL87" s="1087"/>
      <c r="AM87" s="1087"/>
      <c r="AN87" s="1087"/>
      <c r="AO87" s="1087"/>
      <c r="AP87" s="1087"/>
      <c r="AQ87" s="205">
        <v>307000000</v>
      </c>
      <c r="AR87" s="205">
        <v>231642609.15000001</v>
      </c>
      <c r="AS87" s="264">
        <v>75357390.849999994</v>
      </c>
      <c r="AT87" s="307">
        <v>0</v>
      </c>
      <c r="AU87" s="205">
        <v>208021013.44999999</v>
      </c>
      <c r="AV87" s="205">
        <v>23621595.699999999</v>
      </c>
      <c r="AW87" s="306">
        <v>208021013.44</v>
      </c>
      <c r="AX87" s="206">
        <v>0.01</v>
      </c>
      <c r="AY87" s="205">
        <v>208021013.44</v>
      </c>
      <c r="AZ87" s="206">
        <v>0</v>
      </c>
      <c r="BA87" s="205">
        <v>208021013.44</v>
      </c>
      <c r="BB87" s="206">
        <v>0</v>
      </c>
      <c r="BC87" s="206">
        <v>0</v>
      </c>
    </row>
    <row r="88" spans="1:55" s="151" customFormat="1" ht="13.5" x14ac:dyDescent="0.2">
      <c r="A88" s="215" t="str">
        <f t="shared" si="7"/>
        <v>A204113</v>
      </c>
      <c r="B88" s="1092" t="s">
        <v>14</v>
      </c>
      <c r="C88" s="1087"/>
      <c r="D88" s="1092" t="s">
        <v>282</v>
      </c>
      <c r="E88" s="1087"/>
      <c r="F88" s="1092" t="s">
        <v>280</v>
      </c>
      <c r="G88" s="1087"/>
      <c r="H88" s="1092" t="s">
        <v>283</v>
      </c>
      <c r="I88" s="1087"/>
      <c r="J88" s="1092" t="s">
        <v>279</v>
      </c>
      <c r="K88" s="1087"/>
      <c r="L88" s="1087"/>
      <c r="M88" s="1092"/>
      <c r="N88" s="1087"/>
      <c r="O88" s="1087"/>
      <c r="P88" s="1092"/>
      <c r="Q88" s="1087"/>
      <c r="R88" s="1092"/>
      <c r="S88" s="1087"/>
      <c r="T88" s="1093" t="s">
        <v>209</v>
      </c>
      <c r="U88" s="1087"/>
      <c r="V88" s="1087"/>
      <c r="W88" s="1087"/>
      <c r="X88" s="1087"/>
      <c r="Y88" s="1087"/>
      <c r="Z88" s="1087"/>
      <c r="AA88" s="1087"/>
      <c r="AB88" s="1092" t="s">
        <v>273</v>
      </c>
      <c r="AC88" s="1087"/>
      <c r="AD88" s="1087"/>
      <c r="AE88" s="1087"/>
      <c r="AF88" s="1087"/>
      <c r="AG88" s="1092" t="s">
        <v>274</v>
      </c>
      <c r="AH88" s="1087"/>
      <c r="AI88" s="1087"/>
      <c r="AJ88" s="204" t="s">
        <v>303</v>
      </c>
      <c r="AK88" s="1091" t="s">
        <v>321</v>
      </c>
      <c r="AL88" s="1087"/>
      <c r="AM88" s="1087"/>
      <c r="AN88" s="1087"/>
      <c r="AO88" s="1087"/>
      <c r="AP88" s="1087"/>
      <c r="AQ88" s="205">
        <v>986000000</v>
      </c>
      <c r="AR88" s="206">
        <v>0</v>
      </c>
      <c r="AS88" s="264">
        <v>986000000</v>
      </c>
      <c r="AT88" s="307">
        <v>0</v>
      </c>
      <c r="AU88" s="206">
        <v>0</v>
      </c>
      <c r="AV88" s="206">
        <v>0</v>
      </c>
      <c r="AW88" s="307">
        <v>0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206">
        <v>0</v>
      </c>
    </row>
    <row r="89" spans="1:55" s="151" customFormat="1" ht="13.5" x14ac:dyDescent="0.2">
      <c r="A89" s="215" t="str">
        <f t="shared" si="7"/>
        <v>A2041313</v>
      </c>
      <c r="B89" s="1086" t="s">
        <v>14</v>
      </c>
      <c r="C89" s="1087"/>
      <c r="D89" s="1086" t="s">
        <v>282</v>
      </c>
      <c r="E89" s="1087"/>
      <c r="F89" s="1086" t="s">
        <v>280</v>
      </c>
      <c r="G89" s="1087"/>
      <c r="H89" s="1086" t="s">
        <v>283</v>
      </c>
      <c r="I89" s="1087"/>
      <c r="J89" s="1086" t="s">
        <v>279</v>
      </c>
      <c r="K89" s="1087"/>
      <c r="L89" s="1087"/>
      <c r="M89" s="1086" t="s">
        <v>289</v>
      </c>
      <c r="N89" s="1087"/>
      <c r="O89" s="1087"/>
      <c r="P89" s="1086"/>
      <c r="Q89" s="1087"/>
      <c r="R89" s="1086"/>
      <c r="S89" s="1087"/>
      <c r="T89" s="1088" t="s">
        <v>655</v>
      </c>
      <c r="U89" s="1087"/>
      <c r="V89" s="1087"/>
      <c r="W89" s="1087"/>
      <c r="X89" s="1087"/>
      <c r="Y89" s="1087"/>
      <c r="Z89" s="1087"/>
      <c r="AA89" s="1087"/>
      <c r="AB89" s="1086" t="s">
        <v>273</v>
      </c>
      <c r="AC89" s="1087"/>
      <c r="AD89" s="1087"/>
      <c r="AE89" s="1087"/>
      <c r="AF89" s="1087"/>
      <c r="AG89" s="1086" t="s">
        <v>274</v>
      </c>
      <c r="AH89" s="1087"/>
      <c r="AI89" s="1087"/>
      <c r="AJ89" s="208" t="s">
        <v>303</v>
      </c>
      <c r="AK89" s="1089" t="s">
        <v>321</v>
      </c>
      <c r="AL89" s="1087"/>
      <c r="AM89" s="1087"/>
      <c r="AN89" s="1087"/>
      <c r="AO89" s="1087"/>
      <c r="AP89" s="1087"/>
      <c r="AQ89" s="209">
        <v>6000000</v>
      </c>
      <c r="AR89" s="210">
        <v>0</v>
      </c>
      <c r="AS89" s="266">
        <v>6000000</v>
      </c>
      <c r="AT89" s="217">
        <v>0</v>
      </c>
      <c r="AU89" s="210">
        <v>0</v>
      </c>
      <c r="AV89" s="210">
        <v>0</v>
      </c>
      <c r="AW89" s="217">
        <v>0</v>
      </c>
      <c r="AX89" s="210">
        <v>0</v>
      </c>
      <c r="AY89" s="210">
        <v>0</v>
      </c>
      <c r="AZ89" s="210">
        <v>0</v>
      </c>
      <c r="BA89" s="210">
        <v>0</v>
      </c>
      <c r="BB89" s="210">
        <v>0</v>
      </c>
      <c r="BC89" s="210">
        <v>0</v>
      </c>
    </row>
    <row r="90" spans="1:55" s="151" customFormat="1" ht="13.5" x14ac:dyDescent="0.2">
      <c r="A90" s="215" t="str">
        <f t="shared" si="7"/>
        <v>A2041610</v>
      </c>
      <c r="B90" s="1086" t="s">
        <v>14</v>
      </c>
      <c r="C90" s="1087"/>
      <c r="D90" s="1086" t="s">
        <v>282</v>
      </c>
      <c r="E90" s="1087"/>
      <c r="F90" s="1086" t="s">
        <v>280</v>
      </c>
      <c r="G90" s="1087"/>
      <c r="H90" s="1086" t="s">
        <v>283</v>
      </c>
      <c r="I90" s="1087"/>
      <c r="J90" s="1086" t="s">
        <v>279</v>
      </c>
      <c r="K90" s="1087"/>
      <c r="L90" s="1087"/>
      <c r="M90" s="1086" t="s">
        <v>292</v>
      </c>
      <c r="N90" s="1087"/>
      <c r="O90" s="1087"/>
      <c r="P90" s="1086"/>
      <c r="Q90" s="1087"/>
      <c r="R90" s="1086"/>
      <c r="S90" s="1087"/>
      <c r="T90" s="1088" t="s">
        <v>48</v>
      </c>
      <c r="U90" s="1087"/>
      <c r="V90" s="1087"/>
      <c r="W90" s="1087"/>
      <c r="X90" s="1087"/>
      <c r="Y90" s="1087"/>
      <c r="Z90" s="1087"/>
      <c r="AA90" s="1087"/>
      <c r="AB90" s="1086" t="s">
        <v>273</v>
      </c>
      <c r="AC90" s="1087"/>
      <c r="AD90" s="1087"/>
      <c r="AE90" s="1087"/>
      <c r="AF90" s="1087"/>
      <c r="AG90" s="1086" t="s">
        <v>274</v>
      </c>
      <c r="AH90" s="1087"/>
      <c r="AI90" s="1087"/>
      <c r="AJ90" s="208" t="s">
        <v>65</v>
      </c>
      <c r="AK90" s="1089" t="s">
        <v>275</v>
      </c>
      <c r="AL90" s="1087"/>
      <c r="AM90" s="1087"/>
      <c r="AN90" s="1087"/>
      <c r="AO90" s="1087"/>
      <c r="AP90" s="1087"/>
      <c r="AQ90" s="209">
        <v>75000000</v>
      </c>
      <c r="AR90" s="209">
        <v>400000</v>
      </c>
      <c r="AS90" s="266">
        <v>74600000</v>
      </c>
      <c r="AT90" s="217">
        <v>0</v>
      </c>
      <c r="AU90" s="209">
        <v>400000</v>
      </c>
      <c r="AV90" s="210">
        <v>0</v>
      </c>
      <c r="AW90" s="216">
        <v>400000</v>
      </c>
      <c r="AX90" s="210">
        <v>0</v>
      </c>
      <c r="AY90" s="209">
        <v>400000</v>
      </c>
      <c r="AZ90" s="210">
        <v>0</v>
      </c>
      <c r="BA90" s="209">
        <v>400000</v>
      </c>
      <c r="BB90" s="210">
        <v>0</v>
      </c>
      <c r="BC90" s="210">
        <v>0</v>
      </c>
    </row>
    <row r="91" spans="1:55" s="151" customFormat="1" ht="13.5" x14ac:dyDescent="0.2">
      <c r="A91" s="215" t="str">
        <f t="shared" si="7"/>
        <v>A2041613</v>
      </c>
      <c r="B91" s="1086" t="s">
        <v>14</v>
      </c>
      <c r="C91" s="1087"/>
      <c r="D91" s="1086" t="s">
        <v>282</v>
      </c>
      <c r="E91" s="1087"/>
      <c r="F91" s="1086" t="s">
        <v>280</v>
      </c>
      <c r="G91" s="1087"/>
      <c r="H91" s="1086" t="s">
        <v>283</v>
      </c>
      <c r="I91" s="1087"/>
      <c r="J91" s="1086" t="s">
        <v>279</v>
      </c>
      <c r="K91" s="1087"/>
      <c r="L91" s="1087"/>
      <c r="M91" s="1086" t="s">
        <v>292</v>
      </c>
      <c r="N91" s="1087"/>
      <c r="O91" s="1087"/>
      <c r="P91" s="1086"/>
      <c r="Q91" s="1087"/>
      <c r="R91" s="1086"/>
      <c r="S91" s="1087"/>
      <c r="T91" s="1088" t="s">
        <v>48</v>
      </c>
      <c r="U91" s="1087"/>
      <c r="V91" s="1087"/>
      <c r="W91" s="1087"/>
      <c r="X91" s="1087"/>
      <c r="Y91" s="1087"/>
      <c r="Z91" s="1087"/>
      <c r="AA91" s="1087"/>
      <c r="AB91" s="1086" t="s">
        <v>273</v>
      </c>
      <c r="AC91" s="1087"/>
      <c r="AD91" s="1087"/>
      <c r="AE91" s="1087"/>
      <c r="AF91" s="1087"/>
      <c r="AG91" s="1086" t="s">
        <v>274</v>
      </c>
      <c r="AH91" s="1087"/>
      <c r="AI91" s="1087"/>
      <c r="AJ91" s="208" t="s">
        <v>303</v>
      </c>
      <c r="AK91" s="1089" t="s">
        <v>321</v>
      </c>
      <c r="AL91" s="1087"/>
      <c r="AM91" s="1087"/>
      <c r="AN91" s="1087"/>
      <c r="AO91" s="1087"/>
      <c r="AP91" s="1087"/>
      <c r="AQ91" s="209">
        <v>500000000</v>
      </c>
      <c r="AR91" s="210">
        <v>0</v>
      </c>
      <c r="AS91" s="266">
        <v>500000000</v>
      </c>
      <c r="AT91" s="217">
        <v>0</v>
      </c>
      <c r="AU91" s="210">
        <v>0</v>
      </c>
      <c r="AV91" s="210">
        <v>0</v>
      </c>
      <c r="AW91" s="217">
        <v>0</v>
      </c>
      <c r="AX91" s="210">
        <v>0</v>
      </c>
      <c r="AY91" s="210">
        <v>0</v>
      </c>
      <c r="AZ91" s="210">
        <v>0</v>
      </c>
      <c r="BA91" s="210">
        <v>0</v>
      </c>
      <c r="BB91" s="210">
        <v>0</v>
      </c>
      <c r="BC91" s="210">
        <v>0</v>
      </c>
    </row>
    <row r="92" spans="1:55" s="151" customFormat="1" ht="13.5" x14ac:dyDescent="0.2">
      <c r="A92" s="215" t="str">
        <f t="shared" si="7"/>
        <v>A2041810</v>
      </c>
      <c r="B92" s="1086" t="s">
        <v>14</v>
      </c>
      <c r="C92" s="1087"/>
      <c r="D92" s="1086" t="s">
        <v>282</v>
      </c>
      <c r="E92" s="1087"/>
      <c r="F92" s="1086" t="s">
        <v>280</v>
      </c>
      <c r="G92" s="1087"/>
      <c r="H92" s="1086" t="s">
        <v>283</v>
      </c>
      <c r="I92" s="1087"/>
      <c r="J92" s="1086" t="s">
        <v>279</v>
      </c>
      <c r="K92" s="1087"/>
      <c r="L92" s="1087"/>
      <c r="M92" s="1086" t="s">
        <v>294</v>
      </c>
      <c r="N92" s="1087"/>
      <c r="O92" s="1087"/>
      <c r="P92" s="1086"/>
      <c r="Q92" s="1087"/>
      <c r="R92" s="1086"/>
      <c r="S92" s="1087"/>
      <c r="T92" s="1088" t="s">
        <v>49</v>
      </c>
      <c r="U92" s="1087"/>
      <c r="V92" s="1087"/>
      <c r="W92" s="1087"/>
      <c r="X92" s="1087"/>
      <c r="Y92" s="1087"/>
      <c r="Z92" s="1087"/>
      <c r="AA92" s="1087"/>
      <c r="AB92" s="1086" t="s">
        <v>273</v>
      </c>
      <c r="AC92" s="1087"/>
      <c r="AD92" s="1087"/>
      <c r="AE92" s="1087"/>
      <c r="AF92" s="1087"/>
      <c r="AG92" s="1086" t="s">
        <v>274</v>
      </c>
      <c r="AH92" s="1087"/>
      <c r="AI92" s="1087"/>
      <c r="AJ92" s="208" t="s">
        <v>65</v>
      </c>
      <c r="AK92" s="1089" t="s">
        <v>275</v>
      </c>
      <c r="AL92" s="1087"/>
      <c r="AM92" s="1087"/>
      <c r="AN92" s="1087"/>
      <c r="AO92" s="1087"/>
      <c r="AP92" s="1087"/>
      <c r="AQ92" s="209">
        <v>232000000</v>
      </c>
      <c r="AR92" s="209">
        <v>231242609.15000001</v>
      </c>
      <c r="AS92" s="266">
        <v>757390.85</v>
      </c>
      <c r="AT92" s="217">
        <v>0</v>
      </c>
      <c r="AU92" s="209">
        <v>207621013.44999999</v>
      </c>
      <c r="AV92" s="209">
        <v>23621595.699999999</v>
      </c>
      <c r="AW92" s="216">
        <v>207621013.44</v>
      </c>
      <c r="AX92" s="210">
        <v>0.01</v>
      </c>
      <c r="AY92" s="209">
        <v>207621013.44</v>
      </c>
      <c r="AZ92" s="210">
        <v>0</v>
      </c>
      <c r="BA92" s="209">
        <v>207621013.44</v>
      </c>
      <c r="BB92" s="210">
        <v>0</v>
      </c>
      <c r="BC92" s="210">
        <v>0</v>
      </c>
    </row>
    <row r="93" spans="1:55" s="151" customFormat="1" ht="13.5" x14ac:dyDescent="0.2">
      <c r="A93" s="215" t="str">
        <f t="shared" si="7"/>
        <v>A2041813</v>
      </c>
      <c r="B93" s="1086" t="s">
        <v>14</v>
      </c>
      <c r="C93" s="1087"/>
      <c r="D93" s="1086" t="s">
        <v>282</v>
      </c>
      <c r="E93" s="1087"/>
      <c r="F93" s="1086" t="s">
        <v>280</v>
      </c>
      <c r="G93" s="1087"/>
      <c r="H93" s="1086" t="s">
        <v>283</v>
      </c>
      <c r="I93" s="1087"/>
      <c r="J93" s="1086" t="s">
        <v>279</v>
      </c>
      <c r="K93" s="1087"/>
      <c r="L93" s="1087"/>
      <c r="M93" s="1086" t="s">
        <v>294</v>
      </c>
      <c r="N93" s="1087"/>
      <c r="O93" s="1087"/>
      <c r="P93" s="1086"/>
      <c r="Q93" s="1087"/>
      <c r="R93" s="1086"/>
      <c r="S93" s="1087"/>
      <c r="T93" s="1088" t="s">
        <v>49</v>
      </c>
      <c r="U93" s="1087"/>
      <c r="V93" s="1087"/>
      <c r="W93" s="1087"/>
      <c r="X93" s="1087"/>
      <c r="Y93" s="1087"/>
      <c r="Z93" s="1087"/>
      <c r="AA93" s="1087"/>
      <c r="AB93" s="1086" t="s">
        <v>273</v>
      </c>
      <c r="AC93" s="1087"/>
      <c r="AD93" s="1087"/>
      <c r="AE93" s="1087"/>
      <c r="AF93" s="1087"/>
      <c r="AG93" s="1086" t="s">
        <v>274</v>
      </c>
      <c r="AH93" s="1087"/>
      <c r="AI93" s="1087"/>
      <c r="AJ93" s="208" t="s">
        <v>303</v>
      </c>
      <c r="AK93" s="1089" t="s">
        <v>321</v>
      </c>
      <c r="AL93" s="1087"/>
      <c r="AM93" s="1087"/>
      <c r="AN93" s="1087"/>
      <c r="AO93" s="1087"/>
      <c r="AP93" s="1087"/>
      <c r="AQ93" s="209">
        <v>480000000</v>
      </c>
      <c r="AR93" s="210">
        <v>0</v>
      </c>
      <c r="AS93" s="266">
        <v>480000000</v>
      </c>
      <c r="AT93" s="217">
        <v>0</v>
      </c>
      <c r="AU93" s="210">
        <v>0</v>
      </c>
      <c r="AV93" s="210">
        <v>0</v>
      </c>
      <c r="AW93" s="217">
        <v>0</v>
      </c>
      <c r="AX93" s="210">
        <v>0</v>
      </c>
      <c r="AY93" s="210">
        <v>0</v>
      </c>
      <c r="AZ93" s="210">
        <v>0</v>
      </c>
      <c r="BA93" s="210">
        <v>0</v>
      </c>
      <c r="BB93" s="210">
        <v>0</v>
      </c>
      <c r="BC93" s="210">
        <v>0</v>
      </c>
    </row>
    <row r="94" spans="1:55" s="151" customFormat="1" ht="13.5" x14ac:dyDescent="0.2">
      <c r="A94" s="215" t="str">
        <f t="shared" si="7"/>
        <v>A204210</v>
      </c>
      <c r="B94" s="1092" t="s">
        <v>14</v>
      </c>
      <c r="C94" s="1087"/>
      <c r="D94" s="1092" t="s">
        <v>282</v>
      </c>
      <c r="E94" s="1087"/>
      <c r="F94" s="1092" t="s">
        <v>280</v>
      </c>
      <c r="G94" s="1087"/>
      <c r="H94" s="1092" t="s">
        <v>283</v>
      </c>
      <c r="I94" s="1087"/>
      <c r="J94" s="1092" t="s">
        <v>282</v>
      </c>
      <c r="K94" s="1087"/>
      <c r="L94" s="1087"/>
      <c r="M94" s="1092"/>
      <c r="N94" s="1087"/>
      <c r="O94" s="1087"/>
      <c r="P94" s="1092"/>
      <c r="Q94" s="1087"/>
      <c r="R94" s="1092"/>
      <c r="S94" s="1087"/>
      <c r="T94" s="1093" t="s">
        <v>211</v>
      </c>
      <c r="U94" s="1087"/>
      <c r="V94" s="1087"/>
      <c r="W94" s="1087"/>
      <c r="X94" s="1087"/>
      <c r="Y94" s="1087"/>
      <c r="Z94" s="1087"/>
      <c r="AA94" s="1087"/>
      <c r="AB94" s="1092" t="s">
        <v>273</v>
      </c>
      <c r="AC94" s="1087"/>
      <c r="AD94" s="1087"/>
      <c r="AE94" s="1087"/>
      <c r="AF94" s="1087"/>
      <c r="AG94" s="1092" t="s">
        <v>274</v>
      </c>
      <c r="AH94" s="1087"/>
      <c r="AI94" s="1087"/>
      <c r="AJ94" s="204" t="s">
        <v>65</v>
      </c>
      <c r="AK94" s="1091" t="s">
        <v>275</v>
      </c>
      <c r="AL94" s="1087"/>
      <c r="AM94" s="1087"/>
      <c r="AN94" s="1087"/>
      <c r="AO94" s="1087"/>
      <c r="AP94" s="1087"/>
      <c r="AQ94" s="205">
        <v>127000000</v>
      </c>
      <c r="AR94" s="205">
        <v>27371990</v>
      </c>
      <c r="AS94" s="264">
        <v>99628010</v>
      </c>
      <c r="AT94" s="307">
        <v>0</v>
      </c>
      <c r="AU94" s="205">
        <v>2000000</v>
      </c>
      <c r="AV94" s="205">
        <v>25371990</v>
      </c>
      <c r="AW94" s="306">
        <v>2000000</v>
      </c>
      <c r="AX94" s="206">
        <v>0</v>
      </c>
      <c r="AY94" s="205">
        <v>2000000</v>
      </c>
      <c r="AZ94" s="206">
        <v>0</v>
      </c>
      <c r="BA94" s="205">
        <v>2000000</v>
      </c>
      <c r="BB94" s="206">
        <v>0</v>
      </c>
      <c r="BC94" s="206">
        <v>0</v>
      </c>
    </row>
    <row r="95" spans="1:55" s="151" customFormat="1" ht="13.5" x14ac:dyDescent="0.2">
      <c r="A95" s="215" t="str">
        <f t="shared" si="7"/>
        <v>A2042110</v>
      </c>
      <c r="B95" s="1086" t="s">
        <v>14</v>
      </c>
      <c r="C95" s="1087"/>
      <c r="D95" s="1086" t="s">
        <v>282</v>
      </c>
      <c r="E95" s="1087"/>
      <c r="F95" s="1086" t="s">
        <v>280</v>
      </c>
      <c r="G95" s="1087"/>
      <c r="H95" s="1086" t="s">
        <v>283</v>
      </c>
      <c r="I95" s="1087"/>
      <c r="J95" s="1086" t="s">
        <v>282</v>
      </c>
      <c r="K95" s="1087"/>
      <c r="L95" s="1087"/>
      <c r="M95" s="1086" t="s">
        <v>279</v>
      </c>
      <c r="N95" s="1087"/>
      <c r="O95" s="1087"/>
      <c r="P95" s="1086"/>
      <c r="Q95" s="1087"/>
      <c r="R95" s="1086"/>
      <c r="S95" s="1087"/>
      <c r="T95" s="1088" t="s">
        <v>50</v>
      </c>
      <c r="U95" s="1087"/>
      <c r="V95" s="1087"/>
      <c r="W95" s="1087"/>
      <c r="X95" s="1087"/>
      <c r="Y95" s="1087"/>
      <c r="Z95" s="1087"/>
      <c r="AA95" s="1087"/>
      <c r="AB95" s="1086" t="s">
        <v>273</v>
      </c>
      <c r="AC95" s="1087"/>
      <c r="AD95" s="1087"/>
      <c r="AE95" s="1087"/>
      <c r="AF95" s="1087"/>
      <c r="AG95" s="1086" t="s">
        <v>274</v>
      </c>
      <c r="AH95" s="1087"/>
      <c r="AI95" s="1087"/>
      <c r="AJ95" s="208" t="s">
        <v>65</v>
      </c>
      <c r="AK95" s="1089" t="s">
        <v>275</v>
      </c>
      <c r="AL95" s="1087"/>
      <c r="AM95" s="1087"/>
      <c r="AN95" s="1087"/>
      <c r="AO95" s="1087"/>
      <c r="AP95" s="1087"/>
      <c r="AQ95" s="209">
        <v>57000000</v>
      </c>
      <c r="AR95" s="209">
        <v>26371990</v>
      </c>
      <c r="AS95" s="266">
        <v>30628010</v>
      </c>
      <c r="AT95" s="217">
        <v>0</v>
      </c>
      <c r="AU95" s="209">
        <v>1000000</v>
      </c>
      <c r="AV95" s="209">
        <v>25371990</v>
      </c>
      <c r="AW95" s="216">
        <v>1000000</v>
      </c>
      <c r="AX95" s="210">
        <v>0</v>
      </c>
      <c r="AY95" s="209">
        <v>1000000</v>
      </c>
      <c r="AZ95" s="210">
        <v>0</v>
      </c>
      <c r="BA95" s="209">
        <v>1000000</v>
      </c>
      <c r="BB95" s="210">
        <v>0</v>
      </c>
      <c r="BC95" s="210">
        <v>0</v>
      </c>
    </row>
    <row r="96" spans="1:55" s="151" customFormat="1" ht="13.5" x14ac:dyDescent="0.2">
      <c r="A96" s="215" t="str">
        <f t="shared" si="7"/>
        <v>A2042210</v>
      </c>
      <c r="B96" s="1086" t="s">
        <v>14</v>
      </c>
      <c r="C96" s="1087"/>
      <c r="D96" s="1086" t="s">
        <v>282</v>
      </c>
      <c r="E96" s="1087"/>
      <c r="F96" s="1086" t="s">
        <v>280</v>
      </c>
      <c r="G96" s="1087"/>
      <c r="H96" s="1086" t="s">
        <v>283</v>
      </c>
      <c r="I96" s="1087"/>
      <c r="J96" s="1086" t="s">
        <v>282</v>
      </c>
      <c r="K96" s="1087"/>
      <c r="L96" s="1087"/>
      <c r="M96" s="1086" t="s">
        <v>282</v>
      </c>
      <c r="N96" s="1087"/>
      <c r="O96" s="1087"/>
      <c r="P96" s="1086"/>
      <c r="Q96" s="1087"/>
      <c r="R96" s="1086"/>
      <c r="S96" s="1087"/>
      <c r="T96" s="1088" t="s">
        <v>51</v>
      </c>
      <c r="U96" s="1087"/>
      <c r="V96" s="1087"/>
      <c r="W96" s="1087"/>
      <c r="X96" s="1087"/>
      <c r="Y96" s="1087"/>
      <c r="Z96" s="1087"/>
      <c r="AA96" s="1087"/>
      <c r="AB96" s="1086" t="s">
        <v>273</v>
      </c>
      <c r="AC96" s="1087"/>
      <c r="AD96" s="1087"/>
      <c r="AE96" s="1087"/>
      <c r="AF96" s="1087"/>
      <c r="AG96" s="1086" t="s">
        <v>274</v>
      </c>
      <c r="AH96" s="1087"/>
      <c r="AI96" s="1087"/>
      <c r="AJ96" s="208" t="s">
        <v>65</v>
      </c>
      <c r="AK96" s="1089" t="s">
        <v>275</v>
      </c>
      <c r="AL96" s="1087"/>
      <c r="AM96" s="1087"/>
      <c r="AN96" s="1087"/>
      <c r="AO96" s="1087"/>
      <c r="AP96" s="1087"/>
      <c r="AQ96" s="209">
        <v>70000000</v>
      </c>
      <c r="AR96" s="209">
        <v>1000000</v>
      </c>
      <c r="AS96" s="266">
        <v>69000000</v>
      </c>
      <c r="AT96" s="217">
        <v>0</v>
      </c>
      <c r="AU96" s="209">
        <v>1000000</v>
      </c>
      <c r="AV96" s="210">
        <v>0</v>
      </c>
      <c r="AW96" s="216">
        <v>1000000</v>
      </c>
      <c r="AX96" s="210">
        <v>0</v>
      </c>
      <c r="AY96" s="209">
        <v>1000000</v>
      </c>
      <c r="AZ96" s="210">
        <v>0</v>
      </c>
      <c r="BA96" s="209">
        <v>1000000</v>
      </c>
      <c r="BB96" s="210">
        <v>0</v>
      </c>
      <c r="BC96" s="210">
        <v>0</v>
      </c>
    </row>
    <row r="97" spans="1:55" s="151" customFormat="1" ht="13.5" x14ac:dyDescent="0.2">
      <c r="A97" s="215" t="str">
        <f t="shared" si="7"/>
        <v>A204410</v>
      </c>
      <c r="B97" s="1092" t="s">
        <v>14</v>
      </c>
      <c r="C97" s="1087"/>
      <c r="D97" s="1092" t="s">
        <v>282</v>
      </c>
      <c r="E97" s="1087"/>
      <c r="F97" s="1092" t="s">
        <v>280</v>
      </c>
      <c r="G97" s="1087"/>
      <c r="H97" s="1092" t="s">
        <v>283</v>
      </c>
      <c r="I97" s="1087"/>
      <c r="J97" s="1092" t="s">
        <v>283</v>
      </c>
      <c r="K97" s="1087"/>
      <c r="L97" s="1087"/>
      <c r="M97" s="1092"/>
      <c r="N97" s="1087"/>
      <c r="O97" s="1087"/>
      <c r="P97" s="1092"/>
      <c r="Q97" s="1087"/>
      <c r="R97" s="1092"/>
      <c r="S97" s="1087"/>
      <c r="T97" s="1093" t="s">
        <v>213</v>
      </c>
      <c r="U97" s="1087"/>
      <c r="V97" s="1087"/>
      <c r="W97" s="1087"/>
      <c r="X97" s="1087"/>
      <c r="Y97" s="1087"/>
      <c r="Z97" s="1087"/>
      <c r="AA97" s="1087"/>
      <c r="AB97" s="1092" t="s">
        <v>273</v>
      </c>
      <c r="AC97" s="1087"/>
      <c r="AD97" s="1087"/>
      <c r="AE97" s="1087"/>
      <c r="AF97" s="1087"/>
      <c r="AG97" s="1092" t="s">
        <v>274</v>
      </c>
      <c r="AH97" s="1087"/>
      <c r="AI97" s="1087"/>
      <c r="AJ97" s="204" t="s">
        <v>65</v>
      </c>
      <c r="AK97" s="1091" t="s">
        <v>275</v>
      </c>
      <c r="AL97" s="1087"/>
      <c r="AM97" s="1087"/>
      <c r="AN97" s="1087"/>
      <c r="AO97" s="1087"/>
      <c r="AP97" s="1087"/>
      <c r="AQ97" s="205">
        <v>298103744</v>
      </c>
      <c r="AR97" s="205">
        <v>246803483</v>
      </c>
      <c r="AS97" s="264">
        <v>51300261</v>
      </c>
      <c r="AT97" s="307">
        <v>0</v>
      </c>
      <c r="AU97" s="205">
        <v>194614515</v>
      </c>
      <c r="AV97" s="205">
        <v>52188968</v>
      </c>
      <c r="AW97" s="306">
        <v>91565481</v>
      </c>
      <c r="AX97" s="205">
        <v>103049034</v>
      </c>
      <c r="AY97" s="205">
        <v>89165481</v>
      </c>
      <c r="AZ97" s="205">
        <v>2400000</v>
      </c>
      <c r="BA97" s="205">
        <v>89165481</v>
      </c>
      <c r="BB97" s="206">
        <v>0</v>
      </c>
      <c r="BC97" s="206">
        <v>0</v>
      </c>
    </row>
    <row r="98" spans="1:55" s="315" customFormat="1" ht="13.5" x14ac:dyDescent="0.2">
      <c r="A98" s="310" t="str">
        <f t="shared" si="7"/>
        <v>A204413</v>
      </c>
      <c r="B98" s="1103" t="s">
        <v>14</v>
      </c>
      <c r="C98" s="1102"/>
      <c r="D98" s="1103" t="s">
        <v>282</v>
      </c>
      <c r="E98" s="1102"/>
      <c r="F98" s="1103" t="s">
        <v>280</v>
      </c>
      <c r="G98" s="1102"/>
      <c r="H98" s="1103" t="s">
        <v>283</v>
      </c>
      <c r="I98" s="1102"/>
      <c r="J98" s="1103" t="s">
        <v>283</v>
      </c>
      <c r="K98" s="1102"/>
      <c r="L98" s="1102"/>
      <c r="M98" s="1103"/>
      <c r="N98" s="1102"/>
      <c r="O98" s="1102"/>
      <c r="P98" s="1103"/>
      <c r="Q98" s="1102"/>
      <c r="R98" s="1103"/>
      <c r="S98" s="1102"/>
      <c r="T98" s="1104" t="s">
        <v>213</v>
      </c>
      <c r="U98" s="1102"/>
      <c r="V98" s="1102"/>
      <c r="W98" s="1102"/>
      <c r="X98" s="1102"/>
      <c r="Y98" s="1102"/>
      <c r="Z98" s="1102"/>
      <c r="AA98" s="1102"/>
      <c r="AB98" s="1103" t="s">
        <v>273</v>
      </c>
      <c r="AC98" s="1102"/>
      <c r="AD98" s="1102"/>
      <c r="AE98" s="1102"/>
      <c r="AF98" s="1102"/>
      <c r="AG98" s="1103" t="s">
        <v>274</v>
      </c>
      <c r="AH98" s="1102"/>
      <c r="AI98" s="1102"/>
      <c r="AJ98" s="311" t="s">
        <v>303</v>
      </c>
      <c r="AK98" s="1101" t="s">
        <v>321</v>
      </c>
      <c r="AL98" s="1102"/>
      <c r="AM98" s="1102"/>
      <c r="AN98" s="1102"/>
      <c r="AO98" s="1102"/>
      <c r="AP98" s="1102"/>
      <c r="AQ98" s="312">
        <v>1175000000</v>
      </c>
      <c r="AR98" s="312">
        <v>550000000</v>
      </c>
      <c r="AS98" s="320">
        <v>625000000</v>
      </c>
      <c r="AT98" s="313">
        <v>0</v>
      </c>
      <c r="AU98" s="314">
        <v>0</v>
      </c>
      <c r="AV98" s="312">
        <v>550000000</v>
      </c>
      <c r="AW98" s="313">
        <v>0</v>
      </c>
      <c r="AX98" s="314">
        <v>0</v>
      </c>
      <c r="AY98" s="314">
        <v>0</v>
      </c>
      <c r="AZ98" s="314">
        <v>0</v>
      </c>
      <c r="BA98" s="314">
        <v>0</v>
      </c>
      <c r="BB98" s="314">
        <v>0</v>
      </c>
      <c r="BC98" s="314">
        <v>0</v>
      </c>
    </row>
    <row r="99" spans="1:55" s="151" customFormat="1" ht="13.5" x14ac:dyDescent="0.2">
      <c r="A99" s="215" t="str">
        <f t="shared" si="7"/>
        <v>A2044110</v>
      </c>
      <c r="B99" s="1086" t="s">
        <v>14</v>
      </c>
      <c r="C99" s="1087"/>
      <c r="D99" s="1086" t="s">
        <v>282</v>
      </c>
      <c r="E99" s="1087"/>
      <c r="F99" s="1086" t="s">
        <v>280</v>
      </c>
      <c r="G99" s="1087"/>
      <c r="H99" s="1086" t="s">
        <v>283</v>
      </c>
      <c r="I99" s="1087"/>
      <c r="J99" s="1086" t="s">
        <v>283</v>
      </c>
      <c r="K99" s="1087"/>
      <c r="L99" s="1087"/>
      <c r="M99" s="1086" t="s">
        <v>279</v>
      </c>
      <c r="N99" s="1087"/>
      <c r="O99" s="1087"/>
      <c r="P99" s="1086"/>
      <c r="Q99" s="1087"/>
      <c r="R99" s="1086"/>
      <c r="S99" s="1087"/>
      <c r="T99" s="1088" t="s">
        <v>52</v>
      </c>
      <c r="U99" s="1087"/>
      <c r="V99" s="1087"/>
      <c r="W99" s="1087"/>
      <c r="X99" s="1087"/>
      <c r="Y99" s="1087"/>
      <c r="Z99" s="1087"/>
      <c r="AA99" s="1087"/>
      <c r="AB99" s="1086" t="s">
        <v>273</v>
      </c>
      <c r="AC99" s="1087"/>
      <c r="AD99" s="1087"/>
      <c r="AE99" s="1087"/>
      <c r="AF99" s="1087"/>
      <c r="AG99" s="1086" t="s">
        <v>274</v>
      </c>
      <c r="AH99" s="1087"/>
      <c r="AI99" s="1087"/>
      <c r="AJ99" s="208" t="s">
        <v>65</v>
      </c>
      <c r="AK99" s="1089" t="s">
        <v>275</v>
      </c>
      <c r="AL99" s="1087"/>
      <c r="AM99" s="1087"/>
      <c r="AN99" s="1087"/>
      <c r="AO99" s="1087"/>
      <c r="AP99" s="1087"/>
      <c r="AQ99" s="209">
        <v>196000000</v>
      </c>
      <c r="AR99" s="209">
        <v>179200000</v>
      </c>
      <c r="AS99" s="266">
        <v>16800000</v>
      </c>
      <c r="AT99" s="217">
        <v>0</v>
      </c>
      <c r="AU99" s="209">
        <v>154400000</v>
      </c>
      <c r="AV99" s="209">
        <v>24800000</v>
      </c>
      <c r="AW99" s="216">
        <v>68486966</v>
      </c>
      <c r="AX99" s="209">
        <v>85913034</v>
      </c>
      <c r="AY99" s="209">
        <v>66086966</v>
      </c>
      <c r="AZ99" s="209">
        <v>2400000</v>
      </c>
      <c r="BA99" s="209">
        <v>66086966</v>
      </c>
      <c r="BB99" s="210">
        <v>0</v>
      </c>
      <c r="BC99" s="210">
        <v>0</v>
      </c>
    </row>
    <row r="100" spans="1:55" s="151" customFormat="1" ht="13.5" x14ac:dyDescent="0.2">
      <c r="A100" s="215" t="str">
        <f t="shared" si="7"/>
        <v>A2044113</v>
      </c>
      <c r="B100" s="1086" t="s">
        <v>14</v>
      </c>
      <c r="C100" s="1087"/>
      <c r="D100" s="1086" t="s">
        <v>282</v>
      </c>
      <c r="E100" s="1087"/>
      <c r="F100" s="1086" t="s">
        <v>280</v>
      </c>
      <c r="G100" s="1087"/>
      <c r="H100" s="1086" t="s">
        <v>283</v>
      </c>
      <c r="I100" s="1087"/>
      <c r="J100" s="1086" t="s">
        <v>283</v>
      </c>
      <c r="K100" s="1087"/>
      <c r="L100" s="1087"/>
      <c r="M100" s="1086" t="s">
        <v>279</v>
      </c>
      <c r="N100" s="1087"/>
      <c r="O100" s="1087"/>
      <c r="P100" s="1086"/>
      <c r="Q100" s="1087"/>
      <c r="R100" s="1086"/>
      <c r="S100" s="1087"/>
      <c r="T100" s="1088" t="s">
        <v>52</v>
      </c>
      <c r="U100" s="1087"/>
      <c r="V100" s="1087"/>
      <c r="W100" s="1087"/>
      <c r="X100" s="1087"/>
      <c r="Y100" s="1087"/>
      <c r="Z100" s="1087"/>
      <c r="AA100" s="1087"/>
      <c r="AB100" s="1086" t="s">
        <v>273</v>
      </c>
      <c r="AC100" s="1087"/>
      <c r="AD100" s="1087"/>
      <c r="AE100" s="1087"/>
      <c r="AF100" s="1087"/>
      <c r="AG100" s="1086" t="s">
        <v>274</v>
      </c>
      <c r="AH100" s="1087"/>
      <c r="AI100" s="1087"/>
      <c r="AJ100" s="208" t="s">
        <v>303</v>
      </c>
      <c r="AK100" s="1089" t="s">
        <v>321</v>
      </c>
      <c r="AL100" s="1087"/>
      <c r="AM100" s="1087"/>
      <c r="AN100" s="1087"/>
      <c r="AO100" s="1087"/>
      <c r="AP100" s="1087"/>
      <c r="AQ100" s="209">
        <v>200000000</v>
      </c>
      <c r="AR100" s="210">
        <v>0</v>
      </c>
      <c r="AS100" s="266">
        <v>200000000</v>
      </c>
      <c r="AT100" s="217">
        <v>0</v>
      </c>
      <c r="AU100" s="210">
        <v>0</v>
      </c>
      <c r="AV100" s="210">
        <v>0</v>
      </c>
      <c r="AW100" s="217">
        <v>0</v>
      </c>
      <c r="AX100" s="210">
        <v>0</v>
      </c>
      <c r="AY100" s="210">
        <v>0</v>
      </c>
      <c r="AZ100" s="210">
        <v>0</v>
      </c>
      <c r="BA100" s="210">
        <v>0</v>
      </c>
      <c r="BB100" s="210">
        <v>0</v>
      </c>
      <c r="BC100" s="210">
        <v>0</v>
      </c>
    </row>
    <row r="101" spans="1:55" s="151" customFormat="1" ht="13.5" x14ac:dyDescent="0.2">
      <c r="A101" s="215" t="str">
        <f t="shared" si="7"/>
        <v>A2044610</v>
      </c>
      <c r="B101" s="1086" t="s">
        <v>14</v>
      </c>
      <c r="C101" s="1087"/>
      <c r="D101" s="1086" t="s">
        <v>282</v>
      </c>
      <c r="E101" s="1087"/>
      <c r="F101" s="1086" t="s">
        <v>280</v>
      </c>
      <c r="G101" s="1087"/>
      <c r="H101" s="1086" t="s">
        <v>283</v>
      </c>
      <c r="I101" s="1087"/>
      <c r="J101" s="1086" t="s">
        <v>283</v>
      </c>
      <c r="K101" s="1087"/>
      <c r="L101" s="1087"/>
      <c r="M101" s="1086" t="s">
        <v>292</v>
      </c>
      <c r="N101" s="1087"/>
      <c r="O101" s="1087"/>
      <c r="P101" s="1086"/>
      <c r="Q101" s="1087"/>
      <c r="R101" s="1086"/>
      <c r="S101" s="1087"/>
      <c r="T101" s="1088" t="s">
        <v>53</v>
      </c>
      <c r="U101" s="1087"/>
      <c r="V101" s="1087"/>
      <c r="W101" s="1087"/>
      <c r="X101" s="1087"/>
      <c r="Y101" s="1087"/>
      <c r="Z101" s="1087"/>
      <c r="AA101" s="1087"/>
      <c r="AB101" s="1086" t="s">
        <v>273</v>
      </c>
      <c r="AC101" s="1087"/>
      <c r="AD101" s="1087"/>
      <c r="AE101" s="1087"/>
      <c r="AF101" s="1087"/>
      <c r="AG101" s="1086" t="s">
        <v>274</v>
      </c>
      <c r="AH101" s="1087"/>
      <c r="AI101" s="1087"/>
      <c r="AJ101" s="208" t="s">
        <v>65</v>
      </c>
      <c r="AK101" s="1089" t="s">
        <v>275</v>
      </c>
      <c r="AL101" s="1087"/>
      <c r="AM101" s="1087"/>
      <c r="AN101" s="1087"/>
      <c r="AO101" s="1087"/>
      <c r="AP101" s="1087"/>
      <c r="AQ101" s="209">
        <v>20000000</v>
      </c>
      <c r="AR101" s="210">
        <v>0</v>
      </c>
      <c r="AS101" s="266">
        <v>20000000</v>
      </c>
      <c r="AT101" s="217">
        <v>0</v>
      </c>
      <c r="AU101" s="210">
        <v>0</v>
      </c>
      <c r="AV101" s="210">
        <v>0</v>
      </c>
      <c r="AW101" s="217">
        <v>0</v>
      </c>
      <c r="AX101" s="210">
        <v>0</v>
      </c>
      <c r="AY101" s="210">
        <v>0</v>
      </c>
      <c r="AZ101" s="210">
        <v>0</v>
      </c>
      <c r="BA101" s="210">
        <v>0</v>
      </c>
      <c r="BB101" s="210">
        <v>0</v>
      </c>
      <c r="BC101" s="210">
        <v>0</v>
      </c>
    </row>
    <row r="102" spans="1:55" s="151" customFormat="1" ht="13.5" x14ac:dyDescent="0.2">
      <c r="A102" s="215" t="str">
        <f t="shared" si="7"/>
        <v>A2044613</v>
      </c>
      <c r="B102" s="1086" t="s">
        <v>14</v>
      </c>
      <c r="C102" s="1087"/>
      <c r="D102" s="1086" t="s">
        <v>282</v>
      </c>
      <c r="E102" s="1087"/>
      <c r="F102" s="1086" t="s">
        <v>280</v>
      </c>
      <c r="G102" s="1087"/>
      <c r="H102" s="1086" t="s">
        <v>283</v>
      </c>
      <c r="I102" s="1087"/>
      <c r="J102" s="1086" t="s">
        <v>283</v>
      </c>
      <c r="K102" s="1087"/>
      <c r="L102" s="1087"/>
      <c r="M102" s="1086" t="s">
        <v>292</v>
      </c>
      <c r="N102" s="1087"/>
      <c r="O102" s="1087"/>
      <c r="P102" s="1086"/>
      <c r="Q102" s="1087"/>
      <c r="R102" s="1086"/>
      <c r="S102" s="1087"/>
      <c r="T102" s="1088" t="s">
        <v>53</v>
      </c>
      <c r="U102" s="1087"/>
      <c r="V102" s="1087"/>
      <c r="W102" s="1087"/>
      <c r="X102" s="1087"/>
      <c r="Y102" s="1087"/>
      <c r="Z102" s="1087"/>
      <c r="AA102" s="1087"/>
      <c r="AB102" s="1086" t="s">
        <v>273</v>
      </c>
      <c r="AC102" s="1087"/>
      <c r="AD102" s="1087"/>
      <c r="AE102" s="1087"/>
      <c r="AF102" s="1087"/>
      <c r="AG102" s="1086" t="s">
        <v>274</v>
      </c>
      <c r="AH102" s="1087"/>
      <c r="AI102" s="1087"/>
      <c r="AJ102" s="208" t="s">
        <v>303</v>
      </c>
      <c r="AK102" s="1089" t="s">
        <v>321</v>
      </c>
      <c r="AL102" s="1087"/>
      <c r="AM102" s="1087"/>
      <c r="AN102" s="1087"/>
      <c r="AO102" s="1087"/>
      <c r="AP102" s="1087"/>
      <c r="AQ102" s="209">
        <v>80000000</v>
      </c>
      <c r="AR102" s="210">
        <v>0</v>
      </c>
      <c r="AS102" s="266">
        <v>80000000</v>
      </c>
      <c r="AT102" s="217">
        <v>0</v>
      </c>
      <c r="AU102" s="210">
        <v>0</v>
      </c>
      <c r="AV102" s="210">
        <v>0</v>
      </c>
      <c r="AW102" s="217">
        <v>0</v>
      </c>
      <c r="AX102" s="210">
        <v>0</v>
      </c>
      <c r="AY102" s="210">
        <v>0</v>
      </c>
      <c r="AZ102" s="210">
        <v>0</v>
      </c>
      <c r="BA102" s="210">
        <v>0</v>
      </c>
      <c r="BB102" s="210">
        <v>0</v>
      </c>
      <c r="BC102" s="210">
        <v>0</v>
      </c>
    </row>
    <row r="103" spans="1:55" s="151" customFormat="1" ht="13.5" x14ac:dyDescent="0.2">
      <c r="A103" s="215" t="str">
        <f t="shared" ref="A103:A166" si="8">+B103&amp;D103&amp;F103&amp;H103&amp;J103&amp;M103&amp;P103&amp;AJ103</f>
        <v>A2044910</v>
      </c>
      <c r="B103" s="1086" t="s">
        <v>14</v>
      </c>
      <c r="C103" s="1087"/>
      <c r="D103" s="1086" t="s">
        <v>282</v>
      </c>
      <c r="E103" s="1087"/>
      <c r="F103" s="1086" t="s">
        <v>280</v>
      </c>
      <c r="G103" s="1087"/>
      <c r="H103" s="1086" t="s">
        <v>283</v>
      </c>
      <c r="I103" s="1087"/>
      <c r="J103" s="1086" t="s">
        <v>283</v>
      </c>
      <c r="K103" s="1087"/>
      <c r="L103" s="1087"/>
      <c r="M103" s="1086" t="s">
        <v>288</v>
      </c>
      <c r="N103" s="1087"/>
      <c r="O103" s="1087"/>
      <c r="P103" s="1086"/>
      <c r="Q103" s="1087"/>
      <c r="R103" s="1086"/>
      <c r="S103" s="1087"/>
      <c r="T103" s="1088" t="s">
        <v>54</v>
      </c>
      <c r="U103" s="1087"/>
      <c r="V103" s="1087"/>
      <c r="W103" s="1087"/>
      <c r="X103" s="1087"/>
      <c r="Y103" s="1087"/>
      <c r="Z103" s="1087"/>
      <c r="AA103" s="1087"/>
      <c r="AB103" s="1086" t="s">
        <v>273</v>
      </c>
      <c r="AC103" s="1087"/>
      <c r="AD103" s="1087"/>
      <c r="AE103" s="1087"/>
      <c r="AF103" s="1087"/>
      <c r="AG103" s="1086" t="s">
        <v>274</v>
      </c>
      <c r="AH103" s="1087"/>
      <c r="AI103" s="1087"/>
      <c r="AJ103" s="208" t="s">
        <v>65</v>
      </c>
      <c r="AK103" s="1089" t="s">
        <v>275</v>
      </c>
      <c r="AL103" s="1087"/>
      <c r="AM103" s="1087"/>
      <c r="AN103" s="1087"/>
      <c r="AO103" s="1087"/>
      <c r="AP103" s="1087"/>
      <c r="AQ103" s="209">
        <v>10000000</v>
      </c>
      <c r="AR103" s="209">
        <v>6600000</v>
      </c>
      <c r="AS103" s="266">
        <v>3400000</v>
      </c>
      <c r="AT103" s="217">
        <v>0</v>
      </c>
      <c r="AU103" s="209">
        <v>4630108</v>
      </c>
      <c r="AV103" s="209">
        <v>1969892</v>
      </c>
      <c r="AW103" s="216">
        <v>4630108</v>
      </c>
      <c r="AX103" s="210">
        <v>0</v>
      </c>
      <c r="AY103" s="209">
        <v>4630108</v>
      </c>
      <c r="AZ103" s="210">
        <v>0</v>
      </c>
      <c r="BA103" s="209">
        <v>4630108</v>
      </c>
      <c r="BB103" s="210">
        <v>0</v>
      </c>
      <c r="BC103" s="210">
        <v>0</v>
      </c>
    </row>
    <row r="104" spans="1:55" s="151" customFormat="1" ht="13.5" x14ac:dyDescent="0.2">
      <c r="A104" s="215" t="str">
        <f t="shared" si="8"/>
        <v>A2044913</v>
      </c>
      <c r="B104" s="1086" t="s">
        <v>14</v>
      </c>
      <c r="C104" s="1087"/>
      <c r="D104" s="1086" t="s">
        <v>282</v>
      </c>
      <c r="E104" s="1087"/>
      <c r="F104" s="1086" t="s">
        <v>280</v>
      </c>
      <c r="G104" s="1087"/>
      <c r="H104" s="1086" t="s">
        <v>283</v>
      </c>
      <c r="I104" s="1087"/>
      <c r="J104" s="1086" t="s">
        <v>283</v>
      </c>
      <c r="K104" s="1087"/>
      <c r="L104" s="1087"/>
      <c r="M104" s="1086" t="s">
        <v>288</v>
      </c>
      <c r="N104" s="1087"/>
      <c r="O104" s="1087"/>
      <c r="P104" s="1086"/>
      <c r="Q104" s="1087"/>
      <c r="R104" s="1086"/>
      <c r="S104" s="1087"/>
      <c r="T104" s="1088" t="s">
        <v>54</v>
      </c>
      <c r="U104" s="1087"/>
      <c r="V104" s="1087"/>
      <c r="W104" s="1087"/>
      <c r="X104" s="1087"/>
      <c r="Y104" s="1087"/>
      <c r="Z104" s="1087"/>
      <c r="AA104" s="1087"/>
      <c r="AB104" s="1086" t="s">
        <v>273</v>
      </c>
      <c r="AC104" s="1087"/>
      <c r="AD104" s="1087"/>
      <c r="AE104" s="1087"/>
      <c r="AF104" s="1087"/>
      <c r="AG104" s="1086" t="s">
        <v>274</v>
      </c>
      <c r="AH104" s="1087"/>
      <c r="AI104" s="1087"/>
      <c r="AJ104" s="208" t="s">
        <v>303</v>
      </c>
      <c r="AK104" s="1089" t="s">
        <v>321</v>
      </c>
      <c r="AL104" s="1087"/>
      <c r="AM104" s="1087"/>
      <c r="AN104" s="1087"/>
      <c r="AO104" s="1087"/>
      <c r="AP104" s="1087"/>
      <c r="AQ104" s="209">
        <v>20000000</v>
      </c>
      <c r="AR104" s="210">
        <v>0</v>
      </c>
      <c r="AS104" s="266">
        <v>20000000</v>
      </c>
      <c r="AT104" s="217">
        <v>0</v>
      </c>
      <c r="AU104" s="210">
        <v>0</v>
      </c>
      <c r="AV104" s="210">
        <v>0</v>
      </c>
      <c r="AW104" s="217">
        <v>0</v>
      </c>
      <c r="AX104" s="210">
        <v>0</v>
      </c>
      <c r="AY104" s="210">
        <v>0</v>
      </c>
      <c r="AZ104" s="210">
        <v>0</v>
      </c>
      <c r="BA104" s="210">
        <v>0</v>
      </c>
      <c r="BB104" s="210">
        <v>0</v>
      </c>
      <c r="BC104" s="210">
        <v>0</v>
      </c>
    </row>
    <row r="105" spans="1:55" s="151" customFormat="1" ht="13.5" x14ac:dyDescent="0.2">
      <c r="A105" s="215" t="str">
        <f t="shared" si="8"/>
        <v>A20441510</v>
      </c>
      <c r="B105" s="1086" t="s">
        <v>14</v>
      </c>
      <c r="C105" s="1087"/>
      <c r="D105" s="1086" t="s">
        <v>282</v>
      </c>
      <c r="E105" s="1087"/>
      <c r="F105" s="1086" t="s">
        <v>280</v>
      </c>
      <c r="G105" s="1087"/>
      <c r="H105" s="1086" t="s">
        <v>283</v>
      </c>
      <c r="I105" s="1087"/>
      <c r="J105" s="1086" t="s">
        <v>283</v>
      </c>
      <c r="K105" s="1087"/>
      <c r="L105" s="1087"/>
      <c r="M105" s="1086" t="s">
        <v>286</v>
      </c>
      <c r="N105" s="1087"/>
      <c r="O105" s="1087"/>
      <c r="P105" s="1086"/>
      <c r="Q105" s="1087"/>
      <c r="R105" s="1086"/>
      <c r="S105" s="1087"/>
      <c r="T105" s="1088" t="s">
        <v>55</v>
      </c>
      <c r="U105" s="1087"/>
      <c r="V105" s="1087"/>
      <c r="W105" s="1087"/>
      <c r="X105" s="1087"/>
      <c r="Y105" s="1087"/>
      <c r="Z105" s="1087"/>
      <c r="AA105" s="1087"/>
      <c r="AB105" s="1086" t="s">
        <v>273</v>
      </c>
      <c r="AC105" s="1087"/>
      <c r="AD105" s="1087"/>
      <c r="AE105" s="1087"/>
      <c r="AF105" s="1087"/>
      <c r="AG105" s="1086" t="s">
        <v>274</v>
      </c>
      <c r="AH105" s="1087"/>
      <c r="AI105" s="1087"/>
      <c r="AJ105" s="208" t="s">
        <v>65</v>
      </c>
      <c r="AK105" s="1089" t="s">
        <v>275</v>
      </c>
      <c r="AL105" s="1087"/>
      <c r="AM105" s="1087"/>
      <c r="AN105" s="1087"/>
      <c r="AO105" s="1087"/>
      <c r="AP105" s="1087"/>
      <c r="AQ105" s="209">
        <v>6600000</v>
      </c>
      <c r="AR105" s="209">
        <v>3836760</v>
      </c>
      <c r="AS105" s="266">
        <v>2763240</v>
      </c>
      <c r="AT105" s="217">
        <v>0</v>
      </c>
      <c r="AU105" s="209">
        <v>3239160</v>
      </c>
      <c r="AV105" s="209">
        <v>597600</v>
      </c>
      <c r="AW105" s="216">
        <v>3239160</v>
      </c>
      <c r="AX105" s="210">
        <v>0</v>
      </c>
      <c r="AY105" s="209">
        <v>3239160</v>
      </c>
      <c r="AZ105" s="210">
        <v>0</v>
      </c>
      <c r="BA105" s="209">
        <v>3239160</v>
      </c>
      <c r="BB105" s="210">
        <v>0</v>
      </c>
      <c r="BC105" s="210">
        <v>0</v>
      </c>
    </row>
    <row r="106" spans="1:55" s="151" customFormat="1" ht="13.5" x14ac:dyDescent="0.2">
      <c r="A106" s="215" t="str">
        <f t="shared" si="8"/>
        <v>A20441513</v>
      </c>
      <c r="B106" s="1086" t="s">
        <v>14</v>
      </c>
      <c r="C106" s="1087"/>
      <c r="D106" s="1086" t="s">
        <v>282</v>
      </c>
      <c r="E106" s="1087"/>
      <c r="F106" s="1086" t="s">
        <v>280</v>
      </c>
      <c r="G106" s="1087"/>
      <c r="H106" s="1086" t="s">
        <v>283</v>
      </c>
      <c r="I106" s="1087"/>
      <c r="J106" s="1086" t="s">
        <v>283</v>
      </c>
      <c r="K106" s="1087"/>
      <c r="L106" s="1087"/>
      <c r="M106" s="1086" t="s">
        <v>286</v>
      </c>
      <c r="N106" s="1087"/>
      <c r="O106" s="1087"/>
      <c r="P106" s="1086"/>
      <c r="Q106" s="1087"/>
      <c r="R106" s="1086"/>
      <c r="S106" s="1087"/>
      <c r="T106" s="1088" t="s">
        <v>55</v>
      </c>
      <c r="U106" s="1087"/>
      <c r="V106" s="1087"/>
      <c r="W106" s="1087"/>
      <c r="X106" s="1087"/>
      <c r="Y106" s="1087"/>
      <c r="Z106" s="1087"/>
      <c r="AA106" s="1087"/>
      <c r="AB106" s="1086" t="s">
        <v>273</v>
      </c>
      <c r="AC106" s="1087"/>
      <c r="AD106" s="1087"/>
      <c r="AE106" s="1087"/>
      <c r="AF106" s="1087"/>
      <c r="AG106" s="1086" t="s">
        <v>274</v>
      </c>
      <c r="AH106" s="1087"/>
      <c r="AI106" s="1087"/>
      <c r="AJ106" s="208" t="s">
        <v>303</v>
      </c>
      <c r="AK106" s="1089" t="s">
        <v>321</v>
      </c>
      <c r="AL106" s="1087"/>
      <c r="AM106" s="1087"/>
      <c r="AN106" s="1087"/>
      <c r="AO106" s="1087"/>
      <c r="AP106" s="1087"/>
      <c r="AQ106" s="209">
        <v>550000000</v>
      </c>
      <c r="AR106" s="209">
        <v>550000000</v>
      </c>
      <c r="AS106" s="267">
        <v>0</v>
      </c>
      <c r="AT106" s="217">
        <v>0</v>
      </c>
      <c r="AU106" s="210">
        <v>0</v>
      </c>
      <c r="AV106" s="209">
        <v>550000000</v>
      </c>
      <c r="AW106" s="217">
        <v>0</v>
      </c>
      <c r="AX106" s="210">
        <v>0</v>
      </c>
      <c r="AY106" s="210">
        <v>0</v>
      </c>
      <c r="AZ106" s="210">
        <v>0</v>
      </c>
      <c r="BA106" s="210">
        <v>0</v>
      </c>
      <c r="BB106" s="210">
        <v>0</v>
      </c>
      <c r="BC106" s="210">
        <v>0</v>
      </c>
    </row>
    <row r="107" spans="1:55" s="151" customFormat="1" ht="13.5" x14ac:dyDescent="0.2">
      <c r="A107" s="215" t="str">
        <f t="shared" si="8"/>
        <v>A20441710</v>
      </c>
      <c r="B107" s="1086" t="s">
        <v>14</v>
      </c>
      <c r="C107" s="1087"/>
      <c r="D107" s="1086" t="s">
        <v>282</v>
      </c>
      <c r="E107" s="1087"/>
      <c r="F107" s="1086" t="s">
        <v>280</v>
      </c>
      <c r="G107" s="1087"/>
      <c r="H107" s="1086" t="s">
        <v>283</v>
      </c>
      <c r="I107" s="1087"/>
      <c r="J107" s="1086" t="s">
        <v>283</v>
      </c>
      <c r="K107" s="1087"/>
      <c r="L107" s="1087"/>
      <c r="M107" s="1086" t="s">
        <v>298</v>
      </c>
      <c r="N107" s="1087"/>
      <c r="O107" s="1087"/>
      <c r="P107" s="1086"/>
      <c r="Q107" s="1087"/>
      <c r="R107" s="1086"/>
      <c r="S107" s="1087"/>
      <c r="T107" s="1088" t="s">
        <v>56</v>
      </c>
      <c r="U107" s="1087"/>
      <c r="V107" s="1087"/>
      <c r="W107" s="1087"/>
      <c r="X107" s="1087"/>
      <c r="Y107" s="1087"/>
      <c r="Z107" s="1087"/>
      <c r="AA107" s="1087"/>
      <c r="AB107" s="1086" t="s">
        <v>273</v>
      </c>
      <c r="AC107" s="1087"/>
      <c r="AD107" s="1087"/>
      <c r="AE107" s="1087"/>
      <c r="AF107" s="1087"/>
      <c r="AG107" s="1086" t="s">
        <v>274</v>
      </c>
      <c r="AH107" s="1087"/>
      <c r="AI107" s="1087"/>
      <c r="AJ107" s="208" t="s">
        <v>65</v>
      </c>
      <c r="AK107" s="1089" t="s">
        <v>275</v>
      </c>
      <c r="AL107" s="1087"/>
      <c r="AM107" s="1087"/>
      <c r="AN107" s="1087"/>
      <c r="AO107" s="1087"/>
      <c r="AP107" s="1087"/>
      <c r="AQ107" s="209">
        <v>7503744</v>
      </c>
      <c r="AR107" s="209">
        <v>6150000</v>
      </c>
      <c r="AS107" s="266">
        <v>1353744</v>
      </c>
      <c r="AT107" s="217">
        <v>0</v>
      </c>
      <c r="AU107" s="209">
        <v>4786155</v>
      </c>
      <c r="AV107" s="209">
        <v>1363845</v>
      </c>
      <c r="AW107" s="216">
        <v>4786155</v>
      </c>
      <c r="AX107" s="210">
        <v>0</v>
      </c>
      <c r="AY107" s="209">
        <v>4786155</v>
      </c>
      <c r="AZ107" s="210">
        <v>0</v>
      </c>
      <c r="BA107" s="209">
        <v>4786155</v>
      </c>
      <c r="BB107" s="210">
        <v>0</v>
      </c>
      <c r="BC107" s="210">
        <v>0</v>
      </c>
    </row>
    <row r="108" spans="1:55" s="151" customFormat="1" ht="13.5" x14ac:dyDescent="0.2">
      <c r="A108" s="215" t="str">
        <f t="shared" si="8"/>
        <v>A20441713</v>
      </c>
      <c r="B108" s="1086" t="s">
        <v>14</v>
      </c>
      <c r="C108" s="1087"/>
      <c r="D108" s="1086" t="s">
        <v>282</v>
      </c>
      <c r="E108" s="1087"/>
      <c r="F108" s="1086" t="s">
        <v>280</v>
      </c>
      <c r="G108" s="1087"/>
      <c r="H108" s="1086" t="s">
        <v>283</v>
      </c>
      <c r="I108" s="1087"/>
      <c r="J108" s="1086" t="s">
        <v>283</v>
      </c>
      <c r="K108" s="1087"/>
      <c r="L108" s="1087"/>
      <c r="M108" s="1086" t="s">
        <v>298</v>
      </c>
      <c r="N108" s="1087"/>
      <c r="O108" s="1087"/>
      <c r="P108" s="1086"/>
      <c r="Q108" s="1087"/>
      <c r="R108" s="1086"/>
      <c r="S108" s="1087"/>
      <c r="T108" s="1088" t="s">
        <v>56</v>
      </c>
      <c r="U108" s="1087"/>
      <c r="V108" s="1087"/>
      <c r="W108" s="1087"/>
      <c r="X108" s="1087"/>
      <c r="Y108" s="1087"/>
      <c r="Z108" s="1087"/>
      <c r="AA108" s="1087"/>
      <c r="AB108" s="1086" t="s">
        <v>273</v>
      </c>
      <c r="AC108" s="1087"/>
      <c r="AD108" s="1087"/>
      <c r="AE108" s="1087"/>
      <c r="AF108" s="1087"/>
      <c r="AG108" s="1086" t="s">
        <v>274</v>
      </c>
      <c r="AH108" s="1087"/>
      <c r="AI108" s="1087"/>
      <c r="AJ108" s="208" t="s">
        <v>303</v>
      </c>
      <c r="AK108" s="1089" t="s">
        <v>321</v>
      </c>
      <c r="AL108" s="1087"/>
      <c r="AM108" s="1087"/>
      <c r="AN108" s="1087"/>
      <c r="AO108" s="1087"/>
      <c r="AP108" s="1087"/>
      <c r="AQ108" s="209">
        <v>35000000</v>
      </c>
      <c r="AR108" s="210">
        <v>0</v>
      </c>
      <c r="AS108" s="266">
        <v>35000000</v>
      </c>
      <c r="AT108" s="217">
        <v>0</v>
      </c>
      <c r="AU108" s="210">
        <v>0</v>
      </c>
      <c r="AV108" s="210">
        <v>0</v>
      </c>
      <c r="AW108" s="217">
        <v>0</v>
      </c>
      <c r="AX108" s="210">
        <v>0</v>
      </c>
      <c r="AY108" s="210">
        <v>0</v>
      </c>
      <c r="AZ108" s="210">
        <v>0</v>
      </c>
      <c r="BA108" s="210">
        <v>0</v>
      </c>
      <c r="BB108" s="210">
        <v>0</v>
      </c>
      <c r="BC108" s="210">
        <v>0</v>
      </c>
    </row>
    <row r="109" spans="1:55" s="151" customFormat="1" ht="13.5" x14ac:dyDescent="0.2">
      <c r="A109" s="215" t="str">
        <f t="shared" si="8"/>
        <v>A20441810</v>
      </c>
      <c r="B109" s="1086" t="s">
        <v>14</v>
      </c>
      <c r="C109" s="1087"/>
      <c r="D109" s="1086" t="s">
        <v>282</v>
      </c>
      <c r="E109" s="1087"/>
      <c r="F109" s="1086" t="s">
        <v>280</v>
      </c>
      <c r="G109" s="1087"/>
      <c r="H109" s="1086" t="s">
        <v>283</v>
      </c>
      <c r="I109" s="1087"/>
      <c r="J109" s="1086" t="s">
        <v>283</v>
      </c>
      <c r="K109" s="1087"/>
      <c r="L109" s="1087"/>
      <c r="M109" s="1086" t="s">
        <v>299</v>
      </c>
      <c r="N109" s="1087"/>
      <c r="O109" s="1087"/>
      <c r="P109" s="1086"/>
      <c r="Q109" s="1087"/>
      <c r="R109" s="1086"/>
      <c r="S109" s="1087"/>
      <c r="T109" s="1088" t="s">
        <v>57</v>
      </c>
      <c r="U109" s="1087"/>
      <c r="V109" s="1087"/>
      <c r="W109" s="1087"/>
      <c r="X109" s="1087"/>
      <c r="Y109" s="1087"/>
      <c r="Z109" s="1087"/>
      <c r="AA109" s="1087"/>
      <c r="AB109" s="1086" t="s">
        <v>273</v>
      </c>
      <c r="AC109" s="1087"/>
      <c r="AD109" s="1087"/>
      <c r="AE109" s="1087"/>
      <c r="AF109" s="1087"/>
      <c r="AG109" s="1086" t="s">
        <v>274</v>
      </c>
      <c r="AH109" s="1087"/>
      <c r="AI109" s="1087"/>
      <c r="AJ109" s="208" t="s">
        <v>65</v>
      </c>
      <c r="AK109" s="1089" t="s">
        <v>275</v>
      </c>
      <c r="AL109" s="1087"/>
      <c r="AM109" s="1087"/>
      <c r="AN109" s="1087"/>
      <c r="AO109" s="1087"/>
      <c r="AP109" s="1087"/>
      <c r="AQ109" s="209">
        <v>9000000</v>
      </c>
      <c r="AR109" s="209">
        <v>5200000</v>
      </c>
      <c r="AS109" s="266">
        <v>3800000</v>
      </c>
      <c r="AT109" s="217">
        <v>0</v>
      </c>
      <c r="AU109" s="209">
        <v>4023492</v>
      </c>
      <c r="AV109" s="209">
        <v>1176508</v>
      </c>
      <c r="AW109" s="216">
        <v>4023492</v>
      </c>
      <c r="AX109" s="210">
        <v>0</v>
      </c>
      <c r="AY109" s="209">
        <v>4023492</v>
      </c>
      <c r="AZ109" s="210">
        <v>0</v>
      </c>
      <c r="BA109" s="209">
        <v>4023492</v>
      </c>
      <c r="BB109" s="210">
        <v>0</v>
      </c>
      <c r="BC109" s="210">
        <v>0</v>
      </c>
    </row>
    <row r="110" spans="1:55" s="151" customFormat="1" ht="13.5" x14ac:dyDescent="0.2">
      <c r="A110" s="215" t="str">
        <f t="shared" si="8"/>
        <v>A20442010</v>
      </c>
      <c r="B110" s="1086" t="s">
        <v>14</v>
      </c>
      <c r="C110" s="1087"/>
      <c r="D110" s="1086" t="s">
        <v>282</v>
      </c>
      <c r="E110" s="1087"/>
      <c r="F110" s="1086" t="s">
        <v>280</v>
      </c>
      <c r="G110" s="1087"/>
      <c r="H110" s="1086" t="s">
        <v>283</v>
      </c>
      <c r="I110" s="1087"/>
      <c r="J110" s="1086" t="s">
        <v>283</v>
      </c>
      <c r="K110" s="1087"/>
      <c r="L110" s="1087"/>
      <c r="M110" s="1086" t="s">
        <v>300</v>
      </c>
      <c r="N110" s="1087"/>
      <c r="O110" s="1087"/>
      <c r="P110" s="1086"/>
      <c r="Q110" s="1087"/>
      <c r="R110" s="1086"/>
      <c r="S110" s="1087"/>
      <c r="T110" s="1088" t="s">
        <v>58</v>
      </c>
      <c r="U110" s="1087"/>
      <c r="V110" s="1087"/>
      <c r="W110" s="1087"/>
      <c r="X110" s="1087"/>
      <c r="Y110" s="1087"/>
      <c r="Z110" s="1087"/>
      <c r="AA110" s="1087"/>
      <c r="AB110" s="1086" t="s">
        <v>273</v>
      </c>
      <c r="AC110" s="1087"/>
      <c r="AD110" s="1087"/>
      <c r="AE110" s="1087"/>
      <c r="AF110" s="1087"/>
      <c r="AG110" s="1086" t="s">
        <v>274</v>
      </c>
      <c r="AH110" s="1087"/>
      <c r="AI110" s="1087"/>
      <c r="AJ110" s="208" t="s">
        <v>65</v>
      </c>
      <c r="AK110" s="1089" t="s">
        <v>275</v>
      </c>
      <c r="AL110" s="1087"/>
      <c r="AM110" s="1087"/>
      <c r="AN110" s="1087"/>
      <c r="AO110" s="1087"/>
      <c r="AP110" s="1087"/>
      <c r="AQ110" s="209">
        <v>33000000</v>
      </c>
      <c r="AR110" s="209">
        <v>30308838</v>
      </c>
      <c r="AS110" s="266">
        <v>2691162</v>
      </c>
      <c r="AT110" s="217">
        <v>0</v>
      </c>
      <c r="AU110" s="209">
        <v>20213680</v>
      </c>
      <c r="AV110" s="209">
        <v>10095158</v>
      </c>
      <c r="AW110" s="216">
        <v>3077680</v>
      </c>
      <c r="AX110" s="209">
        <v>17136000</v>
      </c>
      <c r="AY110" s="209">
        <v>3077680</v>
      </c>
      <c r="AZ110" s="210">
        <v>0</v>
      </c>
      <c r="BA110" s="209">
        <v>3077680</v>
      </c>
      <c r="BB110" s="210">
        <v>0</v>
      </c>
      <c r="BC110" s="210">
        <v>0</v>
      </c>
    </row>
    <row r="111" spans="1:55" s="151" customFormat="1" ht="13.5" x14ac:dyDescent="0.2">
      <c r="A111" s="215" t="str">
        <f t="shared" si="8"/>
        <v>A20442013</v>
      </c>
      <c r="B111" s="1086" t="s">
        <v>14</v>
      </c>
      <c r="C111" s="1087"/>
      <c r="D111" s="1086" t="s">
        <v>282</v>
      </c>
      <c r="E111" s="1087"/>
      <c r="F111" s="1086" t="s">
        <v>280</v>
      </c>
      <c r="G111" s="1087"/>
      <c r="H111" s="1086" t="s">
        <v>283</v>
      </c>
      <c r="I111" s="1087"/>
      <c r="J111" s="1086" t="s">
        <v>283</v>
      </c>
      <c r="K111" s="1087"/>
      <c r="L111" s="1087"/>
      <c r="M111" s="1086" t="s">
        <v>300</v>
      </c>
      <c r="N111" s="1087"/>
      <c r="O111" s="1087"/>
      <c r="P111" s="1086"/>
      <c r="Q111" s="1087"/>
      <c r="R111" s="1086"/>
      <c r="S111" s="1087"/>
      <c r="T111" s="1088" t="s">
        <v>58</v>
      </c>
      <c r="U111" s="1087"/>
      <c r="V111" s="1087"/>
      <c r="W111" s="1087"/>
      <c r="X111" s="1087"/>
      <c r="Y111" s="1087"/>
      <c r="Z111" s="1087"/>
      <c r="AA111" s="1087"/>
      <c r="AB111" s="1086" t="s">
        <v>273</v>
      </c>
      <c r="AC111" s="1087"/>
      <c r="AD111" s="1087"/>
      <c r="AE111" s="1087"/>
      <c r="AF111" s="1087"/>
      <c r="AG111" s="1086" t="s">
        <v>274</v>
      </c>
      <c r="AH111" s="1087"/>
      <c r="AI111" s="1087"/>
      <c r="AJ111" s="208" t="s">
        <v>303</v>
      </c>
      <c r="AK111" s="1089" t="s">
        <v>321</v>
      </c>
      <c r="AL111" s="1087"/>
      <c r="AM111" s="1087"/>
      <c r="AN111" s="1087"/>
      <c r="AO111" s="1087"/>
      <c r="AP111" s="1087"/>
      <c r="AQ111" s="209">
        <v>270000000</v>
      </c>
      <c r="AR111" s="210">
        <v>0</v>
      </c>
      <c r="AS111" s="266">
        <v>270000000</v>
      </c>
      <c r="AT111" s="217">
        <v>0</v>
      </c>
      <c r="AU111" s="210">
        <v>0</v>
      </c>
      <c r="AV111" s="210">
        <v>0</v>
      </c>
      <c r="AW111" s="217">
        <v>0</v>
      </c>
      <c r="AX111" s="210">
        <v>0</v>
      </c>
      <c r="AY111" s="210">
        <v>0</v>
      </c>
      <c r="AZ111" s="210">
        <v>0</v>
      </c>
      <c r="BA111" s="210">
        <v>0</v>
      </c>
      <c r="BB111" s="210">
        <v>0</v>
      </c>
      <c r="BC111" s="210">
        <v>0</v>
      </c>
    </row>
    <row r="112" spans="1:55" s="151" customFormat="1" ht="13.5" x14ac:dyDescent="0.2">
      <c r="A112" s="215" t="str">
        <f t="shared" si="8"/>
        <v>A20442310</v>
      </c>
      <c r="B112" s="1086" t="s">
        <v>14</v>
      </c>
      <c r="C112" s="1087"/>
      <c r="D112" s="1086" t="s">
        <v>282</v>
      </c>
      <c r="E112" s="1087"/>
      <c r="F112" s="1086" t="s">
        <v>280</v>
      </c>
      <c r="G112" s="1087"/>
      <c r="H112" s="1086" t="s">
        <v>283</v>
      </c>
      <c r="I112" s="1087"/>
      <c r="J112" s="1086" t="s">
        <v>283</v>
      </c>
      <c r="K112" s="1087"/>
      <c r="L112" s="1087"/>
      <c r="M112" s="1086" t="s">
        <v>302</v>
      </c>
      <c r="N112" s="1087"/>
      <c r="O112" s="1087"/>
      <c r="P112" s="1086"/>
      <c r="Q112" s="1087"/>
      <c r="R112" s="1086"/>
      <c r="S112" s="1087"/>
      <c r="T112" s="1088" t="s">
        <v>59</v>
      </c>
      <c r="U112" s="1087"/>
      <c r="V112" s="1087"/>
      <c r="W112" s="1087"/>
      <c r="X112" s="1087"/>
      <c r="Y112" s="1087"/>
      <c r="Z112" s="1087"/>
      <c r="AA112" s="1087"/>
      <c r="AB112" s="1086" t="s">
        <v>273</v>
      </c>
      <c r="AC112" s="1087"/>
      <c r="AD112" s="1087"/>
      <c r="AE112" s="1087"/>
      <c r="AF112" s="1087"/>
      <c r="AG112" s="1086" t="s">
        <v>274</v>
      </c>
      <c r="AH112" s="1087"/>
      <c r="AI112" s="1087"/>
      <c r="AJ112" s="208" t="s">
        <v>65</v>
      </c>
      <c r="AK112" s="1089" t="s">
        <v>275</v>
      </c>
      <c r="AL112" s="1087"/>
      <c r="AM112" s="1087"/>
      <c r="AN112" s="1087"/>
      <c r="AO112" s="1087"/>
      <c r="AP112" s="1087"/>
      <c r="AQ112" s="209">
        <v>16000000</v>
      </c>
      <c r="AR112" s="209">
        <v>15507885</v>
      </c>
      <c r="AS112" s="266">
        <v>492115</v>
      </c>
      <c r="AT112" s="217">
        <v>0</v>
      </c>
      <c r="AU112" s="209">
        <v>3321920</v>
      </c>
      <c r="AV112" s="209">
        <v>12185965</v>
      </c>
      <c r="AW112" s="216">
        <v>3321920</v>
      </c>
      <c r="AX112" s="210">
        <v>0</v>
      </c>
      <c r="AY112" s="209">
        <v>3321920</v>
      </c>
      <c r="AZ112" s="210">
        <v>0</v>
      </c>
      <c r="BA112" s="209">
        <v>3321920</v>
      </c>
      <c r="BB112" s="210">
        <v>0</v>
      </c>
      <c r="BC112" s="210">
        <v>0</v>
      </c>
    </row>
    <row r="113" spans="1:55" s="151" customFormat="1" ht="13.5" x14ac:dyDescent="0.2">
      <c r="A113" s="215" t="str">
        <f t="shared" si="8"/>
        <v>A20442313</v>
      </c>
      <c r="B113" s="1086" t="s">
        <v>14</v>
      </c>
      <c r="C113" s="1087"/>
      <c r="D113" s="1086" t="s">
        <v>282</v>
      </c>
      <c r="E113" s="1087"/>
      <c r="F113" s="1086" t="s">
        <v>280</v>
      </c>
      <c r="G113" s="1087"/>
      <c r="H113" s="1086" t="s">
        <v>283</v>
      </c>
      <c r="I113" s="1087"/>
      <c r="J113" s="1086" t="s">
        <v>283</v>
      </c>
      <c r="K113" s="1087"/>
      <c r="L113" s="1087"/>
      <c r="M113" s="1086" t="s">
        <v>302</v>
      </c>
      <c r="N113" s="1087"/>
      <c r="O113" s="1087"/>
      <c r="P113" s="1086"/>
      <c r="Q113" s="1087"/>
      <c r="R113" s="1086"/>
      <c r="S113" s="1087"/>
      <c r="T113" s="1088" t="s">
        <v>59</v>
      </c>
      <c r="U113" s="1087"/>
      <c r="V113" s="1087"/>
      <c r="W113" s="1087"/>
      <c r="X113" s="1087"/>
      <c r="Y113" s="1087"/>
      <c r="Z113" s="1087"/>
      <c r="AA113" s="1087"/>
      <c r="AB113" s="1086" t="s">
        <v>273</v>
      </c>
      <c r="AC113" s="1087"/>
      <c r="AD113" s="1087"/>
      <c r="AE113" s="1087"/>
      <c r="AF113" s="1087"/>
      <c r="AG113" s="1086" t="s">
        <v>274</v>
      </c>
      <c r="AH113" s="1087"/>
      <c r="AI113" s="1087"/>
      <c r="AJ113" s="208" t="s">
        <v>303</v>
      </c>
      <c r="AK113" s="1089" t="s">
        <v>321</v>
      </c>
      <c r="AL113" s="1087"/>
      <c r="AM113" s="1087"/>
      <c r="AN113" s="1087"/>
      <c r="AO113" s="1087"/>
      <c r="AP113" s="1087"/>
      <c r="AQ113" s="209">
        <v>20000000</v>
      </c>
      <c r="AR113" s="210">
        <v>0</v>
      </c>
      <c r="AS113" s="266">
        <v>20000000</v>
      </c>
      <c r="AT113" s="217">
        <v>0</v>
      </c>
      <c r="AU113" s="210">
        <v>0</v>
      </c>
      <c r="AV113" s="210">
        <v>0</v>
      </c>
      <c r="AW113" s="217">
        <v>0</v>
      </c>
      <c r="AX113" s="210">
        <v>0</v>
      </c>
      <c r="AY113" s="210">
        <v>0</v>
      </c>
      <c r="AZ113" s="210">
        <v>0</v>
      </c>
      <c r="BA113" s="210">
        <v>0</v>
      </c>
      <c r="BB113" s="210">
        <v>0</v>
      </c>
      <c r="BC113" s="210">
        <v>0</v>
      </c>
    </row>
    <row r="114" spans="1:55" s="151" customFormat="1" ht="13.5" x14ac:dyDescent="0.2">
      <c r="A114" s="215" t="str">
        <f t="shared" si="8"/>
        <v>A204510</v>
      </c>
      <c r="B114" s="1092" t="s">
        <v>14</v>
      </c>
      <c r="C114" s="1087"/>
      <c r="D114" s="1092" t="s">
        <v>282</v>
      </c>
      <c r="E114" s="1087"/>
      <c r="F114" s="1092" t="s">
        <v>280</v>
      </c>
      <c r="G114" s="1087"/>
      <c r="H114" s="1092" t="s">
        <v>283</v>
      </c>
      <c r="I114" s="1087"/>
      <c r="J114" s="1092" t="s">
        <v>284</v>
      </c>
      <c r="K114" s="1087"/>
      <c r="L114" s="1087"/>
      <c r="M114" s="1092"/>
      <c r="N114" s="1087"/>
      <c r="O114" s="1087"/>
      <c r="P114" s="1092"/>
      <c r="Q114" s="1087"/>
      <c r="R114" s="1092"/>
      <c r="S114" s="1087"/>
      <c r="T114" s="1093" t="s">
        <v>216</v>
      </c>
      <c r="U114" s="1087"/>
      <c r="V114" s="1087"/>
      <c r="W114" s="1087"/>
      <c r="X114" s="1087"/>
      <c r="Y114" s="1087"/>
      <c r="Z114" s="1087"/>
      <c r="AA114" s="1087"/>
      <c r="AB114" s="1092" t="s">
        <v>273</v>
      </c>
      <c r="AC114" s="1087"/>
      <c r="AD114" s="1087"/>
      <c r="AE114" s="1087"/>
      <c r="AF114" s="1087"/>
      <c r="AG114" s="1092" t="s">
        <v>274</v>
      </c>
      <c r="AH114" s="1087"/>
      <c r="AI114" s="1087"/>
      <c r="AJ114" s="204" t="s">
        <v>65</v>
      </c>
      <c r="AK114" s="1091" t="s">
        <v>275</v>
      </c>
      <c r="AL114" s="1087"/>
      <c r="AM114" s="1087"/>
      <c r="AN114" s="1087"/>
      <c r="AO114" s="1087"/>
      <c r="AP114" s="1087"/>
      <c r="AQ114" s="205">
        <v>6153723603</v>
      </c>
      <c r="AR114" s="205">
        <v>4105947875.4099998</v>
      </c>
      <c r="AS114" s="264">
        <v>2047775727.5899999</v>
      </c>
      <c r="AT114" s="307">
        <v>0</v>
      </c>
      <c r="AU114" s="205">
        <v>3970855433.8499999</v>
      </c>
      <c r="AV114" s="205">
        <v>135092441.56</v>
      </c>
      <c r="AW114" s="306">
        <v>1327327894.4000001</v>
      </c>
      <c r="AX114" s="205">
        <v>2643527539.4499998</v>
      </c>
      <c r="AY114" s="205">
        <v>1327327894.4000001</v>
      </c>
      <c r="AZ114" s="206">
        <v>0</v>
      </c>
      <c r="BA114" s="205">
        <v>1327327894.4000001</v>
      </c>
      <c r="BB114" s="206">
        <v>0</v>
      </c>
      <c r="BC114" s="206">
        <v>0</v>
      </c>
    </row>
    <row r="115" spans="1:55" s="151" customFormat="1" ht="13.5" x14ac:dyDescent="0.2">
      <c r="A115" s="215" t="str">
        <f t="shared" si="8"/>
        <v>A204513</v>
      </c>
      <c r="B115" s="1092" t="s">
        <v>14</v>
      </c>
      <c r="C115" s="1087"/>
      <c r="D115" s="1092" t="s">
        <v>282</v>
      </c>
      <c r="E115" s="1087"/>
      <c r="F115" s="1092" t="s">
        <v>280</v>
      </c>
      <c r="G115" s="1087"/>
      <c r="H115" s="1092" t="s">
        <v>283</v>
      </c>
      <c r="I115" s="1087"/>
      <c r="J115" s="1092" t="s">
        <v>284</v>
      </c>
      <c r="K115" s="1087"/>
      <c r="L115" s="1087"/>
      <c r="M115" s="1092"/>
      <c r="N115" s="1087"/>
      <c r="O115" s="1087"/>
      <c r="P115" s="1092"/>
      <c r="Q115" s="1087"/>
      <c r="R115" s="1092"/>
      <c r="S115" s="1087"/>
      <c r="T115" s="1093" t="s">
        <v>216</v>
      </c>
      <c r="U115" s="1087"/>
      <c r="V115" s="1087"/>
      <c r="W115" s="1087"/>
      <c r="X115" s="1087"/>
      <c r="Y115" s="1087"/>
      <c r="Z115" s="1087"/>
      <c r="AA115" s="1087"/>
      <c r="AB115" s="1092" t="s">
        <v>273</v>
      </c>
      <c r="AC115" s="1087"/>
      <c r="AD115" s="1087"/>
      <c r="AE115" s="1087"/>
      <c r="AF115" s="1087"/>
      <c r="AG115" s="1092" t="s">
        <v>274</v>
      </c>
      <c r="AH115" s="1087"/>
      <c r="AI115" s="1087"/>
      <c r="AJ115" s="204" t="s">
        <v>303</v>
      </c>
      <c r="AK115" s="1091" t="s">
        <v>321</v>
      </c>
      <c r="AL115" s="1087"/>
      <c r="AM115" s="1087"/>
      <c r="AN115" s="1087"/>
      <c r="AO115" s="1087"/>
      <c r="AP115" s="1087"/>
      <c r="AQ115" s="205">
        <v>1074085821</v>
      </c>
      <c r="AR115" s="206">
        <v>0</v>
      </c>
      <c r="AS115" s="264">
        <v>1074085821</v>
      </c>
      <c r="AT115" s="307">
        <v>0</v>
      </c>
      <c r="AU115" s="206">
        <v>0</v>
      </c>
      <c r="AV115" s="206">
        <v>0</v>
      </c>
      <c r="AW115" s="307">
        <v>0</v>
      </c>
      <c r="AX115" s="206">
        <v>0</v>
      </c>
      <c r="AY115" s="206">
        <v>0</v>
      </c>
      <c r="AZ115" s="206">
        <v>0</v>
      </c>
      <c r="BA115" s="206">
        <v>0</v>
      </c>
      <c r="BB115" s="206">
        <v>0</v>
      </c>
      <c r="BC115" s="206">
        <v>0</v>
      </c>
    </row>
    <row r="116" spans="1:55" s="151" customFormat="1" ht="13.5" x14ac:dyDescent="0.2">
      <c r="A116" s="215" t="str">
        <f t="shared" si="8"/>
        <v>A2045110</v>
      </c>
      <c r="B116" s="1086" t="s">
        <v>14</v>
      </c>
      <c r="C116" s="1087"/>
      <c r="D116" s="1086" t="s">
        <v>282</v>
      </c>
      <c r="E116" s="1087"/>
      <c r="F116" s="1086" t="s">
        <v>280</v>
      </c>
      <c r="G116" s="1087"/>
      <c r="H116" s="1086" t="s">
        <v>283</v>
      </c>
      <c r="I116" s="1087"/>
      <c r="J116" s="1086" t="s">
        <v>284</v>
      </c>
      <c r="K116" s="1087"/>
      <c r="L116" s="1087"/>
      <c r="M116" s="1086" t="s">
        <v>279</v>
      </c>
      <c r="N116" s="1087"/>
      <c r="O116" s="1087"/>
      <c r="P116" s="1086"/>
      <c r="Q116" s="1087"/>
      <c r="R116" s="1086"/>
      <c r="S116" s="1087"/>
      <c r="T116" s="1088" t="s">
        <v>60</v>
      </c>
      <c r="U116" s="1087"/>
      <c r="V116" s="1087"/>
      <c r="W116" s="1087"/>
      <c r="X116" s="1087"/>
      <c r="Y116" s="1087"/>
      <c r="Z116" s="1087"/>
      <c r="AA116" s="1087"/>
      <c r="AB116" s="1086" t="s">
        <v>273</v>
      </c>
      <c r="AC116" s="1087"/>
      <c r="AD116" s="1087"/>
      <c r="AE116" s="1087"/>
      <c r="AF116" s="1087"/>
      <c r="AG116" s="1086" t="s">
        <v>274</v>
      </c>
      <c r="AH116" s="1087"/>
      <c r="AI116" s="1087"/>
      <c r="AJ116" s="208" t="s">
        <v>65</v>
      </c>
      <c r="AK116" s="1089" t="s">
        <v>275</v>
      </c>
      <c r="AL116" s="1087"/>
      <c r="AM116" s="1087"/>
      <c r="AN116" s="1087"/>
      <c r="AO116" s="1087"/>
      <c r="AP116" s="1087"/>
      <c r="AQ116" s="209">
        <v>952410435</v>
      </c>
      <c r="AR116" s="209">
        <v>559354889</v>
      </c>
      <c r="AS116" s="266">
        <v>393055546</v>
      </c>
      <c r="AT116" s="217">
        <v>0</v>
      </c>
      <c r="AU116" s="209">
        <v>512563850.97000003</v>
      </c>
      <c r="AV116" s="209">
        <v>46791038.030000001</v>
      </c>
      <c r="AW116" s="216">
        <v>219795196</v>
      </c>
      <c r="AX116" s="209">
        <v>292768654.97000003</v>
      </c>
      <c r="AY116" s="209">
        <v>219795196</v>
      </c>
      <c r="AZ116" s="210">
        <v>0</v>
      </c>
      <c r="BA116" s="209">
        <v>219795196</v>
      </c>
      <c r="BB116" s="210">
        <v>0</v>
      </c>
      <c r="BC116" s="210">
        <v>0</v>
      </c>
    </row>
    <row r="117" spans="1:55" s="151" customFormat="1" ht="13.5" x14ac:dyDescent="0.2">
      <c r="A117" s="215" t="str">
        <f t="shared" si="8"/>
        <v>A2045113</v>
      </c>
      <c r="B117" s="1086" t="s">
        <v>14</v>
      </c>
      <c r="C117" s="1087"/>
      <c r="D117" s="1086" t="s">
        <v>282</v>
      </c>
      <c r="E117" s="1087"/>
      <c r="F117" s="1086" t="s">
        <v>280</v>
      </c>
      <c r="G117" s="1087"/>
      <c r="H117" s="1086" t="s">
        <v>283</v>
      </c>
      <c r="I117" s="1087"/>
      <c r="J117" s="1086" t="s">
        <v>284</v>
      </c>
      <c r="K117" s="1087"/>
      <c r="L117" s="1087"/>
      <c r="M117" s="1086" t="s">
        <v>279</v>
      </c>
      <c r="N117" s="1087"/>
      <c r="O117" s="1087"/>
      <c r="P117" s="1086"/>
      <c r="Q117" s="1087"/>
      <c r="R117" s="1086"/>
      <c r="S117" s="1087"/>
      <c r="T117" s="1088" t="s">
        <v>60</v>
      </c>
      <c r="U117" s="1087"/>
      <c r="V117" s="1087"/>
      <c r="W117" s="1087"/>
      <c r="X117" s="1087"/>
      <c r="Y117" s="1087"/>
      <c r="Z117" s="1087"/>
      <c r="AA117" s="1087"/>
      <c r="AB117" s="1086" t="s">
        <v>273</v>
      </c>
      <c r="AC117" s="1087"/>
      <c r="AD117" s="1087"/>
      <c r="AE117" s="1087"/>
      <c r="AF117" s="1087"/>
      <c r="AG117" s="1086" t="s">
        <v>274</v>
      </c>
      <c r="AH117" s="1087"/>
      <c r="AI117" s="1087"/>
      <c r="AJ117" s="208" t="s">
        <v>303</v>
      </c>
      <c r="AK117" s="1089" t="s">
        <v>321</v>
      </c>
      <c r="AL117" s="1087"/>
      <c r="AM117" s="1087"/>
      <c r="AN117" s="1087"/>
      <c r="AO117" s="1087"/>
      <c r="AP117" s="1087"/>
      <c r="AQ117" s="209">
        <v>754085821</v>
      </c>
      <c r="AR117" s="210">
        <v>0</v>
      </c>
      <c r="AS117" s="266">
        <v>754085821</v>
      </c>
      <c r="AT117" s="217">
        <v>0</v>
      </c>
      <c r="AU117" s="210">
        <v>0</v>
      </c>
      <c r="AV117" s="210">
        <v>0</v>
      </c>
      <c r="AW117" s="217">
        <v>0</v>
      </c>
      <c r="AX117" s="210">
        <v>0</v>
      </c>
      <c r="AY117" s="210">
        <v>0</v>
      </c>
      <c r="AZ117" s="210">
        <v>0</v>
      </c>
      <c r="BA117" s="210">
        <v>0</v>
      </c>
      <c r="BB117" s="210">
        <v>0</v>
      </c>
      <c r="BC117" s="210">
        <v>0</v>
      </c>
    </row>
    <row r="118" spans="1:55" s="151" customFormat="1" ht="13.5" x14ac:dyDescent="0.2">
      <c r="A118" s="215" t="str">
        <f t="shared" si="8"/>
        <v>A2045210</v>
      </c>
      <c r="B118" s="1086" t="s">
        <v>14</v>
      </c>
      <c r="C118" s="1087"/>
      <c r="D118" s="1086" t="s">
        <v>282</v>
      </c>
      <c r="E118" s="1087"/>
      <c r="F118" s="1086" t="s">
        <v>280</v>
      </c>
      <c r="G118" s="1087"/>
      <c r="H118" s="1086" t="s">
        <v>283</v>
      </c>
      <c r="I118" s="1087"/>
      <c r="J118" s="1086" t="s">
        <v>284</v>
      </c>
      <c r="K118" s="1087"/>
      <c r="L118" s="1087"/>
      <c r="M118" s="1086" t="s">
        <v>282</v>
      </c>
      <c r="N118" s="1087"/>
      <c r="O118" s="1087"/>
      <c r="P118" s="1086"/>
      <c r="Q118" s="1087"/>
      <c r="R118" s="1086"/>
      <c r="S118" s="1087"/>
      <c r="T118" s="1088" t="s">
        <v>61</v>
      </c>
      <c r="U118" s="1087"/>
      <c r="V118" s="1087"/>
      <c r="W118" s="1087"/>
      <c r="X118" s="1087"/>
      <c r="Y118" s="1087"/>
      <c r="Z118" s="1087"/>
      <c r="AA118" s="1087"/>
      <c r="AB118" s="1086" t="s">
        <v>273</v>
      </c>
      <c r="AC118" s="1087"/>
      <c r="AD118" s="1087"/>
      <c r="AE118" s="1087"/>
      <c r="AF118" s="1087"/>
      <c r="AG118" s="1086" t="s">
        <v>274</v>
      </c>
      <c r="AH118" s="1087"/>
      <c r="AI118" s="1087"/>
      <c r="AJ118" s="208" t="s">
        <v>65</v>
      </c>
      <c r="AK118" s="1089" t="s">
        <v>275</v>
      </c>
      <c r="AL118" s="1087"/>
      <c r="AM118" s="1087"/>
      <c r="AN118" s="1087"/>
      <c r="AO118" s="1087"/>
      <c r="AP118" s="1087"/>
      <c r="AQ118" s="209">
        <v>66000000</v>
      </c>
      <c r="AR118" s="209">
        <v>2744250</v>
      </c>
      <c r="AS118" s="266">
        <v>63255750</v>
      </c>
      <c r="AT118" s="217">
        <v>0</v>
      </c>
      <c r="AU118" s="209">
        <v>2494350</v>
      </c>
      <c r="AV118" s="209">
        <v>249900</v>
      </c>
      <c r="AW118" s="216">
        <v>2494350</v>
      </c>
      <c r="AX118" s="210">
        <v>0</v>
      </c>
      <c r="AY118" s="209">
        <v>2494350</v>
      </c>
      <c r="AZ118" s="210">
        <v>0</v>
      </c>
      <c r="BA118" s="209">
        <v>2494350</v>
      </c>
      <c r="BB118" s="210">
        <v>0</v>
      </c>
      <c r="BC118" s="210">
        <v>0</v>
      </c>
    </row>
    <row r="119" spans="1:55" s="151" customFormat="1" ht="13.5" x14ac:dyDescent="0.2">
      <c r="A119" s="215" t="str">
        <f t="shared" si="8"/>
        <v>A2045510</v>
      </c>
      <c r="B119" s="1086" t="s">
        <v>14</v>
      </c>
      <c r="C119" s="1087"/>
      <c r="D119" s="1086" t="s">
        <v>282</v>
      </c>
      <c r="E119" s="1087"/>
      <c r="F119" s="1086" t="s">
        <v>280</v>
      </c>
      <c r="G119" s="1087"/>
      <c r="H119" s="1086" t="s">
        <v>283</v>
      </c>
      <c r="I119" s="1087"/>
      <c r="J119" s="1086" t="s">
        <v>284</v>
      </c>
      <c r="K119" s="1087"/>
      <c r="L119" s="1087"/>
      <c r="M119" s="1086" t="s">
        <v>284</v>
      </c>
      <c r="N119" s="1087"/>
      <c r="O119" s="1087"/>
      <c r="P119" s="1086"/>
      <c r="Q119" s="1087"/>
      <c r="R119" s="1086"/>
      <c r="S119" s="1087"/>
      <c r="T119" s="1088" t="s">
        <v>62</v>
      </c>
      <c r="U119" s="1087"/>
      <c r="V119" s="1087"/>
      <c r="W119" s="1087"/>
      <c r="X119" s="1087"/>
      <c r="Y119" s="1087"/>
      <c r="Z119" s="1087"/>
      <c r="AA119" s="1087"/>
      <c r="AB119" s="1086" t="s">
        <v>273</v>
      </c>
      <c r="AC119" s="1087"/>
      <c r="AD119" s="1087"/>
      <c r="AE119" s="1087"/>
      <c r="AF119" s="1087"/>
      <c r="AG119" s="1086" t="s">
        <v>274</v>
      </c>
      <c r="AH119" s="1087"/>
      <c r="AI119" s="1087"/>
      <c r="AJ119" s="208" t="s">
        <v>65</v>
      </c>
      <c r="AK119" s="1089" t="s">
        <v>275</v>
      </c>
      <c r="AL119" s="1087"/>
      <c r="AM119" s="1087"/>
      <c r="AN119" s="1087"/>
      <c r="AO119" s="1087"/>
      <c r="AP119" s="1087"/>
      <c r="AQ119" s="209">
        <v>530000000</v>
      </c>
      <c r="AR119" s="209">
        <v>5000000</v>
      </c>
      <c r="AS119" s="266">
        <v>525000000</v>
      </c>
      <c r="AT119" s="217">
        <v>0</v>
      </c>
      <c r="AU119" s="209">
        <v>1190000</v>
      </c>
      <c r="AV119" s="209">
        <v>3810000</v>
      </c>
      <c r="AW119" s="217">
        <v>0</v>
      </c>
      <c r="AX119" s="209">
        <v>1190000</v>
      </c>
      <c r="AY119" s="210">
        <v>0</v>
      </c>
      <c r="AZ119" s="210">
        <v>0</v>
      </c>
      <c r="BA119" s="210">
        <v>0</v>
      </c>
      <c r="BB119" s="210">
        <v>0</v>
      </c>
      <c r="BC119" s="210">
        <v>0</v>
      </c>
    </row>
    <row r="120" spans="1:55" s="151" customFormat="1" ht="13.5" x14ac:dyDescent="0.2">
      <c r="A120" s="215" t="str">
        <f t="shared" si="8"/>
        <v>A2045610</v>
      </c>
      <c r="B120" s="1086" t="s">
        <v>14</v>
      </c>
      <c r="C120" s="1087"/>
      <c r="D120" s="1086" t="s">
        <v>282</v>
      </c>
      <c r="E120" s="1087"/>
      <c r="F120" s="1086" t="s">
        <v>280</v>
      </c>
      <c r="G120" s="1087"/>
      <c r="H120" s="1086" t="s">
        <v>283</v>
      </c>
      <c r="I120" s="1087"/>
      <c r="J120" s="1086" t="s">
        <v>284</v>
      </c>
      <c r="K120" s="1087"/>
      <c r="L120" s="1087"/>
      <c r="M120" s="1086" t="s">
        <v>292</v>
      </c>
      <c r="N120" s="1087"/>
      <c r="O120" s="1087"/>
      <c r="P120" s="1086"/>
      <c r="Q120" s="1087"/>
      <c r="R120" s="1086"/>
      <c r="S120" s="1087"/>
      <c r="T120" s="1088" t="s">
        <v>63</v>
      </c>
      <c r="U120" s="1087"/>
      <c r="V120" s="1087"/>
      <c r="W120" s="1087"/>
      <c r="X120" s="1087"/>
      <c r="Y120" s="1087"/>
      <c r="Z120" s="1087"/>
      <c r="AA120" s="1087"/>
      <c r="AB120" s="1086" t="s">
        <v>273</v>
      </c>
      <c r="AC120" s="1087"/>
      <c r="AD120" s="1087"/>
      <c r="AE120" s="1087"/>
      <c r="AF120" s="1087"/>
      <c r="AG120" s="1086" t="s">
        <v>274</v>
      </c>
      <c r="AH120" s="1087"/>
      <c r="AI120" s="1087"/>
      <c r="AJ120" s="208" t="s">
        <v>65</v>
      </c>
      <c r="AK120" s="1089" t="s">
        <v>275</v>
      </c>
      <c r="AL120" s="1087"/>
      <c r="AM120" s="1087"/>
      <c r="AN120" s="1087"/>
      <c r="AO120" s="1087"/>
      <c r="AP120" s="1087"/>
      <c r="AQ120" s="209">
        <v>125000000</v>
      </c>
      <c r="AR120" s="209">
        <v>121715885</v>
      </c>
      <c r="AS120" s="266">
        <v>3284115</v>
      </c>
      <c r="AT120" s="217">
        <v>0</v>
      </c>
      <c r="AU120" s="209">
        <v>75978261</v>
      </c>
      <c r="AV120" s="209">
        <v>45737624</v>
      </c>
      <c r="AW120" s="216">
        <v>35508171</v>
      </c>
      <c r="AX120" s="209">
        <v>40470090</v>
      </c>
      <c r="AY120" s="209">
        <v>35508171</v>
      </c>
      <c r="AZ120" s="210">
        <v>0</v>
      </c>
      <c r="BA120" s="209">
        <v>35508171</v>
      </c>
      <c r="BB120" s="210">
        <v>0</v>
      </c>
      <c r="BC120" s="210">
        <v>0</v>
      </c>
    </row>
    <row r="121" spans="1:55" s="151" customFormat="1" ht="13.5" x14ac:dyDescent="0.2">
      <c r="A121" s="215" t="str">
        <f t="shared" si="8"/>
        <v>A2045613</v>
      </c>
      <c r="B121" s="1086" t="s">
        <v>14</v>
      </c>
      <c r="C121" s="1087"/>
      <c r="D121" s="1086" t="s">
        <v>282</v>
      </c>
      <c r="E121" s="1087"/>
      <c r="F121" s="1086" t="s">
        <v>280</v>
      </c>
      <c r="G121" s="1087"/>
      <c r="H121" s="1086" t="s">
        <v>283</v>
      </c>
      <c r="I121" s="1087"/>
      <c r="J121" s="1086" t="s">
        <v>284</v>
      </c>
      <c r="K121" s="1087"/>
      <c r="L121" s="1087"/>
      <c r="M121" s="1086" t="s">
        <v>292</v>
      </c>
      <c r="N121" s="1087"/>
      <c r="O121" s="1087"/>
      <c r="P121" s="1086"/>
      <c r="Q121" s="1087"/>
      <c r="R121" s="1086"/>
      <c r="S121" s="1087"/>
      <c r="T121" s="1088" t="s">
        <v>63</v>
      </c>
      <c r="U121" s="1087"/>
      <c r="V121" s="1087"/>
      <c r="W121" s="1087"/>
      <c r="X121" s="1087"/>
      <c r="Y121" s="1087"/>
      <c r="Z121" s="1087"/>
      <c r="AA121" s="1087"/>
      <c r="AB121" s="1086" t="s">
        <v>273</v>
      </c>
      <c r="AC121" s="1087"/>
      <c r="AD121" s="1087"/>
      <c r="AE121" s="1087"/>
      <c r="AF121" s="1087"/>
      <c r="AG121" s="1086" t="s">
        <v>274</v>
      </c>
      <c r="AH121" s="1087"/>
      <c r="AI121" s="1087"/>
      <c r="AJ121" s="208" t="s">
        <v>303</v>
      </c>
      <c r="AK121" s="1089" t="s">
        <v>321</v>
      </c>
      <c r="AL121" s="1087"/>
      <c r="AM121" s="1087"/>
      <c r="AN121" s="1087"/>
      <c r="AO121" s="1087"/>
      <c r="AP121" s="1087"/>
      <c r="AQ121" s="209">
        <v>320000000</v>
      </c>
      <c r="AR121" s="210">
        <v>0</v>
      </c>
      <c r="AS121" s="266">
        <v>320000000</v>
      </c>
      <c r="AT121" s="217">
        <v>0</v>
      </c>
      <c r="AU121" s="210">
        <v>0</v>
      </c>
      <c r="AV121" s="210">
        <v>0</v>
      </c>
      <c r="AW121" s="217">
        <v>0</v>
      </c>
      <c r="AX121" s="210">
        <v>0</v>
      </c>
      <c r="AY121" s="210">
        <v>0</v>
      </c>
      <c r="AZ121" s="210">
        <v>0</v>
      </c>
      <c r="BA121" s="210">
        <v>0</v>
      </c>
      <c r="BB121" s="210">
        <v>0</v>
      </c>
      <c r="BC121" s="210">
        <v>0</v>
      </c>
    </row>
    <row r="122" spans="1:55" s="151" customFormat="1" ht="13.5" x14ac:dyDescent="0.2">
      <c r="A122" s="215" t="str">
        <f t="shared" si="8"/>
        <v>A2045810</v>
      </c>
      <c r="B122" s="1086" t="s">
        <v>14</v>
      </c>
      <c r="C122" s="1087"/>
      <c r="D122" s="1086" t="s">
        <v>282</v>
      </c>
      <c r="E122" s="1087"/>
      <c r="F122" s="1086" t="s">
        <v>280</v>
      </c>
      <c r="G122" s="1087"/>
      <c r="H122" s="1086" t="s">
        <v>283</v>
      </c>
      <c r="I122" s="1087"/>
      <c r="J122" s="1086" t="s">
        <v>284</v>
      </c>
      <c r="K122" s="1087"/>
      <c r="L122" s="1087"/>
      <c r="M122" s="1086" t="s">
        <v>294</v>
      </c>
      <c r="N122" s="1087"/>
      <c r="O122" s="1087"/>
      <c r="P122" s="1086"/>
      <c r="Q122" s="1087"/>
      <c r="R122" s="1086"/>
      <c r="S122" s="1087"/>
      <c r="T122" s="1088" t="s">
        <v>64</v>
      </c>
      <c r="U122" s="1087"/>
      <c r="V122" s="1087"/>
      <c r="W122" s="1087"/>
      <c r="X122" s="1087"/>
      <c r="Y122" s="1087"/>
      <c r="Z122" s="1087"/>
      <c r="AA122" s="1087"/>
      <c r="AB122" s="1086" t="s">
        <v>273</v>
      </c>
      <c r="AC122" s="1087"/>
      <c r="AD122" s="1087"/>
      <c r="AE122" s="1087"/>
      <c r="AF122" s="1087"/>
      <c r="AG122" s="1086" t="s">
        <v>274</v>
      </c>
      <c r="AH122" s="1087"/>
      <c r="AI122" s="1087"/>
      <c r="AJ122" s="208" t="s">
        <v>65</v>
      </c>
      <c r="AK122" s="1089" t="s">
        <v>275</v>
      </c>
      <c r="AL122" s="1087"/>
      <c r="AM122" s="1087"/>
      <c r="AN122" s="1087"/>
      <c r="AO122" s="1087"/>
      <c r="AP122" s="1087"/>
      <c r="AQ122" s="209">
        <v>1761022020</v>
      </c>
      <c r="AR122" s="209">
        <v>1310452093.1199999</v>
      </c>
      <c r="AS122" s="266">
        <v>450569926.88</v>
      </c>
      <c r="AT122" s="217">
        <v>0</v>
      </c>
      <c r="AU122" s="209">
        <v>1290563384.5899999</v>
      </c>
      <c r="AV122" s="209">
        <v>19888708.530000001</v>
      </c>
      <c r="AW122" s="216">
        <v>417402640.39999998</v>
      </c>
      <c r="AX122" s="209">
        <v>873160744.19000006</v>
      </c>
      <c r="AY122" s="209">
        <v>417402640.39999998</v>
      </c>
      <c r="AZ122" s="210">
        <v>0</v>
      </c>
      <c r="BA122" s="209">
        <v>417402640.39999998</v>
      </c>
      <c r="BB122" s="210">
        <v>0</v>
      </c>
      <c r="BC122" s="210">
        <v>0</v>
      </c>
    </row>
    <row r="123" spans="1:55" s="151" customFormat="1" ht="13.5" x14ac:dyDescent="0.2">
      <c r="A123" s="215" t="str">
        <f t="shared" si="8"/>
        <v>A20451010</v>
      </c>
      <c r="B123" s="1086" t="s">
        <v>14</v>
      </c>
      <c r="C123" s="1087"/>
      <c r="D123" s="1086" t="s">
        <v>282</v>
      </c>
      <c r="E123" s="1087"/>
      <c r="F123" s="1086" t="s">
        <v>280</v>
      </c>
      <c r="G123" s="1087"/>
      <c r="H123" s="1086" t="s">
        <v>283</v>
      </c>
      <c r="I123" s="1087"/>
      <c r="J123" s="1086" t="s">
        <v>284</v>
      </c>
      <c r="K123" s="1087"/>
      <c r="L123" s="1087"/>
      <c r="M123" s="1086" t="s">
        <v>65</v>
      </c>
      <c r="N123" s="1087"/>
      <c r="O123" s="1087"/>
      <c r="P123" s="1086"/>
      <c r="Q123" s="1087"/>
      <c r="R123" s="1086"/>
      <c r="S123" s="1087"/>
      <c r="T123" s="1088" t="s">
        <v>66</v>
      </c>
      <c r="U123" s="1087"/>
      <c r="V123" s="1087"/>
      <c r="W123" s="1087"/>
      <c r="X123" s="1087"/>
      <c r="Y123" s="1087"/>
      <c r="Z123" s="1087"/>
      <c r="AA123" s="1087"/>
      <c r="AB123" s="1086" t="s">
        <v>273</v>
      </c>
      <c r="AC123" s="1087"/>
      <c r="AD123" s="1087"/>
      <c r="AE123" s="1087"/>
      <c r="AF123" s="1087"/>
      <c r="AG123" s="1086" t="s">
        <v>274</v>
      </c>
      <c r="AH123" s="1087"/>
      <c r="AI123" s="1087"/>
      <c r="AJ123" s="208" t="s">
        <v>65</v>
      </c>
      <c r="AK123" s="1089" t="s">
        <v>275</v>
      </c>
      <c r="AL123" s="1087"/>
      <c r="AM123" s="1087"/>
      <c r="AN123" s="1087"/>
      <c r="AO123" s="1087"/>
      <c r="AP123" s="1087"/>
      <c r="AQ123" s="209">
        <v>2715791148</v>
      </c>
      <c r="AR123" s="209">
        <v>2105723798.29</v>
      </c>
      <c r="AS123" s="266">
        <v>610067349.71000004</v>
      </c>
      <c r="AT123" s="217">
        <v>0</v>
      </c>
      <c r="AU123" s="209">
        <v>2087108627.29</v>
      </c>
      <c r="AV123" s="209">
        <v>18615171</v>
      </c>
      <c r="AW123" s="216">
        <v>651170577</v>
      </c>
      <c r="AX123" s="209">
        <v>1435938050.29</v>
      </c>
      <c r="AY123" s="209">
        <v>651170577</v>
      </c>
      <c r="AZ123" s="210">
        <v>0</v>
      </c>
      <c r="BA123" s="209">
        <v>651170577</v>
      </c>
      <c r="BB123" s="210">
        <v>0</v>
      </c>
      <c r="BC123" s="210">
        <v>0</v>
      </c>
    </row>
    <row r="124" spans="1:55" s="151" customFormat="1" ht="13.5" x14ac:dyDescent="0.2">
      <c r="A124" s="215" t="str">
        <f t="shared" si="8"/>
        <v>A20451210</v>
      </c>
      <c r="B124" s="1086" t="s">
        <v>14</v>
      </c>
      <c r="C124" s="1087"/>
      <c r="D124" s="1086" t="s">
        <v>282</v>
      </c>
      <c r="E124" s="1087"/>
      <c r="F124" s="1086" t="s">
        <v>280</v>
      </c>
      <c r="G124" s="1087"/>
      <c r="H124" s="1086" t="s">
        <v>283</v>
      </c>
      <c r="I124" s="1087"/>
      <c r="J124" s="1086" t="s">
        <v>284</v>
      </c>
      <c r="K124" s="1087"/>
      <c r="L124" s="1087"/>
      <c r="M124" s="1086" t="s">
        <v>290</v>
      </c>
      <c r="N124" s="1087"/>
      <c r="O124" s="1087"/>
      <c r="P124" s="1086"/>
      <c r="Q124" s="1087"/>
      <c r="R124" s="1086"/>
      <c r="S124" s="1087"/>
      <c r="T124" s="1088" t="s">
        <v>67</v>
      </c>
      <c r="U124" s="1087"/>
      <c r="V124" s="1087"/>
      <c r="W124" s="1087"/>
      <c r="X124" s="1087"/>
      <c r="Y124" s="1087"/>
      <c r="Z124" s="1087"/>
      <c r="AA124" s="1087"/>
      <c r="AB124" s="1086" t="s">
        <v>273</v>
      </c>
      <c r="AC124" s="1087"/>
      <c r="AD124" s="1087"/>
      <c r="AE124" s="1087"/>
      <c r="AF124" s="1087"/>
      <c r="AG124" s="1086" t="s">
        <v>274</v>
      </c>
      <c r="AH124" s="1087"/>
      <c r="AI124" s="1087"/>
      <c r="AJ124" s="208" t="s">
        <v>65</v>
      </c>
      <c r="AK124" s="1089" t="s">
        <v>275</v>
      </c>
      <c r="AL124" s="1087"/>
      <c r="AM124" s="1087"/>
      <c r="AN124" s="1087"/>
      <c r="AO124" s="1087"/>
      <c r="AP124" s="1087"/>
      <c r="AQ124" s="209">
        <v>3500000</v>
      </c>
      <c r="AR124" s="209">
        <v>956960</v>
      </c>
      <c r="AS124" s="266">
        <v>2543040</v>
      </c>
      <c r="AT124" s="217">
        <v>0</v>
      </c>
      <c r="AU124" s="209">
        <v>956960</v>
      </c>
      <c r="AV124" s="210">
        <v>0</v>
      </c>
      <c r="AW124" s="216">
        <v>956960</v>
      </c>
      <c r="AX124" s="210">
        <v>0</v>
      </c>
      <c r="AY124" s="209">
        <v>956960</v>
      </c>
      <c r="AZ124" s="210">
        <v>0</v>
      </c>
      <c r="BA124" s="209">
        <v>956960</v>
      </c>
      <c r="BB124" s="210">
        <v>0</v>
      </c>
      <c r="BC124" s="210">
        <v>0</v>
      </c>
    </row>
    <row r="125" spans="1:55" s="151" customFormat="1" ht="13.5" x14ac:dyDescent="0.2">
      <c r="A125" s="215" t="str">
        <f t="shared" si="8"/>
        <v>A204610</v>
      </c>
      <c r="B125" s="1092" t="s">
        <v>14</v>
      </c>
      <c r="C125" s="1087"/>
      <c r="D125" s="1092" t="s">
        <v>282</v>
      </c>
      <c r="E125" s="1087"/>
      <c r="F125" s="1092" t="s">
        <v>280</v>
      </c>
      <c r="G125" s="1087"/>
      <c r="H125" s="1092" t="s">
        <v>283</v>
      </c>
      <c r="I125" s="1087"/>
      <c r="J125" s="1092" t="s">
        <v>292</v>
      </c>
      <c r="K125" s="1087"/>
      <c r="L125" s="1087"/>
      <c r="M125" s="1092"/>
      <c r="N125" s="1087"/>
      <c r="O125" s="1087"/>
      <c r="P125" s="1092"/>
      <c r="Q125" s="1087"/>
      <c r="R125" s="1092"/>
      <c r="S125" s="1087"/>
      <c r="T125" s="1093" t="s">
        <v>304</v>
      </c>
      <c r="U125" s="1087"/>
      <c r="V125" s="1087"/>
      <c r="W125" s="1087"/>
      <c r="X125" s="1087"/>
      <c r="Y125" s="1087"/>
      <c r="Z125" s="1087"/>
      <c r="AA125" s="1087"/>
      <c r="AB125" s="1092" t="s">
        <v>273</v>
      </c>
      <c r="AC125" s="1087"/>
      <c r="AD125" s="1087"/>
      <c r="AE125" s="1087"/>
      <c r="AF125" s="1087"/>
      <c r="AG125" s="1092" t="s">
        <v>274</v>
      </c>
      <c r="AH125" s="1087"/>
      <c r="AI125" s="1087"/>
      <c r="AJ125" s="204" t="s">
        <v>65</v>
      </c>
      <c r="AK125" s="1091" t="s">
        <v>275</v>
      </c>
      <c r="AL125" s="1087"/>
      <c r="AM125" s="1087"/>
      <c r="AN125" s="1087"/>
      <c r="AO125" s="1087"/>
      <c r="AP125" s="1087"/>
      <c r="AQ125" s="205">
        <v>2810671112</v>
      </c>
      <c r="AR125" s="205">
        <v>2088681676.5</v>
      </c>
      <c r="AS125" s="264">
        <v>721989435.5</v>
      </c>
      <c r="AT125" s="307">
        <v>0</v>
      </c>
      <c r="AU125" s="205">
        <v>1619647028</v>
      </c>
      <c r="AV125" s="205">
        <v>469034648.5</v>
      </c>
      <c r="AW125" s="306">
        <v>786379421</v>
      </c>
      <c r="AX125" s="205">
        <v>833267607</v>
      </c>
      <c r="AY125" s="205">
        <v>786379421</v>
      </c>
      <c r="AZ125" s="206">
        <v>0</v>
      </c>
      <c r="BA125" s="205">
        <v>786379421</v>
      </c>
      <c r="BB125" s="206">
        <v>0</v>
      </c>
      <c r="BC125" s="206">
        <v>0</v>
      </c>
    </row>
    <row r="126" spans="1:55" s="151" customFormat="1" ht="13.5" x14ac:dyDescent="0.2">
      <c r="A126" s="215" t="str">
        <f t="shared" si="8"/>
        <v>A2046210</v>
      </c>
      <c r="B126" s="1086" t="s">
        <v>14</v>
      </c>
      <c r="C126" s="1087"/>
      <c r="D126" s="1086" t="s">
        <v>282</v>
      </c>
      <c r="E126" s="1087"/>
      <c r="F126" s="1086" t="s">
        <v>280</v>
      </c>
      <c r="G126" s="1087"/>
      <c r="H126" s="1086" t="s">
        <v>283</v>
      </c>
      <c r="I126" s="1087"/>
      <c r="J126" s="1086" t="s">
        <v>292</v>
      </c>
      <c r="K126" s="1087"/>
      <c r="L126" s="1087"/>
      <c r="M126" s="1086" t="s">
        <v>282</v>
      </c>
      <c r="N126" s="1087"/>
      <c r="O126" s="1087"/>
      <c r="P126" s="1086"/>
      <c r="Q126" s="1087"/>
      <c r="R126" s="1086"/>
      <c r="S126" s="1087"/>
      <c r="T126" s="1088" t="s">
        <v>68</v>
      </c>
      <c r="U126" s="1087"/>
      <c r="V126" s="1087"/>
      <c r="W126" s="1087"/>
      <c r="X126" s="1087"/>
      <c r="Y126" s="1087"/>
      <c r="Z126" s="1087"/>
      <c r="AA126" s="1087"/>
      <c r="AB126" s="1086" t="s">
        <v>273</v>
      </c>
      <c r="AC126" s="1087"/>
      <c r="AD126" s="1087"/>
      <c r="AE126" s="1087"/>
      <c r="AF126" s="1087"/>
      <c r="AG126" s="1086" t="s">
        <v>274</v>
      </c>
      <c r="AH126" s="1087"/>
      <c r="AI126" s="1087"/>
      <c r="AJ126" s="208" t="s">
        <v>65</v>
      </c>
      <c r="AK126" s="1089" t="s">
        <v>275</v>
      </c>
      <c r="AL126" s="1087"/>
      <c r="AM126" s="1087"/>
      <c r="AN126" s="1087"/>
      <c r="AO126" s="1087"/>
      <c r="AP126" s="1087"/>
      <c r="AQ126" s="209">
        <v>1086771112</v>
      </c>
      <c r="AR126" s="209">
        <v>704781676</v>
      </c>
      <c r="AS126" s="266">
        <v>381989436</v>
      </c>
      <c r="AT126" s="217">
        <v>0</v>
      </c>
      <c r="AU126" s="209">
        <v>704781676</v>
      </c>
      <c r="AV126" s="210">
        <v>0</v>
      </c>
      <c r="AW126" s="216">
        <v>328946749</v>
      </c>
      <c r="AX126" s="209">
        <v>375834927</v>
      </c>
      <c r="AY126" s="209">
        <v>328946749</v>
      </c>
      <c r="AZ126" s="210">
        <v>0</v>
      </c>
      <c r="BA126" s="209">
        <v>328946749</v>
      </c>
      <c r="BB126" s="210">
        <v>0</v>
      </c>
      <c r="BC126" s="210">
        <v>0</v>
      </c>
    </row>
    <row r="127" spans="1:55" s="151" customFormat="1" ht="13.5" x14ac:dyDescent="0.2">
      <c r="A127" s="215" t="str">
        <f t="shared" si="8"/>
        <v>A2046310</v>
      </c>
      <c r="B127" s="1086" t="s">
        <v>14</v>
      </c>
      <c r="C127" s="1087"/>
      <c r="D127" s="1086" t="s">
        <v>282</v>
      </c>
      <c r="E127" s="1087"/>
      <c r="F127" s="1086" t="s">
        <v>280</v>
      </c>
      <c r="G127" s="1087"/>
      <c r="H127" s="1086" t="s">
        <v>283</v>
      </c>
      <c r="I127" s="1087"/>
      <c r="J127" s="1086" t="s">
        <v>292</v>
      </c>
      <c r="K127" s="1087"/>
      <c r="L127" s="1087"/>
      <c r="M127" s="1086" t="s">
        <v>289</v>
      </c>
      <c r="N127" s="1087"/>
      <c r="O127" s="1087"/>
      <c r="P127" s="1086"/>
      <c r="Q127" s="1087"/>
      <c r="R127" s="1086"/>
      <c r="S127" s="1087"/>
      <c r="T127" s="1088" t="s">
        <v>69</v>
      </c>
      <c r="U127" s="1087"/>
      <c r="V127" s="1087"/>
      <c r="W127" s="1087"/>
      <c r="X127" s="1087"/>
      <c r="Y127" s="1087"/>
      <c r="Z127" s="1087"/>
      <c r="AA127" s="1087"/>
      <c r="AB127" s="1086" t="s">
        <v>273</v>
      </c>
      <c r="AC127" s="1087"/>
      <c r="AD127" s="1087"/>
      <c r="AE127" s="1087"/>
      <c r="AF127" s="1087"/>
      <c r="AG127" s="1086" t="s">
        <v>274</v>
      </c>
      <c r="AH127" s="1087"/>
      <c r="AI127" s="1087"/>
      <c r="AJ127" s="208" t="s">
        <v>65</v>
      </c>
      <c r="AK127" s="1089" t="s">
        <v>275</v>
      </c>
      <c r="AL127" s="1087"/>
      <c r="AM127" s="1087"/>
      <c r="AN127" s="1087"/>
      <c r="AO127" s="1087"/>
      <c r="AP127" s="1087"/>
      <c r="AQ127" s="209">
        <v>90000000</v>
      </c>
      <c r="AR127" s="210">
        <v>0</v>
      </c>
      <c r="AS127" s="266">
        <v>90000000</v>
      </c>
      <c r="AT127" s="217">
        <v>0</v>
      </c>
      <c r="AU127" s="210">
        <v>0</v>
      </c>
      <c r="AV127" s="210">
        <v>0</v>
      </c>
      <c r="AW127" s="217">
        <v>0</v>
      </c>
      <c r="AX127" s="210">
        <v>0</v>
      </c>
      <c r="AY127" s="210">
        <v>0</v>
      </c>
      <c r="AZ127" s="210">
        <v>0</v>
      </c>
      <c r="BA127" s="210">
        <v>0</v>
      </c>
      <c r="BB127" s="210">
        <v>0</v>
      </c>
      <c r="BC127" s="210">
        <v>0</v>
      </c>
    </row>
    <row r="128" spans="1:55" s="151" customFormat="1" ht="13.5" x14ac:dyDescent="0.2">
      <c r="A128" s="215" t="str">
        <f t="shared" si="8"/>
        <v>A2046510</v>
      </c>
      <c r="B128" s="1086" t="s">
        <v>14</v>
      </c>
      <c r="C128" s="1087"/>
      <c r="D128" s="1086" t="s">
        <v>282</v>
      </c>
      <c r="E128" s="1087"/>
      <c r="F128" s="1086" t="s">
        <v>280</v>
      </c>
      <c r="G128" s="1087"/>
      <c r="H128" s="1086" t="s">
        <v>283</v>
      </c>
      <c r="I128" s="1087"/>
      <c r="J128" s="1086" t="s">
        <v>292</v>
      </c>
      <c r="K128" s="1087"/>
      <c r="L128" s="1087"/>
      <c r="M128" s="1086" t="s">
        <v>284</v>
      </c>
      <c r="N128" s="1087"/>
      <c r="O128" s="1087"/>
      <c r="P128" s="1086"/>
      <c r="Q128" s="1087"/>
      <c r="R128" s="1086"/>
      <c r="S128" s="1087"/>
      <c r="T128" s="1088" t="s">
        <v>70</v>
      </c>
      <c r="U128" s="1087"/>
      <c r="V128" s="1087"/>
      <c r="W128" s="1087"/>
      <c r="X128" s="1087"/>
      <c r="Y128" s="1087"/>
      <c r="Z128" s="1087"/>
      <c r="AA128" s="1087"/>
      <c r="AB128" s="1086" t="s">
        <v>273</v>
      </c>
      <c r="AC128" s="1087"/>
      <c r="AD128" s="1087"/>
      <c r="AE128" s="1087"/>
      <c r="AF128" s="1087"/>
      <c r="AG128" s="1086" t="s">
        <v>274</v>
      </c>
      <c r="AH128" s="1087"/>
      <c r="AI128" s="1087"/>
      <c r="AJ128" s="208" t="s">
        <v>65</v>
      </c>
      <c r="AK128" s="1089" t="s">
        <v>275</v>
      </c>
      <c r="AL128" s="1087"/>
      <c r="AM128" s="1087"/>
      <c r="AN128" s="1087"/>
      <c r="AO128" s="1087"/>
      <c r="AP128" s="1087"/>
      <c r="AQ128" s="209">
        <v>1583900000</v>
      </c>
      <c r="AR128" s="209">
        <v>1383900000.5</v>
      </c>
      <c r="AS128" s="266">
        <v>199999999.5</v>
      </c>
      <c r="AT128" s="217">
        <v>0</v>
      </c>
      <c r="AU128" s="209">
        <v>914865352</v>
      </c>
      <c r="AV128" s="209">
        <v>469034648.5</v>
      </c>
      <c r="AW128" s="216">
        <v>457432672</v>
      </c>
      <c r="AX128" s="209">
        <v>457432680</v>
      </c>
      <c r="AY128" s="209">
        <v>457432672</v>
      </c>
      <c r="AZ128" s="210">
        <v>0</v>
      </c>
      <c r="BA128" s="209">
        <v>457432672</v>
      </c>
      <c r="BB128" s="210">
        <v>0</v>
      </c>
      <c r="BC128" s="210">
        <v>0</v>
      </c>
    </row>
    <row r="129" spans="1:55" s="151" customFormat="1" ht="13.5" x14ac:dyDescent="0.2">
      <c r="A129" s="215" t="str">
        <f t="shared" si="8"/>
        <v>A2046810</v>
      </c>
      <c r="B129" s="1086" t="s">
        <v>14</v>
      </c>
      <c r="C129" s="1087"/>
      <c r="D129" s="1086" t="s">
        <v>282</v>
      </c>
      <c r="E129" s="1087"/>
      <c r="F129" s="1086" t="s">
        <v>280</v>
      </c>
      <c r="G129" s="1087"/>
      <c r="H129" s="1086" t="s">
        <v>283</v>
      </c>
      <c r="I129" s="1087"/>
      <c r="J129" s="1086" t="s">
        <v>292</v>
      </c>
      <c r="K129" s="1087"/>
      <c r="L129" s="1087"/>
      <c r="M129" s="1086" t="s">
        <v>294</v>
      </c>
      <c r="N129" s="1087"/>
      <c r="O129" s="1087"/>
      <c r="P129" s="1086"/>
      <c r="Q129" s="1087"/>
      <c r="R129" s="1086"/>
      <c r="S129" s="1087"/>
      <c r="T129" s="1088" t="s">
        <v>657</v>
      </c>
      <c r="U129" s="1087"/>
      <c r="V129" s="1087"/>
      <c r="W129" s="1087"/>
      <c r="X129" s="1087"/>
      <c r="Y129" s="1087"/>
      <c r="Z129" s="1087"/>
      <c r="AA129" s="1087"/>
      <c r="AB129" s="1086" t="s">
        <v>273</v>
      </c>
      <c r="AC129" s="1087"/>
      <c r="AD129" s="1087"/>
      <c r="AE129" s="1087"/>
      <c r="AF129" s="1087"/>
      <c r="AG129" s="1086" t="s">
        <v>274</v>
      </c>
      <c r="AH129" s="1087"/>
      <c r="AI129" s="1087"/>
      <c r="AJ129" s="208" t="s">
        <v>65</v>
      </c>
      <c r="AK129" s="1089" t="s">
        <v>275</v>
      </c>
      <c r="AL129" s="1087"/>
      <c r="AM129" s="1087"/>
      <c r="AN129" s="1087"/>
      <c r="AO129" s="1087"/>
      <c r="AP129" s="1087"/>
      <c r="AQ129" s="209">
        <v>50000000</v>
      </c>
      <c r="AR129" s="210">
        <v>0</v>
      </c>
      <c r="AS129" s="266">
        <v>50000000</v>
      </c>
      <c r="AT129" s="217">
        <v>0</v>
      </c>
      <c r="AU129" s="210">
        <v>0</v>
      </c>
      <c r="AV129" s="210">
        <v>0</v>
      </c>
      <c r="AW129" s="217">
        <v>0</v>
      </c>
      <c r="AX129" s="210">
        <v>0</v>
      </c>
      <c r="AY129" s="210">
        <v>0</v>
      </c>
      <c r="AZ129" s="210">
        <v>0</v>
      </c>
      <c r="BA129" s="210">
        <v>0</v>
      </c>
      <c r="BB129" s="210">
        <v>0</v>
      </c>
      <c r="BC129" s="210">
        <v>0</v>
      </c>
    </row>
    <row r="130" spans="1:55" s="151" customFormat="1" ht="13.5" x14ac:dyDescent="0.2">
      <c r="A130" s="215" t="str">
        <f t="shared" si="8"/>
        <v>A204710</v>
      </c>
      <c r="B130" s="1092" t="s">
        <v>14</v>
      </c>
      <c r="C130" s="1087"/>
      <c r="D130" s="1092" t="s">
        <v>282</v>
      </c>
      <c r="E130" s="1087"/>
      <c r="F130" s="1092" t="s">
        <v>280</v>
      </c>
      <c r="G130" s="1087"/>
      <c r="H130" s="1092" t="s">
        <v>283</v>
      </c>
      <c r="I130" s="1087"/>
      <c r="J130" s="1092" t="s">
        <v>293</v>
      </c>
      <c r="K130" s="1087"/>
      <c r="L130" s="1087"/>
      <c r="M130" s="1092"/>
      <c r="N130" s="1087"/>
      <c r="O130" s="1087"/>
      <c r="P130" s="1092"/>
      <c r="Q130" s="1087"/>
      <c r="R130" s="1092"/>
      <c r="S130" s="1087"/>
      <c r="T130" s="1093" t="s">
        <v>220</v>
      </c>
      <c r="U130" s="1087"/>
      <c r="V130" s="1087"/>
      <c r="W130" s="1087"/>
      <c r="X130" s="1087"/>
      <c r="Y130" s="1087"/>
      <c r="Z130" s="1087"/>
      <c r="AA130" s="1087"/>
      <c r="AB130" s="1092" t="s">
        <v>273</v>
      </c>
      <c r="AC130" s="1087"/>
      <c r="AD130" s="1087"/>
      <c r="AE130" s="1087"/>
      <c r="AF130" s="1087"/>
      <c r="AG130" s="1092" t="s">
        <v>274</v>
      </c>
      <c r="AH130" s="1087"/>
      <c r="AI130" s="1087"/>
      <c r="AJ130" s="204" t="s">
        <v>65</v>
      </c>
      <c r="AK130" s="1091" t="s">
        <v>275</v>
      </c>
      <c r="AL130" s="1087"/>
      <c r="AM130" s="1087"/>
      <c r="AN130" s="1087"/>
      <c r="AO130" s="1087"/>
      <c r="AP130" s="1087"/>
      <c r="AQ130" s="205">
        <v>101400000</v>
      </c>
      <c r="AR130" s="205">
        <v>65534629</v>
      </c>
      <c r="AS130" s="264">
        <v>35865371</v>
      </c>
      <c r="AT130" s="307">
        <v>0</v>
      </c>
      <c r="AU130" s="205">
        <v>41334446</v>
      </c>
      <c r="AV130" s="205">
        <v>24200183</v>
      </c>
      <c r="AW130" s="306">
        <v>41334446</v>
      </c>
      <c r="AX130" s="206">
        <v>0</v>
      </c>
      <c r="AY130" s="205">
        <v>41334446</v>
      </c>
      <c r="AZ130" s="206">
        <v>0</v>
      </c>
      <c r="BA130" s="205">
        <v>41334446</v>
      </c>
      <c r="BB130" s="206">
        <v>0</v>
      </c>
      <c r="BC130" s="206">
        <v>0</v>
      </c>
    </row>
    <row r="131" spans="1:55" s="151" customFormat="1" ht="13.5" x14ac:dyDescent="0.2">
      <c r="A131" s="215" t="str">
        <f t="shared" si="8"/>
        <v>A2047510</v>
      </c>
      <c r="B131" s="1086" t="s">
        <v>14</v>
      </c>
      <c r="C131" s="1087"/>
      <c r="D131" s="1086" t="s">
        <v>282</v>
      </c>
      <c r="E131" s="1087"/>
      <c r="F131" s="1086" t="s">
        <v>280</v>
      </c>
      <c r="G131" s="1087"/>
      <c r="H131" s="1086" t="s">
        <v>283</v>
      </c>
      <c r="I131" s="1087"/>
      <c r="J131" s="1086" t="s">
        <v>293</v>
      </c>
      <c r="K131" s="1087"/>
      <c r="L131" s="1087"/>
      <c r="M131" s="1086" t="s">
        <v>284</v>
      </c>
      <c r="N131" s="1087"/>
      <c r="O131" s="1087"/>
      <c r="P131" s="1086"/>
      <c r="Q131" s="1087"/>
      <c r="R131" s="1086"/>
      <c r="S131" s="1087"/>
      <c r="T131" s="1088" t="s">
        <v>71</v>
      </c>
      <c r="U131" s="1087"/>
      <c r="V131" s="1087"/>
      <c r="W131" s="1087"/>
      <c r="X131" s="1087"/>
      <c r="Y131" s="1087"/>
      <c r="Z131" s="1087"/>
      <c r="AA131" s="1087"/>
      <c r="AB131" s="1086" t="s">
        <v>273</v>
      </c>
      <c r="AC131" s="1087"/>
      <c r="AD131" s="1087"/>
      <c r="AE131" s="1087"/>
      <c r="AF131" s="1087"/>
      <c r="AG131" s="1086" t="s">
        <v>274</v>
      </c>
      <c r="AH131" s="1087"/>
      <c r="AI131" s="1087"/>
      <c r="AJ131" s="208" t="s">
        <v>65</v>
      </c>
      <c r="AK131" s="1089" t="s">
        <v>275</v>
      </c>
      <c r="AL131" s="1087"/>
      <c r="AM131" s="1087"/>
      <c r="AN131" s="1087"/>
      <c r="AO131" s="1087"/>
      <c r="AP131" s="1087"/>
      <c r="AQ131" s="209">
        <v>6000000</v>
      </c>
      <c r="AR131" s="209">
        <v>837000</v>
      </c>
      <c r="AS131" s="266">
        <v>5163000</v>
      </c>
      <c r="AT131" s="217">
        <v>0</v>
      </c>
      <c r="AU131" s="209">
        <v>837000</v>
      </c>
      <c r="AV131" s="210">
        <v>0</v>
      </c>
      <c r="AW131" s="216">
        <v>837000</v>
      </c>
      <c r="AX131" s="210">
        <v>0</v>
      </c>
      <c r="AY131" s="209">
        <v>837000</v>
      </c>
      <c r="AZ131" s="210">
        <v>0</v>
      </c>
      <c r="BA131" s="209">
        <v>837000</v>
      </c>
      <c r="BB131" s="210">
        <v>0</v>
      </c>
      <c r="BC131" s="210">
        <v>0</v>
      </c>
    </row>
    <row r="132" spans="1:55" s="151" customFormat="1" ht="13.5" x14ac:dyDescent="0.2">
      <c r="A132" s="215" t="str">
        <f t="shared" si="8"/>
        <v>A2047610</v>
      </c>
      <c r="B132" s="1086" t="s">
        <v>14</v>
      </c>
      <c r="C132" s="1087"/>
      <c r="D132" s="1086" t="s">
        <v>282</v>
      </c>
      <c r="E132" s="1087"/>
      <c r="F132" s="1086" t="s">
        <v>280</v>
      </c>
      <c r="G132" s="1087"/>
      <c r="H132" s="1086" t="s">
        <v>283</v>
      </c>
      <c r="I132" s="1087"/>
      <c r="J132" s="1086" t="s">
        <v>293</v>
      </c>
      <c r="K132" s="1087"/>
      <c r="L132" s="1087"/>
      <c r="M132" s="1086" t="s">
        <v>292</v>
      </c>
      <c r="N132" s="1087"/>
      <c r="O132" s="1087"/>
      <c r="P132" s="1086"/>
      <c r="Q132" s="1087"/>
      <c r="R132" s="1086"/>
      <c r="S132" s="1087"/>
      <c r="T132" s="1088" t="s">
        <v>72</v>
      </c>
      <c r="U132" s="1087"/>
      <c r="V132" s="1087"/>
      <c r="W132" s="1087"/>
      <c r="X132" s="1087"/>
      <c r="Y132" s="1087"/>
      <c r="Z132" s="1087"/>
      <c r="AA132" s="1087"/>
      <c r="AB132" s="1086" t="s">
        <v>273</v>
      </c>
      <c r="AC132" s="1087"/>
      <c r="AD132" s="1087"/>
      <c r="AE132" s="1087"/>
      <c r="AF132" s="1087"/>
      <c r="AG132" s="1086" t="s">
        <v>274</v>
      </c>
      <c r="AH132" s="1087"/>
      <c r="AI132" s="1087"/>
      <c r="AJ132" s="208" t="s">
        <v>65</v>
      </c>
      <c r="AK132" s="1089" t="s">
        <v>275</v>
      </c>
      <c r="AL132" s="1087"/>
      <c r="AM132" s="1087"/>
      <c r="AN132" s="1087"/>
      <c r="AO132" s="1087"/>
      <c r="AP132" s="1087"/>
      <c r="AQ132" s="209">
        <v>95400000</v>
      </c>
      <c r="AR132" s="209">
        <v>64697629</v>
      </c>
      <c r="AS132" s="266">
        <v>30702371</v>
      </c>
      <c r="AT132" s="217">
        <v>0</v>
      </c>
      <c r="AU132" s="209">
        <v>40497446</v>
      </c>
      <c r="AV132" s="209">
        <v>24200183</v>
      </c>
      <c r="AW132" s="216">
        <v>40497446</v>
      </c>
      <c r="AX132" s="210">
        <v>0</v>
      </c>
      <c r="AY132" s="209">
        <v>40497446</v>
      </c>
      <c r="AZ132" s="210">
        <v>0</v>
      </c>
      <c r="BA132" s="209">
        <v>40497446</v>
      </c>
      <c r="BB132" s="210">
        <v>0</v>
      </c>
      <c r="BC132" s="210">
        <v>0</v>
      </c>
    </row>
    <row r="133" spans="1:55" s="151" customFormat="1" ht="13.5" x14ac:dyDescent="0.2">
      <c r="A133" s="215" t="str">
        <f t="shared" si="8"/>
        <v>A204810</v>
      </c>
      <c r="B133" s="1092" t="s">
        <v>14</v>
      </c>
      <c r="C133" s="1087"/>
      <c r="D133" s="1092" t="s">
        <v>282</v>
      </c>
      <c r="E133" s="1087"/>
      <c r="F133" s="1092" t="s">
        <v>280</v>
      </c>
      <c r="G133" s="1087"/>
      <c r="H133" s="1092" t="s">
        <v>283</v>
      </c>
      <c r="I133" s="1087"/>
      <c r="J133" s="1092" t="s">
        <v>294</v>
      </c>
      <c r="K133" s="1087"/>
      <c r="L133" s="1087"/>
      <c r="M133" s="1092"/>
      <c r="N133" s="1087"/>
      <c r="O133" s="1087"/>
      <c r="P133" s="1092"/>
      <c r="Q133" s="1087"/>
      <c r="R133" s="1092"/>
      <c r="S133" s="1087"/>
      <c r="T133" s="1093" t="s">
        <v>305</v>
      </c>
      <c r="U133" s="1087"/>
      <c r="V133" s="1087"/>
      <c r="W133" s="1087"/>
      <c r="X133" s="1087"/>
      <c r="Y133" s="1087"/>
      <c r="Z133" s="1087"/>
      <c r="AA133" s="1087"/>
      <c r="AB133" s="1092" t="s">
        <v>273</v>
      </c>
      <c r="AC133" s="1087"/>
      <c r="AD133" s="1087"/>
      <c r="AE133" s="1087"/>
      <c r="AF133" s="1087"/>
      <c r="AG133" s="1092" t="s">
        <v>274</v>
      </c>
      <c r="AH133" s="1087"/>
      <c r="AI133" s="1087"/>
      <c r="AJ133" s="204" t="s">
        <v>65</v>
      </c>
      <c r="AK133" s="1091" t="s">
        <v>275</v>
      </c>
      <c r="AL133" s="1087"/>
      <c r="AM133" s="1087"/>
      <c r="AN133" s="1087"/>
      <c r="AO133" s="1087"/>
      <c r="AP133" s="1087"/>
      <c r="AQ133" s="205">
        <v>1343176172</v>
      </c>
      <c r="AR133" s="205">
        <v>1343176172</v>
      </c>
      <c r="AS133" s="265">
        <v>0</v>
      </c>
      <c r="AT133" s="307">
        <v>0</v>
      </c>
      <c r="AU133" s="205">
        <v>739453810</v>
      </c>
      <c r="AV133" s="205">
        <v>603722362</v>
      </c>
      <c r="AW133" s="306">
        <v>739453810</v>
      </c>
      <c r="AX133" s="206">
        <v>0</v>
      </c>
      <c r="AY133" s="205">
        <v>722626608</v>
      </c>
      <c r="AZ133" s="205">
        <v>16827202</v>
      </c>
      <c r="BA133" s="205">
        <v>722626608</v>
      </c>
      <c r="BB133" s="206">
        <v>0</v>
      </c>
      <c r="BC133" s="205">
        <v>1193923</v>
      </c>
    </row>
    <row r="134" spans="1:55" s="151" customFormat="1" ht="13.5" x14ac:dyDescent="0.2">
      <c r="A134" s="215" t="str">
        <f t="shared" si="8"/>
        <v>A2048110</v>
      </c>
      <c r="B134" s="1086" t="s">
        <v>14</v>
      </c>
      <c r="C134" s="1087"/>
      <c r="D134" s="1086" t="s">
        <v>282</v>
      </c>
      <c r="E134" s="1087"/>
      <c r="F134" s="1086" t="s">
        <v>280</v>
      </c>
      <c r="G134" s="1087"/>
      <c r="H134" s="1086" t="s">
        <v>283</v>
      </c>
      <c r="I134" s="1087"/>
      <c r="J134" s="1086" t="s">
        <v>294</v>
      </c>
      <c r="K134" s="1087"/>
      <c r="L134" s="1087"/>
      <c r="M134" s="1086" t="s">
        <v>279</v>
      </c>
      <c r="N134" s="1087"/>
      <c r="O134" s="1087"/>
      <c r="P134" s="1086"/>
      <c r="Q134" s="1087"/>
      <c r="R134" s="1086"/>
      <c r="S134" s="1087"/>
      <c r="T134" s="1088" t="s">
        <v>73</v>
      </c>
      <c r="U134" s="1087"/>
      <c r="V134" s="1087"/>
      <c r="W134" s="1087"/>
      <c r="X134" s="1087"/>
      <c r="Y134" s="1087"/>
      <c r="Z134" s="1087"/>
      <c r="AA134" s="1087"/>
      <c r="AB134" s="1086" t="s">
        <v>273</v>
      </c>
      <c r="AC134" s="1087"/>
      <c r="AD134" s="1087"/>
      <c r="AE134" s="1087"/>
      <c r="AF134" s="1087"/>
      <c r="AG134" s="1086" t="s">
        <v>274</v>
      </c>
      <c r="AH134" s="1087"/>
      <c r="AI134" s="1087"/>
      <c r="AJ134" s="208" t="s">
        <v>65</v>
      </c>
      <c r="AK134" s="1089" t="s">
        <v>275</v>
      </c>
      <c r="AL134" s="1087"/>
      <c r="AM134" s="1087"/>
      <c r="AN134" s="1087"/>
      <c r="AO134" s="1087"/>
      <c r="AP134" s="1087"/>
      <c r="AQ134" s="209">
        <v>143815862</v>
      </c>
      <c r="AR134" s="209">
        <v>143815862</v>
      </c>
      <c r="AS134" s="267">
        <v>0</v>
      </c>
      <c r="AT134" s="217">
        <v>0</v>
      </c>
      <c r="AU134" s="209">
        <v>68122064</v>
      </c>
      <c r="AV134" s="209">
        <v>75693798</v>
      </c>
      <c r="AW134" s="216">
        <v>68122064</v>
      </c>
      <c r="AX134" s="210">
        <v>0</v>
      </c>
      <c r="AY134" s="209">
        <v>67710274</v>
      </c>
      <c r="AZ134" s="209">
        <v>411790</v>
      </c>
      <c r="BA134" s="209">
        <v>67710274</v>
      </c>
      <c r="BB134" s="210">
        <v>0</v>
      </c>
      <c r="BC134" s="210">
        <v>0</v>
      </c>
    </row>
    <row r="135" spans="1:55" s="151" customFormat="1" ht="13.5" x14ac:dyDescent="0.2">
      <c r="A135" s="215" t="str">
        <f t="shared" si="8"/>
        <v>A2048210</v>
      </c>
      <c r="B135" s="1086" t="s">
        <v>14</v>
      </c>
      <c r="C135" s="1087"/>
      <c r="D135" s="1086" t="s">
        <v>282</v>
      </c>
      <c r="E135" s="1087"/>
      <c r="F135" s="1086" t="s">
        <v>280</v>
      </c>
      <c r="G135" s="1087"/>
      <c r="H135" s="1086" t="s">
        <v>283</v>
      </c>
      <c r="I135" s="1087"/>
      <c r="J135" s="1086" t="s">
        <v>294</v>
      </c>
      <c r="K135" s="1087"/>
      <c r="L135" s="1087"/>
      <c r="M135" s="1086" t="s">
        <v>282</v>
      </c>
      <c r="N135" s="1087"/>
      <c r="O135" s="1087"/>
      <c r="P135" s="1086"/>
      <c r="Q135" s="1087"/>
      <c r="R135" s="1086"/>
      <c r="S135" s="1087"/>
      <c r="T135" s="1088" t="s">
        <v>74</v>
      </c>
      <c r="U135" s="1087"/>
      <c r="V135" s="1087"/>
      <c r="W135" s="1087"/>
      <c r="X135" s="1087"/>
      <c r="Y135" s="1087"/>
      <c r="Z135" s="1087"/>
      <c r="AA135" s="1087"/>
      <c r="AB135" s="1086" t="s">
        <v>273</v>
      </c>
      <c r="AC135" s="1087"/>
      <c r="AD135" s="1087"/>
      <c r="AE135" s="1087"/>
      <c r="AF135" s="1087"/>
      <c r="AG135" s="1086" t="s">
        <v>274</v>
      </c>
      <c r="AH135" s="1087"/>
      <c r="AI135" s="1087"/>
      <c r="AJ135" s="208" t="s">
        <v>65</v>
      </c>
      <c r="AK135" s="1089" t="s">
        <v>275</v>
      </c>
      <c r="AL135" s="1087"/>
      <c r="AM135" s="1087"/>
      <c r="AN135" s="1087"/>
      <c r="AO135" s="1087"/>
      <c r="AP135" s="1087"/>
      <c r="AQ135" s="209">
        <v>794010310</v>
      </c>
      <c r="AR135" s="209">
        <v>794010310</v>
      </c>
      <c r="AS135" s="267">
        <v>0</v>
      </c>
      <c r="AT135" s="217">
        <v>0</v>
      </c>
      <c r="AU135" s="209">
        <v>466900312</v>
      </c>
      <c r="AV135" s="209">
        <v>327109998</v>
      </c>
      <c r="AW135" s="216">
        <v>466900312</v>
      </c>
      <c r="AX135" s="210">
        <v>0</v>
      </c>
      <c r="AY135" s="209">
        <v>463831242</v>
      </c>
      <c r="AZ135" s="209">
        <v>3069070</v>
      </c>
      <c r="BA135" s="209">
        <v>463831242</v>
      </c>
      <c r="BB135" s="210">
        <v>0</v>
      </c>
      <c r="BC135" s="209">
        <v>1061023</v>
      </c>
    </row>
    <row r="136" spans="1:55" s="151" customFormat="1" ht="13.5" x14ac:dyDescent="0.2">
      <c r="A136" s="215" t="str">
        <f t="shared" si="8"/>
        <v>A2048310</v>
      </c>
      <c r="B136" s="1086" t="s">
        <v>14</v>
      </c>
      <c r="C136" s="1087"/>
      <c r="D136" s="1086" t="s">
        <v>282</v>
      </c>
      <c r="E136" s="1087"/>
      <c r="F136" s="1086" t="s">
        <v>280</v>
      </c>
      <c r="G136" s="1087"/>
      <c r="H136" s="1086" t="s">
        <v>283</v>
      </c>
      <c r="I136" s="1087"/>
      <c r="J136" s="1086" t="s">
        <v>294</v>
      </c>
      <c r="K136" s="1087"/>
      <c r="L136" s="1087"/>
      <c r="M136" s="1086" t="s">
        <v>289</v>
      </c>
      <c r="N136" s="1087"/>
      <c r="O136" s="1087"/>
      <c r="P136" s="1086"/>
      <c r="Q136" s="1087"/>
      <c r="R136" s="1086"/>
      <c r="S136" s="1087"/>
      <c r="T136" s="1088" t="s">
        <v>75</v>
      </c>
      <c r="U136" s="1087"/>
      <c r="V136" s="1087"/>
      <c r="W136" s="1087"/>
      <c r="X136" s="1087"/>
      <c r="Y136" s="1087"/>
      <c r="Z136" s="1087"/>
      <c r="AA136" s="1087"/>
      <c r="AB136" s="1086" t="s">
        <v>273</v>
      </c>
      <c r="AC136" s="1087"/>
      <c r="AD136" s="1087"/>
      <c r="AE136" s="1087"/>
      <c r="AF136" s="1087"/>
      <c r="AG136" s="1086" t="s">
        <v>274</v>
      </c>
      <c r="AH136" s="1087"/>
      <c r="AI136" s="1087"/>
      <c r="AJ136" s="208" t="s">
        <v>65</v>
      </c>
      <c r="AK136" s="1089" t="s">
        <v>275</v>
      </c>
      <c r="AL136" s="1087"/>
      <c r="AM136" s="1087"/>
      <c r="AN136" s="1087"/>
      <c r="AO136" s="1087"/>
      <c r="AP136" s="1087"/>
      <c r="AQ136" s="209">
        <v>350000</v>
      </c>
      <c r="AR136" s="209">
        <v>350000</v>
      </c>
      <c r="AS136" s="267">
        <v>0</v>
      </c>
      <c r="AT136" s="217">
        <v>0</v>
      </c>
      <c r="AU136" s="209">
        <v>55247</v>
      </c>
      <c r="AV136" s="209">
        <v>294753</v>
      </c>
      <c r="AW136" s="216">
        <v>55247</v>
      </c>
      <c r="AX136" s="210">
        <v>0</v>
      </c>
      <c r="AY136" s="209">
        <v>55247</v>
      </c>
      <c r="AZ136" s="210">
        <v>0</v>
      </c>
      <c r="BA136" s="209">
        <v>55247</v>
      </c>
      <c r="BB136" s="210">
        <v>0</v>
      </c>
      <c r="BC136" s="210">
        <v>0</v>
      </c>
    </row>
    <row r="137" spans="1:55" s="151" customFormat="1" ht="13.5" x14ac:dyDescent="0.2">
      <c r="A137" s="215" t="str">
        <f t="shared" si="8"/>
        <v>A2048510</v>
      </c>
      <c r="B137" s="1086" t="s">
        <v>14</v>
      </c>
      <c r="C137" s="1087"/>
      <c r="D137" s="1086" t="s">
        <v>282</v>
      </c>
      <c r="E137" s="1087"/>
      <c r="F137" s="1086" t="s">
        <v>280</v>
      </c>
      <c r="G137" s="1087"/>
      <c r="H137" s="1086" t="s">
        <v>283</v>
      </c>
      <c r="I137" s="1087"/>
      <c r="J137" s="1086" t="s">
        <v>294</v>
      </c>
      <c r="K137" s="1087"/>
      <c r="L137" s="1087"/>
      <c r="M137" s="1086" t="s">
        <v>284</v>
      </c>
      <c r="N137" s="1087"/>
      <c r="O137" s="1087"/>
      <c r="P137" s="1086"/>
      <c r="Q137" s="1087"/>
      <c r="R137" s="1086"/>
      <c r="S137" s="1087"/>
      <c r="T137" s="1088" t="s">
        <v>76</v>
      </c>
      <c r="U137" s="1087"/>
      <c r="V137" s="1087"/>
      <c r="W137" s="1087"/>
      <c r="X137" s="1087"/>
      <c r="Y137" s="1087"/>
      <c r="Z137" s="1087"/>
      <c r="AA137" s="1087"/>
      <c r="AB137" s="1086" t="s">
        <v>273</v>
      </c>
      <c r="AC137" s="1087"/>
      <c r="AD137" s="1087"/>
      <c r="AE137" s="1087"/>
      <c r="AF137" s="1087"/>
      <c r="AG137" s="1086" t="s">
        <v>274</v>
      </c>
      <c r="AH137" s="1087"/>
      <c r="AI137" s="1087"/>
      <c r="AJ137" s="208" t="s">
        <v>65</v>
      </c>
      <c r="AK137" s="1089" t="s">
        <v>275</v>
      </c>
      <c r="AL137" s="1087"/>
      <c r="AM137" s="1087"/>
      <c r="AN137" s="1087"/>
      <c r="AO137" s="1087"/>
      <c r="AP137" s="1087"/>
      <c r="AQ137" s="209">
        <v>185000000</v>
      </c>
      <c r="AR137" s="209">
        <v>185000000</v>
      </c>
      <c r="AS137" s="267">
        <v>0</v>
      </c>
      <c r="AT137" s="217">
        <v>0</v>
      </c>
      <c r="AU137" s="209">
        <v>84140245</v>
      </c>
      <c r="AV137" s="209">
        <v>100859755</v>
      </c>
      <c r="AW137" s="216">
        <v>84140245</v>
      </c>
      <c r="AX137" s="210">
        <v>0</v>
      </c>
      <c r="AY137" s="209">
        <v>71315571</v>
      </c>
      <c r="AZ137" s="209">
        <v>12824674</v>
      </c>
      <c r="BA137" s="209">
        <v>71315571</v>
      </c>
      <c r="BB137" s="210">
        <v>0</v>
      </c>
      <c r="BC137" s="209">
        <v>132900</v>
      </c>
    </row>
    <row r="138" spans="1:55" s="151" customFormat="1" ht="13.5" x14ac:dyDescent="0.2">
      <c r="A138" s="215" t="str">
        <f t="shared" si="8"/>
        <v>A2048610</v>
      </c>
      <c r="B138" s="1086" t="s">
        <v>14</v>
      </c>
      <c r="C138" s="1087"/>
      <c r="D138" s="1086" t="s">
        <v>282</v>
      </c>
      <c r="E138" s="1087"/>
      <c r="F138" s="1086" t="s">
        <v>280</v>
      </c>
      <c r="G138" s="1087"/>
      <c r="H138" s="1086" t="s">
        <v>283</v>
      </c>
      <c r="I138" s="1087"/>
      <c r="J138" s="1086" t="s">
        <v>294</v>
      </c>
      <c r="K138" s="1087"/>
      <c r="L138" s="1087"/>
      <c r="M138" s="1086" t="s">
        <v>292</v>
      </c>
      <c r="N138" s="1087"/>
      <c r="O138" s="1087"/>
      <c r="P138" s="1086"/>
      <c r="Q138" s="1087"/>
      <c r="R138" s="1086"/>
      <c r="S138" s="1087"/>
      <c r="T138" s="1088" t="s">
        <v>77</v>
      </c>
      <c r="U138" s="1087"/>
      <c r="V138" s="1087"/>
      <c r="W138" s="1087"/>
      <c r="X138" s="1087"/>
      <c r="Y138" s="1087"/>
      <c r="Z138" s="1087"/>
      <c r="AA138" s="1087"/>
      <c r="AB138" s="1086" t="s">
        <v>273</v>
      </c>
      <c r="AC138" s="1087"/>
      <c r="AD138" s="1087"/>
      <c r="AE138" s="1087"/>
      <c r="AF138" s="1087"/>
      <c r="AG138" s="1086" t="s">
        <v>274</v>
      </c>
      <c r="AH138" s="1087"/>
      <c r="AI138" s="1087"/>
      <c r="AJ138" s="208" t="s">
        <v>65</v>
      </c>
      <c r="AK138" s="1089" t="s">
        <v>275</v>
      </c>
      <c r="AL138" s="1087"/>
      <c r="AM138" s="1087"/>
      <c r="AN138" s="1087"/>
      <c r="AO138" s="1087"/>
      <c r="AP138" s="1087"/>
      <c r="AQ138" s="209">
        <v>220000000</v>
      </c>
      <c r="AR138" s="209">
        <v>220000000</v>
      </c>
      <c r="AS138" s="267">
        <v>0</v>
      </c>
      <c r="AT138" s="217">
        <v>0</v>
      </c>
      <c r="AU138" s="209">
        <v>120235942</v>
      </c>
      <c r="AV138" s="209">
        <v>99764058</v>
      </c>
      <c r="AW138" s="216">
        <v>120235942</v>
      </c>
      <c r="AX138" s="210">
        <v>0</v>
      </c>
      <c r="AY138" s="209">
        <v>119714274</v>
      </c>
      <c r="AZ138" s="209">
        <v>521668</v>
      </c>
      <c r="BA138" s="209">
        <v>119714274</v>
      </c>
      <c r="BB138" s="210">
        <v>0</v>
      </c>
      <c r="BC138" s="210">
        <v>0</v>
      </c>
    </row>
    <row r="139" spans="1:55" s="151" customFormat="1" ht="13.5" x14ac:dyDescent="0.2">
      <c r="A139" s="215" t="str">
        <f t="shared" si="8"/>
        <v>A204910</v>
      </c>
      <c r="B139" s="1092" t="s">
        <v>14</v>
      </c>
      <c r="C139" s="1087"/>
      <c r="D139" s="1092" t="s">
        <v>282</v>
      </c>
      <c r="E139" s="1087"/>
      <c r="F139" s="1092" t="s">
        <v>280</v>
      </c>
      <c r="G139" s="1087"/>
      <c r="H139" s="1092" t="s">
        <v>283</v>
      </c>
      <c r="I139" s="1087"/>
      <c r="J139" s="1092" t="s">
        <v>288</v>
      </c>
      <c r="K139" s="1087"/>
      <c r="L139" s="1087"/>
      <c r="M139" s="1092"/>
      <c r="N139" s="1087"/>
      <c r="O139" s="1087"/>
      <c r="P139" s="1092"/>
      <c r="Q139" s="1087"/>
      <c r="R139" s="1092"/>
      <c r="S139" s="1087"/>
      <c r="T139" s="1093" t="s">
        <v>224</v>
      </c>
      <c r="U139" s="1087"/>
      <c r="V139" s="1087"/>
      <c r="W139" s="1087"/>
      <c r="X139" s="1087"/>
      <c r="Y139" s="1087"/>
      <c r="Z139" s="1087"/>
      <c r="AA139" s="1087"/>
      <c r="AB139" s="1092" t="s">
        <v>273</v>
      </c>
      <c r="AC139" s="1087"/>
      <c r="AD139" s="1087"/>
      <c r="AE139" s="1087"/>
      <c r="AF139" s="1087"/>
      <c r="AG139" s="1092" t="s">
        <v>274</v>
      </c>
      <c r="AH139" s="1087"/>
      <c r="AI139" s="1087"/>
      <c r="AJ139" s="204" t="s">
        <v>65</v>
      </c>
      <c r="AK139" s="1091" t="s">
        <v>275</v>
      </c>
      <c r="AL139" s="1087"/>
      <c r="AM139" s="1087"/>
      <c r="AN139" s="1087"/>
      <c r="AO139" s="1087"/>
      <c r="AP139" s="1087"/>
      <c r="AQ139" s="205">
        <v>597250000</v>
      </c>
      <c r="AR139" s="205">
        <v>575263740</v>
      </c>
      <c r="AS139" s="264">
        <v>21986260</v>
      </c>
      <c r="AT139" s="307">
        <v>0</v>
      </c>
      <c r="AU139" s="205">
        <v>574786498</v>
      </c>
      <c r="AV139" s="205">
        <v>477242</v>
      </c>
      <c r="AW139" s="306">
        <v>574786498</v>
      </c>
      <c r="AX139" s="206">
        <v>0</v>
      </c>
      <c r="AY139" s="205">
        <v>574786498</v>
      </c>
      <c r="AZ139" s="206">
        <v>0</v>
      </c>
      <c r="BA139" s="205">
        <v>574786498</v>
      </c>
      <c r="BB139" s="206">
        <v>0</v>
      </c>
      <c r="BC139" s="206">
        <v>0</v>
      </c>
    </row>
    <row r="140" spans="1:55" s="151" customFormat="1" ht="13.5" x14ac:dyDescent="0.2">
      <c r="A140" s="215" t="str">
        <f t="shared" si="8"/>
        <v>A2049110</v>
      </c>
      <c r="B140" s="1086" t="s">
        <v>14</v>
      </c>
      <c r="C140" s="1087"/>
      <c r="D140" s="1086" t="s">
        <v>282</v>
      </c>
      <c r="E140" s="1087"/>
      <c r="F140" s="1086" t="s">
        <v>280</v>
      </c>
      <c r="G140" s="1087"/>
      <c r="H140" s="1086" t="s">
        <v>283</v>
      </c>
      <c r="I140" s="1087"/>
      <c r="J140" s="1086" t="s">
        <v>288</v>
      </c>
      <c r="K140" s="1087"/>
      <c r="L140" s="1087"/>
      <c r="M140" s="1086" t="s">
        <v>279</v>
      </c>
      <c r="N140" s="1087"/>
      <c r="O140" s="1087"/>
      <c r="P140" s="1086"/>
      <c r="Q140" s="1087"/>
      <c r="R140" s="1086"/>
      <c r="S140" s="1087"/>
      <c r="T140" s="1088" t="s">
        <v>78</v>
      </c>
      <c r="U140" s="1087"/>
      <c r="V140" s="1087"/>
      <c r="W140" s="1087"/>
      <c r="X140" s="1087"/>
      <c r="Y140" s="1087"/>
      <c r="Z140" s="1087"/>
      <c r="AA140" s="1087"/>
      <c r="AB140" s="1086" t="s">
        <v>273</v>
      </c>
      <c r="AC140" s="1087"/>
      <c r="AD140" s="1087"/>
      <c r="AE140" s="1087"/>
      <c r="AF140" s="1087"/>
      <c r="AG140" s="1086" t="s">
        <v>274</v>
      </c>
      <c r="AH140" s="1087"/>
      <c r="AI140" s="1087"/>
      <c r="AJ140" s="208" t="s">
        <v>65</v>
      </c>
      <c r="AK140" s="1089" t="s">
        <v>275</v>
      </c>
      <c r="AL140" s="1087"/>
      <c r="AM140" s="1087"/>
      <c r="AN140" s="1087"/>
      <c r="AO140" s="1087"/>
      <c r="AP140" s="1087"/>
      <c r="AQ140" s="209">
        <v>72100000</v>
      </c>
      <c r="AR140" s="209">
        <v>50113740</v>
      </c>
      <c r="AS140" s="266">
        <v>21986260</v>
      </c>
      <c r="AT140" s="217">
        <v>0</v>
      </c>
      <c r="AU140" s="209">
        <v>50113740</v>
      </c>
      <c r="AV140" s="210">
        <v>0</v>
      </c>
      <c r="AW140" s="216">
        <v>50113740</v>
      </c>
      <c r="AX140" s="210">
        <v>0</v>
      </c>
      <c r="AY140" s="209">
        <v>50113740</v>
      </c>
      <c r="AZ140" s="210">
        <v>0</v>
      </c>
      <c r="BA140" s="209">
        <v>50113740</v>
      </c>
      <c r="BB140" s="210">
        <v>0</v>
      </c>
      <c r="BC140" s="210">
        <v>0</v>
      </c>
    </row>
    <row r="141" spans="1:55" s="151" customFormat="1" ht="13.5" x14ac:dyDescent="0.2">
      <c r="A141" s="215" t="str">
        <f t="shared" si="8"/>
        <v>A2049810</v>
      </c>
      <c r="B141" s="1086" t="s">
        <v>14</v>
      </c>
      <c r="C141" s="1087"/>
      <c r="D141" s="1086" t="s">
        <v>282</v>
      </c>
      <c r="E141" s="1087"/>
      <c r="F141" s="1086" t="s">
        <v>280</v>
      </c>
      <c r="G141" s="1087"/>
      <c r="H141" s="1086" t="s">
        <v>283</v>
      </c>
      <c r="I141" s="1087"/>
      <c r="J141" s="1086" t="s">
        <v>288</v>
      </c>
      <c r="K141" s="1087"/>
      <c r="L141" s="1087"/>
      <c r="M141" s="1086" t="s">
        <v>294</v>
      </c>
      <c r="N141" s="1087"/>
      <c r="O141" s="1087"/>
      <c r="P141" s="1086"/>
      <c r="Q141" s="1087"/>
      <c r="R141" s="1086"/>
      <c r="S141" s="1087"/>
      <c r="T141" s="1088" t="s">
        <v>79</v>
      </c>
      <c r="U141" s="1087"/>
      <c r="V141" s="1087"/>
      <c r="W141" s="1087"/>
      <c r="X141" s="1087"/>
      <c r="Y141" s="1087"/>
      <c r="Z141" s="1087"/>
      <c r="AA141" s="1087"/>
      <c r="AB141" s="1086" t="s">
        <v>273</v>
      </c>
      <c r="AC141" s="1087"/>
      <c r="AD141" s="1087"/>
      <c r="AE141" s="1087"/>
      <c r="AF141" s="1087"/>
      <c r="AG141" s="1086" t="s">
        <v>274</v>
      </c>
      <c r="AH141" s="1087"/>
      <c r="AI141" s="1087"/>
      <c r="AJ141" s="208" t="s">
        <v>65</v>
      </c>
      <c r="AK141" s="1089" t="s">
        <v>275</v>
      </c>
      <c r="AL141" s="1087"/>
      <c r="AM141" s="1087"/>
      <c r="AN141" s="1087"/>
      <c r="AO141" s="1087"/>
      <c r="AP141" s="1087"/>
      <c r="AQ141" s="209">
        <v>13373589</v>
      </c>
      <c r="AR141" s="209">
        <v>13373589</v>
      </c>
      <c r="AS141" s="267">
        <v>0</v>
      </c>
      <c r="AT141" s="217">
        <v>0</v>
      </c>
      <c r="AU141" s="209">
        <v>13228888</v>
      </c>
      <c r="AV141" s="209">
        <v>144701</v>
      </c>
      <c r="AW141" s="216">
        <v>13228888</v>
      </c>
      <c r="AX141" s="210">
        <v>0</v>
      </c>
      <c r="AY141" s="209">
        <v>13228888</v>
      </c>
      <c r="AZ141" s="210">
        <v>0</v>
      </c>
      <c r="BA141" s="209">
        <v>13228888</v>
      </c>
      <c r="BB141" s="210">
        <v>0</v>
      </c>
      <c r="BC141" s="210">
        <v>0</v>
      </c>
    </row>
    <row r="142" spans="1:55" s="151" customFormat="1" ht="13.5" x14ac:dyDescent="0.2">
      <c r="A142" s="215" t="str">
        <f t="shared" si="8"/>
        <v>A20491110</v>
      </c>
      <c r="B142" s="1086" t="s">
        <v>14</v>
      </c>
      <c r="C142" s="1087"/>
      <c r="D142" s="1086" t="s">
        <v>282</v>
      </c>
      <c r="E142" s="1087"/>
      <c r="F142" s="1086" t="s">
        <v>280</v>
      </c>
      <c r="G142" s="1087"/>
      <c r="H142" s="1086" t="s">
        <v>283</v>
      </c>
      <c r="I142" s="1087"/>
      <c r="J142" s="1086" t="s">
        <v>288</v>
      </c>
      <c r="K142" s="1087"/>
      <c r="L142" s="1087"/>
      <c r="M142" s="1086" t="s">
        <v>80</v>
      </c>
      <c r="N142" s="1087"/>
      <c r="O142" s="1087"/>
      <c r="P142" s="1086"/>
      <c r="Q142" s="1087"/>
      <c r="R142" s="1086"/>
      <c r="S142" s="1087"/>
      <c r="T142" s="1088" t="s">
        <v>81</v>
      </c>
      <c r="U142" s="1087"/>
      <c r="V142" s="1087"/>
      <c r="W142" s="1087"/>
      <c r="X142" s="1087"/>
      <c r="Y142" s="1087"/>
      <c r="Z142" s="1087"/>
      <c r="AA142" s="1087"/>
      <c r="AB142" s="1086" t="s">
        <v>273</v>
      </c>
      <c r="AC142" s="1087"/>
      <c r="AD142" s="1087"/>
      <c r="AE142" s="1087"/>
      <c r="AF142" s="1087"/>
      <c r="AG142" s="1086" t="s">
        <v>274</v>
      </c>
      <c r="AH142" s="1087"/>
      <c r="AI142" s="1087"/>
      <c r="AJ142" s="208" t="s">
        <v>65</v>
      </c>
      <c r="AK142" s="1089" t="s">
        <v>275</v>
      </c>
      <c r="AL142" s="1087"/>
      <c r="AM142" s="1087"/>
      <c r="AN142" s="1087"/>
      <c r="AO142" s="1087"/>
      <c r="AP142" s="1087"/>
      <c r="AQ142" s="209">
        <v>511776411</v>
      </c>
      <c r="AR142" s="209">
        <v>511776411</v>
      </c>
      <c r="AS142" s="267">
        <v>0</v>
      </c>
      <c r="AT142" s="217">
        <v>0</v>
      </c>
      <c r="AU142" s="209">
        <v>511443870</v>
      </c>
      <c r="AV142" s="209">
        <v>332541</v>
      </c>
      <c r="AW142" s="216">
        <v>511443870</v>
      </c>
      <c r="AX142" s="210">
        <v>0</v>
      </c>
      <c r="AY142" s="209">
        <v>511443870</v>
      </c>
      <c r="AZ142" s="210">
        <v>0</v>
      </c>
      <c r="BA142" s="209">
        <v>511443870</v>
      </c>
      <c r="BB142" s="210">
        <v>0</v>
      </c>
      <c r="BC142" s="210">
        <v>0</v>
      </c>
    </row>
    <row r="143" spans="1:55" s="151" customFormat="1" ht="13.5" x14ac:dyDescent="0.2">
      <c r="A143" s="215" t="str">
        <f t="shared" si="8"/>
        <v>A2041010</v>
      </c>
      <c r="B143" s="1092" t="s">
        <v>14</v>
      </c>
      <c r="C143" s="1087"/>
      <c r="D143" s="1092" t="s">
        <v>282</v>
      </c>
      <c r="E143" s="1087"/>
      <c r="F143" s="1092" t="s">
        <v>280</v>
      </c>
      <c r="G143" s="1087"/>
      <c r="H143" s="1092" t="s">
        <v>283</v>
      </c>
      <c r="I143" s="1087"/>
      <c r="J143" s="1092" t="s">
        <v>65</v>
      </c>
      <c r="K143" s="1087"/>
      <c r="L143" s="1087"/>
      <c r="M143" s="1092"/>
      <c r="N143" s="1087"/>
      <c r="O143" s="1087"/>
      <c r="P143" s="1092"/>
      <c r="Q143" s="1087"/>
      <c r="R143" s="1092"/>
      <c r="S143" s="1087"/>
      <c r="T143" s="1093" t="s">
        <v>226</v>
      </c>
      <c r="U143" s="1087"/>
      <c r="V143" s="1087"/>
      <c r="W143" s="1087"/>
      <c r="X143" s="1087"/>
      <c r="Y143" s="1087"/>
      <c r="Z143" s="1087"/>
      <c r="AA143" s="1087"/>
      <c r="AB143" s="1092" t="s">
        <v>273</v>
      </c>
      <c r="AC143" s="1087"/>
      <c r="AD143" s="1087"/>
      <c r="AE143" s="1087"/>
      <c r="AF143" s="1087"/>
      <c r="AG143" s="1092" t="s">
        <v>274</v>
      </c>
      <c r="AH143" s="1087"/>
      <c r="AI143" s="1087"/>
      <c r="AJ143" s="204" t="s">
        <v>65</v>
      </c>
      <c r="AK143" s="1091" t="s">
        <v>275</v>
      </c>
      <c r="AL143" s="1087"/>
      <c r="AM143" s="1087"/>
      <c r="AN143" s="1087"/>
      <c r="AO143" s="1087"/>
      <c r="AP143" s="1087"/>
      <c r="AQ143" s="205">
        <v>1603139548</v>
      </c>
      <c r="AR143" s="205">
        <v>1150726144</v>
      </c>
      <c r="AS143" s="264">
        <v>452413404</v>
      </c>
      <c r="AT143" s="307">
        <v>0</v>
      </c>
      <c r="AU143" s="205">
        <v>1091694144</v>
      </c>
      <c r="AV143" s="205">
        <v>59032000</v>
      </c>
      <c r="AW143" s="306">
        <v>640417361</v>
      </c>
      <c r="AX143" s="205">
        <v>451276783</v>
      </c>
      <c r="AY143" s="205">
        <v>640417361</v>
      </c>
      <c r="AZ143" s="206">
        <v>0</v>
      </c>
      <c r="BA143" s="205">
        <v>640417361</v>
      </c>
      <c r="BB143" s="206">
        <v>0</v>
      </c>
      <c r="BC143" s="206">
        <v>0</v>
      </c>
    </row>
    <row r="144" spans="1:55" s="151" customFormat="1" ht="13.5" x14ac:dyDescent="0.2">
      <c r="A144" s="215" t="str">
        <f t="shared" si="8"/>
        <v>A20410110</v>
      </c>
      <c r="B144" s="1086" t="s">
        <v>14</v>
      </c>
      <c r="C144" s="1087"/>
      <c r="D144" s="1086" t="s">
        <v>282</v>
      </c>
      <c r="E144" s="1087"/>
      <c r="F144" s="1086" t="s">
        <v>280</v>
      </c>
      <c r="G144" s="1087"/>
      <c r="H144" s="1086" t="s">
        <v>283</v>
      </c>
      <c r="I144" s="1087"/>
      <c r="J144" s="1086" t="s">
        <v>65</v>
      </c>
      <c r="K144" s="1087"/>
      <c r="L144" s="1087"/>
      <c r="M144" s="1086" t="s">
        <v>279</v>
      </c>
      <c r="N144" s="1087"/>
      <c r="O144" s="1087"/>
      <c r="P144" s="1086"/>
      <c r="Q144" s="1087"/>
      <c r="R144" s="1086"/>
      <c r="S144" s="1087"/>
      <c r="T144" s="1088" t="s">
        <v>407</v>
      </c>
      <c r="U144" s="1087"/>
      <c r="V144" s="1087"/>
      <c r="W144" s="1087"/>
      <c r="X144" s="1087"/>
      <c r="Y144" s="1087"/>
      <c r="Z144" s="1087"/>
      <c r="AA144" s="1087"/>
      <c r="AB144" s="1086" t="s">
        <v>273</v>
      </c>
      <c r="AC144" s="1087"/>
      <c r="AD144" s="1087"/>
      <c r="AE144" s="1087"/>
      <c r="AF144" s="1087"/>
      <c r="AG144" s="1086" t="s">
        <v>274</v>
      </c>
      <c r="AH144" s="1087"/>
      <c r="AI144" s="1087"/>
      <c r="AJ144" s="208" t="s">
        <v>65</v>
      </c>
      <c r="AK144" s="1089" t="s">
        <v>275</v>
      </c>
      <c r="AL144" s="1087"/>
      <c r="AM144" s="1087"/>
      <c r="AN144" s="1087"/>
      <c r="AO144" s="1087"/>
      <c r="AP144" s="1087"/>
      <c r="AQ144" s="209">
        <v>400000000</v>
      </c>
      <c r="AR144" s="209">
        <v>95200000</v>
      </c>
      <c r="AS144" s="266">
        <v>304800000</v>
      </c>
      <c r="AT144" s="217">
        <v>0</v>
      </c>
      <c r="AU144" s="209">
        <v>72168000</v>
      </c>
      <c r="AV144" s="209">
        <v>23032000</v>
      </c>
      <c r="AW144" s="217">
        <v>0</v>
      </c>
      <c r="AX144" s="209">
        <v>72168000</v>
      </c>
      <c r="AY144" s="210">
        <v>0</v>
      </c>
      <c r="AZ144" s="210">
        <v>0</v>
      </c>
      <c r="BA144" s="210">
        <v>0</v>
      </c>
      <c r="BB144" s="210">
        <v>0</v>
      </c>
      <c r="BC144" s="210">
        <v>0</v>
      </c>
    </row>
    <row r="145" spans="1:55" s="151" customFormat="1" ht="13.5" x14ac:dyDescent="0.2">
      <c r="A145" s="215" t="str">
        <f t="shared" si="8"/>
        <v>A20410210</v>
      </c>
      <c r="B145" s="1086" t="s">
        <v>14</v>
      </c>
      <c r="C145" s="1087"/>
      <c r="D145" s="1086" t="s">
        <v>282</v>
      </c>
      <c r="E145" s="1087"/>
      <c r="F145" s="1086" t="s">
        <v>280</v>
      </c>
      <c r="G145" s="1087"/>
      <c r="H145" s="1086" t="s">
        <v>283</v>
      </c>
      <c r="I145" s="1087"/>
      <c r="J145" s="1086" t="s">
        <v>65</v>
      </c>
      <c r="K145" s="1087"/>
      <c r="L145" s="1087"/>
      <c r="M145" s="1086" t="s">
        <v>282</v>
      </c>
      <c r="N145" s="1087"/>
      <c r="O145" s="1087"/>
      <c r="P145" s="1086"/>
      <c r="Q145" s="1087"/>
      <c r="R145" s="1086"/>
      <c r="S145" s="1087"/>
      <c r="T145" s="1088" t="s">
        <v>82</v>
      </c>
      <c r="U145" s="1087"/>
      <c r="V145" s="1087"/>
      <c r="W145" s="1087"/>
      <c r="X145" s="1087"/>
      <c r="Y145" s="1087"/>
      <c r="Z145" s="1087"/>
      <c r="AA145" s="1087"/>
      <c r="AB145" s="1086" t="s">
        <v>273</v>
      </c>
      <c r="AC145" s="1087"/>
      <c r="AD145" s="1087"/>
      <c r="AE145" s="1087"/>
      <c r="AF145" s="1087"/>
      <c r="AG145" s="1086" t="s">
        <v>274</v>
      </c>
      <c r="AH145" s="1087"/>
      <c r="AI145" s="1087"/>
      <c r="AJ145" s="208" t="s">
        <v>65</v>
      </c>
      <c r="AK145" s="1089" t="s">
        <v>275</v>
      </c>
      <c r="AL145" s="1087"/>
      <c r="AM145" s="1087"/>
      <c r="AN145" s="1087"/>
      <c r="AO145" s="1087"/>
      <c r="AP145" s="1087"/>
      <c r="AQ145" s="209">
        <v>1203139548</v>
      </c>
      <c r="AR145" s="209">
        <v>1055526144</v>
      </c>
      <c r="AS145" s="266">
        <v>147613404</v>
      </c>
      <c r="AT145" s="217">
        <v>0</v>
      </c>
      <c r="AU145" s="209">
        <v>1019526144</v>
      </c>
      <c r="AV145" s="209">
        <v>36000000</v>
      </c>
      <c r="AW145" s="216">
        <v>640417361</v>
      </c>
      <c r="AX145" s="209">
        <v>379108783</v>
      </c>
      <c r="AY145" s="209">
        <v>640417361</v>
      </c>
      <c r="AZ145" s="210">
        <v>0</v>
      </c>
      <c r="BA145" s="209">
        <v>640417361</v>
      </c>
      <c r="BB145" s="210">
        <v>0</v>
      </c>
      <c r="BC145" s="210">
        <v>0</v>
      </c>
    </row>
    <row r="146" spans="1:55" s="151" customFormat="1" ht="13.5" x14ac:dyDescent="0.2">
      <c r="A146" s="215" t="str">
        <f t="shared" si="8"/>
        <v>A2041110</v>
      </c>
      <c r="B146" s="1092" t="s">
        <v>14</v>
      </c>
      <c r="C146" s="1087"/>
      <c r="D146" s="1092" t="s">
        <v>282</v>
      </c>
      <c r="E146" s="1087"/>
      <c r="F146" s="1092" t="s">
        <v>280</v>
      </c>
      <c r="G146" s="1087"/>
      <c r="H146" s="1092" t="s">
        <v>283</v>
      </c>
      <c r="I146" s="1087"/>
      <c r="J146" s="1092" t="s">
        <v>80</v>
      </c>
      <c r="K146" s="1087"/>
      <c r="L146" s="1087"/>
      <c r="M146" s="1092"/>
      <c r="N146" s="1087"/>
      <c r="O146" s="1087"/>
      <c r="P146" s="1092"/>
      <c r="Q146" s="1087"/>
      <c r="R146" s="1092"/>
      <c r="S146" s="1087"/>
      <c r="T146" s="1093" t="s">
        <v>227</v>
      </c>
      <c r="U146" s="1087"/>
      <c r="V146" s="1087"/>
      <c r="W146" s="1087"/>
      <c r="X146" s="1087"/>
      <c r="Y146" s="1087"/>
      <c r="Z146" s="1087"/>
      <c r="AA146" s="1087"/>
      <c r="AB146" s="1092" t="s">
        <v>273</v>
      </c>
      <c r="AC146" s="1087"/>
      <c r="AD146" s="1087"/>
      <c r="AE146" s="1087"/>
      <c r="AF146" s="1087"/>
      <c r="AG146" s="1092" t="s">
        <v>274</v>
      </c>
      <c r="AH146" s="1087"/>
      <c r="AI146" s="1087"/>
      <c r="AJ146" s="204" t="s">
        <v>65</v>
      </c>
      <c r="AK146" s="1091" t="s">
        <v>275</v>
      </c>
      <c r="AL146" s="1087"/>
      <c r="AM146" s="1087"/>
      <c r="AN146" s="1087"/>
      <c r="AO146" s="1087"/>
      <c r="AP146" s="1087"/>
      <c r="AQ146" s="205">
        <v>298000000</v>
      </c>
      <c r="AR146" s="205">
        <v>298000000</v>
      </c>
      <c r="AS146" s="265">
        <v>0</v>
      </c>
      <c r="AT146" s="307">
        <v>0</v>
      </c>
      <c r="AU146" s="205">
        <v>237216406</v>
      </c>
      <c r="AV146" s="205">
        <v>60783594</v>
      </c>
      <c r="AW146" s="306">
        <v>225140200</v>
      </c>
      <c r="AX146" s="205">
        <v>12076206</v>
      </c>
      <c r="AY146" s="205">
        <v>223781398</v>
      </c>
      <c r="AZ146" s="205">
        <v>1358802</v>
      </c>
      <c r="BA146" s="205">
        <v>223781398</v>
      </c>
      <c r="BB146" s="206">
        <v>0</v>
      </c>
      <c r="BC146" s="205">
        <v>1237429</v>
      </c>
    </row>
    <row r="147" spans="1:55" s="151" customFormat="1" ht="13.5" x14ac:dyDescent="0.2">
      <c r="A147" s="215" t="str">
        <f t="shared" si="8"/>
        <v>A2041113</v>
      </c>
      <c r="B147" s="1092" t="s">
        <v>14</v>
      </c>
      <c r="C147" s="1087"/>
      <c r="D147" s="1092" t="s">
        <v>282</v>
      </c>
      <c r="E147" s="1087"/>
      <c r="F147" s="1092" t="s">
        <v>280</v>
      </c>
      <c r="G147" s="1087"/>
      <c r="H147" s="1092" t="s">
        <v>283</v>
      </c>
      <c r="I147" s="1087"/>
      <c r="J147" s="1092" t="s">
        <v>80</v>
      </c>
      <c r="K147" s="1087"/>
      <c r="L147" s="1087"/>
      <c r="M147" s="1092"/>
      <c r="N147" s="1087"/>
      <c r="O147" s="1087"/>
      <c r="P147" s="1092"/>
      <c r="Q147" s="1087"/>
      <c r="R147" s="1092"/>
      <c r="S147" s="1087"/>
      <c r="T147" s="1093" t="s">
        <v>227</v>
      </c>
      <c r="U147" s="1087"/>
      <c r="V147" s="1087"/>
      <c r="W147" s="1087"/>
      <c r="X147" s="1087"/>
      <c r="Y147" s="1087"/>
      <c r="Z147" s="1087"/>
      <c r="AA147" s="1087"/>
      <c r="AB147" s="1092" t="s">
        <v>273</v>
      </c>
      <c r="AC147" s="1087"/>
      <c r="AD147" s="1087"/>
      <c r="AE147" s="1087"/>
      <c r="AF147" s="1087"/>
      <c r="AG147" s="1092" t="s">
        <v>274</v>
      </c>
      <c r="AH147" s="1087"/>
      <c r="AI147" s="1087"/>
      <c r="AJ147" s="204" t="s">
        <v>303</v>
      </c>
      <c r="AK147" s="1091" t="s">
        <v>321</v>
      </c>
      <c r="AL147" s="1087"/>
      <c r="AM147" s="1087"/>
      <c r="AN147" s="1087"/>
      <c r="AO147" s="1087"/>
      <c r="AP147" s="1087"/>
      <c r="AQ147" s="205">
        <v>550000000</v>
      </c>
      <c r="AR147" s="206">
        <v>0</v>
      </c>
      <c r="AS147" s="264">
        <v>550000000</v>
      </c>
      <c r="AT147" s="307">
        <v>0</v>
      </c>
      <c r="AU147" s="206">
        <v>0</v>
      </c>
      <c r="AV147" s="206">
        <v>0</v>
      </c>
      <c r="AW147" s="307">
        <v>0</v>
      </c>
      <c r="AX147" s="206">
        <v>0</v>
      </c>
      <c r="AY147" s="206">
        <v>0</v>
      </c>
      <c r="AZ147" s="206">
        <v>0</v>
      </c>
      <c r="BA147" s="206">
        <v>0</v>
      </c>
      <c r="BB147" s="206">
        <v>0</v>
      </c>
      <c r="BC147" s="206">
        <v>0</v>
      </c>
    </row>
    <row r="148" spans="1:55" s="151" customFormat="1" ht="13.5" x14ac:dyDescent="0.2">
      <c r="A148" s="215" t="str">
        <f t="shared" si="8"/>
        <v>A20411110</v>
      </c>
      <c r="B148" s="1086" t="s">
        <v>14</v>
      </c>
      <c r="C148" s="1087"/>
      <c r="D148" s="1086" t="s">
        <v>282</v>
      </c>
      <c r="E148" s="1087"/>
      <c r="F148" s="1086" t="s">
        <v>280</v>
      </c>
      <c r="G148" s="1087"/>
      <c r="H148" s="1086" t="s">
        <v>283</v>
      </c>
      <c r="I148" s="1087"/>
      <c r="J148" s="1086" t="s">
        <v>80</v>
      </c>
      <c r="K148" s="1087"/>
      <c r="L148" s="1087"/>
      <c r="M148" s="1086" t="s">
        <v>279</v>
      </c>
      <c r="N148" s="1087"/>
      <c r="O148" s="1087"/>
      <c r="P148" s="1086"/>
      <c r="Q148" s="1087"/>
      <c r="R148" s="1086"/>
      <c r="S148" s="1087"/>
      <c r="T148" s="1088" t="s">
        <v>83</v>
      </c>
      <c r="U148" s="1087"/>
      <c r="V148" s="1087"/>
      <c r="W148" s="1087"/>
      <c r="X148" s="1087"/>
      <c r="Y148" s="1087"/>
      <c r="Z148" s="1087"/>
      <c r="AA148" s="1087"/>
      <c r="AB148" s="1086" t="s">
        <v>273</v>
      </c>
      <c r="AC148" s="1087"/>
      <c r="AD148" s="1087"/>
      <c r="AE148" s="1087"/>
      <c r="AF148" s="1087"/>
      <c r="AG148" s="1086" t="s">
        <v>274</v>
      </c>
      <c r="AH148" s="1087"/>
      <c r="AI148" s="1087"/>
      <c r="AJ148" s="208" t="s">
        <v>65</v>
      </c>
      <c r="AK148" s="1089" t="s">
        <v>275</v>
      </c>
      <c r="AL148" s="1087"/>
      <c r="AM148" s="1087"/>
      <c r="AN148" s="1087"/>
      <c r="AO148" s="1087"/>
      <c r="AP148" s="1087"/>
      <c r="AQ148" s="209">
        <v>110000000</v>
      </c>
      <c r="AR148" s="209">
        <v>110000000</v>
      </c>
      <c r="AS148" s="267">
        <v>0</v>
      </c>
      <c r="AT148" s="217">
        <v>0</v>
      </c>
      <c r="AU148" s="209">
        <v>89073263</v>
      </c>
      <c r="AV148" s="209">
        <v>20926737</v>
      </c>
      <c r="AW148" s="216">
        <v>77260635</v>
      </c>
      <c r="AX148" s="209">
        <v>11812628</v>
      </c>
      <c r="AY148" s="209">
        <v>75901833</v>
      </c>
      <c r="AZ148" s="209">
        <v>1358802</v>
      </c>
      <c r="BA148" s="209">
        <v>75901833</v>
      </c>
      <c r="BB148" s="210">
        <v>0</v>
      </c>
      <c r="BC148" s="210">
        <v>0</v>
      </c>
    </row>
    <row r="149" spans="1:55" s="151" customFormat="1" ht="13.5" x14ac:dyDescent="0.2">
      <c r="A149" s="215" t="str">
        <f t="shared" si="8"/>
        <v>A20411113</v>
      </c>
      <c r="B149" s="1086" t="s">
        <v>14</v>
      </c>
      <c r="C149" s="1087"/>
      <c r="D149" s="1086" t="s">
        <v>282</v>
      </c>
      <c r="E149" s="1087"/>
      <c r="F149" s="1086" t="s">
        <v>280</v>
      </c>
      <c r="G149" s="1087"/>
      <c r="H149" s="1086" t="s">
        <v>283</v>
      </c>
      <c r="I149" s="1087"/>
      <c r="J149" s="1086" t="s">
        <v>80</v>
      </c>
      <c r="K149" s="1087"/>
      <c r="L149" s="1087"/>
      <c r="M149" s="1086" t="s">
        <v>279</v>
      </c>
      <c r="N149" s="1087"/>
      <c r="O149" s="1087"/>
      <c r="P149" s="1086"/>
      <c r="Q149" s="1087"/>
      <c r="R149" s="1086"/>
      <c r="S149" s="1087"/>
      <c r="T149" s="1088" t="s">
        <v>83</v>
      </c>
      <c r="U149" s="1087"/>
      <c r="V149" s="1087"/>
      <c r="W149" s="1087"/>
      <c r="X149" s="1087"/>
      <c r="Y149" s="1087"/>
      <c r="Z149" s="1087"/>
      <c r="AA149" s="1087"/>
      <c r="AB149" s="1086" t="s">
        <v>273</v>
      </c>
      <c r="AC149" s="1087"/>
      <c r="AD149" s="1087"/>
      <c r="AE149" s="1087"/>
      <c r="AF149" s="1087"/>
      <c r="AG149" s="1086" t="s">
        <v>274</v>
      </c>
      <c r="AH149" s="1087"/>
      <c r="AI149" s="1087"/>
      <c r="AJ149" s="208" t="s">
        <v>303</v>
      </c>
      <c r="AK149" s="1089" t="s">
        <v>321</v>
      </c>
      <c r="AL149" s="1087"/>
      <c r="AM149" s="1087"/>
      <c r="AN149" s="1087"/>
      <c r="AO149" s="1087"/>
      <c r="AP149" s="1087"/>
      <c r="AQ149" s="209">
        <v>50000000</v>
      </c>
      <c r="AR149" s="210">
        <v>0</v>
      </c>
      <c r="AS149" s="266">
        <v>50000000</v>
      </c>
      <c r="AT149" s="217">
        <v>0</v>
      </c>
      <c r="AU149" s="210">
        <v>0</v>
      </c>
      <c r="AV149" s="210">
        <v>0</v>
      </c>
      <c r="AW149" s="217">
        <v>0</v>
      </c>
      <c r="AX149" s="210">
        <v>0</v>
      </c>
      <c r="AY149" s="210">
        <v>0</v>
      </c>
      <c r="AZ149" s="210">
        <v>0</v>
      </c>
      <c r="BA149" s="210">
        <v>0</v>
      </c>
      <c r="BB149" s="210">
        <v>0</v>
      </c>
      <c r="BC149" s="210">
        <v>0</v>
      </c>
    </row>
    <row r="150" spans="1:55" s="151" customFormat="1" ht="13.5" x14ac:dyDescent="0.2">
      <c r="A150" s="215" t="str">
        <f t="shared" si="8"/>
        <v>A20411210</v>
      </c>
      <c r="B150" s="1086" t="s">
        <v>14</v>
      </c>
      <c r="C150" s="1087"/>
      <c r="D150" s="1086" t="s">
        <v>282</v>
      </c>
      <c r="E150" s="1087"/>
      <c r="F150" s="1086" t="s">
        <v>280</v>
      </c>
      <c r="G150" s="1087"/>
      <c r="H150" s="1086" t="s">
        <v>283</v>
      </c>
      <c r="I150" s="1087"/>
      <c r="J150" s="1086" t="s">
        <v>80</v>
      </c>
      <c r="K150" s="1087"/>
      <c r="L150" s="1087"/>
      <c r="M150" s="1086" t="s">
        <v>282</v>
      </c>
      <c r="N150" s="1087"/>
      <c r="O150" s="1087"/>
      <c r="P150" s="1086"/>
      <c r="Q150" s="1087"/>
      <c r="R150" s="1086"/>
      <c r="S150" s="1087"/>
      <c r="T150" s="1088" t="s">
        <v>84</v>
      </c>
      <c r="U150" s="1087"/>
      <c r="V150" s="1087"/>
      <c r="W150" s="1087"/>
      <c r="X150" s="1087"/>
      <c r="Y150" s="1087"/>
      <c r="Z150" s="1087"/>
      <c r="AA150" s="1087"/>
      <c r="AB150" s="1086" t="s">
        <v>273</v>
      </c>
      <c r="AC150" s="1087"/>
      <c r="AD150" s="1087"/>
      <c r="AE150" s="1087"/>
      <c r="AF150" s="1087"/>
      <c r="AG150" s="1086" t="s">
        <v>274</v>
      </c>
      <c r="AH150" s="1087"/>
      <c r="AI150" s="1087"/>
      <c r="AJ150" s="208" t="s">
        <v>65</v>
      </c>
      <c r="AK150" s="1089" t="s">
        <v>275</v>
      </c>
      <c r="AL150" s="1087"/>
      <c r="AM150" s="1087"/>
      <c r="AN150" s="1087"/>
      <c r="AO150" s="1087"/>
      <c r="AP150" s="1087"/>
      <c r="AQ150" s="209">
        <v>188000000</v>
      </c>
      <c r="AR150" s="209">
        <v>188000000</v>
      </c>
      <c r="AS150" s="267">
        <v>0</v>
      </c>
      <c r="AT150" s="217">
        <v>0</v>
      </c>
      <c r="AU150" s="209">
        <v>148143143</v>
      </c>
      <c r="AV150" s="209">
        <v>39856857</v>
      </c>
      <c r="AW150" s="216">
        <v>147879565</v>
      </c>
      <c r="AX150" s="209">
        <v>263578</v>
      </c>
      <c r="AY150" s="209">
        <v>147879565</v>
      </c>
      <c r="AZ150" s="210">
        <v>0</v>
      </c>
      <c r="BA150" s="209">
        <v>147879565</v>
      </c>
      <c r="BB150" s="210">
        <v>0</v>
      </c>
      <c r="BC150" s="209">
        <v>1237429</v>
      </c>
    </row>
    <row r="151" spans="1:55" s="151" customFormat="1" ht="13.5" x14ac:dyDescent="0.2">
      <c r="A151" s="215" t="str">
        <f t="shared" si="8"/>
        <v>A20411213</v>
      </c>
      <c r="B151" s="1086" t="s">
        <v>14</v>
      </c>
      <c r="C151" s="1087"/>
      <c r="D151" s="1086" t="s">
        <v>282</v>
      </c>
      <c r="E151" s="1087"/>
      <c r="F151" s="1086" t="s">
        <v>280</v>
      </c>
      <c r="G151" s="1087"/>
      <c r="H151" s="1086" t="s">
        <v>283</v>
      </c>
      <c r="I151" s="1087"/>
      <c r="J151" s="1086" t="s">
        <v>80</v>
      </c>
      <c r="K151" s="1087"/>
      <c r="L151" s="1087"/>
      <c r="M151" s="1086" t="s">
        <v>282</v>
      </c>
      <c r="N151" s="1087"/>
      <c r="O151" s="1087"/>
      <c r="P151" s="1086"/>
      <c r="Q151" s="1087"/>
      <c r="R151" s="1086"/>
      <c r="S151" s="1087"/>
      <c r="T151" s="1088" t="s">
        <v>84</v>
      </c>
      <c r="U151" s="1087"/>
      <c r="V151" s="1087"/>
      <c r="W151" s="1087"/>
      <c r="X151" s="1087"/>
      <c r="Y151" s="1087"/>
      <c r="Z151" s="1087"/>
      <c r="AA151" s="1087"/>
      <c r="AB151" s="1086" t="s">
        <v>273</v>
      </c>
      <c r="AC151" s="1087"/>
      <c r="AD151" s="1087"/>
      <c r="AE151" s="1087"/>
      <c r="AF151" s="1087"/>
      <c r="AG151" s="1086" t="s">
        <v>274</v>
      </c>
      <c r="AH151" s="1087"/>
      <c r="AI151" s="1087"/>
      <c r="AJ151" s="208" t="s">
        <v>303</v>
      </c>
      <c r="AK151" s="1089" t="s">
        <v>321</v>
      </c>
      <c r="AL151" s="1087"/>
      <c r="AM151" s="1087"/>
      <c r="AN151" s="1087"/>
      <c r="AO151" s="1087"/>
      <c r="AP151" s="1087"/>
      <c r="AQ151" s="209">
        <v>500000000</v>
      </c>
      <c r="AR151" s="210">
        <v>0</v>
      </c>
      <c r="AS151" s="266">
        <v>500000000</v>
      </c>
      <c r="AT151" s="217">
        <v>0</v>
      </c>
      <c r="AU151" s="210">
        <v>0</v>
      </c>
      <c r="AV151" s="210">
        <v>0</v>
      </c>
      <c r="AW151" s="217">
        <v>0</v>
      </c>
      <c r="AX151" s="210">
        <v>0</v>
      </c>
      <c r="AY151" s="210">
        <v>0</v>
      </c>
      <c r="AZ151" s="210">
        <v>0</v>
      </c>
      <c r="BA151" s="210">
        <v>0</v>
      </c>
      <c r="BB151" s="210">
        <v>0</v>
      </c>
      <c r="BC151" s="210">
        <v>0</v>
      </c>
    </row>
    <row r="152" spans="1:55" s="151" customFormat="1" ht="13.5" x14ac:dyDescent="0.2">
      <c r="A152" s="215" t="str">
        <f t="shared" si="8"/>
        <v>A2041410</v>
      </c>
      <c r="B152" s="1086" t="s">
        <v>14</v>
      </c>
      <c r="C152" s="1087"/>
      <c r="D152" s="1086" t="s">
        <v>282</v>
      </c>
      <c r="E152" s="1087"/>
      <c r="F152" s="1086" t="s">
        <v>280</v>
      </c>
      <c r="G152" s="1087"/>
      <c r="H152" s="1086" t="s">
        <v>283</v>
      </c>
      <c r="I152" s="1087"/>
      <c r="J152" s="1086" t="s">
        <v>285</v>
      </c>
      <c r="K152" s="1087"/>
      <c r="L152" s="1087"/>
      <c r="M152" s="1086"/>
      <c r="N152" s="1087"/>
      <c r="O152" s="1087"/>
      <c r="P152" s="1086"/>
      <c r="Q152" s="1087"/>
      <c r="R152" s="1086"/>
      <c r="S152" s="1087"/>
      <c r="T152" s="1088" t="s">
        <v>408</v>
      </c>
      <c r="U152" s="1087"/>
      <c r="V152" s="1087"/>
      <c r="W152" s="1087"/>
      <c r="X152" s="1087"/>
      <c r="Y152" s="1087"/>
      <c r="Z152" s="1087"/>
      <c r="AA152" s="1087"/>
      <c r="AB152" s="1086" t="s">
        <v>273</v>
      </c>
      <c r="AC152" s="1087"/>
      <c r="AD152" s="1087"/>
      <c r="AE152" s="1087"/>
      <c r="AF152" s="1087"/>
      <c r="AG152" s="1086" t="s">
        <v>274</v>
      </c>
      <c r="AH152" s="1087"/>
      <c r="AI152" s="1087"/>
      <c r="AJ152" s="208" t="s">
        <v>65</v>
      </c>
      <c r="AK152" s="1089" t="s">
        <v>275</v>
      </c>
      <c r="AL152" s="1087"/>
      <c r="AM152" s="1087"/>
      <c r="AN152" s="1087"/>
      <c r="AO152" s="1087"/>
      <c r="AP152" s="1087"/>
      <c r="AQ152" s="209">
        <v>2500000</v>
      </c>
      <c r="AR152" s="209">
        <v>925740</v>
      </c>
      <c r="AS152" s="266">
        <v>1574260</v>
      </c>
      <c r="AT152" s="217">
        <v>0</v>
      </c>
      <c r="AU152" s="209">
        <v>831230</v>
      </c>
      <c r="AV152" s="209">
        <v>94510</v>
      </c>
      <c r="AW152" s="216">
        <v>831230</v>
      </c>
      <c r="AX152" s="210">
        <v>0</v>
      </c>
      <c r="AY152" s="209">
        <v>831230</v>
      </c>
      <c r="AZ152" s="210">
        <v>0</v>
      </c>
      <c r="BA152" s="209">
        <v>831230</v>
      </c>
      <c r="BB152" s="210">
        <v>0</v>
      </c>
      <c r="BC152" s="210">
        <v>0</v>
      </c>
    </row>
    <row r="153" spans="1:55" s="151" customFormat="1" ht="13.5" x14ac:dyDescent="0.2">
      <c r="A153" s="215" t="str">
        <f t="shared" si="8"/>
        <v>A2042110</v>
      </c>
      <c r="B153" s="1092" t="s">
        <v>14</v>
      </c>
      <c r="C153" s="1087"/>
      <c r="D153" s="1092" t="s">
        <v>282</v>
      </c>
      <c r="E153" s="1087"/>
      <c r="F153" s="1092" t="s">
        <v>280</v>
      </c>
      <c r="G153" s="1087"/>
      <c r="H153" s="1092" t="s">
        <v>283</v>
      </c>
      <c r="I153" s="1087"/>
      <c r="J153" s="1092" t="s">
        <v>301</v>
      </c>
      <c r="K153" s="1087"/>
      <c r="L153" s="1087"/>
      <c r="M153" s="1092"/>
      <c r="N153" s="1087"/>
      <c r="O153" s="1087"/>
      <c r="P153" s="1092"/>
      <c r="Q153" s="1087"/>
      <c r="R153" s="1092"/>
      <c r="S153" s="1087"/>
      <c r="T153" s="1093" t="s">
        <v>306</v>
      </c>
      <c r="U153" s="1087"/>
      <c r="V153" s="1087"/>
      <c r="W153" s="1087"/>
      <c r="X153" s="1087"/>
      <c r="Y153" s="1087"/>
      <c r="Z153" s="1087"/>
      <c r="AA153" s="1087"/>
      <c r="AB153" s="1092" t="s">
        <v>273</v>
      </c>
      <c r="AC153" s="1087"/>
      <c r="AD153" s="1087"/>
      <c r="AE153" s="1087"/>
      <c r="AF153" s="1087"/>
      <c r="AG153" s="1092" t="s">
        <v>274</v>
      </c>
      <c r="AH153" s="1087"/>
      <c r="AI153" s="1087"/>
      <c r="AJ153" s="204" t="s">
        <v>65</v>
      </c>
      <c r="AK153" s="1091" t="s">
        <v>275</v>
      </c>
      <c r="AL153" s="1087"/>
      <c r="AM153" s="1087"/>
      <c r="AN153" s="1087"/>
      <c r="AO153" s="1087"/>
      <c r="AP153" s="1087"/>
      <c r="AQ153" s="205">
        <v>88570000</v>
      </c>
      <c r="AR153" s="205">
        <v>66320000</v>
      </c>
      <c r="AS153" s="264">
        <v>22250000</v>
      </c>
      <c r="AT153" s="307">
        <v>0</v>
      </c>
      <c r="AU153" s="205">
        <v>66320000</v>
      </c>
      <c r="AV153" s="206">
        <v>0</v>
      </c>
      <c r="AW153" s="306">
        <v>66320000</v>
      </c>
      <c r="AX153" s="206">
        <v>0</v>
      </c>
      <c r="AY153" s="205">
        <v>66320000</v>
      </c>
      <c r="AZ153" s="206">
        <v>0</v>
      </c>
      <c r="BA153" s="205">
        <v>66320000</v>
      </c>
      <c r="BB153" s="206">
        <v>0</v>
      </c>
      <c r="BC153" s="206">
        <v>0</v>
      </c>
    </row>
    <row r="154" spans="1:55" s="151" customFormat="1" ht="13.5" x14ac:dyDescent="0.2">
      <c r="A154" s="215" t="str">
        <f t="shared" si="8"/>
        <v>A2042113</v>
      </c>
      <c r="B154" s="1092" t="s">
        <v>14</v>
      </c>
      <c r="C154" s="1087"/>
      <c r="D154" s="1092" t="s">
        <v>282</v>
      </c>
      <c r="E154" s="1087"/>
      <c r="F154" s="1092" t="s">
        <v>280</v>
      </c>
      <c r="G154" s="1087"/>
      <c r="H154" s="1092" t="s">
        <v>283</v>
      </c>
      <c r="I154" s="1087"/>
      <c r="J154" s="1092" t="s">
        <v>301</v>
      </c>
      <c r="K154" s="1087"/>
      <c r="L154" s="1087"/>
      <c r="M154" s="1092"/>
      <c r="N154" s="1087"/>
      <c r="O154" s="1087"/>
      <c r="P154" s="1092"/>
      <c r="Q154" s="1087"/>
      <c r="R154" s="1092"/>
      <c r="S154" s="1087"/>
      <c r="T154" s="1093" t="s">
        <v>306</v>
      </c>
      <c r="U154" s="1087"/>
      <c r="V154" s="1087"/>
      <c r="W154" s="1087"/>
      <c r="X154" s="1087"/>
      <c r="Y154" s="1087"/>
      <c r="Z154" s="1087"/>
      <c r="AA154" s="1087"/>
      <c r="AB154" s="1092" t="s">
        <v>273</v>
      </c>
      <c r="AC154" s="1087"/>
      <c r="AD154" s="1087"/>
      <c r="AE154" s="1087"/>
      <c r="AF154" s="1087"/>
      <c r="AG154" s="1092" t="s">
        <v>274</v>
      </c>
      <c r="AH154" s="1087"/>
      <c r="AI154" s="1087"/>
      <c r="AJ154" s="204" t="s">
        <v>303</v>
      </c>
      <c r="AK154" s="1091" t="s">
        <v>321</v>
      </c>
      <c r="AL154" s="1087"/>
      <c r="AM154" s="1087"/>
      <c r="AN154" s="1087"/>
      <c r="AO154" s="1087"/>
      <c r="AP154" s="1087"/>
      <c r="AQ154" s="205">
        <v>120000000</v>
      </c>
      <c r="AR154" s="206">
        <v>0</v>
      </c>
      <c r="AS154" s="264">
        <v>120000000</v>
      </c>
      <c r="AT154" s="307">
        <v>0</v>
      </c>
      <c r="AU154" s="206">
        <v>0</v>
      </c>
      <c r="AV154" s="206">
        <v>0</v>
      </c>
      <c r="AW154" s="307">
        <v>0</v>
      </c>
      <c r="AX154" s="206">
        <v>0</v>
      </c>
      <c r="AY154" s="206">
        <v>0</v>
      </c>
      <c r="AZ154" s="206">
        <v>0</v>
      </c>
      <c r="BA154" s="206">
        <v>0</v>
      </c>
      <c r="BB154" s="206">
        <v>0</v>
      </c>
      <c r="BC154" s="206">
        <v>0</v>
      </c>
    </row>
    <row r="155" spans="1:55" s="151" customFormat="1" ht="13.5" x14ac:dyDescent="0.2">
      <c r="A155" s="215" t="str">
        <f t="shared" si="8"/>
        <v>A20421110</v>
      </c>
      <c r="B155" s="1086" t="s">
        <v>14</v>
      </c>
      <c r="C155" s="1087"/>
      <c r="D155" s="1086" t="s">
        <v>282</v>
      </c>
      <c r="E155" s="1087"/>
      <c r="F155" s="1086" t="s">
        <v>280</v>
      </c>
      <c r="G155" s="1087"/>
      <c r="H155" s="1086" t="s">
        <v>283</v>
      </c>
      <c r="I155" s="1087"/>
      <c r="J155" s="1086" t="s">
        <v>301</v>
      </c>
      <c r="K155" s="1087"/>
      <c r="L155" s="1087"/>
      <c r="M155" s="1086" t="s">
        <v>279</v>
      </c>
      <c r="N155" s="1087"/>
      <c r="O155" s="1087"/>
      <c r="P155" s="1086"/>
      <c r="Q155" s="1087"/>
      <c r="R155" s="1086"/>
      <c r="S155" s="1087"/>
      <c r="T155" s="1088" t="s">
        <v>85</v>
      </c>
      <c r="U155" s="1087"/>
      <c r="V155" s="1087"/>
      <c r="W155" s="1087"/>
      <c r="X155" s="1087"/>
      <c r="Y155" s="1087"/>
      <c r="Z155" s="1087"/>
      <c r="AA155" s="1087"/>
      <c r="AB155" s="1086" t="s">
        <v>273</v>
      </c>
      <c r="AC155" s="1087"/>
      <c r="AD155" s="1087"/>
      <c r="AE155" s="1087"/>
      <c r="AF155" s="1087"/>
      <c r="AG155" s="1086" t="s">
        <v>274</v>
      </c>
      <c r="AH155" s="1087"/>
      <c r="AI155" s="1087"/>
      <c r="AJ155" s="208" t="s">
        <v>65</v>
      </c>
      <c r="AK155" s="1089" t="s">
        <v>275</v>
      </c>
      <c r="AL155" s="1087"/>
      <c r="AM155" s="1087"/>
      <c r="AN155" s="1087"/>
      <c r="AO155" s="1087"/>
      <c r="AP155" s="1087"/>
      <c r="AQ155" s="209">
        <v>13500000</v>
      </c>
      <c r="AR155" s="209">
        <v>250000</v>
      </c>
      <c r="AS155" s="266">
        <v>13250000</v>
      </c>
      <c r="AT155" s="217">
        <v>0</v>
      </c>
      <c r="AU155" s="209">
        <v>250000</v>
      </c>
      <c r="AV155" s="210">
        <v>0</v>
      </c>
      <c r="AW155" s="216">
        <v>250000</v>
      </c>
      <c r="AX155" s="210">
        <v>0</v>
      </c>
      <c r="AY155" s="209">
        <v>250000</v>
      </c>
      <c r="AZ155" s="210">
        <v>0</v>
      </c>
      <c r="BA155" s="209">
        <v>250000</v>
      </c>
      <c r="BB155" s="210">
        <v>0</v>
      </c>
      <c r="BC155" s="210">
        <v>0</v>
      </c>
    </row>
    <row r="156" spans="1:55" s="151" customFormat="1" ht="13.5" x14ac:dyDescent="0.2">
      <c r="A156" s="215" t="str">
        <f t="shared" si="8"/>
        <v>A20421113</v>
      </c>
      <c r="B156" s="1086" t="s">
        <v>14</v>
      </c>
      <c r="C156" s="1087"/>
      <c r="D156" s="1086" t="s">
        <v>282</v>
      </c>
      <c r="E156" s="1087"/>
      <c r="F156" s="1086" t="s">
        <v>280</v>
      </c>
      <c r="G156" s="1087"/>
      <c r="H156" s="1086" t="s">
        <v>283</v>
      </c>
      <c r="I156" s="1087"/>
      <c r="J156" s="1086" t="s">
        <v>301</v>
      </c>
      <c r="K156" s="1087"/>
      <c r="L156" s="1087"/>
      <c r="M156" s="1086" t="s">
        <v>279</v>
      </c>
      <c r="N156" s="1087"/>
      <c r="O156" s="1087"/>
      <c r="P156" s="1086"/>
      <c r="Q156" s="1087"/>
      <c r="R156" s="1086"/>
      <c r="S156" s="1087"/>
      <c r="T156" s="1088" t="s">
        <v>85</v>
      </c>
      <c r="U156" s="1087"/>
      <c r="V156" s="1087"/>
      <c r="W156" s="1087"/>
      <c r="X156" s="1087"/>
      <c r="Y156" s="1087"/>
      <c r="Z156" s="1087"/>
      <c r="AA156" s="1087"/>
      <c r="AB156" s="1086" t="s">
        <v>273</v>
      </c>
      <c r="AC156" s="1087"/>
      <c r="AD156" s="1087"/>
      <c r="AE156" s="1087"/>
      <c r="AF156" s="1087"/>
      <c r="AG156" s="1086" t="s">
        <v>274</v>
      </c>
      <c r="AH156" s="1087"/>
      <c r="AI156" s="1087"/>
      <c r="AJ156" s="208" t="s">
        <v>303</v>
      </c>
      <c r="AK156" s="1089" t="s">
        <v>321</v>
      </c>
      <c r="AL156" s="1087"/>
      <c r="AM156" s="1087"/>
      <c r="AN156" s="1087"/>
      <c r="AO156" s="1087"/>
      <c r="AP156" s="1087"/>
      <c r="AQ156" s="209">
        <v>30000000</v>
      </c>
      <c r="AR156" s="210">
        <v>0</v>
      </c>
      <c r="AS156" s="266">
        <v>30000000</v>
      </c>
      <c r="AT156" s="217">
        <v>0</v>
      </c>
      <c r="AU156" s="210">
        <v>0</v>
      </c>
      <c r="AV156" s="210">
        <v>0</v>
      </c>
      <c r="AW156" s="217">
        <v>0</v>
      </c>
      <c r="AX156" s="210">
        <v>0</v>
      </c>
      <c r="AY156" s="210">
        <v>0</v>
      </c>
      <c r="AZ156" s="210">
        <v>0</v>
      </c>
      <c r="BA156" s="210">
        <v>0</v>
      </c>
      <c r="BB156" s="210">
        <v>0</v>
      </c>
      <c r="BC156" s="210">
        <v>0</v>
      </c>
    </row>
    <row r="157" spans="1:55" s="151" customFormat="1" ht="13.5" x14ac:dyDescent="0.2">
      <c r="A157" s="215" t="str">
        <f t="shared" si="8"/>
        <v>A20421410</v>
      </c>
      <c r="B157" s="1086" t="s">
        <v>14</v>
      </c>
      <c r="C157" s="1087"/>
      <c r="D157" s="1086" t="s">
        <v>282</v>
      </c>
      <c r="E157" s="1087"/>
      <c r="F157" s="1086" t="s">
        <v>280</v>
      </c>
      <c r="G157" s="1087"/>
      <c r="H157" s="1086" t="s">
        <v>283</v>
      </c>
      <c r="I157" s="1087"/>
      <c r="J157" s="1086" t="s">
        <v>301</v>
      </c>
      <c r="K157" s="1087"/>
      <c r="L157" s="1087"/>
      <c r="M157" s="1086" t="s">
        <v>283</v>
      </c>
      <c r="N157" s="1087"/>
      <c r="O157" s="1087"/>
      <c r="P157" s="1086"/>
      <c r="Q157" s="1087"/>
      <c r="R157" s="1086"/>
      <c r="S157" s="1087"/>
      <c r="T157" s="1088" t="s">
        <v>86</v>
      </c>
      <c r="U157" s="1087"/>
      <c r="V157" s="1087"/>
      <c r="W157" s="1087"/>
      <c r="X157" s="1087"/>
      <c r="Y157" s="1087"/>
      <c r="Z157" s="1087"/>
      <c r="AA157" s="1087"/>
      <c r="AB157" s="1086" t="s">
        <v>273</v>
      </c>
      <c r="AC157" s="1087"/>
      <c r="AD157" s="1087"/>
      <c r="AE157" s="1087"/>
      <c r="AF157" s="1087"/>
      <c r="AG157" s="1086" t="s">
        <v>274</v>
      </c>
      <c r="AH157" s="1087"/>
      <c r="AI157" s="1087"/>
      <c r="AJ157" s="208" t="s">
        <v>65</v>
      </c>
      <c r="AK157" s="1089" t="s">
        <v>275</v>
      </c>
      <c r="AL157" s="1087"/>
      <c r="AM157" s="1087"/>
      <c r="AN157" s="1087"/>
      <c r="AO157" s="1087"/>
      <c r="AP157" s="1087"/>
      <c r="AQ157" s="209">
        <v>4000000</v>
      </c>
      <c r="AR157" s="210">
        <v>0</v>
      </c>
      <c r="AS157" s="266">
        <v>4000000</v>
      </c>
      <c r="AT157" s="217">
        <v>0</v>
      </c>
      <c r="AU157" s="210">
        <v>0</v>
      </c>
      <c r="AV157" s="210">
        <v>0</v>
      </c>
      <c r="AW157" s="217">
        <v>0</v>
      </c>
      <c r="AX157" s="210">
        <v>0</v>
      </c>
      <c r="AY157" s="210">
        <v>0</v>
      </c>
      <c r="AZ157" s="210">
        <v>0</v>
      </c>
      <c r="BA157" s="210">
        <v>0</v>
      </c>
      <c r="BB157" s="210">
        <v>0</v>
      </c>
      <c r="BC157" s="210">
        <v>0</v>
      </c>
    </row>
    <row r="158" spans="1:55" s="151" customFormat="1" ht="13.5" x14ac:dyDescent="0.2">
      <c r="A158" s="215" t="str">
        <f t="shared" si="8"/>
        <v>A20421413</v>
      </c>
      <c r="B158" s="1086" t="s">
        <v>14</v>
      </c>
      <c r="C158" s="1087"/>
      <c r="D158" s="1086" t="s">
        <v>282</v>
      </c>
      <c r="E158" s="1087"/>
      <c r="F158" s="1086" t="s">
        <v>280</v>
      </c>
      <c r="G158" s="1087"/>
      <c r="H158" s="1086" t="s">
        <v>283</v>
      </c>
      <c r="I158" s="1087"/>
      <c r="J158" s="1086" t="s">
        <v>301</v>
      </c>
      <c r="K158" s="1087"/>
      <c r="L158" s="1087"/>
      <c r="M158" s="1086" t="s">
        <v>283</v>
      </c>
      <c r="N158" s="1087"/>
      <c r="O158" s="1087"/>
      <c r="P158" s="1086"/>
      <c r="Q158" s="1087"/>
      <c r="R158" s="1086"/>
      <c r="S158" s="1087"/>
      <c r="T158" s="1088" t="s">
        <v>86</v>
      </c>
      <c r="U158" s="1087"/>
      <c r="V158" s="1087"/>
      <c r="W158" s="1087"/>
      <c r="X158" s="1087"/>
      <c r="Y158" s="1087"/>
      <c r="Z158" s="1087"/>
      <c r="AA158" s="1087"/>
      <c r="AB158" s="1086" t="s">
        <v>273</v>
      </c>
      <c r="AC158" s="1087"/>
      <c r="AD158" s="1087"/>
      <c r="AE158" s="1087"/>
      <c r="AF158" s="1087"/>
      <c r="AG158" s="1086" t="s">
        <v>274</v>
      </c>
      <c r="AH158" s="1087"/>
      <c r="AI158" s="1087"/>
      <c r="AJ158" s="208" t="s">
        <v>303</v>
      </c>
      <c r="AK158" s="1089" t="s">
        <v>321</v>
      </c>
      <c r="AL158" s="1087"/>
      <c r="AM158" s="1087"/>
      <c r="AN158" s="1087"/>
      <c r="AO158" s="1087"/>
      <c r="AP158" s="1087"/>
      <c r="AQ158" s="209">
        <v>30000000</v>
      </c>
      <c r="AR158" s="210">
        <v>0</v>
      </c>
      <c r="AS158" s="266">
        <v>30000000</v>
      </c>
      <c r="AT158" s="217">
        <v>0</v>
      </c>
      <c r="AU158" s="210">
        <v>0</v>
      </c>
      <c r="AV158" s="210">
        <v>0</v>
      </c>
      <c r="AW158" s="217">
        <v>0</v>
      </c>
      <c r="AX158" s="210">
        <v>0</v>
      </c>
      <c r="AY158" s="210">
        <v>0</v>
      </c>
      <c r="AZ158" s="210">
        <v>0</v>
      </c>
      <c r="BA158" s="210">
        <v>0</v>
      </c>
      <c r="BB158" s="210">
        <v>0</v>
      </c>
      <c r="BC158" s="210">
        <v>0</v>
      </c>
    </row>
    <row r="159" spans="1:55" s="151" customFormat="1" ht="13.5" x14ac:dyDescent="0.2">
      <c r="A159" s="215" t="str">
        <f t="shared" si="8"/>
        <v>A20421510</v>
      </c>
      <c r="B159" s="1086" t="s">
        <v>14</v>
      </c>
      <c r="C159" s="1087"/>
      <c r="D159" s="1086" t="s">
        <v>282</v>
      </c>
      <c r="E159" s="1087"/>
      <c r="F159" s="1086" t="s">
        <v>280</v>
      </c>
      <c r="G159" s="1087"/>
      <c r="H159" s="1086" t="s">
        <v>283</v>
      </c>
      <c r="I159" s="1087"/>
      <c r="J159" s="1086" t="s">
        <v>301</v>
      </c>
      <c r="K159" s="1087"/>
      <c r="L159" s="1087"/>
      <c r="M159" s="1086" t="s">
        <v>284</v>
      </c>
      <c r="N159" s="1087"/>
      <c r="O159" s="1087"/>
      <c r="P159" s="1086"/>
      <c r="Q159" s="1087"/>
      <c r="R159" s="1086"/>
      <c r="S159" s="1087"/>
      <c r="T159" s="1088" t="s">
        <v>87</v>
      </c>
      <c r="U159" s="1087"/>
      <c r="V159" s="1087"/>
      <c r="W159" s="1087"/>
      <c r="X159" s="1087"/>
      <c r="Y159" s="1087"/>
      <c r="Z159" s="1087"/>
      <c r="AA159" s="1087"/>
      <c r="AB159" s="1086" t="s">
        <v>273</v>
      </c>
      <c r="AC159" s="1087"/>
      <c r="AD159" s="1087"/>
      <c r="AE159" s="1087"/>
      <c r="AF159" s="1087"/>
      <c r="AG159" s="1086" t="s">
        <v>274</v>
      </c>
      <c r="AH159" s="1087"/>
      <c r="AI159" s="1087"/>
      <c r="AJ159" s="208" t="s">
        <v>65</v>
      </c>
      <c r="AK159" s="1089" t="s">
        <v>275</v>
      </c>
      <c r="AL159" s="1087"/>
      <c r="AM159" s="1087"/>
      <c r="AN159" s="1087"/>
      <c r="AO159" s="1087"/>
      <c r="AP159" s="1087"/>
      <c r="AQ159" s="209">
        <v>66070000</v>
      </c>
      <c r="AR159" s="209">
        <v>66070000</v>
      </c>
      <c r="AS159" s="267">
        <v>0</v>
      </c>
      <c r="AT159" s="217">
        <v>0</v>
      </c>
      <c r="AU159" s="209">
        <v>66070000</v>
      </c>
      <c r="AV159" s="210">
        <v>0</v>
      </c>
      <c r="AW159" s="216">
        <v>66070000</v>
      </c>
      <c r="AX159" s="210">
        <v>0</v>
      </c>
      <c r="AY159" s="209">
        <v>66070000</v>
      </c>
      <c r="AZ159" s="210">
        <v>0</v>
      </c>
      <c r="BA159" s="209">
        <v>66070000</v>
      </c>
      <c r="BB159" s="210">
        <v>0</v>
      </c>
      <c r="BC159" s="210">
        <v>0</v>
      </c>
    </row>
    <row r="160" spans="1:55" s="151" customFormat="1" ht="13.5" x14ac:dyDescent="0.2">
      <c r="A160" s="215" t="str">
        <f t="shared" si="8"/>
        <v>A20421513</v>
      </c>
      <c r="B160" s="1086" t="s">
        <v>14</v>
      </c>
      <c r="C160" s="1087"/>
      <c r="D160" s="1086" t="s">
        <v>282</v>
      </c>
      <c r="E160" s="1087"/>
      <c r="F160" s="1086" t="s">
        <v>280</v>
      </c>
      <c r="G160" s="1087"/>
      <c r="H160" s="1086" t="s">
        <v>283</v>
      </c>
      <c r="I160" s="1087"/>
      <c r="J160" s="1086" t="s">
        <v>301</v>
      </c>
      <c r="K160" s="1087"/>
      <c r="L160" s="1087"/>
      <c r="M160" s="1086" t="s">
        <v>284</v>
      </c>
      <c r="N160" s="1087"/>
      <c r="O160" s="1087"/>
      <c r="P160" s="1086"/>
      <c r="Q160" s="1087"/>
      <c r="R160" s="1086"/>
      <c r="S160" s="1087"/>
      <c r="T160" s="1088" t="s">
        <v>87</v>
      </c>
      <c r="U160" s="1087"/>
      <c r="V160" s="1087"/>
      <c r="W160" s="1087"/>
      <c r="X160" s="1087"/>
      <c r="Y160" s="1087"/>
      <c r="Z160" s="1087"/>
      <c r="AA160" s="1087"/>
      <c r="AB160" s="1086" t="s">
        <v>273</v>
      </c>
      <c r="AC160" s="1087"/>
      <c r="AD160" s="1087"/>
      <c r="AE160" s="1087"/>
      <c r="AF160" s="1087"/>
      <c r="AG160" s="1086" t="s">
        <v>274</v>
      </c>
      <c r="AH160" s="1087"/>
      <c r="AI160" s="1087"/>
      <c r="AJ160" s="208" t="s">
        <v>303</v>
      </c>
      <c r="AK160" s="1089" t="s">
        <v>321</v>
      </c>
      <c r="AL160" s="1087"/>
      <c r="AM160" s="1087"/>
      <c r="AN160" s="1087"/>
      <c r="AO160" s="1087"/>
      <c r="AP160" s="1087"/>
      <c r="AQ160" s="209">
        <v>30000000</v>
      </c>
      <c r="AR160" s="210">
        <v>0</v>
      </c>
      <c r="AS160" s="266">
        <v>30000000</v>
      </c>
      <c r="AT160" s="217">
        <v>0</v>
      </c>
      <c r="AU160" s="210">
        <v>0</v>
      </c>
      <c r="AV160" s="210">
        <v>0</v>
      </c>
      <c r="AW160" s="217">
        <v>0</v>
      </c>
      <c r="AX160" s="210">
        <v>0</v>
      </c>
      <c r="AY160" s="210">
        <v>0</v>
      </c>
      <c r="AZ160" s="210">
        <v>0</v>
      </c>
      <c r="BA160" s="210">
        <v>0</v>
      </c>
      <c r="BB160" s="210">
        <v>0</v>
      </c>
      <c r="BC160" s="210">
        <v>0</v>
      </c>
    </row>
    <row r="161" spans="1:55" s="151" customFormat="1" ht="13.5" x14ac:dyDescent="0.2">
      <c r="A161" s="215" t="str">
        <f t="shared" si="8"/>
        <v>A20421810</v>
      </c>
      <c r="B161" s="1086" t="s">
        <v>14</v>
      </c>
      <c r="C161" s="1087"/>
      <c r="D161" s="1086" t="s">
        <v>282</v>
      </c>
      <c r="E161" s="1087"/>
      <c r="F161" s="1086" t="s">
        <v>280</v>
      </c>
      <c r="G161" s="1087"/>
      <c r="H161" s="1086" t="s">
        <v>283</v>
      </c>
      <c r="I161" s="1087"/>
      <c r="J161" s="1086" t="s">
        <v>301</v>
      </c>
      <c r="K161" s="1087"/>
      <c r="L161" s="1087"/>
      <c r="M161" s="1086" t="s">
        <v>294</v>
      </c>
      <c r="N161" s="1087"/>
      <c r="O161" s="1087"/>
      <c r="P161" s="1086"/>
      <c r="Q161" s="1087"/>
      <c r="R161" s="1086"/>
      <c r="S161" s="1087"/>
      <c r="T161" s="1088" t="s">
        <v>88</v>
      </c>
      <c r="U161" s="1087"/>
      <c r="V161" s="1087"/>
      <c r="W161" s="1087"/>
      <c r="X161" s="1087"/>
      <c r="Y161" s="1087"/>
      <c r="Z161" s="1087"/>
      <c r="AA161" s="1087"/>
      <c r="AB161" s="1086" t="s">
        <v>273</v>
      </c>
      <c r="AC161" s="1087"/>
      <c r="AD161" s="1087"/>
      <c r="AE161" s="1087"/>
      <c r="AF161" s="1087"/>
      <c r="AG161" s="1086" t="s">
        <v>274</v>
      </c>
      <c r="AH161" s="1087"/>
      <c r="AI161" s="1087"/>
      <c r="AJ161" s="208" t="s">
        <v>65</v>
      </c>
      <c r="AK161" s="1089" t="s">
        <v>275</v>
      </c>
      <c r="AL161" s="1087"/>
      <c r="AM161" s="1087"/>
      <c r="AN161" s="1087"/>
      <c r="AO161" s="1087"/>
      <c r="AP161" s="1087"/>
      <c r="AQ161" s="209">
        <v>5000000</v>
      </c>
      <c r="AR161" s="210">
        <v>0</v>
      </c>
      <c r="AS161" s="266">
        <v>5000000</v>
      </c>
      <c r="AT161" s="217">
        <v>0</v>
      </c>
      <c r="AU161" s="210">
        <v>0</v>
      </c>
      <c r="AV161" s="210">
        <v>0</v>
      </c>
      <c r="AW161" s="217">
        <v>0</v>
      </c>
      <c r="AX161" s="210">
        <v>0</v>
      </c>
      <c r="AY161" s="210">
        <v>0</v>
      </c>
      <c r="AZ161" s="210">
        <v>0</v>
      </c>
      <c r="BA161" s="210">
        <v>0</v>
      </c>
      <c r="BB161" s="210">
        <v>0</v>
      </c>
      <c r="BC161" s="210">
        <v>0</v>
      </c>
    </row>
    <row r="162" spans="1:55" s="151" customFormat="1" ht="13.5" x14ac:dyDescent="0.2">
      <c r="A162" s="215" t="str">
        <f t="shared" si="8"/>
        <v>A20421813</v>
      </c>
      <c r="B162" s="1086" t="s">
        <v>14</v>
      </c>
      <c r="C162" s="1087"/>
      <c r="D162" s="1086" t="s">
        <v>282</v>
      </c>
      <c r="E162" s="1087"/>
      <c r="F162" s="1086" t="s">
        <v>280</v>
      </c>
      <c r="G162" s="1087"/>
      <c r="H162" s="1086" t="s">
        <v>283</v>
      </c>
      <c r="I162" s="1087"/>
      <c r="J162" s="1086" t="s">
        <v>301</v>
      </c>
      <c r="K162" s="1087"/>
      <c r="L162" s="1087"/>
      <c r="M162" s="1086" t="s">
        <v>294</v>
      </c>
      <c r="N162" s="1087"/>
      <c r="O162" s="1087"/>
      <c r="P162" s="1086"/>
      <c r="Q162" s="1087"/>
      <c r="R162" s="1086"/>
      <c r="S162" s="1087"/>
      <c r="T162" s="1088" t="s">
        <v>88</v>
      </c>
      <c r="U162" s="1087"/>
      <c r="V162" s="1087"/>
      <c r="W162" s="1087"/>
      <c r="X162" s="1087"/>
      <c r="Y162" s="1087"/>
      <c r="Z162" s="1087"/>
      <c r="AA162" s="1087"/>
      <c r="AB162" s="1086" t="s">
        <v>273</v>
      </c>
      <c r="AC162" s="1087"/>
      <c r="AD162" s="1087"/>
      <c r="AE162" s="1087"/>
      <c r="AF162" s="1087"/>
      <c r="AG162" s="1086" t="s">
        <v>274</v>
      </c>
      <c r="AH162" s="1087"/>
      <c r="AI162" s="1087"/>
      <c r="AJ162" s="208" t="s">
        <v>303</v>
      </c>
      <c r="AK162" s="1089" t="s">
        <v>321</v>
      </c>
      <c r="AL162" s="1087"/>
      <c r="AM162" s="1087"/>
      <c r="AN162" s="1087"/>
      <c r="AO162" s="1087"/>
      <c r="AP162" s="1087"/>
      <c r="AQ162" s="209">
        <v>30000000</v>
      </c>
      <c r="AR162" s="210">
        <v>0</v>
      </c>
      <c r="AS162" s="266">
        <v>30000000</v>
      </c>
      <c r="AT162" s="217">
        <v>0</v>
      </c>
      <c r="AU162" s="210">
        <v>0</v>
      </c>
      <c r="AV162" s="210">
        <v>0</v>
      </c>
      <c r="AW162" s="217">
        <v>0</v>
      </c>
      <c r="AX162" s="210">
        <v>0</v>
      </c>
      <c r="AY162" s="210">
        <v>0</v>
      </c>
      <c r="AZ162" s="210">
        <v>0</v>
      </c>
      <c r="BA162" s="210">
        <v>0</v>
      </c>
      <c r="BB162" s="210">
        <v>0</v>
      </c>
      <c r="BC162" s="210">
        <v>0</v>
      </c>
    </row>
    <row r="163" spans="1:55" s="151" customFormat="1" ht="13.5" x14ac:dyDescent="0.2">
      <c r="A163" s="215" t="str">
        <f t="shared" si="8"/>
        <v>A2044010</v>
      </c>
      <c r="B163" s="1092" t="s">
        <v>14</v>
      </c>
      <c r="C163" s="1087"/>
      <c r="D163" s="1092" t="s">
        <v>282</v>
      </c>
      <c r="E163" s="1087"/>
      <c r="F163" s="1092" t="s">
        <v>280</v>
      </c>
      <c r="G163" s="1087"/>
      <c r="H163" s="1092" t="s">
        <v>283</v>
      </c>
      <c r="I163" s="1087"/>
      <c r="J163" s="1092" t="s">
        <v>307</v>
      </c>
      <c r="K163" s="1087"/>
      <c r="L163" s="1087"/>
      <c r="M163" s="1092"/>
      <c r="N163" s="1087"/>
      <c r="O163" s="1087"/>
      <c r="P163" s="1092"/>
      <c r="Q163" s="1087"/>
      <c r="R163" s="1092"/>
      <c r="S163" s="1087"/>
      <c r="T163" s="1093" t="s">
        <v>308</v>
      </c>
      <c r="U163" s="1087"/>
      <c r="V163" s="1087"/>
      <c r="W163" s="1087"/>
      <c r="X163" s="1087"/>
      <c r="Y163" s="1087"/>
      <c r="Z163" s="1087"/>
      <c r="AA163" s="1087"/>
      <c r="AB163" s="1092" t="s">
        <v>273</v>
      </c>
      <c r="AC163" s="1087"/>
      <c r="AD163" s="1087"/>
      <c r="AE163" s="1087"/>
      <c r="AF163" s="1087"/>
      <c r="AG163" s="1092" t="s">
        <v>274</v>
      </c>
      <c r="AH163" s="1087"/>
      <c r="AI163" s="1087"/>
      <c r="AJ163" s="204" t="s">
        <v>65</v>
      </c>
      <c r="AK163" s="1091" t="s">
        <v>275</v>
      </c>
      <c r="AL163" s="1087"/>
      <c r="AM163" s="1087"/>
      <c r="AN163" s="1087"/>
      <c r="AO163" s="1087"/>
      <c r="AP163" s="1087"/>
      <c r="AQ163" s="205">
        <v>9880000</v>
      </c>
      <c r="AR163" s="205">
        <v>392800</v>
      </c>
      <c r="AS163" s="264">
        <v>9487200</v>
      </c>
      <c r="AT163" s="307">
        <v>0</v>
      </c>
      <c r="AU163" s="205">
        <v>392800</v>
      </c>
      <c r="AV163" s="206">
        <v>0</v>
      </c>
      <c r="AW163" s="306">
        <v>392800</v>
      </c>
      <c r="AX163" s="206">
        <v>0</v>
      </c>
      <c r="AY163" s="205">
        <v>392800</v>
      </c>
      <c r="AZ163" s="206">
        <v>0</v>
      </c>
      <c r="BA163" s="205">
        <v>392800</v>
      </c>
      <c r="BB163" s="206">
        <v>0</v>
      </c>
      <c r="BC163" s="206">
        <v>0</v>
      </c>
    </row>
    <row r="164" spans="1:55" s="151" customFormat="1" ht="13.5" x14ac:dyDescent="0.2">
      <c r="A164" s="215" t="str">
        <f t="shared" si="8"/>
        <v>A204401510</v>
      </c>
      <c r="B164" s="1086" t="s">
        <v>14</v>
      </c>
      <c r="C164" s="1087"/>
      <c r="D164" s="1086" t="s">
        <v>282</v>
      </c>
      <c r="E164" s="1087"/>
      <c r="F164" s="1086" t="s">
        <v>280</v>
      </c>
      <c r="G164" s="1087"/>
      <c r="H164" s="1086" t="s">
        <v>283</v>
      </c>
      <c r="I164" s="1087"/>
      <c r="J164" s="1086" t="s">
        <v>307</v>
      </c>
      <c r="K164" s="1087"/>
      <c r="L164" s="1087"/>
      <c r="M164" s="1086" t="s">
        <v>286</v>
      </c>
      <c r="N164" s="1087"/>
      <c r="O164" s="1087"/>
      <c r="P164" s="1086"/>
      <c r="Q164" s="1087"/>
      <c r="R164" s="1086"/>
      <c r="S164" s="1087"/>
      <c r="T164" s="1088" t="s">
        <v>182</v>
      </c>
      <c r="U164" s="1087"/>
      <c r="V164" s="1087"/>
      <c r="W164" s="1087"/>
      <c r="X164" s="1087"/>
      <c r="Y164" s="1087"/>
      <c r="Z164" s="1087"/>
      <c r="AA164" s="1087"/>
      <c r="AB164" s="1086" t="s">
        <v>273</v>
      </c>
      <c r="AC164" s="1087"/>
      <c r="AD164" s="1087"/>
      <c r="AE164" s="1087"/>
      <c r="AF164" s="1087"/>
      <c r="AG164" s="1086" t="s">
        <v>274</v>
      </c>
      <c r="AH164" s="1087"/>
      <c r="AI164" s="1087"/>
      <c r="AJ164" s="208" t="s">
        <v>65</v>
      </c>
      <c r="AK164" s="1089" t="s">
        <v>275</v>
      </c>
      <c r="AL164" s="1087"/>
      <c r="AM164" s="1087"/>
      <c r="AN164" s="1087"/>
      <c r="AO164" s="1087"/>
      <c r="AP164" s="1087"/>
      <c r="AQ164" s="209">
        <v>9880000</v>
      </c>
      <c r="AR164" s="209">
        <v>392800</v>
      </c>
      <c r="AS164" s="266">
        <v>9487200</v>
      </c>
      <c r="AT164" s="217">
        <v>0</v>
      </c>
      <c r="AU164" s="209">
        <v>392800</v>
      </c>
      <c r="AV164" s="210">
        <v>0</v>
      </c>
      <c r="AW164" s="216">
        <v>392800</v>
      </c>
      <c r="AX164" s="210">
        <v>0</v>
      </c>
      <c r="AY164" s="209">
        <v>392800</v>
      </c>
      <c r="AZ164" s="210">
        <v>0</v>
      </c>
      <c r="BA164" s="209">
        <v>392800</v>
      </c>
      <c r="BB164" s="210">
        <v>0</v>
      </c>
      <c r="BC164" s="210">
        <v>0</v>
      </c>
    </row>
    <row r="165" spans="1:55" s="151" customFormat="1" ht="13.5" x14ac:dyDescent="0.2">
      <c r="A165" s="215" t="str">
        <f t="shared" si="8"/>
        <v>A2044110</v>
      </c>
      <c r="B165" s="1092" t="s">
        <v>14</v>
      </c>
      <c r="C165" s="1087"/>
      <c r="D165" s="1092" t="s">
        <v>282</v>
      </c>
      <c r="E165" s="1087"/>
      <c r="F165" s="1092" t="s">
        <v>280</v>
      </c>
      <c r="G165" s="1087"/>
      <c r="H165" s="1092" t="s">
        <v>283</v>
      </c>
      <c r="I165" s="1087"/>
      <c r="J165" s="1092" t="s">
        <v>309</v>
      </c>
      <c r="K165" s="1087"/>
      <c r="L165" s="1087"/>
      <c r="M165" s="1092"/>
      <c r="N165" s="1087"/>
      <c r="O165" s="1087"/>
      <c r="P165" s="1092"/>
      <c r="Q165" s="1087"/>
      <c r="R165" s="1092"/>
      <c r="S165" s="1087"/>
      <c r="T165" s="1093" t="s">
        <v>89</v>
      </c>
      <c r="U165" s="1087"/>
      <c r="V165" s="1087"/>
      <c r="W165" s="1087"/>
      <c r="X165" s="1087"/>
      <c r="Y165" s="1087"/>
      <c r="Z165" s="1087"/>
      <c r="AA165" s="1087"/>
      <c r="AB165" s="1092" t="s">
        <v>273</v>
      </c>
      <c r="AC165" s="1087"/>
      <c r="AD165" s="1087"/>
      <c r="AE165" s="1087"/>
      <c r="AF165" s="1087"/>
      <c r="AG165" s="1092" t="s">
        <v>274</v>
      </c>
      <c r="AH165" s="1087"/>
      <c r="AI165" s="1087"/>
      <c r="AJ165" s="204" t="s">
        <v>65</v>
      </c>
      <c r="AK165" s="1091" t="s">
        <v>275</v>
      </c>
      <c r="AL165" s="1087"/>
      <c r="AM165" s="1087"/>
      <c r="AN165" s="1087"/>
      <c r="AO165" s="1087"/>
      <c r="AP165" s="1087"/>
      <c r="AQ165" s="205">
        <v>357000000</v>
      </c>
      <c r="AR165" s="205">
        <v>18615462</v>
      </c>
      <c r="AS165" s="264">
        <v>338384538</v>
      </c>
      <c r="AT165" s="307">
        <v>0</v>
      </c>
      <c r="AU165" s="205">
        <v>3615462</v>
      </c>
      <c r="AV165" s="205">
        <v>15000000</v>
      </c>
      <c r="AW165" s="306">
        <v>3615462</v>
      </c>
      <c r="AX165" s="206">
        <v>0</v>
      </c>
      <c r="AY165" s="205">
        <v>3615462</v>
      </c>
      <c r="AZ165" s="206">
        <v>0</v>
      </c>
      <c r="BA165" s="205">
        <v>3615462</v>
      </c>
      <c r="BB165" s="206">
        <v>0</v>
      </c>
      <c r="BC165" s="206">
        <v>0</v>
      </c>
    </row>
    <row r="166" spans="1:55" s="151" customFormat="1" ht="13.5" x14ac:dyDescent="0.2">
      <c r="A166" s="215" t="str">
        <f t="shared" si="8"/>
        <v>A2044113</v>
      </c>
      <c r="B166" s="1092" t="s">
        <v>14</v>
      </c>
      <c r="C166" s="1087"/>
      <c r="D166" s="1092" t="s">
        <v>282</v>
      </c>
      <c r="E166" s="1087"/>
      <c r="F166" s="1092" t="s">
        <v>280</v>
      </c>
      <c r="G166" s="1087"/>
      <c r="H166" s="1092" t="s">
        <v>283</v>
      </c>
      <c r="I166" s="1087"/>
      <c r="J166" s="1092" t="s">
        <v>309</v>
      </c>
      <c r="K166" s="1087"/>
      <c r="L166" s="1087"/>
      <c r="M166" s="1092"/>
      <c r="N166" s="1087"/>
      <c r="O166" s="1087"/>
      <c r="P166" s="1092"/>
      <c r="Q166" s="1087"/>
      <c r="R166" s="1092"/>
      <c r="S166" s="1087"/>
      <c r="T166" s="1093" t="s">
        <v>89</v>
      </c>
      <c r="U166" s="1087"/>
      <c r="V166" s="1087"/>
      <c r="W166" s="1087"/>
      <c r="X166" s="1087"/>
      <c r="Y166" s="1087"/>
      <c r="Z166" s="1087"/>
      <c r="AA166" s="1087"/>
      <c r="AB166" s="1092" t="s">
        <v>273</v>
      </c>
      <c r="AC166" s="1087"/>
      <c r="AD166" s="1087"/>
      <c r="AE166" s="1087"/>
      <c r="AF166" s="1087"/>
      <c r="AG166" s="1092" t="s">
        <v>274</v>
      </c>
      <c r="AH166" s="1087"/>
      <c r="AI166" s="1087"/>
      <c r="AJ166" s="204" t="s">
        <v>303</v>
      </c>
      <c r="AK166" s="1091" t="s">
        <v>321</v>
      </c>
      <c r="AL166" s="1087"/>
      <c r="AM166" s="1087"/>
      <c r="AN166" s="1087"/>
      <c r="AO166" s="1087"/>
      <c r="AP166" s="1087"/>
      <c r="AQ166" s="205">
        <v>116000000</v>
      </c>
      <c r="AR166" s="206">
        <v>0</v>
      </c>
      <c r="AS166" s="264">
        <v>116000000</v>
      </c>
      <c r="AT166" s="307">
        <v>0</v>
      </c>
      <c r="AU166" s="206">
        <v>0</v>
      </c>
      <c r="AV166" s="206">
        <v>0</v>
      </c>
      <c r="AW166" s="307">
        <v>0</v>
      </c>
      <c r="AX166" s="206">
        <v>0</v>
      </c>
      <c r="AY166" s="206">
        <v>0</v>
      </c>
      <c r="AZ166" s="206">
        <v>0</v>
      </c>
      <c r="BA166" s="206">
        <v>0</v>
      </c>
      <c r="BB166" s="206">
        <v>0</v>
      </c>
      <c r="BC166" s="206">
        <v>0</v>
      </c>
    </row>
    <row r="167" spans="1:55" s="151" customFormat="1" ht="13.5" x14ac:dyDescent="0.2">
      <c r="A167" s="215" t="str">
        <f t="shared" ref="A167:A230" si="9">+B167&amp;D167&amp;F167&amp;H167&amp;J167&amp;M167&amp;P167&amp;AJ167</f>
        <v>A20441210</v>
      </c>
      <c r="B167" s="1086" t="s">
        <v>14</v>
      </c>
      <c r="C167" s="1087"/>
      <c r="D167" s="1086" t="s">
        <v>282</v>
      </c>
      <c r="E167" s="1087"/>
      <c r="F167" s="1086" t="s">
        <v>280</v>
      </c>
      <c r="G167" s="1087"/>
      <c r="H167" s="1086" t="s">
        <v>283</v>
      </c>
      <c r="I167" s="1087"/>
      <c r="J167" s="1086" t="s">
        <v>309</v>
      </c>
      <c r="K167" s="1087"/>
      <c r="L167" s="1087"/>
      <c r="M167" s="1086" t="s">
        <v>282</v>
      </c>
      <c r="N167" s="1087"/>
      <c r="O167" s="1087"/>
      <c r="P167" s="1086"/>
      <c r="Q167" s="1087"/>
      <c r="R167" s="1086"/>
      <c r="S167" s="1087"/>
      <c r="T167" s="1088" t="s">
        <v>90</v>
      </c>
      <c r="U167" s="1087"/>
      <c r="V167" s="1087"/>
      <c r="W167" s="1087"/>
      <c r="X167" s="1087"/>
      <c r="Y167" s="1087"/>
      <c r="Z167" s="1087"/>
      <c r="AA167" s="1087"/>
      <c r="AB167" s="1086" t="s">
        <v>273</v>
      </c>
      <c r="AC167" s="1087"/>
      <c r="AD167" s="1087"/>
      <c r="AE167" s="1087"/>
      <c r="AF167" s="1087"/>
      <c r="AG167" s="1086" t="s">
        <v>274</v>
      </c>
      <c r="AH167" s="1087"/>
      <c r="AI167" s="1087"/>
      <c r="AJ167" s="208" t="s">
        <v>65</v>
      </c>
      <c r="AK167" s="1089" t="s">
        <v>275</v>
      </c>
      <c r="AL167" s="1087"/>
      <c r="AM167" s="1087"/>
      <c r="AN167" s="1087"/>
      <c r="AO167" s="1087"/>
      <c r="AP167" s="1087"/>
      <c r="AQ167" s="209">
        <v>12000000</v>
      </c>
      <c r="AR167" s="210">
        <v>0</v>
      </c>
      <c r="AS167" s="266">
        <v>12000000</v>
      </c>
      <c r="AT167" s="217">
        <v>0</v>
      </c>
      <c r="AU167" s="210">
        <v>0</v>
      </c>
      <c r="AV167" s="210">
        <v>0</v>
      </c>
      <c r="AW167" s="217">
        <v>0</v>
      </c>
      <c r="AX167" s="210">
        <v>0</v>
      </c>
      <c r="AY167" s="210">
        <v>0</v>
      </c>
      <c r="AZ167" s="210">
        <v>0</v>
      </c>
      <c r="BA167" s="210">
        <v>0</v>
      </c>
      <c r="BB167" s="210">
        <v>0</v>
      </c>
      <c r="BC167" s="210">
        <v>0</v>
      </c>
    </row>
    <row r="168" spans="1:55" s="151" customFormat="1" ht="13.5" x14ac:dyDescent="0.2">
      <c r="A168" s="215" t="str">
        <f t="shared" si="9"/>
        <v>A20441213</v>
      </c>
      <c r="B168" s="1086" t="s">
        <v>14</v>
      </c>
      <c r="C168" s="1087"/>
      <c r="D168" s="1086" t="s">
        <v>282</v>
      </c>
      <c r="E168" s="1087"/>
      <c r="F168" s="1086" t="s">
        <v>280</v>
      </c>
      <c r="G168" s="1087"/>
      <c r="H168" s="1086" t="s">
        <v>283</v>
      </c>
      <c r="I168" s="1087"/>
      <c r="J168" s="1086" t="s">
        <v>309</v>
      </c>
      <c r="K168" s="1087"/>
      <c r="L168" s="1087"/>
      <c r="M168" s="1086" t="s">
        <v>282</v>
      </c>
      <c r="N168" s="1087"/>
      <c r="O168" s="1087"/>
      <c r="P168" s="1086"/>
      <c r="Q168" s="1087"/>
      <c r="R168" s="1086"/>
      <c r="S168" s="1087"/>
      <c r="T168" s="1088" t="s">
        <v>90</v>
      </c>
      <c r="U168" s="1087"/>
      <c r="V168" s="1087"/>
      <c r="W168" s="1087"/>
      <c r="X168" s="1087"/>
      <c r="Y168" s="1087"/>
      <c r="Z168" s="1087"/>
      <c r="AA168" s="1087"/>
      <c r="AB168" s="1086" t="s">
        <v>273</v>
      </c>
      <c r="AC168" s="1087"/>
      <c r="AD168" s="1087"/>
      <c r="AE168" s="1087"/>
      <c r="AF168" s="1087"/>
      <c r="AG168" s="1086" t="s">
        <v>274</v>
      </c>
      <c r="AH168" s="1087"/>
      <c r="AI168" s="1087"/>
      <c r="AJ168" s="208" t="s">
        <v>303</v>
      </c>
      <c r="AK168" s="1089" t="s">
        <v>321</v>
      </c>
      <c r="AL168" s="1087"/>
      <c r="AM168" s="1087"/>
      <c r="AN168" s="1087"/>
      <c r="AO168" s="1087"/>
      <c r="AP168" s="1087"/>
      <c r="AQ168" s="209">
        <v>116000000</v>
      </c>
      <c r="AR168" s="210">
        <v>0</v>
      </c>
      <c r="AS168" s="266">
        <v>116000000</v>
      </c>
      <c r="AT168" s="217">
        <v>0</v>
      </c>
      <c r="AU168" s="210">
        <v>0</v>
      </c>
      <c r="AV168" s="210">
        <v>0</v>
      </c>
      <c r="AW168" s="217">
        <v>0</v>
      </c>
      <c r="AX168" s="210">
        <v>0</v>
      </c>
      <c r="AY168" s="210">
        <v>0</v>
      </c>
      <c r="AZ168" s="210">
        <v>0</v>
      </c>
      <c r="BA168" s="210">
        <v>0</v>
      </c>
      <c r="BB168" s="210">
        <v>0</v>
      </c>
      <c r="BC168" s="210">
        <v>0</v>
      </c>
    </row>
    <row r="169" spans="1:55" s="151" customFormat="1" ht="13.5" x14ac:dyDescent="0.2">
      <c r="A169" s="215" t="s">
        <v>639</v>
      </c>
      <c r="B169" s="1086" t="s">
        <v>14</v>
      </c>
      <c r="C169" s="1087"/>
      <c r="D169" s="1086" t="s">
        <v>282</v>
      </c>
      <c r="E169" s="1087"/>
      <c r="F169" s="1086" t="s">
        <v>280</v>
      </c>
      <c r="G169" s="1087"/>
      <c r="H169" s="1086" t="s">
        <v>283</v>
      </c>
      <c r="I169" s="1087"/>
      <c r="J169" s="1086" t="s">
        <v>309</v>
      </c>
      <c r="K169" s="1087"/>
      <c r="L169" s="1087"/>
      <c r="M169" s="1086" t="s">
        <v>284</v>
      </c>
      <c r="N169" s="1087"/>
      <c r="O169" s="1087"/>
      <c r="P169" s="1086"/>
      <c r="Q169" s="1087"/>
      <c r="R169" s="1086"/>
      <c r="S169" s="1087"/>
      <c r="T169" s="1088" t="s">
        <v>91</v>
      </c>
      <c r="U169" s="1087"/>
      <c r="V169" s="1087"/>
      <c r="W169" s="1087"/>
      <c r="X169" s="1087"/>
      <c r="Y169" s="1087"/>
      <c r="Z169" s="1087"/>
      <c r="AA169" s="1087"/>
      <c r="AB169" s="1086" t="s">
        <v>273</v>
      </c>
      <c r="AC169" s="1087"/>
      <c r="AD169" s="1087"/>
      <c r="AE169" s="1087"/>
      <c r="AF169" s="1087"/>
      <c r="AG169" s="1086" t="s">
        <v>274</v>
      </c>
      <c r="AH169" s="1087"/>
      <c r="AI169" s="1087"/>
      <c r="AJ169" s="208" t="s">
        <v>65</v>
      </c>
      <c r="AK169" s="1089" t="s">
        <v>275</v>
      </c>
      <c r="AL169" s="1087"/>
      <c r="AM169" s="1087"/>
      <c r="AN169" s="1087"/>
      <c r="AO169" s="1087"/>
      <c r="AP169" s="1087"/>
      <c r="AQ169" s="209">
        <v>5000000</v>
      </c>
      <c r="AR169" s="209">
        <v>3615462</v>
      </c>
      <c r="AS169" s="266">
        <v>1384538</v>
      </c>
      <c r="AT169" s="217">
        <v>0</v>
      </c>
      <c r="AU169" s="209">
        <v>3615462</v>
      </c>
      <c r="AV169" s="210">
        <v>0</v>
      </c>
      <c r="AW169" s="216">
        <v>3615462</v>
      </c>
      <c r="AX169" s="210">
        <v>0</v>
      </c>
      <c r="AY169" s="209">
        <v>3615462</v>
      </c>
      <c r="AZ169" s="210">
        <v>0</v>
      </c>
      <c r="BA169" s="209">
        <v>3615462</v>
      </c>
      <c r="BB169" s="210">
        <v>0</v>
      </c>
      <c r="BC169" s="210">
        <v>0</v>
      </c>
    </row>
    <row r="170" spans="1:55" s="151" customFormat="1" ht="13.5" x14ac:dyDescent="0.2">
      <c r="A170" s="215" t="str">
        <f t="shared" si="9"/>
        <v>A204411310</v>
      </c>
      <c r="B170" s="1086" t="s">
        <v>14</v>
      </c>
      <c r="C170" s="1087"/>
      <c r="D170" s="1086" t="s">
        <v>282</v>
      </c>
      <c r="E170" s="1087"/>
      <c r="F170" s="1086" t="s">
        <v>280</v>
      </c>
      <c r="G170" s="1087"/>
      <c r="H170" s="1086" t="s">
        <v>283</v>
      </c>
      <c r="I170" s="1087"/>
      <c r="J170" s="1086" t="s">
        <v>309</v>
      </c>
      <c r="K170" s="1087"/>
      <c r="L170" s="1087"/>
      <c r="M170" s="1086" t="s">
        <v>303</v>
      </c>
      <c r="N170" s="1087"/>
      <c r="O170" s="1087"/>
      <c r="P170" s="1086"/>
      <c r="Q170" s="1087"/>
      <c r="R170" s="1086"/>
      <c r="S170" s="1087"/>
      <c r="T170" s="1088" t="s">
        <v>89</v>
      </c>
      <c r="U170" s="1087"/>
      <c r="V170" s="1087"/>
      <c r="W170" s="1087"/>
      <c r="X170" s="1087"/>
      <c r="Y170" s="1087"/>
      <c r="Z170" s="1087"/>
      <c r="AA170" s="1087"/>
      <c r="AB170" s="1086" t="s">
        <v>273</v>
      </c>
      <c r="AC170" s="1087"/>
      <c r="AD170" s="1087"/>
      <c r="AE170" s="1087"/>
      <c r="AF170" s="1087"/>
      <c r="AG170" s="1086" t="s">
        <v>274</v>
      </c>
      <c r="AH170" s="1087"/>
      <c r="AI170" s="1087"/>
      <c r="AJ170" s="208" t="s">
        <v>65</v>
      </c>
      <c r="AK170" s="1089" t="s">
        <v>275</v>
      </c>
      <c r="AL170" s="1087"/>
      <c r="AM170" s="1087"/>
      <c r="AN170" s="1087"/>
      <c r="AO170" s="1087"/>
      <c r="AP170" s="1087"/>
      <c r="AQ170" s="209">
        <v>340000000</v>
      </c>
      <c r="AR170" s="209">
        <v>15000000</v>
      </c>
      <c r="AS170" s="266">
        <v>325000000</v>
      </c>
      <c r="AT170" s="217">
        <v>0</v>
      </c>
      <c r="AU170" s="210">
        <v>0</v>
      </c>
      <c r="AV170" s="209">
        <v>15000000</v>
      </c>
      <c r="AW170" s="217">
        <v>0</v>
      </c>
      <c r="AX170" s="210">
        <v>0</v>
      </c>
      <c r="AY170" s="210">
        <v>0</v>
      </c>
      <c r="AZ170" s="210">
        <v>0</v>
      </c>
      <c r="BA170" s="210">
        <v>0</v>
      </c>
      <c r="BB170" s="210">
        <v>0</v>
      </c>
      <c r="BC170" s="210">
        <v>0</v>
      </c>
    </row>
    <row r="171" spans="1:55" s="194" customFormat="1" ht="12.75" hidden="1" x14ac:dyDescent="0.2">
      <c r="A171" s="215" t="str">
        <f t="shared" si="9"/>
        <v>A310</v>
      </c>
      <c r="B171" s="1081" t="s">
        <v>14</v>
      </c>
      <c r="C171" s="1080"/>
      <c r="D171" s="1081" t="s">
        <v>289</v>
      </c>
      <c r="E171" s="1080"/>
      <c r="F171" s="1081"/>
      <c r="G171" s="1080"/>
      <c r="H171" s="1081"/>
      <c r="I171" s="1080"/>
      <c r="J171" s="1081"/>
      <c r="K171" s="1080"/>
      <c r="L171" s="1080"/>
      <c r="M171" s="1081"/>
      <c r="N171" s="1080"/>
      <c r="O171" s="1080"/>
      <c r="P171" s="1081"/>
      <c r="Q171" s="1080"/>
      <c r="R171" s="1081"/>
      <c r="S171" s="1080"/>
      <c r="T171" s="1079" t="s">
        <v>10</v>
      </c>
      <c r="U171" s="1080"/>
      <c r="V171" s="1080"/>
      <c r="W171" s="1080"/>
      <c r="X171" s="1080"/>
      <c r="Y171" s="1080"/>
      <c r="Z171" s="1080"/>
      <c r="AA171" s="1080"/>
      <c r="AB171" s="1081" t="s">
        <v>273</v>
      </c>
      <c r="AC171" s="1080"/>
      <c r="AD171" s="1080"/>
      <c r="AE171" s="1080"/>
      <c r="AF171" s="1080"/>
      <c r="AG171" s="1081" t="s">
        <v>274</v>
      </c>
      <c r="AH171" s="1080"/>
      <c r="AI171" s="1080"/>
      <c r="AJ171" s="192" t="s">
        <v>65</v>
      </c>
      <c r="AK171" s="1082" t="s">
        <v>275</v>
      </c>
      <c r="AL171" s="1080"/>
      <c r="AM171" s="1080"/>
      <c r="AN171" s="1080"/>
      <c r="AO171" s="1080"/>
      <c r="AP171" s="1080"/>
      <c r="AQ171" s="193">
        <v>211904200000</v>
      </c>
      <c r="AR171" s="193">
        <v>202640964151</v>
      </c>
      <c r="AS171" s="259">
        <v>9263235849</v>
      </c>
      <c r="AT171" s="301">
        <v>0</v>
      </c>
      <c r="AU171" s="193">
        <v>190562227313</v>
      </c>
      <c r="AV171" s="193">
        <v>12078736838</v>
      </c>
      <c r="AW171" s="301">
        <v>90584530927</v>
      </c>
      <c r="AX171" s="193">
        <v>99977696386</v>
      </c>
      <c r="AY171" s="193">
        <v>90163836275</v>
      </c>
      <c r="AZ171" s="207">
        <v>420694652</v>
      </c>
      <c r="BA171" s="193">
        <v>90163836275</v>
      </c>
      <c r="BB171" s="207">
        <v>0</v>
      </c>
      <c r="BC171" s="193">
        <v>2742263</v>
      </c>
    </row>
    <row r="172" spans="1:55" s="194" customFormat="1" ht="12.75" hidden="1" x14ac:dyDescent="0.2">
      <c r="A172" s="215" t="str">
        <f t="shared" si="9"/>
        <v>A311</v>
      </c>
      <c r="B172" s="1081" t="s">
        <v>14</v>
      </c>
      <c r="C172" s="1080"/>
      <c r="D172" s="1081" t="s">
        <v>289</v>
      </c>
      <c r="E172" s="1080"/>
      <c r="F172" s="1081"/>
      <c r="G172" s="1080"/>
      <c r="H172" s="1081"/>
      <c r="I172" s="1080"/>
      <c r="J172" s="1081"/>
      <c r="K172" s="1080"/>
      <c r="L172" s="1080"/>
      <c r="M172" s="1081"/>
      <c r="N172" s="1080"/>
      <c r="O172" s="1080"/>
      <c r="P172" s="1081"/>
      <c r="Q172" s="1080"/>
      <c r="R172" s="1081"/>
      <c r="S172" s="1080"/>
      <c r="T172" s="1079" t="s">
        <v>10</v>
      </c>
      <c r="U172" s="1080"/>
      <c r="V172" s="1080"/>
      <c r="W172" s="1080"/>
      <c r="X172" s="1080"/>
      <c r="Y172" s="1080"/>
      <c r="Z172" s="1080"/>
      <c r="AA172" s="1080"/>
      <c r="AB172" s="1081" t="s">
        <v>273</v>
      </c>
      <c r="AC172" s="1080"/>
      <c r="AD172" s="1080"/>
      <c r="AE172" s="1080"/>
      <c r="AF172" s="1080"/>
      <c r="AG172" s="1081" t="s">
        <v>276</v>
      </c>
      <c r="AH172" s="1080"/>
      <c r="AI172" s="1080"/>
      <c r="AJ172" s="192" t="s">
        <v>80</v>
      </c>
      <c r="AK172" s="1082" t="s">
        <v>277</v>
      </c>
      <c r="AL172" s="1080"/>
      <c r="AM172" s="1080"/>
      <c r="AN172" s="1080"/>
      <c r="AO172" s="1080"/>
      <c r="AP172" s="1080"/>
      <c r="AQ172" s="193">
        <v>519000000</v>
      </c>
      <c r="AR172" s="193">
        <v>0</v>
      </c>
      <c r="AS172" s="259">
        <v>519000000</v>
      </c>
      <c r="AT172" s="301">
        <v>0</v>
      </c>
      <c r="AU172" s="193">
        <v>0</v>
      </c>
      <c r="AV172" s="193">
        <v>0</v>
      </c>
      <c r="AW172" s="301">
        <v>0</v>
      </c>
      <c r="AX172" s="193">
        <v>0</v>
      </c>
      <c r="AY172" s="193">
        <v>0</v>
      </c>
      <c r="AZ172" s="207">
        <v>0</v>
      </c>
      <c r="BA172" s="193">
        <v>0</v>
      </c>
      <c r="BB172" s="207">
        <v>0</v>
      </c>
      <c r="BC172" s="193">
        <v>0</v>
      </c>
    </row>
    <row r="173" spans="1:55" s="194" customFormat="1" ht="12.75" hidden="1" x14ac:dyDescent="0.2">
      <c r="A173" s="215" t="str">
        <f t="shared" si="9"/>
        <v>A316</v>
      </c>
      <c r="B173" s="1081" t="s">
        <v>14</v>
      </c>
      <c r="C173" s="1080"/>
      <c r="D173" s="1081" t="s">
        <v>289</v>
      </c>
      <c r="E173" s="1080"/>
      <c r="F173" s="1081"/>
      <c r="G173" s="1080"/>
      <c r="H173" s="1081"/>
      <c r="I173" s="1080"/>
      <c r="J173" s="1081"/>
      <c r="K173" s="1080"/>
      <c r="L173" s="1080"/>
      <c r="M173" s="1081"/>
      <c r="N173" s="1080"/>
      <c r="O173" s="1080"/>
      <c r="P173" s="1081"/>
      <c r="Q173" s="1080"/>
      <c r="R173" s="1081"/>
      <c r="S173" s="1080"/>
      <c r="T173" s="1079" t="s">
        <v>10</v>
      </c>
      <c r="U173" s="1080"/>
      <c r="V173" s="1080"/>
      <c r="W173" s="1080"/>
      <c r="X173" s="1080"/>
      <c r="Y173" s="1080"/>
      <c r="Z173" s="1080"/>
      <c r="AA173" s="1080"/>
      <c r="AB173" s="1081" t="s">
        <v>273</v>
      </c>
      <c r="AC173" s="1080"/>
      <c r="AD173" s="1080"/>
      <c r="AE173" s="1080"/>
      <c r="AF173" s="1080"/>
      <c r="AG173" s="1081" t="s">
        <v>276</v>
      </c>
      <c r="AH173" s="1080"/>
      <c r="AI173" s="1080"/>
      <c r="AJ173" s="192" t="s">
        <v>23</v>
      </c>
      <c r="AK173" s="1082" t="s">
        <v>278</v>
      </c>
      <c r="AL173" s="1080"/>
      <c r="AM173" s="1080"/>
      <c r="AN173" s="1080"/>
      <c r="AO173" s="1080"/>
      <c r="AP173" s="1080"/>
      <c r="AQ173" s="193">
        <v>66513900000</v>
      </c>
      <c r="AR173" s="193">
        <v>16486654599</v>
      </c>
      <c r="AS173" s="259">
        <v>50027245401</v>
      </c>
      <c r="AT173" s="301">
        <v>0</v>
      </c>
      <c r="AU173" s="193">
        <v>14609946123</v>
      </c>
      <c r="AV173" s="193">
        <v>1876708476</v>
      </c>
      <c r="AW173" s="301">
        <v>10221585605</v>
      </c>
      <c r="AX173" s="193">
        <v>4388360518</v>
      </c>
      <c r="AY173" s="193">
        <v>9891647814</v>
      </c>
      <c r="AZ173" s="207">
        <v>329937791</v>
      </c>
      <c r="BA173" s="193">
        <v>9891647814</v>
      </c>
      <c r="BB173" s="207">
        <v>0</v>
      </c>
      <c r="BC173" s="193">
        <v>0</v>
      </c>
    </row>
    <row r="174" spans="1:55" s="151" customFormat="1" ht="13.5" hidden="1" x14ac:dyDescent="0.2">
      <c r="A174" s="215" t="str">
        <f t="shared" si="9"/>
        <v>A3211</v>
      </c>
      <c r="B174" s="1092" t="s">
        <v>14</v>
      </c>
      <c r="C174" s="1087"/>
      <c r="D174" s="1092" t="s">
        <v>289</v>
      </c>
      <c r="E174" s="1087"/>
      <c r="F174" s="1092" t="s">
        <v>282</v>
      </c>
      <c r="G174" s="1087"/>
      <c r="H174" s="1092"/>
      <c r="I174" s="1087"/>
      <c r="J174" s="1092"/>
      <c r="K174" s="1087"/>
      <c r="L174" s="1087"/>
      <c r="M174" s="1092"/>
      <c r="N174" s="1087"/>
      <c r="O174" s="1087"/>
      <c r="P174" s="1092"/>
      <c r="Q174" s="1087"/>
      <c r="R174" s="1092"/>
      <c r="S174" s="1087"/>
      <c r="T174" s="1093" t="s">
        <v>310</v>
      </c>
      <c r="U174" s="1087"/>
      <c r="V174" s="1087"/>
      <c r="W174" s="1087"/>
      <c r="X174" s="1087"/>
      <c r="Y174" s="1087"/>
      <c r="Z174" s="1087"/>
      <c r="AA174" s="1087"/>
      <c r="AB174" s="1092" t="s">
        <v>273</v>
      </c>
      <c r="AC174" s="1087"/>
      <c r="AD174" s="1087"/>
      <c r="AE174" s="1087"/>
      <c r="AF174" s="1087"/>
      <c r="AG174" s="1092" t="s">
        <v>276</v>
      </c>
      <c r="AH174" s="1087"/>
      <c r="AI174" s="1087"/>
      <c r="AJ174" s="204" t="s">
        <v>80</v>
      </c>
      <c r="AK174" s="1091" t="s">
        <v>277</v>
      </c>
      <c r="AL174" s="1087"/>
      <c r="AM174" s="1087"/>
      <c r="AN174" s="1087"/>
      <c r="AO174" s="1087"/>
      <c r="AP174" s="1087"/>
      <c r="AQ174" s="205">
        <v>519000000</v>
      </c>
      <c r="AR174" s="206">
        <v>0</v>
      </c>
      <c r="AS174" s="264">
        <v>519000000</v>
      </c>
      <c r="AT174" s="307">
        <v>0</v>
      </c>
      <c r="AU174" s="206">
        <v>0</v>
      </c>
      <c r="AV174" s="206">
        <v>0</v>
      </c>
      <c r="AW174" s="307">
        <v>0</v>
      </c>
      <c r="AX174" s="206">
        <v>0</v>
      </c>
      <c r="AY174" s="206">
        <v>0</v>
      </c>
      <c r="AZ174" s="206">
        <v>0</v>
      </c>
      <c r="BA174" s="206">
        <v>0</v>
      </c>
      <c r="BB174" s="206">
        <v>0</v>
      </c>
      <c r="BC174" s="206">
        <v>0</v>
      </c>
    </row>
    <row r="175" spans="1:55" s="151" customFormat="1" ht="13.5" hidden="1" x14ac:dyDescent="0.2">
      <c r="A175" s="215" t="str">
        <f t="shared" si="9"/>
        <v>A32111</v>
      </c>
      <c r="B175" s="1092" t="s">
        <v>14</v>
      </c>
      <c r="C175" s="1087"/>
      <c r="D175" s="1092" t="s">
        <v>289</v>
      </c>
      <c r="E175" s="1087"/>
      <c r="F175" s="1092" t="s">
        <v>282</v>
      </c>
      <c r="G175" s="1087"/>
      <c r="H175" s="1092" t="s">
        <v>279</v>
      </c>
      <c r="I175" s="1087"/>
      <c r="J175" s="1092"/>
      <c r="K175" s="1087"/>
      <c r="L175" s="1087"/>
      <c r="M175" s="1092"/>
      <c r="N175" s="1087"/>
      <c r="O175" s="1087"/>
      <c r="P175" s="1092"/>
      <c r="Q175" s="1087"/>
      <c r="R175" s="1092"/>
      <c r="S175" s="1087"/>
      <c r="T175" s="1093" t="s">
        <v>311</v>
      </c>
      <c r="U175" s="1087"/>
      <c r="V175" s="1087"/>
      <c r="W175" s="1087"/>
      <c r="X175" s="1087"/>
      <c r="Y175" s="1087"/>
      <c r="Z175" s="1087"/>
      <c r="AA175" s="1087"/>
      <c r="AB175" s="1092" t="s">
        <v>273</v>
      </c>
      <c r="AC175" s="1087"/>
      <c r="AD175" s="1087"/>
      <c r="AE175" s="1087"/>
      <c r="AF175" s="1087"/>
      <c r="AG175" s="1092" t="s">
        <v>276</v>
      </c>
      <c r="AH175" s="1087"/>
      <c r="AI175" s="1087"/>
      <c r="AJ175" s="204" t="s">
        <v>80</v>
      </c>
      <c r="AK175" s="1091" t="s">
        <v>277</v>
      </c>
      <c r="AL175" s="1087"/>
      <c r="AM175" s="1087"/>
      <c r="AN175" s="1087"/>
      <c r="AO175" s="1087"/>
      <c r="AP175" s="1087"/>
      <c r="AQ175" s="205">
        <v>519000000</v>
      </c>
      <c r="AR175" s="206">
        <v>0</v>
      </c>
      <c r="AS175" s="264">
        <v>519000000</v>
      </c>
      <c r="AT175" s="307">
        <v>0</v>
      </c>
      <c r="AU175" s="206">
        <v>0</v>
      </c>
      <c r="AV175" s="206">
        <v>0</v>
      </c>
      <c r="AW175" s="307">
        <v>0</v>
      </c>
      <c r="AX175" s="206">
        <v>0</v>
      </c>
      <c r="AY175" s="206">
        <v>0</v>
      </c>
      <c r="AZ175" s="206">
        <v>0</v>
      </c>
      <c r="BA175" s="206">
        <v>0</v>
      </c>
      <c r="BB175" s="206">
        <v>0</v>
      </c>
      <c r="BC175" s="206">
        <v>0</v>
      </c>
    </row>
    <row r="176" spans="1:55" s="151" customFormat="1" ht="13.5" hidden="1" x14ac:dyDescent="0.2">
      <c r="A176" s="215" t="str">
        <f t="shared" si="9"/>
        <v>A321111</v>
      </c>
      <c r="B176" s="1086" t="s">
        <v>14</v>
      </c>
      <c r="C176" s="1087"/>
      <c r="D176" s="1086" t="s">
        <v>289</v>
      </c>
      <c r="E176" s="1087"/>
      <c r="F176" s="1086" t="s">
        <v>282</v>
      </c>
      <c r="G176" s="1087"/>
      <c r="H176" s="1086" t="s">
        <v>279</v>
      </c>
      <c r="I176" s="1087"/>
      <c r="J176" s="1086" t="s">
        <v>279</v>
      </c>
      <c r="K176" s="1087"/>
      <c r="L176" s="1087"/>
      <c r="M176" s="1086"/>
      <c r="N176" s="1087"/>
      <c r="O176" s="1087"/>
      <c r="P176" s="1086"/>
      <c r="Q176" s="1087"/>
      <c r="R176" s="1086"/>
      <c r="S176" s="1087"/>
      <c r="T176" s="1088" t="s">
        <v>92</v>
      </c>
      <c r="U176" s="1087"/>
      <c r="V176" s="1087"/>
      <c r="W176" s="1087"/>
      <c r="X176" s="1087"/>
      <c r="Y176" s="1087"/>
      <c r="Z176" s="1087"/>
      <c r="AA176" s="1087"/>
      <c r="AB176" s="1086" t="s">
        <v>273</v>
      </c>
      <c r="AC176" s="1087"/>
      <c r="AD176" s="1087"/>
      <c r="AE176" s="1087"/>
      <c r="AF176" s="1087"/>
      <c r="AG176" s="1086" t="s">
        <v>276</v>
      </c>
      <c r="AH176" s="1087"/>
      <c r="AI176" s="1087"/>
      <c r="AJ176" s="208" t="s">
        <v>80</v>
      </c>
      <c r="AK176" s="1089" t="s">
        <v>277</v>
      </c>
      <c r="AL176" s="1087"/>
      <c r="AM176" s="1087"/>
      <c r="AN176" s="1087"/>
      <c r="AO176" s="1087"/>
      <c r="AP176" s="1087"/>
      <c r="AQ176" s="209">
        <v>519000000</v>
      </c>
      <c r="AR176" s="210">
        <v>0</v>
      </c>
      <c r="AS176" s="266">
        <v>519000000</v>
      </c>
      <c r="AT176" s="217">
        <v>0</v>
      </c>
      <c r="AU176" s="210">
        <v>0</v>
      </c>
      <c r="AV176" s="210">
        <v>0</v>
      </c>
      <c r="AW176" s="217">
        <v>0</v>
      </c>
      <c r="AX176" s="210">
        <v>0</v>
      </c>
      <c r="AY176" s="210">
        <v>0</v>
      </c>
      <c r="AZ176" s="210">
        <v>0</v>
      </c>
      <c r="BA176" s="210">
        <v>0</v>
      </c>
      <c r="BB176" s="210">
        <v>0</v>
      </c>
      <c r="BC176" s="210">
        <v>0</v>
      </c>
    </row>
    <row r="177" spans="1:55" s="151" customFormat="1" ht="13.5" hidden="1" x14ac:dyDescent="0.2">
      <c r="A177" s="215" t="str">
        <f t="shared" si="9"/>
        <v>A3510</v>
      </c>
      <c r="B177" s="1092" t="s">
        <v>14</v>
      </c>
      <c r="C177" s="1087"/>
      <c r="D177" s="1092" t="s">
        <v>289</v>
      </c>
      <c r="E177" s="1087"/>
      <c r="F177" s="1092" t="s">
        <v>284</v>
      </c>
      <c r="G177" s="1087"/>
      <c r="H177" s="1092"/>
      <c r="I177" s="1087"/>
      <c r="J177" s="1092"/>
      <c r="K177" s="1087"/>
      <c r="L177" s="1087"/>
      <c r="M177" s="1092"/>
      <c r="N177" s="1087"/>
      <c r="O177" s="1087"/>
      <c r="P177" s="1092"/>
      <c r="Q177" s="1087"/>
      <c r="R177" s="1092"/>
      <c r="S177" s="1087"/>
      <c r="T177" s="1093" t="s">
        <v>312</v>
      </c>
      <c r="U177" s="1087"/>
      <c r="V177" s="1087"/>
      <c r="W177" s="1087"/>
      <c r="X177" s="1087"/>
      <c r="Y177" s="1087"/>
      <c r="Z177" s="1087"/>
      <c r="AA177" s="1087"/>
      <c r="AB177" s="1092" t="s">
        <v>273</v>
      </c>
      <c r="AC177" s="1087"/>
      <c r="AD177" s="1087"/>
      <c r="AE177" s="1087"/>
      <c r="AF177" s="1087"/>
      <c r="AG177" s="1092" t="s">
        <v>274</v>
      </c>
      <c r="AH177" s="1087"/>
      <c r="AI177" s="1087"/>
      <c r="AJ177" s="204" t="s">
        <v>65</v>
      </c>
      <c r="AK177" s="1091" t="s">
        <v>275</v>
      </c>
      <c r="AL177" s="1087"/>
      <c r="AM177" s="1087"/>
      <c r="AN177" s="1087"/>
      <c r="AO177" s="1087"/>
      <c r="AP177" s="1087"/>
      <c r="AQ177" s="205">
        <v>186200000</v>
      </c>
      <c r="AR177" s="206">
        <v>0</v>
      </c>
      <c r="AS177" s="264">
        <v>186200000</v>
      </c>
      <c r="AT177" s="307">
        <v>0</v>
      </c>
      <c r="AU177" s="206">
        <v>0</v>
      </c>
      <c r="AV177" s="206">
        <v>0</v>
      </c>
      <c r="AW177" s="307">
        <v>0</v>
      </c>
      <c r="AX177" s="206">
        <v>0</v>
      </c>
      <c r="AY177" s="206">
        <v>0</v>
      </c>
      <c r="AZ177" s="206">
        <v>0</v>
      </c>
      <c r="BA177" s="206">
        <v>0</v>
      </c>
      <c r="BB177" s="206">
        <v>0</v>
      </c>
      <c r="BC177" s="206">
        <v>0</v>
      </c>
    </row>
    <row r="178" spans="1:55" s="151" customFormat="1" ht="13.5" hidden="1" x14ac:dyDescent="0.2">
      <c r="A178" s="215" t="str">
        <f t="shared" si="9"/>
        <v>A35310</v>
      </c>
      <c r="B178" s="1092" t="s">
        <v>14</v>
      </c>
      <c r="C178" s="1087"/>
      <c r="D178" s="1092" t="s">
        <v>289</v>
      </c>
      <c r="E178" s="1087"/>
      <c r="F178" s="1092" t="s">
        <v>284</v>
      </c>
      <c r="G178" s="1087"/>
      <c r="H178" s="1092" t="s">
        <v>289</v>
      </c>
      <c r="I178" s="1087"/>
      <c r="J178" s="1092"/>
      <c r="K178" s="1087"/>
      <c r="L178" s="1087"/>
      <c r="M178" s="1092"/>
      <c r="N178" s="1087"/>
      <c r="O178" s="1087"/>
      <c r="P178" s="1092"/>
      <c r="Q178" s="1087"/>
      <c r="R178" s="1092"/>
      <c r="S178" s="1087"/>
      <c r="T178" s="1093" t="s">
        <v>313</v>
      </c>
      <c r="U178" s="1087"/>
      <c r="V178" s="1087"/>
      <c r="W178" s="1087"/>
      <c r="X178" s="1087"/>
      <c r="Y178" s="1087"/>
      <c r="Z178" s="1087"/>
      <c r="AA178" s="1087"/>
      <c r="AB178" s="1092" t="s">
        <v>273</v>
      </c>
      <c r="AC178" s="1087"/>
      <c r="AD178" s="1087"/>
      <c r="AE178" s="1087"/>
      <c r="AF178" s="1087"/>
      <c r="AG178" s="1092" t="s">
        <v>274</v>
      </c>
      <c r="AH178" s="1087"/>
      <c r="AI178" s="1087"/>
      <c r="AJ178" s="204" t="s">
        <v>65</v>
      </c>
      <c r="AK178" s="1091" t="s">
        <v>275</v>
      </c>
      <c r="AL178" s="1087"/>
      <c r="AM178" s="1087"/>
      <c r="AN178" s="1087"/>
      <c r="AO178" s="1087"/>
      <c r="AP178" s="1087"/>
      <c r="AQ178" s="205">
        <v>186200000</v>
      </c>
      <c r="AR178" s="206">
        <v>0</v>
      </c>
      <c r="AS178" s="264">
        <v>186200000</v>
      </c>
      <c r="AT178" s="307">
        <v>0</v>
      </c>
      <c r="AU178" s="206">
        <v>0</v>
      </c>
      <c r="AV178" s="206">
        <v>0</v>
      </c>
      <c r="AW178" s="307">
        <v>0</v>
      </c>
      <c r="AX178" s="206">
        <v>0</v>
      </c>
      <c r="AY178" s="206">
        <v>0</v>
      </c>
      <c r="AZ178" s="206">
        <v>0</v>
      </c>
      <c r="BA178" s="206">
        <v>0</v>
      </c>
      <c r="BB178" s="206">
        <v>0</v>
      </c>
      <c r="BC178" s="206">
        <v>0</v>
      </c>
    </row>
    <row r="179" spans="1:55" s="151" customFormat="1" ht="13.5" hidden="1" x14ac:dyDescent="0.2">
      <c r="A179" s="215" t="str">
        <f t="shared" si="9"/>
        <v>A3534410</v>
      </c>
      <c r="B179" s="1086" t="s">
        <v>14</v>
      </c>
      <c r="C179" s="1087"/>
      <c r="D179" s="1086" t="s">
        <v>289</v>
      </c>
      <c r="E179" s="1087"/>
      <c r="F179" s="1086" t="s">
        <v>284</v>
      </c>
      <c r="G179" s="1087"/>
      <c r="H179" s="1086" t="s">
        <v>289</v>
      </c>
      <c r="I179" s="1087"/>
      <c r="J179" s="1086" t="s">
        <v>314</v>
      </c>
      <c r="K179" s="1087"/>
      <c r="L179" s="1087"/>
      <c r="M179" s="1086"/>
      <c r="N179" s="1087"/>
      <c r="O179" s="1087"/>
      <c r="P179" s="1086"/>
      <c r="Q179" s="1087"/>
      <c r="R179" s="1086"/>
      <c r="S179" s="1087"/>
      <c r="T179" s="1088" t="s">
        <v>93</v>
      </c>
      <c r="U179" s="1087"/>
      <c r="V179" s="1087"/>
      <c r="W179" s="1087"/>
      <c r="X179" s="1087"/>
      <c r="Y179" s="1087"/>
      <c r="Z179" s="1087"/>
      <c r="AA179" s="1087"/>
      <c r="AB179" s="1086" t="s">
        <v>273</v>
      </c>
      <c r="AC179" s="1087"/>
      <c r="AD179" s="1087"/>
      <c r="AE179" s="1087"/>
      <c r="AF179" s="1087"/>
      <c r="AG179" s="1086" t="s">
        <v>274</v>
      </c>
      <c r="AH179" s="1087"/>
      <c r="AI179" s="1087"/>
      <c r="AJ179" s="208" t="s">
        <v>65</v>
      </c>
      <c r="AK179" s="1089" t="s">
        <v>275</v>
      </c>
      <c r="AL179" s="1087"/>
      <c r="AM179" s="1087"/>
      <c r="AN179" s="1087"/>
      <c r="AO179" s="1087"/>
      <c r="AP179" s="1087"/>
      <c r="AQ179" s="209">
        <v>186200000</v>
      </c>
      <c r="AR179" s="210">
        <v>0</v>
      </c>
      <c r="AS179" s="266">
        <v>186200000</v>
      </c>
      <c r="AT179" s="217">
        <v>0</v>
      </c>
      <c r="AU179" s="210">
        <v>0</v>
      </c>
      <c r="AV179" s="210">
        <v>0</v>
      </c>
      <c r="AW179" s="217">
        <v>0</v>
      </c>
      <c r="AX179" s="210">
        <v>0</v>
      </c>
      <c r="AY179" s="210">
        <v>0</v>
      </c>
      <c r="AZ179" s="210">
        <v>0</v>
      </c>
      <c r="BA179" s="210">
        <v>0</v>
      </c>
      <c r="BB179" s="210">
        <v>0</v>
      </c>
      <c r="BC179" s="210">
        <v>0</v>
      </c>
    </row>
    <row r="180" spans="1:55" s="151" customFormat="1" ht="13.5" hidden="1" x14ac:dyDescent="0.2">
      <c r="A180" s="215" t="str">
        <f t="shared" si="9"/>
        <v>A3610</v>
      </c>
      <c r="B180" s="1092" t="s">
        <v>14</v>
      </c>
      <c r="C180" s="1087"/>
      <c r="D180" s="1092" t="s">
        <v>289</v>
      </c>
      <c r="E180" s="1087"/>
      <c r="F180" s="1092" t="s">
        <v>292</v>
      </c>
      <c r="G180" s="1087"/>
      <c r="H180" s="1092"/>
      <c r="I180" s="1087"/>
      <c r="J180" s="1092"/>
      <c r="K180" s="1087"/>
      <c r="L180" s="1087"/>
      <c r="M180" s="1092"/>
      <c r="N180" s="1087"/>
      <c r="O180" s="1087"/>
      <c r="P180" s="1092"/>
      <c r="Q180" s="1087"/>
      <c r="R180" s="1092"/>
      <c r="S180" s="1087"/>
      <c r="T180" s="1093" t="s">
        <v>315</v>
      </c>
      <c r="U180" s="1087"/>
      <c r="V180" s="1087"/>
      <c r="W180" s="1087"/>
      <c r="X180" s="1087"/>
      <c r="Y180" s="1087"/>
      <c r="Z180" s="1087"/>
      <c r="AA180" s="1087"/>
      <c r="AB180" s="1092" t="s">
        <v>273</v>
      </c>
      <c r="AC180" s="1087"/>
      <c r="AD180" s="1087"/>
      <c r="AE180" s="1087"/>
      <c r="AF180" s="1087"/>
      <c r="AG180" s="1092" t="s">
        <v>274</v>
      </c>
      <c r="AH180" s="1087"/>
      <c r="AI180" s="1087"/>
      <c r="AJ180" s="204" t="s">
        <v>65</v>
      </c>
      <c r="AK180" s="1091" t="s">
        <v>275</v>
      </c>
      <c r="AL180" s="1087"/>
      <c r="AM180" s="1087"/>
      <c r="AN180" s="1087"/>
      <c r="AO180" s="1087"/>
      <c r="AP180" s="1087"/>
      <c r="AQ180" s="205">
        <v>211718000000</v>
      </c>
      <c r="AR180" s="205">
        <v>202640964151</v>
      </c>
      <c r="AS180" s="264">
        <v>9077035849</v>
      </c>
      <c r="AT180" s="307">
        <v>0</v>
      </c>
      <c r="AU180" s="205">
        <v>190562227313</v>
      </c>
      <c r="AV180" s="205">
        <v>12078736838</v>
      </c>
      <c r="AW180" s="306">
        <v>90584530927</v>
      </c>
      <c r="AX180" s="205">
        <v>99977696386</v>
      </c>
      <c r="AY180" s="205">
        <v>90163836275</v>
      </c>
      <c r="AZ180" s="205">
        <v>420694652</v>
      </c>
      <c r="BA180" s="205">
        <v>90163836275</v>
      </c>
      <c r="BB180" s="206">
        <v>0</v>
      </c>
      <c r="BC180" s="205">
        <v>2742263</v>
      </c>
    </row>
    <row r="181" spans="1:55" s="151" customFormat="1" ht="13.5" hidden="1" x14ac:dyDescent="0.2">
      <c r="A181" s="215" t="str">
        <f t="shared" si="9"/>
        <v>A3616</v>
      </c>
      <c r="B181" s="1092" t="s">
        <v>14</v>
      </c>
      <c r="C181" s="1087"/>
      <c r="D181" s="1092" t="s">
        <v>289</v>
      </c>
      <c r="E181" s="1087"/>
      <c r="F181" s="1092" t="s">
        <v>292</v>
      </c>
      <c r="G181" s="1087"/>
      <c r="H181" s="1092"/>
      <c r="I181" s="1087"/>
      <c r="J181" s="1092"/>
      <c r="K181" s="1087"/>
      <c r="L181" s="1087"/>
      <c r="M181" s="1092"/>
      <c r="N181" s="1087"/>
      <c r="O181" s="1087"/>
      <c r="P181" s="1092"/>
      <c r="Q181" s="1087"/>
      <c r="R181" s="1092"/>
      <c r="S181" s="1087"/>
      <c r="T181" s="1093" t="s">
        <v>315</v>
      </c>
      <c r="U181" s="1087"/>
      <c r="V181" s="1087"/>
      <c r="W181" s="1087"/>
      <c r="X181" s="1087"/>
      <c r="Y181" s="1087"/>
      <c r="Z181" s="1087"/>
      <c r="AA181" s="1087"/>
      <c r="AB181" s="1092" t="s">
        <v>273</v>
      </c>
      <c r="AC181" s="1087"/>
      <c r="AD181" s="1087"/>
      <c r="AE181" s="1087"/>
      <c r="AF181" s="1087"/>
      <c r="AG181" s="1092" t="s">
        <v>276</v>
      </c>
      <c r="AH181" s="1087"/>
      <c r="AI181" s="1087"/>
      <c r="AJ181" s="204" t="s">
        <v>23</v>
      </c>
      <c r="AK181" s="1091" t="s">
        <v>278</v>
      </c>
      <c r="AL181" s="1087"/>
      <c r="AM181" s="1087"/>
      <c r="AN181" s="1087"/>
      <c r="AO181" s="1087"/>
      <c r="AP181" s="1087"/>
      <c r="AQ181" s="205">
        <v>66513900000</v>
      </c>
      <c r="AR181" s="205">
        <v>16486654599</v>
      </c>
      <c r="AS181" s="264">
        <v>50027245401</v>
      </c>
      <c r="AT181" s="307">
        <v>0</v>
      </c>
      <c r="AU181" s="205">
        <v>14609946123</v>
      </c>
      <c r="AV181" s="205">
        <v>1876708476</v>
      </c>
      <c r="AW181" s="306">
        <v>10221585605</v>
      </c>
      <c r="AX181" s="205">
        <v>4388360518</v>
      </c>
      <c r="AY181" s="205">
        <v>9891647814</v>
      </c>
      <c r="AZ181" s="205">
        <v>329937791</v>
      </c>
      <c r="BA181" s="205">
        <v>9891647814</v>
      </c>
      <c r="BB181" s="206">
        <v>0</v>
      </c>
      <c r="BC181" s="206">
        <v>0</v>
      </c>
    </row>
    <row r="182" spans="1:55" s="151" customFormat="1" ht="13.5" hidden="1" x14ac:dyDescent="0.2">
      <c r="A182" s="215" t="str">
        <f t="shared" si="9"/>
        <v>A36110</v>
      </c>
      <c r="B182" s="1092" t="s">
        <v>14</v>
      </c>
      <c r="C182" s="1087"/>
      <c r="D182" s="1092" t="s">
        <v>289</v>
      </c>
      <c r="E182" s="1087"/>
      <c r="F182" s="1092" t="s">
        <v>292</v>
      </c>
      <c r="G182" s="1087"/>
      <c r="H182" s="1092" t="s">
        <v>279</v>
      </c>
      <c r="I182" s="1087"/>
      <c r="J182" s="1092"/>
      <c r="K182" s="1087"/>
      <c r="L182" s="1087"/>
      <c r="M182" s="1092"/>
      <c r="N182" s="1087"/>
      <c r="O182" s="1087"/>
      <c r="P182" s="1092"/>
      <c r="Q182" s="1087"/>
      <c r="R182" s="1092"/>
      <c r="S182" s="1087"/>
      <c r="T182" s="1093" t="s">
        <v>419</v>
      </c>
      <c r="U182" s="1087"/>
      <c r="V182" s="1087"/>
      <c r="W182" s="1087"/>
      <c r="X182" s="1087"/>
      <c r="Y182" s="1087"/>
      <c r="Z182" s="1087"/>
      <c r="AA182" s="1087"/>
      <c r="AB182" s="1092" t="s">
        <v>273</v>
      </c>
      <c r="AC182" s="1087"/>
      <c r="AD182" s="1087"/>
      <c r="AE182" s="1087"/>
      <c r="AF182" s="1087"/>
      <c r="AG182" s="1092" t="s">
        <v>274</v>
      </c>
      <c r="AH182" s="1087"/>
      <c r="AI182" s="1087"/>
      <c r="AJ182" s="204" t="s">
        <v>65</v>
      </c>
      <c r="AK182" s="1091" t="s">
        <v>275</v>
      </c>
      <c r="AL182" s="1087"/>
      <c r="AM182" s="1087"/>
      <c r="AN182" s="1087"/>
      <c r="AO182" s="1087"/>
      <c r="AP182" s="1087"/>
      <c r="AQ182" s="205">
        <v>420000000</v>
      </c>
      <c r="AR182" s="205">
        <v>401464151</v>
      </c>
      <c r="AS182" s="264">
        <v>18535849</v>
      </c>
      <c r="AT182" s="307">
        <v>0</v>
      </c>
      <c r="AU182" s="205">
        <v>401464151</v>
      </c>
      <c r="AV182" s="206">
        <v>0</v>
      </c>
      <c r="AW182" s="306">
        <v>401464151</v>
      </c>
      <c r="AX182" s="206">
        <v>0</v>
      </c>
      <c r="AY182" s="206">
        <v>0</v>
      </c>
      <c r="AZ182" s="205">
        <v>401464151</v>
      </c>
      <c r="BA182" s="206">
        <v>0</v>
      </c>
      <c r="BB182" s="206">
        <v>0</v>
      </c>
      <c r="BC182" s="206">
        <v>0</v>
      </c>
    </row>
    <row r="183" spans="1:55" s="151" customFormat="1" ht="13.5" hidden="1" x14ac:dyDescent="0.2">
      <c r="A183" s="215" t="str">
        <f t="shared" si="9"/>
        <v>A361110</v>
      </c>
      <c r="B183" s="1086" t="s">
        <v>14</v>
      </c>
      <c r="C183" s="1087"/>
      <c r="D183" s="1086" t="s">
        <v>289</v>
      </c>
      <c r="E183" s="1087"/>
      <c r="F183" s="1086" t="s">
        <v>292</v>
      </c>
      <c r="G183" s="1087"/>
      <c r="H183" s="1086" t="s">
        <v>279</v>
      </c>
      <c r="I183" s="1087"/>
      <c r="J183" s="1086" t="s">
        <v>279</v>
      </c>
      <c r="K183" s="1087"/>
      <c r="L183" s="1087"/>
      <c r="M183" s="1086"/>
      <c r="N183" s="1087"/>
      <c r="O183" s="1087"/>
      <c r="P183" s="1086"/>
      <c r="Q183" s="1087"/>
      <c r="R183" s="1086"/>
      <c r="S183" s="1087"/>
      <c r="T183" s="1088" t="s">
        <v>419</v>
      </c>
      <c r="U183" s="1087"/>
      <c r="V183" s="1087"/>
      <c r="W183" s="1087"/>
      <c r="X183" s="1087"/>
      <c r="Y183" s="1087"/>
      <c r="Z183" s="1087"/>
      <c r="AA183" s="1087"/>
      <c r="AB183" s="1086" t="s">
        <v>273</v>
      </c>
      <c r="AC183" s="1087"/>
      <c r="AD183" s="1087"/>
      <c r="AE183" s="1087"/>
      <c r="AF183" s="1087"/>
      <c r="AG183" s="1086" t="s">
        <v>274</v>
      </c>
      <c r="AH183" s="1087"/>
      <c r="AI183" s="1087"/>
      <c r="AJ183" s="208" t="s">
        <v>65</v>
      </c>
      <c r="AK183" s="1089" t="s">
        <v>275</v>
      </c>
      <c r="AL183" s="1087"/>
      <c r="AM183" s="1087"/>
      <c r="AN183" s="1087"/>
      <c r="AO183" s="1087"/>
      <c r="AP183" s="1087"/>
      <c r="AQ183" s="209">
        <v>420000000</v>
      </c>
      <c r="AR183" s="209">
        <v>401464151</v>
      </c>
      <c r="AS183" s="266">
        <v>18535849</v>
      </c>
      <c r="AT183" s="217">
        <v>0</v>
      </c>
      <c r="AU183" s="209">
        <v>401464151</v>
      </c>
      <c r="AV183" s="210">
        <v>0</v>
      </c>
      <c r="AW183" s="216">
        <v>401464151</v>
      </c>
      <c r="AX183" s="210">
        <v>0</v>
      </c>
      <c r="AY183" s="210">
        <v>0</v>
      </c>
      <c r="AZ183" s="209">
        <v>401464151</v>
      </c>
      <c r="BA183" s="210">
        <v>0</v>
      </c>
      <c r="BB183" s="210">
        <v>0</v>
      </c>
      <c r="BC183" s="210">
        <v>0</v>
      </c>
    </row>
    <row r="184" spans="1:55" s="151" customFormat="1" ht="13.5" hidden="1" x14ac:dyDescent="0.2">
      <c r="A184" s="215" t="str">
        <f t="shared" si="9"/>
        <v>A3611210</v>
      </c>
      <c r="B184" s="1086" t="s">
        <v>14</v>
      </c>
      <c r="C184" s="1087"/>
      <c r="D184" s="1086" t="s">
        <v>289</v>
      </c>
      <c r="E184" s="1087"/>
      <c r="F184" s="1086" t="s">
        <v>292</v>
      </c>
      <c r="G184" s="1087"/>
      <c r="H184" s="1086" t="s">
        <v>279</v>
      </c>
      <c r="I184" s="1087"/>
      <c r="J184" s="1086" t="s">
        <v>279</v>
      </c>
      <c r="K184" s="1087"/>
      <c r="L184" s="1087"/>
      <c r="M184" s="1086" t="s">
        <v>282</v>
      </c>
      <c r="N184" s="1087"/>
      <c r="O184" s="1087"/>
      <c r="P184" s="1086"/>
      <c r="Q184" s="1087"/>
      <c r="R184" s="1086"/>
      <c r="S184" s="1087"/>
      <c r="T184" s="1088" t="s">
        <v>420</v>
      </c>
      <c r="U184" s="1087"/>
      <c r="V184" s="1087"/>
      <c r="W184" s="1087"/>
      <c r="X184" s="1087"/>
      <c r="Y184" s="1087"/>
      <c r="Z184" s="1087"/>
      <c r="AA184" s="1087"/>
      <c r="AB184" s="1086" t="s">
        <v>273</v>
      </c>
      <c r="AC184" s="1087"/>
      <c r="AD184" s="1087"/>
      <c r="AE184" s="1087"/>
      <c r="AF184" s="1087"/>
      <c r="AG184" s="1086" t="s">
        <v>274</v>
      </c>
      <c r="AH184" s="1087"/>
      <c r="AI184" s="1087"/>
      <c r="AJ184" s="208" t="s">
        <v>65</v>
      </c>
      <c r="AK184" s="1089" t="s">
        <v>275</v>
      </c>
      <c r="AL184" s="1087"/>
      <c r="AM184" s="1087"/>
      <c r="AN184" s="1087"/>
      <c r="AO184" s="1087"/>
      <c r="AP184" s="1087"/>
      <c r="AQ184" s="209">
        <v>420000000</v>
      </c>
      <c r="AR184" s="209">
        <v>401464151</v>
      </c>
      <c r="AS184" s="266">
        <v>18535849</v>
      </c>
      <c r="AT184" s="217">
        <v>0</v>
      </c>
      <c r="AU184" s="209">
        <v>401464151</v>
      </c>
      <c r="AV184" s="210">
        <v>0</v>
      </c>
      <c r="AW184" s="216">
        <v>401464151</v>
      </c>
      <c r="AX184" s="210">
        <v>0</v>
      </c>
      <c r="AY184" s="210">
        <v>0</v>
      </c>
      <c r="AZ184" s="209">
        <v>401464151</v>
      </c>
      <c r="BA184" s="210">
        <v>0</v>
      </c>
      <c r="BB184" s="210">
        <v>0</v>
      </c>
      <c r="BC184" s="210">
        <v>0</v>
      </c>
    </row>
    <row r="185" spans="1:55" s="151" customFormat="1" ht="13.5" hidden="1" x14ac:dyDescent="0.2">
      <c r="A185" s="215" t="str">
        <f t="shared" si="9"/>
        <v>A36310</v>
      </c>
      <c r="B185" s="1092" t="s">
        <v>14</v>
      </c>
      <c r="C185" s="1087"/>
      <c r="D185" s="1092" t="s">
        <v>289</v>
      </c>
      <c r="E185" s="1087"/>
      <c r="F185" s="1092" t="s">
        <v>292</v>
      </c>
      <c r="G185" s="1087"/>
      <c r="H185" s="1092" t="s">
        <v>289</v>
      </c>
      <c r="I185" s="1087"/>
      <c r="J185" s="1092"/>
      <c r="K185" s="1087"/>
      <c r="L185" s="1087"/>
      <c r="M185" s="1092"/>
      <c r="N185" s="1087"/>
      <c r="O185" s="1087"/>
      <c r="P185" s="1092"/>
      <c r="Q185" s="1087"/>
      <c r="R185" s="1092"/>
      <c r="S185" s="1087"/>
      <c r="T185" s="1093" t="s">
        <v>316</v>
      </c>
      <c r="U185" s="1087"/>
      <c r="V185" s="1087"/>
      <c r="W185" s="1087"/>
      <c r="X185" s="1087"/>
      <c r="Y185" s="1087"/>
      <c r="Z185" s="1087"/>
      <c r="AA185" s="1087"/>
      <c r="AB185" s="1092" t="s">
        <v>273</v>
      </c>
      <c r="AC185" s="1087"/>
      <c r="AD185" s="1087"/>
      <c r="AE185" s="1087"/>
      <c r="AF185" s="1087"/>
      <c r="AG185" s="1092" t="s">
        <v>274</v>
      </c>
      <c r="AH185" s="1087"/>
      <c r="AI185" s="1087"/>
      <c r="AJ185" s="204" t="s">
        <v>65</v>
      </c>
      <c r="AK185" s="1091" t="s">
        <v>275</v>
      </c>
      <c r="AL185" s="1087"/>
      <c r="AM185" s="1087"/>
      <c r="AN185" s="1087"/>
      <c r="AO185" s="1087"/>
      <c r="AP185" s="1087"/>
      <c r="AQ185" s="205">
        <v>211298000000</v>
      </c>
      <c r="AR185" s="205">
        <v>202239500000</v>
      </c>
      <c r="AS185" s="264">
        <v>9058500000</v>
      </c>
      <c r="AT185" s="307">
        <v>0</v>
      </c>
      <c r="AU185" s="205">
        <v>190160763162</v>
      </c>
      <c r="AV185" s="205">
        <v>12078736838</v>
      </c>
      <c r="AW185" s="306">
        <v>90183066776</v>
      </c>
      <c r="AX185" s="205">
        <v>99977696386</v>
      </c>
      <c r="AY185" s="205">
        <v>90163836275</v>
      </c>
      <c r="AZ185" s="205">
        <v>19230501</v>
      </c>
      <c r="BA185" s="205">
        <v>90163836275</v>
      </c>
      <c r="BB185" s="206">
        <v>0</v>
      </c>
      <c r="BC185" s="205">
        <v>2742263</v>
      </c>
    </row>
    <row r="186" spans="1:55" s="151" customFormat="1" ht="13.5" hidden="1" x14ac:dyDescent="0.2">
      <c r="A186" s="215" t="str">
        <f t="shared" si="9"/>
        <v>A36316</v>
      </c>
      <c r="B186" s="1092" t="s">
        <v>14</v>
      </c>
      <c r="C186" s="1087"/>
      <c r="D186" s="1092" t="s">
        <v>289</v>
      </c>
      <c r="E186" s="1087"/>
      <c r="F186" s="1092" t="s">
        <v>292</v>
      </c>
      <c r="G186" s="1087"/>
      <c r="H186" s="1092" t="s">
        <v>289</v>
      </c>
      <c r="I186" s="1087"/>
      <c r="J186" s="1092"/>
      <c r="K186" s="1087"/>
      <c r="L186" s="1087"/>
      <c r="M186" s="1092"/>
      <c r="N186" s="1087"/>
      <c r="O186" s="1087"/>
      <c r="P186" s="1092"/>
      <c r="Q186" s="1087"/>
      <c r="R186" s="1092"/>
      <c r="S186" s="1087"/>
      <c r="T186" s="1093" t="s">
        <v>316</v>
      </c>
      <c r="U186" s="1087"/>
      <c r="V186" s="1087"/>
      <c r="W186" s="1087"/>
      <c r="X186" s="1087"/>
      <c r="Y186" s="1087"/>
      <c r="Z186" s="1087"/>
      <c r="AA186" s="1087"/>
      <c r="AB186" s="1092" t="s">
        <v>273</v>
      </c>
      <c r="AC186" s="1087"/>
      <c r="AD186" s="1087"/>
      <c r="AE186" s="1087"/>
      <c r="AF186" s="1087"/>
      <c r="AG186" s="1092" t="s">
        <v>276</v>
      </c>
      <c r="AH186" s="1087"/>
      <c r="AI186" s="1087"/>
      <c r="AJ186" s="204" t="s">
        <v>23</v>
      </c>
      <c r="AK186" s="1091" t="s">
        <v>278</v>
      </c>
      <c r="AL186" s="1087"/>
      <c r="AM186" s="1087"/>
      <c r="AN186" s="1087"/>
      <c r="AO186" s="1087"/>
      <c r="AP186" s="1087"/>
      <c r="AQ186" s="205">
        <v>66513900000</v>
      </c>
      <c r="AR186" s="205">
        <v>16486654599</v>
      </c>
      <c r="AS186" s="264">
        <v>50027245401</v>
      </c>
      <c r="AT186" s="307">
        <v>0</v>
      </c>
      <c r="AU186" s="205">
        <v>14609946123</v>
      </c>
      <c r="AV186" s="205">
        <v>1876708476</v>
      </c>
      <c r="AW186" s="306">
        <v>10221585605</v>
      </c>
      <c r="AX186" s="205">
        <v>4388360518</v>
      </c>
      <c r="AY186" s="205">
        <v>9891647814</v>
      </c>
      <c r="AZ186" s="205">
        <v>329937791</v>
      </c>
      <c r="BA186" s="205">
        <v>9891647814</v>
      </c>
      <c r="BB186" s="206">
        <v>0</v>
      </c>
      <c r="BC186" s="206">
        <v>0</v>
      </c>
    </row>
    <row r="187" spans="1:55" s="151" customFormat="1" ht="13.5" hidden="1" x14ac:dyDescent="0.2">
      <c r="A187" s="215" t="str">
        <f t="shared" si="9"/>
        <v>A363410</v>
      </c>
      <c r="B187" s="1086" t="s">
        <v>14</v>
      </c>
      <c r="C187" s="1087"/>
      <c r="D187" s="1086" t="s">
        <v>289</v>
      </c>
      <c r="E187" s="1087"/>
      <c r="F187" s="1086" t="s">
        <v>292</v>
      </c>
      <c r="G187" s="1087"/>
      <c r="H187" s="1086" t="s">
        <v>289</v>
      </c>
      <c r="I187" s="1087"/>
      <c r="J187" s="1086" t="s">
        <v>283</v>
      </c>
      <c r="K187" s="1087"/>
      <c r="L187" s="1087"/>
      <c r="M187" s="1086"/>
      <c r="N187" s="1087"/>
      <c r="O187" s="1087"/>
      <c r="P187" s="1086"/>
      <c r="Q187" s="1087"/>
      <c r="R187" s="1086"/>
      <c r="S187" s="1087"/>
      <c r="T187" s="1088" t="s">
        <v>94</v>
      </c>
      <c r="U187" s="1087"/>
      <c r="V187" s="1087"/>
      <c r="W187" s="1087"/>
      <c r="X187" s="1087"/>
      <c r="Y187" s="1087"/>
      <c r="Z187" s="1087"/>
      <c r="AA187" s="1087"/>
      <c r="AB187" s="1086" t="s">
        <v>273</v>
      </c>
      <c r="AC187" s="1087"/>
      <c r="AD187" s="1087"/>
      <c r="AE187" s="1087"/>
      <c r="AF187" s="1087"/>
      <c r="AG187" s="1086" t="s">
        <v>274</v>
      </c>
      <c r="AH187" s="1087"/>
      <c r="AI187" s="1087"/>
      <c r="AJ187" s="208" t="s">
        <v>65</v>
      </c>
      <c r="AK187" s="1089" t="s">
        <v>275</v>
      </c>
      <c r="AL187" s="1087"/>
      <c r="AM187" s="1087"/>
      <c r="AN187" s="1087"/>
      <c r="AO187" s="1087"/>
      <c r="AP187" s="1087"/>
      <c r="AQ187" s="209">
        <v>298000000</v>
      </c>
      <c r="AR187" s="209">
        <v>239500000</v>
      </c>
      <c r="AS187" s="266">
        <v>58500000</v>
      </c>
      <c r="AT187" s="217">
        <v>0</v>
      </c>
      <c r="AU187" s="209">
        <v>222066667</v>
      </c>
      <c r="AV187" s="209">
        <v>17433333</v>
      </c>
      <c r="AW187" s="216">
        <v>85800000</v>
      </c>
      <c r="AX187" s="209">
        <v>136266667</v>
      </c>
      <c r="AY187" s="209">
        <v>85800000</v>
      </c>
      <c r="AZ187" s="210">
        <v>0</v>
      </c>
      <c r="BA187" s="209">
        <v>85800000</v>
      </c>
      <c r="BB187" s="210">
        <v>0</v>
      </c>
      <c r="BC187" s="210">
        <v>0</v>
      </c>
    </row>
    <row r="188" spans="1:55" s="151" customFormat="1" ht="13.5" hidden="1" x14ac:dyDescent="0.2">
      <c r="A188" s="215" t="str">
        <f t="shared" si="9"/>
        <v>A363710</v>
      </c>
      <c r="B188" s="1086" t="s">
        <v>14</v>
      </c>
      <c r="C188" s="1087"/>
      <c r="D188" s="1086" t="s">
        <v>289</v>
      </c>
      <c r="E188" s="1087"/>
      <c r="F188" s="1086" t="s">
        <v>292</v>
      </c>
      <c r="G188" s="1087"/>
      <c r="H188" s="1086" t="s">
        <v>289</v>
      </c>
      <c r="I188" s="1087"/>
      <c r="J188" s="1086" t="s">
        <v>293</v>
      </c>
      <c r="K188" s="1087"/>
      <c r="L188" s="1087"/>
      <c r="M188" s="1086"/>
      <c r="N188" s="1087"/>
      <c r="O188" s="1087"/>
      <c r="P188" s="1086"/>
      <c r="Q188" s="1087"/>
      <c r="R188" s="1086"/>
      <c r="S188" s="1087"/>
      <c r="T188" s="1088" t="s">
        <v>95</v>
      </c>
      <c r="U188" s="1087"/>
      <c r="V188" s="1087"/>
      <c r="W188" s="1087"/>
      <c r="X188" s="1087"/>
      <c r="Y188" s="1087"/>
      <c r="Z188" s="1087"/>
      <c r="AA188" s="1087"/>
      <c r="AB188" s="1086" t="s">
        <v>273</v>
      </c>
      <c r="AC188" s="1087"/>
      <c r="AD188" s="1087"/>
      <c r="AE188" s="1087"/>
      <c r="AF188" s="1087"/>
      <c r="AG188" s="1086" t="s">
        <v>274</v>
      </c>
      <c r="AH188" s="1087"/>
      <c r="AI188" s="1087"/>
      <c r="AJ188" s="208" t="s">
        <v>65</v>
      </c>
      <c r="AK188" s="1089" t="s">
        <v>275</v>
      </c>
      <c r="AL188" s="1087"/>
      <c r="AM188" s="1087"/>
      <c r="AN188" s="1087"/>
      <c r="AO188" s="1087"/>
      <c r="AP188" s="1087"/>
      <c r="AQ188" s="209">
        <v>211000000000</v>
      </c>
      <c r="AR188" s="209">
        <v>202000000000</v>
      </c>
      <c r="AS188" s="266">
        <v>9000000000</v>
      </c>
      <c r="AT188" s="217">
        <v>0</v>
      </c>
      <c r="AU188" s="209">
        <v>189938696495</v>
      </c>
      <c r="AV188" s="209">
        <v>12061303505</v>
      </c>
      <c r="AW188" s="216">
        <v>90097266776</v>
      </c>
      <c r="AX188" s="209">
        <v>99841429719</v>
      </c>
      <c r="AY188" s="209">
        <v>90078036275</v>
      </c>
      <c r="AZ188" s="209">
        <v>19230501</v>
      </c>
      <c r="BA188" s="209">
        <v>90078036275</v>
      </c>
      <c r="BB188" s="210">
        <v>0</v>
      </c>
      <c r="BC188" s="209">
        <v>2742263</v>
      </c>
    </row>
    <row r="189" spans="1:55" s="151" customFormat="1" ht="13.5" hidden="1" x14ac:dyDescent="0.2">
      <c r="A189" s="215" t="str">
        <f t="shared" si="9"/>
        <v>A3631116</v>
      </c>
      <c r="B189" s="1086" t="s">
        <v>14</v>
      </c>
      <c r="C189" s="1087"/>
      <c r="D189" s="1086" t="s">
        <v>289</v>
      </c>
      <c r="E189" s="1087"/>
      <c r="F189" s="1086" t="s">
        <v>292</v>
      </c>
      <c r="G189" s="1087"/>
      <c r="H189" s="1086" t="s">
        <v>289</v>
      </c>
      <c r="I189" s="1087"/>
      <c r="J189" s="1086" t="s">
        <v>80</v>
      </c>
      <c r="K189" s="1087"/>
      <c r="L189" s="1087"/>
      <c r="M189" s="1086"/>
      <c r="N189" s="1087"/>
      <c r="O189" s="1087"/>
      <c r="P189" s="1086"/>
      <c r="Q189" s="1087"/>
      <c r="R189" s="1086"/>
      <c r="S189" s="1087"/>
      <c r="T189" s="1088" t="s">
        <v>183</v>
      </c>
      <c r="U189" s="1087"/>
      <c r="V189" s="1087"/>
      <c r="W189" s="1087"/>
      <c r="X189" s="1087"/>
      <c r="Y189" s="1087"/>
      <c r="Z189" s="1087"/>
      <c r="AA189" s="1087"/>
      <c r="AB189" s="1086" t="s">
        <v>273</v>
      </c>
      <c r="AC189" s="1087"/>
      <c r="AD189" s="1087"/>
      <c r="AE189" s="1087"/>
      <c r="AF189" s="1087"/>
      <c r="AG189" s="1086" t="s">
        <v>276</v>
      </c>
      <c r="AH189" s="1087"/>
      <c r="AI189" s="1087"/>
      <c r="AJ189" s="208" t="s">
        <v>23</v>
      </c>
      <c r="AK189" s="1089" t="s">
        <v>278</v>
      </c>
      <c r="AL189" s="1087"/>
      <c r="AM189" s="1087"/>
      <c r="AN189" s="1087"/>
      <c r="AO189" s="1087"/>
      <c r="AP189" s="1087"/>
      <c r="AQ189" s="209">
        <v>66009000000</v>
      </c>
      <c r="AR189" s="209">
        <v>16486654599</v>
      </c>
      <c r="AS189" s="266">
        <v>49522345401</v>
      </c>
      <c r="AT189" s="217">
        <v>0</v>
      </c>
      <c r="AU189" s="209">
        <v>14609946123</v>
      </c>
      <c r="AV189" s="209">
        <v>1876708476</v>
      </c>
      <c r="AW189" s="216">
        <v>10221585605</v>
      </c>
      <c r="AX189" s="209">
        <v>4388360518</v>
      </c>
      <c r="AY189" s="209">
        <v>9891647814</v>
      </c>
      <c r="AZ189" s="209">
        <v>329937791</v>
      </c>
      <c r="BA189" s="209">
        <v>9891647814</v>
      </c>
      <c r="BB189" s="210">
        <v>0</v>
      </c>
      <c r="BC189" s="210">
        <v>0</v>
      </c>
    </row>
    <row r="190" spans="1:55" s="151" customFormat="1" ht="13.5" hidden="1" x14ac:dyDescent="0.2">
      <c r="A190" s="215" t="str">
        <f t="shared" si="9"/>
        <v>A36311116</v>
      </c>
      <c r="B190" s="1086" t="s">
        <v>14</v>
      </c>
      <c r="C190" s="1087"/>
      <c r="D190" s="1086" t="s">
        <v>289</v>
      </c>
      <c r="E190" s="1087"/>
      <c r="F190" s="1086" t="s">
        <v>292</v>
      </c>
      <c r="G190" s="1087"/>
      <c r="H190" s="1086" t="s">
        <v>289</v>
      </c>
      <c r="I190" s="1087"/>
      <c r="J190" s="1086" t="s">
        <v>80</v>
      </c>
      <c r="K190" s="1087"/>
      <c r="L190" s="1087"/>
      <c r="M190" s="1086" t="s">
        <v>279</v>
      </c>
      <c r="N190" s="1087"/>
      <c r="O190" s="1087"/>
      <c r="P190" s="1086" t="s">
        <v>236</v>
      </c>
      <c r="Q190" s="1087"/>
      <c r="R190" s="1086" t="s">
        <v>236</v>
      </c>
      <c r="S190" s="1087"/>
      <c r="T190" s="1088" t="s">
        <v>96</v>
      </c>
      <c r="U190" s="1087"/>
      <c r="V190" s="1087"/>
      <c r="W190" s="1087"/>
      <c r="X190" s="1087"/>
      <c r="Y190" s="1087"/>
      <c r="Z190" s="1087"/>
      <c r="AA190" s="1087"/>
      <c r="AB190" s="1086" t="s">
        <v>273</v>
      </c>
      <c r="AC190" s="1087"/>
      <c r="AD190" s="1087"/>
      <c r="AE190" s="1087"/>
      <c r="AF190" s="1087"/>
      <c r="AG190" s="1086" t="s">
        <v>276</v>
      </c>
      <c r="AH190" s="1087"/>
      <c r="AI190" s="1087"/>
      <c r="AJ190" s="208" t="s">
        <v>23</v>
      </c>
      <c r="AK190" s="1089" t="s">
        <v>278</v>
      </c>
      <c r="AL190" s="1087"/>
      <c r="AM190" s="1087"/>
      <c r="AN190" s="1087"/>
      <c r="AO190" s="1087"/>
      <c r="AP190" s="1087"/>
      <c r="AQ190" s="209">
        <v>58014500000</v>
      </c>
      <c r="AR190" s="209">
        <v>8567154599</v>
      </c>
      <c r="AS190" s="266">
        <v>49447345401</v>
      </c>
      <c r="AT190" s="217">
        <v>0</v>
      </c>
      <c r="AU190" s="209">
        <v>6915879104</v>
      </c>
      <c r="AV190" s="209">
        <v>1651275495</v>
      </c>
      <c r="AW190" s="216">
        <v>6364871926</v>
      </c>
      <c r="AX190" s="209">
        <v>551007178</v>
      </c>
      <c r="AY190" s="209">
        <v>6034934135</v>
      </c>
      <c r="AZ190" s="209">
        <v>329937791</v>
      </c>
      <c r="BA190" s="209">
        <v>6034934135</v>
      </c>
      <c r="BB190" s="210">
        <v>0</v>
      </c>
      <c r="BC190" s="210">
        <v>0</v>
      </c>
    </row>
    <row r="191" spans="1:55" s="151" customFormat="1" ht="13.5" hidden="1" x14ac:dyDescent="0.2">
      <c r="A191" s="215" t="str">
        <f t="shared" si="9"/>
        <v>A36311216</v>
      </c>
      <c r="B191" s="1086" t="s">
        <v>14</v>
      </c>
      <c r="C191" s="1087"/>
      <c r="D191" s="1086" t="s">
        <v>289</v>
      </c>
      <c r="E191" s="1087"/>
      <c r="F191" s="1086" t="s">
        <v>292</v>
      </c>
      <c r="G191" s="1087"/>
      <c r="H191" s="1086" t="s">
        <v>289</v>
      </c>
      <c r="I191" s="1087"/>
      <c r="J191" s="1086" t="s">
        <v>80</v>
      </c>
      <c r="K191" s="1087"/>
      <c r="L191" s="1087"/>
      <c r="M191" s="1086" t="s">
        <v>282</v>
      </c>
      <c r="N191" s="1087"/>
      <c r="O191" s="1087"/>
      <c r="P191" s="1086" t="s">
        <v>236</v>
      </c>
      <c r="Q191" s="1087"/>
      <c r="R191" s="1086" t="s">
        <v>236</v>
      </c>
      <c r="S191" s="1087"/>
      <c r="T191" s="1088" t="s">
        <v>97</v>
      </c>
      <c r="U191" s="1087"/>
      <c r="V191" s="1087"/>
      <c r="W191" s="1087"/>
      <c r="X191" s="1087"/>
      <c r="Y191" s="1087"/>
      <c r="Z191" s="1087"/>
      <c r="AA191" s="1087"/>
      <c r="AB191" s="1086" t="s">
        <v>273</v>
      </c>
      <c r="AC191" s="1087"/>
      <c r="AD191" s="1087"/>
      <c r="AE191" s="1087"/>
      <c r="AF191" s="1087"/>
      <c r="AG191" s="1086" t="s">
        <v>276</v>
      </c>
      <c r="AH191" s="1087"/>
      <c r="AI191" s="1087"/>
      <c r="AJ191" s="208" t="s">
        <v>23</v>
      </c>
      <c r="AK191" s="1089" t="s">
        <v>278</v>
      </c>
      <c r="AL191" s="1087"/>
      <c r="AM191" s="1087"/>
      <c r="AN191" s="1087"/>
      <c r="AO191" s="1087"/>
      <c r="AP191" s="1087"/>
      <c r="AQ191" s="209">
        <v>7994500000</v>
      </c>
      <c r="AR191" s="209">
        <v>7919500000</v>
      </c>
      <c r="AS191" s="266">
        <v>75000000</v>
      </c>
      <c r="AT191" s="217">
        <v>0</v>
      </c>
      <c r="AU191" s="209">
        <v>7694067019</v>
      </c>
      <c r="AV191" s="209">
        <v>225432981</v>
      </c>
      <c r="AW191" s="216">
        <v>3856713679</v>
      </c>
      <c r="AX191" s="209">
        <v>3837353340</v>
      </c>
      <c r="AY191" s="209">
        <v>3856713679</v>
      </c>
      <c r="AZ191" s="210">
        <v>0</v>
      </c>
      <c r="BA191" s="209">
        <v>3856713679</v>
      </c>
      <c r="BB191" s="210">
        <v>0</v>
      </c>
      <c r="BC191" s="210">
        <v>0</v>
      </c>
    </row>
    <row r="192" spans="1:55" s="151" customFormat="1" ht="13.5" hidden="1" x14ac:dyDescent="0.2">
      <c r="A192" s="215" t="str">
        <f t="shared" si="9"/>
        <v>A3636616</v>
      </c>
      <c r="B192" s="1086" t="s">
        <v>14</v>
      </c>
      <c r="C192" s="1087"/>
      <c r="D192" s="1086" t="s">
        <v>289</v>
      </c>
      <c r="E192" s="1087"/>
      <c r="F192" s="1086" t="s">
        <v>292</v>
      </c>
      <c r="G192" s="1087"/>
      <c r="H192" s="1086" t="s">
        <v>289</v>
      </c>
      <c r="I192" s="1087"/>
      <c r="J192" s="1086" t="s">
        <v>317</v>
      </c>
      <c r="K192" s="1087"/>
      <c r="L192" s="1087"/>
      <c r="M192" s="1086"/>
      <c r="N192" s="1087"/>
      <c r="O192" s="1087"/>
      <c r="P192" s="1086"/>
      <c r="Q192" s="1087"/>
      <c r="R192" s="1086"/>
      <c r="S192" s="1087"/>
      <c r="T192" s="1088" t="s">
        <v>98</v>
      </c>
      <c r="U192" s="1087"/>
      <c r="V192" s="1087"/>
      <c r="W192" s="1087"/>
      <c r="X192" s="1087"/>
      <c r="Y192" s="1087"/>
      <c r="Z192" s="1087"/>
      <c r="AA192" s="1087"/>
      <c r="AB192" s="1086" t="s">
        <v>273</v>
      </c>
      <c r="AC192" s="1087"/>
      <c r="AD192" s="1087"/>
      <c r="AE192" s="1087"/>
      <c r="AF192" s="1087"/>
      <c r="AG192" s="1086" t="s">
        <v>276</v>
      </c>
      <c r="AH192" s="1087"/>
      <c r="AI192" s="1087"/>
      <c r="AJ192" s="208" t="s">
        <v>23</v>
      </c>
      <c r="AK192" s="1089" t="s">
        <v>278</v>
      </c>
      <c r="AL192" s="1087"/>
      <c r="AM192" s="1087"/>
      <c r="AN192" s="1087"/>
      <c r="AO192" s="1087"/>
      <c r="AP192" s="1087"/>
      <c r="AQ192" s="209">
        <v>504900000</v>
      </c>
      <c r="AR192" s="210">
        <v>0</v>
      </c>
      <c r="AS192" s="266">
        <v>504900000</v>
      </c>
      <c r="AT192" s="217">
        <v>0</v>
      </c>
      <c r="AU192" s="210">
        <v>0</v>
      </c>
      <c r="AV192" s="210">
        <v>0</v>
      </c>
      <c r="AW192" s="217">
        <v>0</v>
      </c>
      <c r="AX192" s="210">
        <v>0</v>
      </c>
      <c r="AY192" s="210">
        <v>0</v>
      </c>
      <c r="AZ192" s="210">
        <v>0</v>
      </c>
      <c r="BA192" s="210">
        <v>0</v>
      </c>
      <c r="BB192" s="210">
        <v>0</v>
      </c>
      <c r="BC192" s="210">
        <v>0</v>
      </c>
    </row>
    <row r="193" spans="1:55" s="194" customFormat="1" ht="12.75" hidden="1" x14ac:dyDescent="0.2">
      <c r="A193" s="215" t="str">
        <f t="shared" si="9"/>
        <v>C10</v>
      </c>
      <c r="B193" s="1081" t="s">
        <v>99</v>
      </c>
      <c r="C193" s="1080"/>
      <c r="D193" s="1081"/>
      <c r="E193" s="1080"/>
      <c r="F193" s="1081"/>
      <c r="G193" s="1080"/>
      <c r="H193" s="1081"/>
      <c r="I193" s="1080"/>
      <c r="J193" s="1081"/>
      <c r="K193" s="1080"/>
      <c r="L193" s="1080"/>
      <c r="M193" s="1081"/>
      <c r="N193" s="1080"/>
      <c r="O193" s="1080"/>
      <c r="P193" s="1081"/>
      <c r="Q193" s="1080"/>
      <c r="R193" s="1081"/>
      <c r="S193" s="1080"/>
      <c r="T193" s="1079" t="s">
        <v>11</v>
      </c>
      <c r="U193" s="1080"/>
      <c r="V193" s="1080"/>
      <c r="W193" s="1080"/>
      <c r="X193" s="1080"/>
      <c r="Y193" s="1080"/>
      <c r="Z193" s="1080"/>
      <c r="AA193" s="1080"/>
      <c r="AB193" s="1081" t="s">
        <v>273</v>
      </c>
      <c r="AC193" s="1080"/>
      <c r="AD193" s="1080"/>
      <c r="AE193" s="1080"/>
      <c r="AF193" s="1080"/>
      <c r="AG193" s="1081" t="s">
        <v>274</v>
      </c>
      <c r="AH193" s="1080"/>
      <c r="AI193" s="1080"/>
      <c r="AJ193" s="192" t="s">
        <v>65</v>
      </c>
      <c r="AK193" s="1082" t="s">
        <v>275</v>
      </c>
      <c r="AL193" s="1080"/>
      <c r="AM193" s="1080"/>
      <c r="AN193" s="1080"/>
      <c r="AO193" s="1080"/>
      <c r="AP193" s="1080"/>
      <c r="AQ193" s="193">
        <v>25170420000</v>
      </c>
      <c r="AR193" s="193">
        <v>12076604924</v>
      </c>
      <c r="AS193" s="259">
        <v>12793815076</v>
      </c>
      <c r="AT193" s="301">
        <v>1750000000</v>
      </c>
      <c r="AU193" s="193">
        <v>9326181711</v>
      </c>
      <c r="AV193" s="193">
        <v>2750423213</v>
      </c>
      <c r="AW193" s="301">
        <v>3160725912</v>
      </c>
      <c r="AX193" s="193">
        <v>6165455799</v>
      </c>
      <c r="AY193" s="193">
        <v>3074654423</v>
      </c>
      <c r="AZ193" s="207">
        <v>86071489</v>
      </c>
      <c r="BA193" s="193">
        <v>3074654423</v>
      </c>
      <c r="BB193" s="207">
        <v>0</v>
      </c>
      <c r="BC193" s="193">
        <v>1718802</v>
      </c>
    </row>
    <row r="194" spans="1:55" s="194" customFormat="1" ht="12.75" hidden="1" x14ac:dyDescent="0.2">
      <c r="A194" s="215" t="str">
        <f t="shared" si="9"/>
        <v>C13</v>
      </c>
      <c r="B194" s="1081" t="s">
        <v>99</v>
      </c>
      <c r="C194" s="1080"/>
      <c r="D194" s="1081"/>
      <c r="E194" s="1080"/>
      <c r="F194" s="1081"/>
      <c r="G194" s="1080"/>
      <c r="H194" s="1081"/>
      <c r="I194" s="1080"/>
      <c r="J194" s="1081"/>
      <c r="K194" s="1080"/>
      <c r="L194" s="1080"/>
      <c r="M194" s="1081"/>
      <c r="N194" s="1080"/>
      <c r="O194" s="1080"/>
      <c r="P194" s="1081"/>
      <c r="Q194" s="1080"/>
      <c r="R194" s="1081"/>
      <c r="S194" s="1080"/>
      <c r="T194" s="1079" t="s">
        <v>11</v>
      </c>
      <c r="U194" s="1080"/>
      <c r="V194" s="1080"/>
      <c r="W194" s="1080"/>
      <c r="X194" s="1080"/>
      <c r="Y194" s="1080"/>
      <c r="Z194" s="1080"/>
      <c r="AA194" s="1080"/>
      <c r="AB194" s="1081" t="s">
        <v>273</v>
      </c>
      <c r="AC194" s="1080"/>
      <c r="AD194" s="1080"/>
      <c r="AE194" s="1080"/>
      <c r="AF194" s="1080"/>
      <c r="AG194" s="1081" t="s">
        <v>274</v>
      </c>
      <c r="AH194" s="1080"/>
      <c r="AI194" s="1080"/>
      <c r="AJ194" s="192" t="s">
        <v>303</v>
      </c>
      <c r="AK194" s="1082" t="s">
        <v>321</v>
      </c>
      <c r="AL194" s="1080"/>
      <c r="AM194" s="1080"/>
      <c r="AN194" s="1080"/>
      <c r="AO194" s="1080"/>
      <c r="AP194" s="1080"/>
      <c r="AQ194" s="193">
        <v>5000000000</v>
      </c>
      <c r="AR194" s="193">
        <v>5000000000</v>
      </c>
      <c r="AS194" s="259">
        <v>0</v>
      </c>
      <c r="AT194" s="301">
        <v>0</v>
      </c>
      <c r="AU194" s="193">
        <v>5000000000</v>
      </c>
      <c r="AV194" s="193">
        <v>0</v>
      </c>
      <c r="AW194" s="301">
        <v>25907273.640000001</v>
      </c>
      <c r="AX194" s="193">
        <v>4974092726.3599997</v>
      </c>
      <c r="AY194" s="193">
        <v>25907273.640000001</v>
      </c>
      <c r="AZ194" s="207">
        <v>0</v>
      </c>
      <c r="BA194" s="193">
        <v>25907273.640000001</v>
      </c>
      <c r="BB194" s="207">
        <v>0</v>
      </c>
      <c r="BC194" s="193">
        <v>0</v>
      </c>
    </row>
    <row r="195" spans="1:55" s="194" customFormat="1" ht="12.75" hidden="1" x14ac:dyDescent="0.2">
      <c r="A195" s="215" t="str">
        <f t="shared" si="9"/>
        <v>C15</v>
      </c>
      <c r="B195" s="1081" t="s">
        <v>99</v>
      </c>
      <c r="C195" s="1080"/>
      <c r="D195" s="1081"/>
      <c r="E195" s="1080"/>
      <c r="F195" s="1081"/>
      <c r="G195" s="1080"/>
      <c r="H195" s="1081"/>
      <c r="I195" s="1080"/>
      <c r="J195" s="1081"/>
      <c r="K195" s="1080"/>
      <c r="L195" s="1080"/>
      <c r="M195" s="1081"/>
      <c r="N195" s="1080"/>
      <c r="O195" s="1080"/>
      <c r="P195" s="1081"/>
      <c r="Q195" s="1080"/>
      <c r="R195" s="1081"/>
      <c r="S195" s="1080"/>
      <c r="T195" s="1079" t="s">
        <v>11</v>
      </c>
      <c r="U195" s="1080"/>
      <c r="V195" s="1080"/>
      <c r="W195" s="1080"/>
      <c r="X195" s="1080"/>
      <c r="Y195" s="1080"/>
      <c r="Z195" s="1080"/>
      <c r="AA195" s="1080"/>
      <c r="AB195" s="1081" t="s">
        <v>273</v>
      </c>
      <c r="AC195" s="1080"/>
      <c r="AD195" s="1080"/>
      <c r="AE195" s="1080"/>
      <c r="AF195" s="1080"/>
      <c r="AG195" s="1081" t="s">
        <v>274</v>
      </c>
      <c r="AH195" s="1080"/>
      <c r="AI195" s="1080"/>
      <c r="AJ195" s="192" t="s">
        <v>286</v>
      </c>
      <c r="AK195" s="1082" t="s">
        <v>421</v>
      </c>
      <c r="AL195" s="1080"/>
      <c r="AM195" s="1080"/>
      <c r="AN195" s="1080"/>
      <c r="AO195" s="1080"/>
      <c r="AP195" s="1080"/>
      <c r="AQ195" s="193">
        <v>2815325822</v>
      </c>
      <c r="AR195" s="193">
        <v>471600000</v>
      </c>
      <c r="AS195" s="259">
        <v>2343725822</v>
      </c>
      <c r="AT195" s="301">
        <v>0</v>
      </c>
      <c r="AU195" s="193">
        <v>328800000</v>
      </c>
      <c r="AV195" s="193">
        <v>142800000</v>
      </c>
      <c r="AW195" s="301">
        <v>0</v>
      </c>
      <c r="AX195" s="193">
        <v>328800000</v>
      </c>
      <c r="AY195" s="193">
        <v>0</v>
      </c>
      <c r="AZ195" s="207">
        <v>0</v>
      </c>
      <c r="BA195" s="193">
        <v>0</v>
      </c>
      <c r="BB195" s="207">
        <v>0</v>
      </c>
      <c r="BC195" s="193">
        <v>0</v>
      </c>
    </row>
    <row r="196" spans="1:55" s="151" customFormat="1" ht="13.5" x14ac:dyDescent="0.2">
      <c r="A196" s="215" t="str">
        <f t="shared" si="9"/>
        <v>C250210</v>
      </c>
      <c r="B196" s="1092" t="s">
        <v>99</v>
      </c>
      <c r="C196" s="1087"/>
      <c r="D196" s="1092" t="s">
        <v>322</v>
      </c>
      <c r="E196" s="1087"/>
      <c r="F196" s="1092"/>
      <c r="G196" s="1087"/>
      <c r="H196" s="1092"/>
      <c r="I196" s="1087"/>
      <c r="J196" s="1092"/>
      <c r="K196" s="1087"/>
      <c r="L196" s="1087"/>
      <c r="M196" s="1092"/>
      <c r="N196" s="1087"/>
      <c r="O196" s="1087"/>
      <c r="P196" s="1092"/>
      <c r="Q196" s="1087"/>
      <c r="R196" s="1092"/>
      <c r="S196" s="1087"/>
      <c r="T196" s="1093" t="s">
        <v>323</v>
      </c>
      <c r="U196" s="1087"/>
      <c r="V196" s="1087"/>
      <c r="W196" s="1087"/>
      <c r="X196" s="1087"/>
      <c r="Y196" s="1087"/>
      <c r="Z196" s="1087"/>
      <c r="AA196" s="1087"/>
      <c r="AB196" s="1092" t="s">
        <v>273</v>
      </c>
      <c r="AC196" s="1087"/>
      <c r="AD196" s="1087"/>
      <c r="AE196" s="1087"/>
      <c r="AF196" s="1087"/>
      <c r="AG196" s="1092" t="s">
        <v>274</v>
      </c>
      <c r="AH196" s="1087"/>
      <c r="AI196" s="1087"/>
      <c r="AJ196" s="204" t="s">
        <v>65</v>
      </c>
      <c r="AK196" s="1091" t="s">
        <v>275</v>
      </c>
      <c r="AL196" s="1087"/>
      <c r="AM196" s="1087"/>
      <c r="AN196" s="1087"/>
      <c r="AO196" s="1087"/>
      <c r="AP196" s="1087"/>
      <c r="AQ196" s="205">
        <v>15500000000</v>
      </c>
      <c r="AR196" s="205">
        <v>12076604924</v>
      </c>
      <c r="AS196" s="264">
        <v>3123395076</v>
      </c>
      <c r="AT196" s="306">
        <v>1750000000</v>
      </c>
      <c r="AU196" s="205">
        <v>9326181711</v>
      </c>
      <c r="AV196" s="205">
        <v>2750423213</v>
      </c>
      <c r="AW196" s="306">
        <v>3160725912</v>
      </c>
      <c r="AX196" s="205">
        <v>6165455799</v>
      </c>
      <c r="AY196" s="205">
        <v>3074654423</v>
      </c>
      <c r="AZ196" s="205">
        <v>86071489</v>
      </c>
      <c r="BA196" s="205">
        <v>3074654423</v>
      </c>
      <c r="BB196" s="206">
        <v>0</v>
      </c>
      <c r="BC196" s="205">
        <v>1718802</v>
      </c>
    </row>
    <row r="197" spans="1:55" s="151" customFormat="1" ht="13.5" x14ac:dyDescent="0.2">
      <c r="A197" s="215" t="str">
        <f t="shared" si="9"/>
        <v>C250215</v>
      </c>
      <c r="B197" s="1092" t="s">
        <v>99</v>
      </c>
      <c r="C197" s="1087"/>
      <c r="D197" s="1092" t="s">
        <v>322</v>
      </c>
      <c r="E197" s="1087"/>
      <c r="F197" s="1092"/>
      <c r="G197" s="1087"/>
      <c r="H197" s="1092"/>
      <c r="I197" s="1087"/>
      <c r="J197" s="1092"/>
      <c r="K197" s="1087"/>
      <c r="L197" s="1087"/>
      <c r="M197" s="1092"/>
      <c r="N197" s="1087"/>
      <c r="O197" s="1087"/>
      <c r="P197" s="1092"/>
      <c r="Q197" s="1087"/>
      <c r="R197" s="1092"/>
      <c r="S197" s="1087"/>
      <c r="T197" s="1093" t="s">
        <v>323</v>
      </c>
      <c r="U197" s="1087"/>
      <c r="V197" s="1087"/>
      <c r="W197" s="1087"/>
      <c r="X197" s="1087"/>
      <c r="Y197" s="1087"/>
      <c r="Z197" s="1087"/>
      <c r="AA197" s="1087"/>
      <c r="AB197" s="1092" t="s">
        <v>273</v>
      </c>
      <c r="AC197" s="1087"/>
      <c r="AD197" s="1087"/>
      <c r="AE197" s="1087"/>
      <c r="AF197" s="1087"/>
      <c r="AG197" s="1092" t="s">
        <v>274</v>
      </c>
      <c r="AH197" s="1087"/>
      <c r="AI197" s="1087"/>
      <c r="AJ197" s="204" t="s">
        <v>286</v>
      </c>
      <c r="AK197" s="1091" t="s">
        <v>421</v>
      </c>
      <c r="AL197" s="1087"/>
      <c r="AM197" s="1087"/>
      <c r="AN197" s="1087"/>
      <c r="AO197" s="1087"/>
      <c r="AP197" s="1087"/>
      <c r="AQ197" s="205">
        <v>2815325822</v>
      </c>
      <c r="AR197" s="205">
        <v>471600000</v>
      </c>
      <c r="AS197" s="264">
        <v>2343725822</v>
      </c>
      <c r="AT197" s="307">
        <v>0</v>
      </c>
      <c r="AU197" s="205">
        <v>328800000</v>
      </c>
      <c r="AV197" s="205">
        <v>142800000</v>
      </c>
      <c r="AW197" s="307">
        <v>0</v>
      </c>
      <c r="AX197" s="205">
        <v>328800000</v>
      </c>
      <c r="AY197" s="206">
        <v>0</v>
      </c>
      <c r="AZ197" s="206">
        <v>0</v>
      </c>
      <c r="BA197" s="206">
        <v>0</v>
      </c>
      <c r="BB197" s="206">
        <v>0</v>
      </c>
      <c r="BC197" s="206">
        <v>0</v>
      </c>
    </row>
    <row r="198" spans="1:55" s="151" customFormat="1" ht="13.5" x14ac:dyDescent="0.2">
      <c r="A198" s="215" t="str">
        <f t="shared" si="9"/>
        <v>C2502100010</v>
      </c>
      <c r="B198" s="1092" t="s">
        <v>99</v>
      </c>
      <c r="C198" s="1087"/>
      <c r="D198" s="1092" t="s">
        <v>322</v>
      </c>
      <c r="E198" s="1087"/>
      <c r="F198" s="1092" t="s">
        <v>324</v>
      </c>
      <c r="G198" s="1087"/>
      <c r="H198" s="1092"/>
      <c r="I198" s="1087"/>
      <c r="J198" s="1092"/>
      <c r="K198" s="1087"/>
      <c r="L198" s="1087"/>
      <c r="M198" s="1092"/>
      <c r="N198" s="1087"/>
      <c r="O198" s="1087"/>
      <c r="P198" s="1092"/>
      <c r="Q198" s="1087"/>
      <c r="R198" s="1092"/>
      <c r="S198" s="1087"/>
      <c r="T198" s="1093" t="s">
        <v>325</v>
      </c>
      <c r="U198" s="1087"/>
      <c r="V198" s="1087"/>
      <c r="W198" s="1087"/>
      <c r="X198" s="1087"/>
      <c r="Y198" s="1087"/>
      <c r="Z198" s="1087"/>
      <c r="AA198" s="1087"/>
      <c r="AB198" s="1092" t="s">
        <v>273</v>
      </c>
      <c r="AC198" s="1087"/>
      <c r="AD198" s="1087"/>
      <c r="AE198" s="1087"/>
      <c r="AF198" s="1087"/>
      <c r="AG198" s="1092" t="s">
        <v>274</v>
      </c>
      <c r="AH198" s="1087"/>
      <c r="AI198" s="1087"/>
      <c r="AJ198" s="204" t="s">
        <v>65</v>
      </c>
      <c r="AK198" s="1091" t="s">
        <v>275</v>
      </c>
      <c r="AL198" s="1087"/>
      <c r="AM198" s="1087"/>
      <c r="AN198" s="1087"/>
      <c r="AO198" s="1087"/>
      <c r="AP198" s="1087"/>
      <c r="AQ198" s="205">
        <v>15500000000</v>
      </c>
      <c r="AR198" s="205">
        <v>12076604924</v>
      </c>
      <c r="AS198" s="264">
        <v>3123395076</v>
      </c>
      <c r="AT198" s="306">
        <v>1750000000</v>
      </c>
      <c r="AU198" s="205">
        <v>9326181711</v>
      </c>
      <c r="AV198" s="205">
        <v>2750423213</v>
      </c>
      <c r="AW198" s="306">
        <v>3160725912</v>
      </c>
      <c r="AX198" s="205">
        <v>6165455799</v>
      </c>
      <c r="AY198" s="205">
        <v>3074654423</v>
      </c>
      <c r="AZ198" s="205">
        <v>86071489</v>
      </c>
      <c r="BA198" s="205">
        <v>3074654423</v>
      </c>
      <c r="BB198" s="206">
        <v>0</v>
      </c>
      <c r="BC198" s="205">
        <v>1718802</v>
      </c>
    </row>
    <row r="199" spans="1:55" s="151" customFormat="1" ht="13.5" x14ac:dyDescent="0.2">
      <c r="A199" s="215" t="str">
        <f t="shared" si="9"/>
        <v>C2502100015</v>
      </c>
      <c r="B199" s="1092" t="s">
        <v>99</v>
      </c>
      <c r="C199" s="1087"/>
      <c r="D199" s="1092" t="s">
        <v>322</v>
      </c>
      <c r="E199" s="1087"/>
      <c r="F199" s="1092" t="s">
        <v>324</v>
      </c>
      <c r="G199" s="1087"/>
      <c r="H199" s="1092"/>
      <c r="I199" s="1087"/>
      <c r="J199" s="1092"/>
      <c r="K199" s="1087"/>
      <c r="L199" s="1087"/>
      <c r="M199" s="1092"/>
      <c r="N199" s="1087"/>
      <c r="O199" s="1087"/>
      <c r="P199" s="1092"/>
      <c r="Q199" s="1087"/>
      <c r="R199" s="1092"/>
      <c r="S199" s="1087"/>
      <c r="T199" s="1093" t="s">
        <v>325</v>
      </c>
      <c r="U199" s="1087"/>
      <c r="V199" s="1087"/>
      <c r="W199" s="1087"/>
      <c r="X199" s="1087"/>
      <c r="Y199" s="1087"/>
      <c r="Z199" s="1087"/>
      <c r="AA199" s="1087"/>
      <c r="AB199" s="1092" t="s">
        <v>273</v>
      </c>
      <c r="AC199" s="1087"/>
      <c r="AD199" s="1087"/>
      <c r="AE199" s="1087"/>
      <c r="AF199" s="1087"/>
      <c r="AG199" s="1092" t="s">
        <v>274</v>
      </c>
      <c r="AH199" s="1087"/>
      <c r="AI199" s="1087"/>
      <c r="AJ199" s="204" t="s">
        <v>286</v>
      </c>
      <c r="AK199" s="1091" t="s">
        <v>421</v>
      </c>
      <c r="AL199" s="1087"/>
      <c r="AM199" s="1087"/>
      <c r="AN199" s="1087"/>
      <c r="AO199" s="1087"/>
      <c r="AP199" s="1087"/>
      <c r="AQ199" s="205">
        <v>2815325822</v>
      </c>
      <c r="AR199" s="205">
        <v>471600000</v>
      </c>
      <c r="AS199" s="264">
        <v>2343725822</v>
      </c>
      <c r="AT199" s="307">
        <v>0</v>
      </c>
      <c r="AU199" s="205">
        <v>328800000</v>
      </c>
      <c r="AV199" s="205">
        <v>142800000</v>
      </c>
      <c r="AW199" s="307">
        <v>0</v>
      </c>
      <c r="AX199" s="205">
        <v>328800000</v>
      </c>
      <c r="AY199" s="206">
        <v>0</v>
      </c>
      <c r="AZ199" s="206">
        <v>0</v>
      </c>
      <c r="BA199" s="206">
        <v>0</v>
      </c>
      <c r="BB199" s="206">
        <v>0</v>
      </c>
      <c r="BC199" s="206">
        <v>0</v>
      </c>
    </row>
    <row r="200" spans="1:55" s="316" customFormat="1" ht="13.5" x14ac:dyDescent="0.2">
      <c r="A200" s="316" t="str">
        <f t="shared" si="9"/>
        <v>C25021000110</v>
      </c>
      <c r="B200" s="1098" t="s">
        <v>99</v>
      </c>
      <c r="C200" s="1095"/>
      <c r="D200" s="1098" t="s">
        <v>322</v>
      </c>
      <c r="E200" s="1095"/>
      <c r="F200" s="1098" t="s">
        <v>324</v>
      </c>
      <c r="G200" s="1095"/>
      <c r="H200" s="1098" t="s">
        <v>279</v>
      </c>
      <c r="I200" s="1095"/>
      <c r="J200" s="1098"/>
      <c r="K200" s="1095"/>
      <c r="L200" s="1095"/>
      <c r="M200" s="1098"/>
      <c r="N200" s="1095"/>
      <c r="O200" s="1095"/>
      <c r="P200" s="1098"/>
      <c r="Q200" s="1095"/>
      <c r="R200" s="1098"/>
      <c r="S200" s="1095"/>
      <c r="T200" s="1099" t="s">
        <v>237</v>
      </c>
      <c r="U200" s="1095"/>
      <c r="V200" s="1095"/>
      <c r="W200" s="1095"/>
      <c r="X200" s="1095"/>
      <c r="Y200" s="1095"/>
      <c r="Z200" s="1095"/>
      <c r="AA200" s="1095"/>
      <c r="AB200" s="1098" t="s">
        <v>273</v>
      </c>
      <c r="AC200" s="1095"/>
      <c r="AD200" s="1095"/>
      <c r="AE200" s="1095"/>
      <c r="AF200" s="1095"/>
      <c r="AG200" s="1098" t="s">
        <v>274</v>
      </c>
      <c r="AH200" s="1095"/>
      <c r="AI200" s="1095"/>
      <c r="AJ200" s="317" t="s">
        <v>65</v>
      </c>
      <c r="AK200" s="1100" t="s">
        <v>275</v>
      </c>
      <c r="AL200" s="1095"/>
      <c r="AM200" s="1095"/>
      <c r="AN200" s="1095"/>
      <c r="AO200" s="1095"/>
      <c r="AP200" s="1095"/>
      <c r="AQ200" s="266">
        <v>1300000000</v>
      </c>
      <c r="AR200" s="266">
        <v>1101000000</v>
      </c>
      <c r="AS200" s="266">
        <v>199000000</v>
      </c>
      <c r="AT200" s="266">
        <v>400000000</v>
      </c>
      <c r="AU200" s="266">
        <v>465210219</v>
      </c>
      <c r="AV200" s="266">
        <v>635789781</v>
      </c>
      <c r="AW200" s="266">
        <v>40154059</v>
      </c>
      <c r="AX200" s="266">
        <v>425056160</v>
      </c>
      <c r="AY200" s="266">
        <v>38686450</v>
      </c>
      <c r="AZ200" s="266">
        <v>1467609</v>
      </c>
      <c r="BA200" s="266">
        <v>38686450</v>
      </c>
      <c r="BB200" s="267">
        <v>0</v>
      </c>
      <c r="BC200" s="267">
        <v>0</v>
      </c>
    </row>
    <row r="201" spans="1:55" s="151" customFormat="1" ht="13.5" x14ac:dyDescent="0.2">
      <c r="A201" s="215" t="str">
        <f t="shared" si="9"/>
        <v>C25021000115</v>
      </c>
      <c r="B201" s="1092" t="s">
        <v>99</v>
      </c>
      <c r="C201" s="1087"/>
      <c r="D201" s="1092" t="s">
        <v>322</v>
      </c>
      <c r="E201" s="1087"/>
      <c r="F201" s="1092" t="s">
        <v>324</v>
      </c>
      <c r="G201" s="1087"/>
      <c r="H201" s="1092" t="s">
        <v>279</v>
      </c>
      <c r="I201" s="1087"/>
      <c r="J201" s="1092"/>
      <c r="K201" s="1087"/>
      <c r="L201" s="1087"/>
      <c r="M201" s="1092"/>
      <c r="N201" s="1087"/>
      <c r="O201" s="1087"/>
      <c r="P201" s="1092"/>
      <c r="Q201" s="1087"/>
      <c r="R201" s="1092"/>
      <c r="S201" s="1087"/>
      <c r="T201" s="1093" t="s">
        <v>237</v>
      </c>
      <c r="U201" s="1087"/>
      <c r="V201" s="1087"/>
      <c r="W201" s="1087"/>
      <c r="X201" s="1087"/>
      <c r="Y201" s="1087"/>
      <c r="Z201" s="1087"/>
      <c r="AA201" s="1087"/>
      <c r="AB201" s="1092" t="s">
        <v>273</v>
      </c>
      <c r="AC201" s="1087"/>
      <c r="AD201" s="1087"/>
      <c r="AE201" s="1087"/>
      <c r="AF201" s="1087"/>
      <c r="AG201" s="1092" t="s">
        <v>274</v>
      </c>
      <c r="AH201" s="1087"/>
      <c r="AI201" s="1087"/>
      <c r="AJ201" s="204" t="s">
        <v>286</v>
      </c>
      <c r="AK201" s="1091" t="s">
        <v>421</v>
      </c>
      <c r="AL201" s="1087"/>
      <c r="AM201" s="1087"/>
      <c r="AN201" s="1087"/>
      <c r="AO201" s="1087"/>
      <c r="AP201" s="1087"/>
      <c r="AQ201" s="205">
        <v>2815325822</v>
      </c>
      <c r="AR201" s="205">
        <v>471600000</v>
      </c>
      <c r="AS201" s="264">
        <v>2343725822</v>
      </c>
      <c r="AT201" s="307">
        <v>0</v>
      </c>
      <c r="AU201" s="205">
        <v>328800000</v>
      </c>
      <c r="AV201" s="205">
        <v>142800000</v>
      </c>
      <c r="AW201" s="307">
        <v>0</v>
      </c>
      <c r="AX201" s="205">
        <v>328800000</v>
      </c>
      <c r="AY201" s="206">
        <v>0</v>
      </c>
      <c r="AZ201" s="206">
        <v>0</v>
      </c>
      <c r="BA201" s="206">
        <v>0</v>
      </c>
      <c r="BB201" s="206">
        <v>0</v>
      </c>
      <c r="BC201" s="206">
        <v>0</v>
      </c>
    </row>
    <row r="202" spans="1:55" s="151" customFormat="1" ht="13.5" x14ac:dyDescent="0.2">
      <c r="A202" s="215" t="str">
        <f t="shared" si="9"/>
        <v>C250210001010</v>
      </c>
      <c r="B202" s="1092" t="s">
        <v>99</v>
      </c>
      <c r="C202" s="1087"/>
      <c r="D202" s="1092" t="s">
        <v>322</v>
      </c>
      <c r="E202" s="1087"/>
      <c r="F202" s="1092" t="s">
        <v>324</v>
      </c>
      <c r="G202" s="1087"/>
      <c r="H202" s="1092" t="s">
        <v>279</v>
      </c>
      <c r="I202" s="1087"/>
      <c r="J202" s="1092" t="s">
        <v>280</v>
      </c>
      <c r="K202" s="1087"/>
      <c r="L202" s="1087"/>
      <c r="M202" s="1092"/>
      <c r="N202" s="1087"/>
      <c r="O202" s="1087"/>
      <c r="P202" s="1092"/>
      <c r="Q202" s="1087"/>
      <c r="R202" s="1092"/>
      <c r="S202" s="1087"/>
      <c r="T202" s="1093" t="s">
        <v>237</v>
      </c>
      <c r="U202" s="1087"/>
      <c r="V202" s="1087"/>
      <c r="W202" s="1087"/>
      <c r="X202" s="1087"/>
      <c r="Y202" s="1087"/>
      <c r="Z202" s="1087"/>
      <c r="AA202" s="1087"/>
      <c r="AB202" s="1092" t="s">
        <v>273</v>
      </c>
      <c r="AC202" s="1087"/>
      <c r="AD202" s="1087"/>
      <c r="AE202" s="1087"/>
      <c r="AF202" s="1087"/>
      <c r="AG202" s="1092" t="s">
        <v>274</v>
      </c>
      <c r="AH202" s="1087"/>
      <c r="AI202" s="1087"/>
      <c r="AJ202" s="204" t="s">
        <v>65</v>
      </c>
      <c r="AK202" s="1091" t="s">
        <v>275</v>
      </c>
      <c r="AL202" s="1087"/>
      <c r="AM202" s="1087"/>
      <c r="AN202" s="1087"/>
      <c r="AO202" s="1087"/>
      <c r="AP202" s="1087"/>
      <c r="AQ202" s="205">
        <v>1300000000</v>
      </c>
      <c r="AR202" s="205">
        <v>1101000000</v>
      </c>
      <c r="AS202" s="264">
        <v>199000000</v>
      </c>
      <c r="AT202" s="307">
        <v>0</v>
      </c>
      <c r="AU202" s="205">
        <v>465210219</v>
      </c>
      <c r="AV202" s="205">
        <v>635789781</v>
      </c>
      <c r="AW202" s="306">
        <v>40154059</v>
      </c>
      <c r="AX202" s="205">
        <v>425056160</v>
      </c>
      <c r="AY202" s="205">
        <v>38686450</v>
      </c>
      <c r="AZ202" s="205">
        <v>1467609</v>
      </c>
      <c r="BA202" s="205">
        <v>38686450</v>
      </c>
      <c r="BB202" s="206">
        <v>0</v>
      </c>
      <c r="BC202" s="206">
        <v>0</v>
      </c>
    </row>
    <row r="203" spans="1:55" s="151" customFormat="1" ht="13.5" x14ac:dyDescent="0.2">
      <c r="A203" s="215" t="str">
        <f t="shared" si="9"/>
        <v>C250210001015</v>
      </c>
      <c r="B203" s="1092" t="s">
        <v>99</v>
      </c>
      <c r="C203" s="1087"/>
      <c r="D203" s="1092" t="s">
        <v>322</v>
      </c>
      <c r="E203" s="1087"/>
      <c r="F203" s="1092" t="s">
        <v>324</v>
      </c>
      <c r="G203" s="1087"/>
      <c r="H203" s="1092" t="s">
        <v>279</v>
      </c>
      <c r="I203" s="1087"/>
      <c r="J203" s="1092" t="s">
        <v>280</v>
      </c>
      <c r="K203" s="1087"/>
      <c r="L203" s="1087"/>
      <c r="M203" s="1092"/>
      <c r="N203" s="1087"/>
      <c r="O203" s="1087"/>
      <c r="P203" s="1092"/>
      <c r="Q203" s="1087"/>
      <c r="R203" s="1092"/>
      <c r="S203" s="1087"/>
      <c r="T203" s="1093" t="s">
        <v>237</v>
      </c>
      <c r="U203" s="1087"/>
      <c r="V203" s="1087"/>
      <c r="W203" s="1087"/>
      <c r="X203" s="1087"/>
      <c r="Y203" s="1087"/>
      <c r="Z203" s="1087"/>
      <c r="AA203" s="1087"/>
      <c r="AB203" s="1092" t="s">
        <v>273</v>
      </c>
      <c r="AC203" s="1087"/>
      <c r="AD203" s="1087"/>
      <c r="AE203" s="1087"/>
      <c r="AF203" s="1087"/>
      <c r="AG203" s="1092" t="s">
        <v>274</v>
      </c>
      <c r="AH203" s="1087"/>
      <c r="AI203" s="1087"/>
      <c r="AJ203" s="204" t="s">
        <v>286</v>
      </c>
      <c r="AK203" s="1091" t="s">
        <v>421</v>
      </c>
      <c r="AL203" s="1087"/>
      <c r="AM203" s="1087"/>
      <c r="AN203" s="1087"/>
      <c r="AO203" s="1087"/>
      <c r="AP203" s="1087"/>
      <c r="AQ203" s="205">
        <v>2815325822</v>
      </c>
      <c r="AR203" s="205">
        <v>471600000</v>
      </c>
      <c r="AS203" s="264">
        <v>2343725822</v>
      </c>
      <c r="AT203" s="307">
        <v>0</v>
      </c>
      <c r="AU203" s="205">
        <v>328800000</v>
      </c>
      <c r="AV203" s="205">
        <v>142800000</v>
      </c>
      <c r="AW203" s="307">
        <v>0</v>
      </c>
      <c r="AX203" s="205">
        <v>328800000</v>
      </c>
      <c r="AY203" s="206">
        <v>0</v>
      </c>
      <c r="AZ203" s="206">
        <v>0</v>
      </c>
      <c r="BA203" s="206">
        <v>0</v>
      </c>
      <c r="BB203" s="206">
        <v>0</v>
      </c>
      <c r="BC203" s="206">
        <v>0</v>
      </c>
    </row>
    <row r="204" spans="1:55" s="151" customFormat="1" ht="13.5" x14ac:dyDescent="0.2">
      <c r="A204" s="215" t="str">
        <f t="shared" si="9"/>
        <v>C2502100010210</v>
      </c>
      <c r="B204" s="1092" t="s">
        <v>99</v>
      </c>
      <c r="C204" s="1087"/>
      <c r="D204" s="1092" t="s">
        <v>322</v>
      </c>
      <c r="E204" s="1087"/>
      <c r="F204" s="1092" t="s">
        <v>324</v>
      </c>
      <c r="G204" s="1087"/>
      <c r="H204" s="1092" t="s">
        <v>279</v>
      </c>
      <c r="I204" s="1087"/>
      <c r="J204" s="1092" t="s">
        <v>280</v>
      </c>
      <c r="K204" s="1087"/>
      <c r="L204" s="1087"/>
      <c r="M204" s="1092" t="s">
        <v>282</v>
      </c>
      <c r="N204" s="1087"/>
      <c r="O204" s="1087"/>
      <c r="P204" s="1092"/>
      <c r="Q204" s="1087"/>
      <c r="R204" s="1092"/>
      <c r="S204" s="1087"/>
      <c r="T204" s="1093" t="s">
        <v>326</v>
      </c>
      <c r="U204" s="1087"/>
      <c r="V204" s="1087"/>
      <c r="W204" s="1087"/>
      <c r="X204" s="1087"/>
      <c r="Y204" s="1087"/>
      <c r="Z204" s="1087"/>
      <c r="AA204" s="1087"/>
      <c r="AB204" s="1092" t="s">
        <v>273</v>
      </c>
      <c r="AC204" s="1087"/>
      <c r="AD204" s="1087"/>
      <c r="AE204" s="1087"/>
      <c r="AF204" s="1087"/>
      <c r="AG204" s="1092" t="s">
        <v>274</v>
      </c>
      <c r="AH204" s="1087"/>
      <c r="AI204" s="1087"/>
      <c r="AJ204" s="204" t="s">
        <v>65</v>
      </c>
      <c r="AK204" s="1091" t="s">
        <v>275</v>
      </c>
      <c r="AL204" s="1087"/>
      <c r="AM204" s="1087"/>
      <c r="AN204" s="1087"/>
      <c r="AO204" s="1087"/>
      <c r="AP204" s="1087"/>
      <c r="AQ204" s="205">
        <v>1300000000</v>
      </c>
      <c r="AR204" s="205">
        <v>1101000000</v>
      </c>
      <c r="AS204" s="264">
        <v>199000000</v>
      </c>
      <c r="AT204" s="307">
        <v>0</v>
      </c>
      <c r="AU204" s="205">
        <v>465210219</v>
      </c>
      <c r="AV204" s="205">
        <v>635789781</v>
      </c>
      <c r="AW204" s="306">
        <v>40154059</v>
      </c>
      <c r="AX204" s="205">
        <v>425056160</v>
      </c>
      <c r="AY204" s="205">
        <v>38686450</v>
      </c>
      <c r="AZ204" s="205">
        <v>1467609</v>
      </c>
      <c r="BA204" s="205">
        <v>38686450</v>
      </c>
      <c r="BB204" s="206">
        <v>0</v>
      </c>
      <c r="BC204" s="206">
        <v>0</v>
      </c>
    </row>
    <row r="205" spans="1:55" s="151" customFormat="1" ht="13.5" x14ac:dyDescent="0.2">
      <c r="A205" s="215" t="str">
        <f t="shared" si="9"/>
        <v>C25021000102110</v>
      </c>
      <c r="B205" s="1086" t="s">
        <v>99</v>
      </c>
      <c r="C205" s="1087"/>
      <c r="D205" s="1086" t="s">
        <v>322</v>
      </c>
      <c r="E205" s="1087"/>
      <c r="F205" s="1086" t="s">
        <v>324</v>
      </c>
      <c r="G205" s="1087"/>
      <c r="H205" s="1086" t="s">
        <v>279</v>
      </c>
      <c r="I205" s="1087"/>
      <c r="J205" s="1086" t="s">
        <v>280</v>
      </c>
      <c r="K205" s="1087"/>
      <c r="L205" s="1087"/>
      <c r="M205" s="1086" t="s">
        <v>282</v>
      </c>
      <c r="N205" s="1087"/>
      <c r="O205" s="1087"/>
      <c r="P205" s="1086" t="s">
        <v>279</v>
      </c>
      <c r="Q205" s="1087"/>
      <c r="R205" s="1086"/>
      <c r="S205" s="1087"/>
      <c r="T205" s="1088" t="s">
        <v>332</v>
      </c>
      <c r="U205" s="1087"/>
      <c r="V205" s="1087"/>
      <c r="W205" s="1087"/>
      <c r="X205" s="1087"/>
      <c r="Y205" s="1087"/>
      <c r="Z205" s="1087"/>
      <c r="AA205" s="1087"/>
      <c r="AB205" s="1086" t="s">
        <v>273</v>
      </c>
      <c r="AC205" s="1087"/>
      <c r="AD205" s="1087"/>
      <c r="AE205" s="1087"/>
      <c r="AF205" s="1087"/>
      <c r="AG205" s="1086" t="s">
        <v>274</v>
      </c>
      <c r="AH205" s="1087"/>
      <c r="AI205" s="1087"/>
      <c r="AJ205" s="208" t="s">
        <v>65</v>
      </c>
      <c r="AK205" s="1089" t="s">
        <v>275</v>
      </c>
      <c r="AL205" s="1087"/>
      <c r="AM205" s="1087"/>
      <c r="AN205" s="1087"/>
      <c r="AO205" s="1087"/>
      <c r="AP205" s="1087"/>
      <c r="AQ205" s="209">
        <v>197200000</v>
      </c>
      <c r="AR205" s="209">
        <v>90000000</v>
      </c>
      <c r="AS205" s="266">
        <v>107200000</v>
      </c>
      <c r="AT205" s="217">
        <v>0</v>
      </c>
      <c r="AU205" s="210">
        <v>0</v>
      </c>
      <c r="AV205" s="209">
        <v>90000000</v>
      </c>
      <c r="AW205" s="217">
        <v>0</v>
      </c>
      <c r="AX205" s="210">
        <v>0</v>
      </c>
      <c r="AY205" s="210">
        <v>0</v>
      </c>
      <c r="AZ205" s="210">
        <v>0</v>
      </c>
      <c r="BA205" s="210">
        <v>0</v>
      </c>
      <c r="BB205" s="210">
        <v>0</v>
      </c>
      <c r="BC205" s="210">
        <v>0</v>
      </c>
    </row>
    <row r="206" spans="1:55" s="151" customFormat="1" ht="13.5" x14ac:dyDescent="0.2">
      <c r="A206" s="215" t="str">
        <f t="shared" si="9"/>
        <v>C25021000102210</v>
      </c>
      <c r="B206" s="1086" t="s">
        <v>99</v>
      </c>
      <c r="C206" s="1087"/>
      <c r="D206" s="1086" t="s">
        <v>322</v>
      </c>
      <c r="E206" s="1087"/>
      <c r="F206" s="1086" t="s">
        <v>324</v>
      </c>
      <c r="G206" s="1087"/>
      <c r="H206" s="1086" t="s">
        <v>279</v>
      </c>
      <c r="I206" s="1087"/>
      <c r="J206" s="1086" t="s">
        <v>280</v>
      </c>
      <c r="K206" s="1087"/>
      <c r="L206" s="1087"/>
      <c r="M206" s="1086" t="s">
        <v>282</v>
      </c>
      <c r="N206" s="1087"/>
      <c r="O206" s="1087"/>
      <c r="P206" s="1086" t="s">
        <v>282</v>
      </c>
      <c r="Q206" s="1087"/>
      <c r="R206" s="1086"/>
      <c r="S206" s="1087"/>
      <c r="T206" s="1088" t="s">
        <v>327</v>
      </c>
      <c r="U206" s="1087"/>
      <c r="V206" s="1087"/>
      <c r="W206" s="1087"/>
      <c r="X206" s="1087"/>
      <c r="Y206" s="1087"/>
      <c r="Z206" s="1087"/>
      <c r="AA206" s="1087"/>
      <c r="AB206" s="1086" t="s">
        <v>273</v>
      </c>
      <c r="AC206" s="1087"/>
      <c r="AD206" s="1087"/>
      <c r="AE206" s="1087"/>
      <c r="AF206" s="1087"/>
      <c r="AG206" s="1086" t="s">
        <v>274</v>
      </c>
      <c r="AH206" s="1087"/>
      <c r="AI206" s="1087"/>
      <c r="AJ206" s="208" t="s">
        <v>65</v>
      </c>
      <c r="AK206" s="1089" t="s">
        <v>275</v>
      </c>
      <c r="AL206" s="1087"/>
      <c r="AM206" s="1087"/>
      <c r="AN206" s="1087"/>
      <c r="AO206" s="1087"/>
      <c r="AP206" s="1087"/>
      <c r="AQ206" s="209">
        <v>135600000</v>
      </c>
      <c r="AR206" s="209">
        <v>105000000</v>
      </c>
      <c r="AS206" s="266">
        <v>30600000</v>
      </c>
      <c r="AT206" s="217">
        <v>0</v>
      </c>
      <c r="AU206" s="209">
        <v>105000000</v>
      </c>
      <c r="AV206" s="210">
        <v>0</v>
      </c>
      <c r="AW206" s="216">
        <v>25000000</v>
      </c>
      <c r="AX206" s="209">
        <v>80000000</v>
      </c>
      <c r="AY206" s="209">
        <v>25000000</v>
      </c>
      <c r="AZ206" s="210">
        <v>0</v>
      </c>
      <c r="BA206" s="209">
        <v>25000000</v>
      </c>
      <c r="BB206" s="210">
        <v>0</v>
      </c>
      <c r="BC206" s="210">
        <v>0</v>
      </c>
    </row>
    <row r="207" spans="1:55" s="151" customFormat="1" ht="13.5" x14ac:dyDescent="0.2">
      <c r="A207" s="215" t="str">
        <f t="shared" si="9"/>
        <v>C25021000102310</v>
      </c>
      <c r="B207" s="1086" t="s">
        <v>99</v>
      </c>
      <c r="C207" s="1087"/>
      <c r="D207" s="1086" t="s">
        <v>322</v>
      </c>
      <c r="E207" s="1087"/>
      <c r="F207" s="1086" t="s">
        <v>324</v>
      </c>
      <c r="G207" s="1087"/>
      <c r="H207" s="1086" t="s">
        <v>279</v>
      </c>
      <c r="I207" s="1087"/>
      <c r="J207" s="1086" t="s">
        <v>280</v>
      </c>
      <c r="K207" s="1087"/>
      <c r="L207" s="1087"/>
      <c r="M207" s="1086" t="s">
        <v>282</v>
      </c>
      <c r="N207" s="1087"/>
      <c r="O207" s="1087"/>
      <c r="P207" s="1086" t="s">
        <v>289</v>
      </c>
      <c r="Q207" s="1087"/>
      <c r="R207" s="1086"/>
      <c r="S207" s="1087"/>
      <c r="T207" s="1088" t="s">
        <v>328</v>
      </c>
      <c r="U207" s="1087"/>
      <c r="V207" s="1087"/>
      <c r="W207" s="1087"/>
      <c r="X207" s="1087"/>
      <c r="Y207" s="1087"/>
      <c r="Z207" s="1087"/>
      <c r="AA207" s="1087"/>
      <c r="AB207" s="1086" t="s">
        <v>273</v>
      </c>
      <c r="AC207" s="1087"/>
      <c r="AD207" s="1087"/>
      <c r="AE207" s="1087"/>
      <c r="AF207" s="1087"/>
      <c r="AG207" s="1086" t="s">
        <v>274</v>
      </c>
      <c r="AH207" s="1087"/>
      <c r="AI207" s="1087"/>
      <c r="AJ207" s="208" t="s">
        <v>65</v>
      </c>
      <c r="AK207" s="1089" t="s">
        <v>275</v>
      </c>
      <c r="AL207" s="1087"/>
      <c r="AM207" s="1087"/>
      <c r="AN207" s="1087"/>
      <c r="AO207" s="1087"/>
      <c r="AP207" s="1087"/>
      <c r="AQ207" s="209">
        <v>341600000</v>
      </c>
      <c r="AR207" s="209">
        <v>341600000</v>
      </c>
      <c r="AS207" s="267">
        <v>0</v>
      </c>
      <c r="AT207" s="217">
        <v>0</v>
      </c>
      <c r="AU207" s="209">
        <v>341600000</v>
      </c>
      <c r="AV207" s="210">
        <v>0</v>
      </c>
      <c r="AW207" s="216">
        <v>5055867</v>
      </c>
      <c r="AX207" s="209">
        <v>336544133</v>
      </c>
      <c r="AY207" s="209">
        <v>5055867</v>
      </c>
      <c r="AZ207" s="210">
        <v>0</v>
      </c>
      <c r="BA207" s="209">
        <v>5055867</v>
      </c>
      <c r="BB207" s="210">
        <v>0</v>
      </c>
      <c r="BC207" s="210">
        <v>0</v>
      </c>
    </row>
    <row r="208" spans="1:55" s="151" customFormat="1" ht="13.5" x14ac:dyDescent="0.2">
      <c r="A208" s="215" t="str">
        <f t="shared" si="9"/>
        <v>C25021000102410</v>
      </c>
      <c r="B208" s="1086" t="s">
        <v>99</v>
      </c>
      <c r="C208" s="1087"/>
      <c r="D208" s="1086" t="s">
        <v>322</v>
      </c>
      <c r="E208" s="1087"/>
      <c r="F208" s="1086" t="s">
        <v>324</v>
      </c>
      <c r="G208" s="1087"/>
      <c r="H208" s="1086" t="s">
        <v>279</v>
      </c>
      <c r="I208" s="1087"/>
      <c r="J208" s="1086" t="s">
        <v>280</v>
      </c>
      <c r="K208" s="1087"/>
      <c r="L208" s="1087"/>
      <c r="M208" s="1086" t="s">
        <v>282</v>
      </c>
      <c r="N208" s="1087"/>
      <c r="O208" s="1087"/>
      <c r="P208" s="1086" t="s">
        <v>283</v>
      </c>
      <c r="Q208" s="1087"/>
      <c r="R208" s="1086"/>
      <c r="S208" s="1087"/>
      <c r="T208" s="1088" t="s">
        <v>84</v>
      </c>
      <c r="U208" s="1087"/>
      <c r="V208" s="1087"/>
      <c r="W208" s="1087"/>
      <c r="X208" s="1087"/>
      <c r="Y208" s="1087"/>
      <c r="Z208" s="1087"/>
      <c r="AA208" s="1087"/>
      <c r="AB208" s="1086" t="s">
        <v>273</v>
      </c>
      <c r="AC208" s="1087"/>
      <c r="AD208" s="1087"/>
      <c r="AE208" s="1087"/>
      <c r="AF208" s="1087"/>
      <c r="AG208" s="1086" t="s">
        <v>274</v>
      </c>
      <c r="AH208" s="1087"/>
      <c r="AI208" s="1087"/>
      <c r="AJ208" s="208" t="s">
        <v>65</v>
      </c>
      <c r="AK208" s="1089" t="s">
        <v>275</v>
      </c>
      <c r="AL208" s="1087"/>
      <c r="AM208" s="1087"/>
      <c r="AN208" s="1087"/>
      <c r="AO208" s="1087"/>
      <c r="AP208" s="1087"/>
      <c r="AQ208" s="209">
        <v>394400000</v>
      </c>
      <c r="AR208" s="209">
        <v>394400000</v>
      </c>
      <c r="AS208" s="267">
        <v>0</v>
      </c>
      <c r="AT208" s="217">
        <v>0</v>
      </c>
      <c r="AU208" s="209">
        <v>18610219</v>
      </c>
      <c r="AV208" s="209">
        <v>375789781</v>
      </c>
      <c r="AW208" s="216">
        <v>10098192</v>
      </c>
      <c r="AX208" s="209">
        <v>8512027</v>
      </c>
      <c r="AY208" s="209">
        <v>8630583</v>
      </c>
      <c r="AZ208" s="209">
        <v>1467609</v>
      </c>
      <c r="BA208" s="209">
        <v>8630583</v>
      </c>
      <c r="BB208" s="210">
        <v>0</v>
      </c>
      <c r="BC208" s="210">
        <v>0</v>
      </c>
    </row>
    <row r="209" spans="1:55" s="151" customFormat="1" ht="13.5" x14ac:dyDescent="0.2">
      <c r="A209" s="215" t="str">
        <f t="shared" si="9"/>
        <v>C25021000102610</v>
      </c>
      <c r="B209" s="1086" t="s">
        <v>99</v>
      </c>
      <c r="C209" s="1087"/>
      <c r="D209" s="1086" t="s">
        <v>322</v>
      </c>
      <c r="E209" s="1087"/>
      <c r="F209" s="1086" t="s">
        <v>324</v>
      </c>
      <c r="G209" s="1087"/>
      <c r="H209" s="1086" t="s">
        <v>279</v>
      </c>
      <c r="I209" s="1087"/>
      <c r="J209" s="1086" t="s">
        <v>280</v>
      </c>
      <c r="K209" s="1087"/>
      <c r="L209" s="1087"/>
      <c r="M209" s="1086" t="s">
        <v>282</v>
      </c>
      <c r="N209" s="1087"/>
      <c r="O209" s="1087"/>
      <c r="P209" s="1086" t="s">
        <v>292</v>
      </c>
      <c r="Q209" s="1087"/>
      <c r="R209" s="1086"/>
      <c r="S209" s="1087"/>
      <c r="T209" s="1088" t="s">
        <v>329</v>
      </c>
      <c r="U209" s="1087"/>
      <c r="V209" s="1087"/>
      <c r="W209" s="1087"/>
      <c r="X209" s="1087"/>
      <c r="Y209" s="1087"/>
      <c r="Z209" s="1087"/>
      <c r="AA209" s="1087"/>
      <c r="AB209" s="1086" t="s">
        <v>273</v>
      </c>
      <c r="AC209" s="1087"/>
      <c r="AD209" s="1087"/>
      <c r="AE209" s="1087"/>
      <c r="AF209" s="1087"/>
      <c r="AG209" s="1086" t="s">
        <v>274</v>
      </c>
      <c r="AH209" s="1087"/>
      <c r="AI209" s="1087"/>
      <c r="AJ209" s="208" t="s">
        <v>65</v>
      </c>
      <c r="AK209" s="1089" t="s">
        <v>275</v>
      </c>
      <c r="AL209" s="1087"/>
      <c r="AM209" s="1087"/>
      <c r="AN209" s="1087"/>
      <c r="AO209" s="1087"/>
      <c r="AP209" s="1087"/>
      <c r="AQ209" s="209">
        <v>230000000</v>
      </c>
      <c r="AR209" s="209">
        <v>170000000</v>
      </c>
      <c r="AS209" s="266">
        <v>60000000</v>
      </c>
      <c r="AT209" s="217">
        <v>0</v>
      </c>
      <c r="AU209" s="210">
        <v>0</v>
      </c>
      <c r="AV209" s="209">
        <v>170000000</v>
      </c>
      <c r="AW209" s="217">
        <v>0</v>
      </c>
      <c r="AX209" s="210">
        <v>0</v>
      </c>
      <c r="AY209" s="210">
        <v>0</v>
      </c>
      <c r="AZ209" s="210">
        <v>0</v>
      </c>
      <c r="BA209" s="210">
        <v>0</v>
      </c>
      <c r="BB209" s="210">
        <v>0</v>
      </c>
      <c r="BC209" s="210">
        <v>0</v>
      </c>
    </row>
    <row r="210" spans="1:55" s="151" customFormat="1" ht="13.5" x14ac:dyDescent="0.2">
      <c r="A210" s="215" t="str">
        <f t="shared" si="9"/>
        <v>C250210001021110</v>
      </c>
      <c r="B210" s="1086" t="s">
        <v>99</v>
      </c>
      <c r="C210" s="1087"/>
      <c r="D210" s="1086" t="s">
        <v>322</v>
      </c>
      <c r="E210" s="1087"/>
      <c r="F210" s="1086" t="s">
        <v>324</v>
      </c>
      <c r="G210" s="1087"/>
      <c r="H210" s="1086" t="s">
        <v>279</v>
      </c>
      <c r="I210" s="1087"/>
      <c r="J210" s="1086" t="s">
        <v>280</v>
      </c>
      <c r="K210" s="1087"/>
      <c r="L210" s="1087"/>
      <c r="M210" s="1086" t="s">
        <v>282</v>
      </c>
      <c r="N210" s="1087"/>
      <c r="O210" s="1087"/>
      <c r="P210" s="1086" t="s">
        <v>80</v>
      </c>
      <c r="Q210" s="1087"/>
      <c r="R210" s="1086"/>
      <c r="S210" s="1087"/>
      <c r="T210" s="1088" t="s">
        <v>330</v>
      </c>
      <c r="U210" s="1087"/>
      <c r="V210" s="1087"/>
      <c r="W210" s="1087"/>
      <c r="X210" s="1087"/>
      <c r="Y210" s="1087"/>
      <c r="Z210" s="1087"/>
      <c r="AA210" s="1087"/>
      <c r="AB210" s="1086" t="s">
        <v>273</v>
      </c>
      <c r="AC210" s="1087"/>
      <c r="AD210" s="1087"/>
      <c r="AE210" s="1087"/>
      <c r="AF210" s="1087"/>
      <c r="AG210" s="1086" t="s">
        <v>274</v>
      </c>
      <c r="AH210" s="1087"/>
      <c r="AI210" s="1087"/>
      <c r="AJ210" s="208" t="s">
        <v>65</v>
      </c>
      <c r="AK210" s="1089" t="s">
        <v>275</v>
      </c>
      <c r="AL210" s="1087"/>
      <c r="AM210" s="1087"/>
      <c r="AN210" s="1087"/>
      <c r="AO210" s="1087"/>
      <c r="AP210" s="1087"/>
      <c r="AQ210" s="209">
        <v>1200000</v>
      </c>
      <c r="AR210" s="210">
        <v>0</v>
      </c>
      <c r="AS210" s="266">
        <v>1200000</v>
      </c>
      <c r="AT210" s="217">
        <v>0</v>
      </c>
      <c r="AU210" s="210">
        <v>0</v>
      </c>
      <c r="AV210" s="210">
        <v>0</v>
      </c>
      <c r="AW210" s="217">
        <v>0</v>
      </c>
      <c r="AX210" s="210">
        <v>0</v>
      </c>
      <c r="AY210" s="210">
        <v>0</v>
      </c>
      <c r="AZ210" s="210">
        <v>0</v>
      </c>
      <c r="BA210" s="210">
        <v>0</v>
      </c>
      <c r="BB210" s="210">
        <v>0</v>
      </c>
      <c r="BC210" s="210">
        <v>0</v>
      </c>
    </row>
    <row r="211" spans="1:55" s="316" customFormat="1" ht="13.5" x14ac:dyDescent="0.2">
      <c r="A211" s="316" t="str">
        <f t="shared" si="9"/>
        <v>C2502100010315</v>
      </c>
      <c r="B211" s="1094" t="s">
        <v>99</v>
      </c>
      <c r="C211" s="1095"/>
      <c r="D211" s="1094" t="s">
        <v>322</v>
      </c>
      <c r="E211" s="1095"/>
      <c r="F211" s="1094" t="s">
        <v>324</v>
      </c>
      <c r="G211" s="1095"/>
      <c r="H211" s="1094" t="s">
        <v>279</v>
      </c>
      <c r="I211" s="1095"/>
      <c r="J211" s="1094" t="s">
        <v>280</v>
      </c>
      <c r="K211" s="1095"/>
      <c r="L211" s="1095"/>
      <c r="M211" s="1094" t="s">
        <v>289</v>
      </c>
      <c r="N211" s="1095"/>
      <c r="O211" s="1095"/>
      <c r="P211" s="1094"/>
      <c r="Q211" s="1095"/>
      <c r="R211" s="1094"/>
      <c r="S211" s="1095"/>
      <c r="T211" s="1097" t="s">
        <v>422</v>
      </c>
      <c r="U211" s="1095"/>
      <c r="V211" s="1095"/>
      <c r="W211" s="1095"/>
      <c r="X211" s="1095"/>
      <c r="Y211" s="1095"/>
      <c r="Z211" s="1095"/>
      <c r="AA211" s="1095"/>
      <c r="AB211" s="1094" t="s">
        <v>273</v>
      </c>
      <c r="AC211" s="1095"/>
      <c r="AD211" s="1095"/>
      <c r="AE211" s="1095"/>
      <c r="AF211" s="1095"/>
      <c r="AG211" s="1094" t="s">
        <v>274</v>
      </c>
      <c r="AH211" s="1095"/>
      <c r="AI211" s="1095"/>
      <c r="AJ211" s="321" t="s">
        <v>286</v>
      </c>
      <c r="AK211" s="1096" t="s">
        <v>421</v>
      </c>
      <c r="AL211" s="1095"/>
      <c r="AM211" s="1095"/>
      <c r="AN211" s="1095"/>
      <c r="AO211" s="1095"/>
      <c r="AP211" s="1095"/>
      <c r="AQ211" s="264">
        <v>2815325822</v>
      </c>
      <c r="AR211" s="264">
        <v>471600000</v>
      </c>
      <c r="AS211" s="264">
        <v>2343725822</v>
      </c>
      <c r="AT211" s="265">
        <v>0</v>
      </c>
      <c r="AU211" s="264">
        <v>328800000</v>
      </c>
      <c r="AV211" s="264">
        <v>142800000</v>
      </c>
      <c r="AW211" s="265">
        <v>0</v>
      </c>
      <c r="AX211" s="264">
        <v>328800000</v>
      </c>
      <c r="AY211" s="265">
        <v>0</v>
      </c>
      <c r="AZ211" s="265">
        <v>0</v>
      </c>
      <c r="BA211" s="265">
        <v>0</v>
      </c>
      <c r="BB211" s="265">
        <v>0</v>
      </c>
      <c r="BC211" s="265">
        <v>0</v>
      </c>
    </row>
    <row r="212" spans="1:55" s="151" customFormat="1" ht="13.5" x14ac:dyDescent="0.2">
      <c r="A212" s="215" t="str">
        <f t="shared" si="9"/>
        <v>C25021000103115</v>
      </c>
      <c r="B212" s="1086" t="s">
        <v>99</v>
      </c>
      <c r="C212" s="1087"/>
      <c r="D212" s="1086" t="s">
        <v>322</v>
      </c>
      <c r="E212" s="1087"/>
      <c r="F212" s="1086" t="s">
        <v>324</v>
      </c>
      <c r="G212" s="1087"/>
      <c r="H212" s="1086" t="s">
        <v>279</v>
      </c>
      <c r="I212" s="1087"/>
      <c r="J212" s="1086" t="s">
        <v>280</v>
      </c>
      <c r="K212" s="1087"/>
      <c r="L212" s="1087"/>
      <c r="M212" s="1086" t="s">
        <v>289</v>
      </c>
      <c r="N212" s="1087"/>
      <c r="O212" s="1087"/>
      <c r="P212" s="1086" t="s">
        <v>279</v>
      </c>
      <c r="Q212" s="1087"/>
      <c r="R212" s="1086"/>
      <c r="S212" s="1087"/>
      <c r="T212" s="1088" t="s">
        <v>332</v>
      </c>
      <c r="U212" s="1087"/>
      <c r="V212" s="1087"/>
      <c r="W212" s="1087"/>
      <c r="X212" s="1087"/>
      <c r="Y212" s="1087"/>
      <c r="Z212" s="1087"/>
      <c r="AA212" s="1087"/>
      <c r="AB212" s="1086" t="s">
        <v>273</v>
      </c>
      <c r="AC212" s="1087"/>
      <c r="AD212" s="1087"/>
      <c r="AE212" s="1087"/>
      <c r="AF212" s="1087"/>
      <c r="AG212" s="1086" t="s">
        <v>274</v>
      </c>
      <c r="AH212" s="1087"/>
      <c r="AI212" s="1087"/>
      <c r="AJ212" s="208" t="s">
        <v>286</v>
      </c>
      <c r="AK212" s="1089" t="s">
        <v>421</v>
      </c>
      <c r="AL212" s="1087"/>
      <c r="AM212" s="1087"/>
      <c r="AN212" s="1087"/>
      <c r="AO212" s="1087"/>
      <c r="AP212" s="1087"/>
      <c r="AQ212" s="209">
        <v>1217200000</v>
      </c>
      <c r="AR212" s="209">
        <v>471600000</v>
      </c>
      <c r="AS212" s="266">
        <v>745600000</v>
      </c>
      <c r="AT212" s="217">
        <v>0</v>
      </c>
      <c r="AU212" s="209">
        <v>328800000</v>
      </c>
      <c r="AV212" s="209">
        <v>142800000</v>
      </c>
      <c r="AW212" s="217">
        <v>0</v>
      </c>
      <c r="AX212" s="209">
        <v>328800000</v>
      </c>
      <c r="AY212" s="210">
        <v>0</v>
      </c>
      <c r="AZ212" s="210">
        <v>0</v>
      </c>
      <c r="BA212" s="210">
        <v>0</v>
      </c>
      <c r="BB212" s="210">
        <v>0</v>
      </c>
      <c r="BC212" s="210">
        <v>0</v>
      </c>
    </row>
    <row r="213" spans="1:55" s="151" customFormat="1" ht="13.5" x14ac:dyDescent="0.2">
      <c r="A213" s="215" t="str">
        <f t="shared" si="9"/>
        <v>C25021000103215</v>
      </c>
      <c r="B213" s="1086" t="s">
        <v>99</v>
      </c>
      <c r="C213" s="1087"/>
      <c r="D213" s="1086" t="s">
        <v>322</v>
      </c>
      <c r="E213" s="1087"/>
      <c r="F213" s="1086" t="s">
        <v>324</v>
      </c>
      <c r="G213" s="1087"/>
      <c r="H213" s="1086" t="s">
        <v>279</v>
      </c>
      <c r="I213" s="1087"/>
      <c r="J213" s="1086" t="s">
        <v>280</v>
      </c>
      <c r="K213" s="1087"/>
      <c r="L213" s="1087"/>
      <c r="M213" s="1086" t="s">
        <v>289</v>
      </c>
      <c r="N213" s="1087"/>
      <c r="O213" s="1087"/>
      <c r="P213" s="1086" t="s">
        <v>282</v>
      </c>
      <c r="Q213" s="1087"/>
      <c r="R213" s="1086"/>
      <c r="S213" s="1087"/>
      <c r="T213" s="1088" t="s">
        <v>327</v>
      </c>
      <c r="U213" s="1087"/>
      <c r="V213" s="1087"/>
      <c r="W213" s="1087"/>
      <c r="X213" s="1087"/>
      <c r="Y213" s="1087"/>
      <c r="Z213" s="1087"/>
      <c r="AA213" s="1087"/>
      <c r="AB213" s="1086" t="s">
        <v>273</v>
      </c>
      <c r="AC213" s="1087"/>
      <c r="AD213" s="1087"/>
      <c r="AE213" s="1087"/>
      <c r="AF213" s="1087"/>
      <c r="AG213" s="1086" t="s">
        <v>274</v>
      </c>
      <c r="AH213" s="1087"/>
      <c r="AI213" s="1087"/>
      <c r="AJ213" s="208" t="s">
        <v>286</v>
      </c>
      <c r="AK213" s="1089" t="s">
        <v>421</v>
      </c>
      <c r="AL213" s="1087"/>
      <c r="AM213" s="1087"/>
      <c r="AN213" s="1087"/>
      <c r="AO213" s="1087"/>
      <c r="AP213" s="1087"/>
      <c r="AQ213" s="209">
        <v>228000000</v>
      </c>
      <c r="AR213" s="210">
        <v>0</v>
      </c>
      <c r="AS213" s="266">
        <v>228000000</v>
      </c>
      <c r="AT213" s="217">
        <v>0</v>
      </c>
      <c r="AU213" s="210">
        <v>0</v>
      </c>
      <c r="AV213" s="210">
        <v>0</v>
      </c>
      <c r="AW213" s="217">
        <v>0</v>
      </c>
      <c r="AX213" s="210">
        <v>0</v>
      </c>
      <c r="AY213" s="210">
        <v>0</v>
      </c>
      <c r="AZ213" s="210">
        <v>0</v>
      </c>
      <c r="BA213" s="210">
        <v>0</v>
      </c>
      <c r="BB213" s="210">
        <v>0</v>
      </c>
      <c r="BC213" s="210">
        <v>0</v>
      </c>
    </row>
    <row r="214" spans="1:55" s="151" customFormat="1" ht="13.5" x14ac:dyDescent="0.2">
      <c r="A214" s="215" t="str">
        <f t="shared" si="9"/>
        <v>C25021000103315</v>
      </c>
      <c r="B214" s="1086" t="s">
        <v>99</v>
      </c>
      <c r="C214" s="1087"/>
      <c r="D214" s="1086" t="s">
        <v>322</v>
      </c>
      <c r="E214" s="1087"/>
      <c r="F214" s="1086" t="s">
        <v>324</v>
      </c>
      <c r="G214" s="1087"/>
      <c r="H214" s="1086" t="s">
        <v>279</v>
      </c>
      <c r="I214" s="1087"/>
      <c r="J214" s="1086" t="s">
        <v>280</v>
      </c>
      <c r="K214" s="1087"/>
      <c r="L214" s="1087"/>
      <c r="M214" s="1086" t="s">
        <v>289</v>
      </c>
      <c r="N214" s="1087"/>
      <c r="O214" s="1087"/>
      <c r="P214" s="1086" t="s">
        <v>289</v>
      </c>
      <c r="Q214" s="1087"/>
      <c r="R214" s="1086"/>
      <c r="S214" s="1087"/>
      <c r="T214" s="1088" t="s">
        <v>328</v>
      </c>
      <c r="U214" s="1087"/>
      <c r="V214" s="1087"/>
      <c r="W214" s="1087"/>
      <c r="X214" s="1087"/>
      <c r="Y214" s="1087"/>
      <c r="Z214" s="1087"/>
      <c r="AA214" s="1087"/>
      <c r="AB214" s="1086" t="s">
        <v>273</v>
      </c>
      <c r="AC214" s="1087"/>
      <c r="AD214" s="1087"/>
      <c r="AE214" s="1087"/>
      <c r="AF214" s="1087"/>
      <c r="AG214" s="1086" t="s">
        <v>274</v>
      </c>
      <c r="AH214" s="1087"/>
      <c r="AI214" s="1087"/>
      <c r="AJ214" s="208" t="s">
        <v>286</v>
      </c>
      <c r="AK214" s="1089" t="s">
        <v>421</v>
      </c>
      <c r="AL214" s="1087"/>
      <c r="AM214" s="1087"/>
      <c r="AN214" s="1087"/>
      <c r="AO214" s="1087"/>
      <c r="AP214" s="1087"/>
      <c r="AQ214" s="209">
        <v>164000000</v>
      </c>
      <c r="AR214" s="210">
        <v>0</v>
      </c>
      <c r="AS214" s="266">
        <v>164000000</v>
      </c>
      <c r="AT214" s="217">
        <v>0</v>
      </c>
      <c r="AU214" s="210">
        <v>0</v>
      </c>
      <c r="AV214" s="210">
        <v>0</v>
      </c>
      <c r="AW214" s="217">
        <v>0</v>
      </c>
      <c r="AX214" s="210">
        <v>0</v>
      </c>
      <c r="AY214" s="210">
        <v>0</v>
      </c>
      <c r="AZ214" s="210">
        <v>0</v>
      </c>
      <c r="BA214" s="210">
        <v>0</v>
      </c>
      <c r="BB214" s="210">
        <v>0</v>
      </c>
      <c r="BC214" s="210">
        <v>0</v>
      </c>
    </row>
    <row r="215" spans="1:55" s="151" customFormat="1" ht="13.5" x14ac:dyDescent="0.2">
      <c r="A215" s="215" t="str">
        <f t="shared" si="9"/>
        <v>C25021000103415</v>
      </c>
      <c r="B215" s="1086" t="s">
        <v>99</v>
      </c>
      <c r="C215" s="1087"/>
      <c r="D215" s="1086" t="s">
        <v>322</v>
      </c>
      <c r="E215" s="1087"/>
      <c r="F215" s="1086" t="s">
        <v>324</v>
      </c>
      <c r="G215" s="1087"/>
      <c r="H215" s="1086" t="s">
        <v>279</v>
      </c>
      <c r="I215" s="1087"/>
      <c r="J215" s="1086" t="s">
        <v>280</v>
      </c>
      <c r="K215" s="1087"/>
      <c r="L215" s="1087"/>
      <c r="M215" s="1086" t="s">
        <v>289</v>
      </c>
      <c r="N215" s="1087"/>
      <c r="O215" s="1087"/>
      <c r="P215" s="1086" t="s">
        <v>283</v>
      </c>
      <c r="Q215" s="1087"/>
      <c r="R215" s="1086"/>
      <c r="S215" s="1087"/>
      <c r="T215" s="1088" t="s">
        <v>84</v>
      </c>
      <c r="U215" s="1087"/>
      <c r="V215" s="1087"/>
      <c r="W215" s="1087"/>
      <c r="X215" s="1087"/>
      <c r="Y215" s="1087"/>
      <c r="Z215" s="1087"/>
      <c r="AA215" s="1087"/>
      <c r="AB215" s="1086" t="s">
        <v>273</v>
      </c>
      <c r="AC215" s="1087"/>
      <c r="AD215" s="1087"/>
      <c r="AE215" s="1087"/>
      <c r="AF215" s="1087"/>
      <c r="AG215" s="1086" t="s">
        <v>274</v>
      </c>
      <c r="AH215" s="1087"/>
      <c r="AI215" s="1087"/>
      <c r="AJ215" s="208" t="s">
        <v>286</v>
      </c>
      <c r="AK215" s="1089" t="s">
        <v>421</v>
      </c>
      <c r="AL215" s="1087"/>
      <c r="AM215" s="1087"/>
      <c r="AN215" s="1087"/>
      <c r="AO215" s="1087"/>
      <c r="AP215" s="1087"/>
      <c r="AQ215" s="209">
        <v>361540000</v>
      </c>
      <c r="AR215" s="210">
        <v>0</v>
      </c>
      <c r="AS215" s="266">
        <v>361540000</v>
      </c>
      <c r="AT215" s="217">
        <v>0</v>
      </c>
      <c r="AU215" s="210">
        <v>0</v>
      </c>
      <c r="AV215" s="210">
        <v>0</v>
      </c>
      <c r="AW215" s="217">
        <v>0</v>
      </c>
      <c r="AX215" s="210">
        <v>0</v>
      </c>
      <c r="AY215" s="210">
        <v>0</v>
      </c>
      <c r="AZ215" s="210">
        <v>0</v>
      </c>
      <c r="BA215" s="210">
        <v>0</v>
      </c>
      <c r="BB215" s="210">
        <v>0</v>
      </c>
      <c r="BC215" s="210">
        <v>0</v>
      </c>
    </row>
    <row r="216" spans="1:55" s="151" customFormat="1" ht="13.5" x14ac:dyDescent="0.2">
      <c r="A216" s="215" t="str">
        <f t="shared" si="9"/>
        <v>C250210001031115</v>
      </c>
      <c r="B216" s="1086" t="s">
        <v>99</v>
      </c>
      <c r="C216" s="1087"/>
      <c r="D216" s="1086" t="s">
        <v>322</v>
      </c>
      <c r="E216" s="1087"/>
      <c r="F216" s="1086" t="s">
        <v>324</v>
      </c>
      <c r="G216" s="1087"/>
      <c r="H216" s="1086" t="s">
        <v>279</v>
      </c>
      <c r="I216" s="1087"/>
      <c r="J216" s="1086" t="s">
        <v>280</v>
      </c>
      <c r="K216" s="1087"/>
      <c r="L216" s="1087"/>
      <c r="M216" s="1086" t="s">
        <v>289</v>
      </c>
      <c r="N216" s="1087"/>
      <c r="O216" s="1087"/>
      <c r="P216" s="1086" t="s">
        <v>80</v>
      </c>
      <c r="Q216" s="1087"/>
      <c r="R216" s="1086"/>
      <c r="S216" s="1087"/>
      <c r="T216" s="1088" t="s">
        <v>330</v>
      </c>
      <c r="U216" s="1087"/>
      <c r="V216" s="1087"/>
      <c r="W216" s="1087"/>
      <c r="X216" s="1087"/>
      <c r="Y216" s="1087"/>
      <c r="Z216" s="1087"/>
      <c r="AA216" s="1087"/>
      <c r="AB216" s="1086" t="s">
        <v>273</v>
      </c>
      <c r="AC216" s="1087"/>
      <c r="AD216" s="1087"/>
      <c r="AE216" s="1087"/>
      <c r="AF216" s="1087"/>
      <c r="AG216" s="1086" t="s">
        <v>274</v>
      </c>
      <c r="AH216" s="1087"/>
      <c r="AI216" s="1087"/>
      <c r="AJ216" s="208" t="s">
        <v>286</v>
      </c>
      <c r="AK216" s="1089" t="s">
        <v>421</v>
      </c>
      <c r="AL216" s="1087"/>
      <c r="AM216" s="1087"/>
      <c r="AN216" s="1087"/>
      <c r="AO216" s="1087"/>
      <c r="AP216" s="1087"/>
      <c r="AQ216" s="209">
        <v>844585822</v>
      </c>
      <c r="AR216" s="210">
        <v>0</v>
      </c>
      <c r="AS216" s="266">
        <v>844585822</v>
      </c>
      <c r="AT216" s="217">
        <v>0</v>
      </c>
      <c r="AU216" s="210">
        <v>0</v>
      </c>
      <c r="AV216" s="210">
        <v>0</v>
      </c>
      <c r="AW216" s="217">
        <v>0</v>
      </c>
      <c r="AX216" s="210">
        <v>0</v>
      </c>
      <c r="AY216" s="210">
        <v>0</v>
      </c>
      <c r="AZ216" s="210">
        <v>0</v>
      </c>
      <c r="BA216" s="210">
        <v>0</v>
      </c>
      <c r="BB216" s="210">
        <v>0</v>
      </c>
      <c r="BC216" s="210">
        <v>0</v>
      </c>
    </row>
    <row r="217" spans="1:55" s="316" customFormat="1" ht="13.5" x14ac:dyDescent="0.2">
      <c r="A217" s="316" t="str">
        <f t="shared" si="9"/>
        <v>C25021000210</v>
      </c>
      <c r="B217" s="1098" t="s">
        <v>99</v>
      </c>
      <c r="C217" s="1095"/>
      <c r="D217" s="1098" t="s">
        <v>322</v>
      </c>
      <c r="E217" s="1095"/>
      <c r="F217" s="1098" t="s">
        <v>324</v>
      </c>
      <c r="G217" s="1095"/>
      <c r="H217" s="1098" t="s">
        <v>282</v>
      </c>
      <c r="I217" s="1095"/>
      <c r="J217" s="1098"/>
      <c r="K217" s="1095"/>
      <c r="L217" s="1095"/>
      <c r="M217" s="1098"/>
      <c r="N217" s="1095"/>
      <c r="O217" s="1095"/>
      <c r="P217" s="1098"/>
      <c r="Q217" s="1095"/>
      <c r="R217" s="1098"/>
      <c r="S217" s="1095"/>
      <c r="T217" s="1099" t="s">
        <v>318</v>
      </c>
      <c r="U217" s="1095"/>
      <c r="V217" s="1095"/>
      <c r="W217" s="1095"/>
      <c r="X217" s="1095"/>
      <c r="Y217" s="1095"/>
      <c r="Z217" s="1095"/>
      <c r="AA217" s="1095"/>
      <c r="AB217" s="1098" t="s">
        <v>273</v>
      </c>
      <c r="AC217" s="1095"/>
      <c r="AD217" s="1095"/>
      <c r="AE217" s="1095"/>
      <c r="AF217" s="1095"/>
      <c r="AG217" s="1098" t="s">
        <v>274</v>
      </c>
      <c r="AH217" s="1095"/>
      <c r="AI217" s="1095"/>
      <c r="AJ217" s="317" t="s">
        <v>65</v>
      </c>
      <c r="AK217" s="1100" t="s">
        <v>275</v>
      </c>
      <c r="AL217" s="1095"/>
      <c r="AM217" s="1095"/>
      <c r="AN217" s="1095"/>
      <c r="AO217" s="1095"/>
      <c r="AP217" s="1095"/>
      <c r="AQ217" s="266">
        <v>1600000000</v>
      </c>
      <c r="AR217" s="266">
        <v>1353859460</v>
      </c>
      <c r="AS217" s="266">
        <v>246140540</v>
      </c>
      <c r="AT217" s="267">
        <v>0</v>
      </c>
      <c r="AU217" s="266">
        <v>1199316313</v>
      </c>
      <c r="AV217" s="266">
        <v>154543147</v>
      </c>
      <c r="AW217" s="266">
        <v>267789310</v>
      </c>
      <c r="AX217" s="266">
        <v>931527003</v>
      </c>
      <c r="AY217" s="266">
        <v>257916564</v>
      </c>
      <c r="AZ217" s="266">
        <v>9872746</v>
      </c>
      <c r="BA217" s="266">
        <v>257916564</v>
      </c>
      <c r="BB217" s="267">
        <v>0</v>
      </c>
      <c r="BC217" s="266">
        <v>183673</v>
      </c>
    </row>
    <row r="218" spans="1:55" s="151" customFormat="1" ht="13.5" x14ac:dyDescent="0.2">
      <c r="A218" s="215" t="str">
        <f t="shared" si="9"/>
        <v>C250210002010</v>
      </c>
      <c r="B218" s="1092" t="s">
        <v>99</v>
      </c>
      <c r="C218" s="1087"/>
      <c r="D218" s="1092" t="s">
        <v>322</v>
      </c>
      <c r="E218" s="1087"/>
      <c r="F218" s="1092" t="s">
        <v>324</v>
      </c>
      <c r="G218" s="1087"/>
      <c r="H218" s="1092" t="s">
        <v>282</v>
      </c>
      <c r="I218" s="1087"/>
      <c r="J218" s="1092" t="s">
        <v>280</v>
      </c>
      <c r="K218" s="1087"/>
      <c r="L218" s="1087"/>
      <c r="M218" s="1092"/>
      <c r="N218" s="1087"/>
      <c r="O218" s="1087"/>
      <c r="P218" s="1092"/>
      <c r="Q218" s="1087"/>
      <c r="R218" s="1092"/>
      <c r="S218" s="1087"/>
      <c r="T218" s="1093" t="s">
        <v>318</v>
      </c>
      <c r="U218" s="1087"/>
      <c r="V218" s="1087"/>
      <c r="W218" s="1087"/>
      <c r="X218" s="1087"/>
      <c r="Y218" s="1087"/>
      <c r="Z218" s="1087"/>
      <c r="AA218" s="1087"/>
      <c r="AB218" s="1092" t="s">
        <v>273</v>
      </c>
      <c r="AC218" s="1087"/>
      <c r="AD218" s="1087"/>
      <c r="AE218" s="1087"/>
      <c r="AF218" s="1087"/>
      <c r="AG218" s="1092" t="s">
        <v>274</v>
      </c>
      <c r="AH218" s="1087"/>
      <c r="AI218" s="1087"/>
      <c r="AJ218" s="204" t="s">
        <v>65</v>
      </c>
      <c r="AK218" s="1091" t="s">
        <v>275</v>
      </c>
      <c r="AL218" s="1087"/>
      <c r="AM218" s="1087"/>
      <c r="AN218" s="1087"/>
      <c r="AO218" s="1087"/>
      <c r="AP218" s="1087"/>
      <c r="AQ218" s="205">
        <v>1600000000</v>
      </c>
      <c r="AR218" s="205">
        <v>1353859460</v>
      </c>
      <c r="AS218" s="264">
        <v>246140540</v>
      </c>
      <c r="AT218" s="307">
        <v>0</v>
      </c>
      <c r="AU218" s="205">
        <v>1199316313</v>
      </c>
      <c r="AV218" s="205">
        <v>154543147</v>
      </c>
      <c r="AW218" s="306">
        <v>267789310</v>
      </c>
      <c r="AX218" s="205">
        <v>931527003</v>
      </c>
      <c r="AY218" s="205">
        <v>257916564</v>
      </c>
      <c r="AZ218" s="205">
        <v>9872746</v>
      </c>
      <c r="BA218" s="205">
        <v>257916564</v>
      </c>
      <c r="BB218" s="206">
        <v>0</v>
      </c>
      <c r="BC218" s="205">
        <v>183673</v>
      </c>
    </row>
    <row r="219" spans="1:55" s="151" customFormat="1" ht="13.5" x14ac:dyDescent="0.2">
      <c r="A219" s="215" t="str">
        <f t="shared" si="9"/>
        <v>C2502100020110</v>
      </c>
      <c r="B219" s="1092" t="s">
        <v>99</v>
      </c>
      <c r="C219" s="1087"/>
      <c r="D219" s="1092" t="s">
        <v>322</v>
      </c>
      <c r="E219" s="1087"/>
      <c r="F219" s="1092" t="s">
        <v>324</v>
      </c>
      <c r="G219" s="1087"/>
      <c r="H219" s="1092" t="s">
        <v>282</v>
      </c>
      <c r="I219" s="1087"/>
      <c r="J219" s="1092" t="s">
        <v>280</v>
      </c>
      <c r="K219" s="1087"/>
      <c r="L219" s="1087"/>
      <c r="M219" s="1092" t="s">
        <v>279</v>
      </c>
      <c r="N219" s="1087"/>
      <c r="O219" s="1087"/>
      <c r="P219" s="1092"/>
      <c r="Q219" s="1087"/>
      <c r="R219" s="1092"/>
      <c r="S219" s="1087"/>
      <c r="T219" s="1093" t="s">
        <v>331</v>
      </c>
      <c r="U219" s="1087"/>
      <c r="V219" s="1087"/>
      <c r="W219" s="1087"/>
      <c r="X219" s="1087"/>
      <c r="Y219" s="1087"/>
      <c r="Z219" s="1087"/>
      <c r="AA219" s="1087"/>
      <c r="AB219" s="1092" t="s">
        <v>273</v>
      </c>
      <c r="AC219" s="1087"/>
      <c r="AD219" s="1087"/>
      <c r="AE219" s="1087"/>
      <c r="AF219" s="1087"/>
      <c r="AG219" s="1092" t="s">
        <v>274</v>
      </c>
      <c r="AH219" s="1087"/>
      <c r="AI219" s="1087"/>
      <c r="AJ219" s="204" t="s">
        <v>65</v>
      </c>
      <c r="AK219" s="1091" t="s">
        <v>275</v>
      </c>
      <c r="AL219" s="1087"/>
      <c r="AM219" s="1087"/>
      <c r="AN219" s="1087"/>
      <c r="AO219" s="1087"/>
      <c r="AP219" s="1087"/>
      <c r="AQ219" s="205">
        <v>382300000</v>
      </c>
      <c r="AR219" s="205">
        <v>285000000</v>
      </c>
      <c r="AS219" s="264">
        <v>97300000</v>
      </c>
      <c r="AT219" s="307">
        <v>0</v>
      </c>
      <c r="AU219" s="205">
        <v>201991856</v>
      </c>
      <c r="AV219" s="205">
        <v>83008144</v>
      </c>
      <c r="AW219" s="306">
        <v>55263850</v>
      </c>
      <c r="AX219" s="205">
        <v>146728006</v>
      </c>
      <c r="AY219" s="205">
        <v>55263850</v>
      </c>
      <c r="AZ219" s="206">
        <v>0</v>
      </c>
      <c r="BA219" s="205">
        <v>55263850</v>
      </c>
      <c r="BB219" s="206">
        <v>0</v>
      </c>
      <c r="BC219" s="205">
        <v>183673</v>
      </c>
    </row>
    <row r="220" spans="1:55" s="151" customFormat="1" ht="13.5" x14ac:dyDescent="0.2">
      <c r="A220" s="215" t="str">
        <f t="shared" si="9"/>
        <v>C25021000201110</v>
      </c>
      <c r="B220" s="1086" t="s">
        <v>99</v>
      </c>
      <c r="C220" s="1087"/>
      <c r="D220" s="1086" t="s">
        <v>322</v>
      </c>
      <c r="E220" s="1087"/>
      <c r="F220" s="1086" t="s">
        <v>324</v>
      </c>
      <c r="G220" s="1087"/>
      <c r="H220" s="1086" t="s">
        <v>282</v>
      </c>
      <c r="I220" s="1087"/>
      <c r="J220" s="1086" t="s">
        <v>280</v>
      </c>
      <c r="K220" s="1087"/>
      <c r="L220" s="1087"/>
      <c r="M220" s="1086" t="s">
        <v>279</v>
      </c>
      <c r="N220" s="1087"/>
      <c r="O220" s="1087"/>
      <c r="P220" s="1086" t="s">
        <v>279</v>
      </c>
      <c r="Q220" s="1087"/>
      <c r="R220" s="1086"/>
      <c r="S220" s="1087"/>
      <c r="T220" s="1088" t="s">
        <v>332</v>
      </c>
      <c r="U220" s="1087"/>
      <c r="V220" s="1087"/>
      <c r="W220" s="1087"/>
      <c r="X220" s="1087"/>
      <c r="Y220" s="1087"/>
      <c r="Z220" s="1087"/>
      <c r="AA220" s="1087"/>
      <c r="AB220" s="1086" t="s">
        <v>273</v>
      </c>
      <c r="AC220" s="1087"/>
      <c r="AD220" s="1087"/>
      <c r="AE220" s="1087"/>
      <c r="AF220" s="1087"/>
      <c r="AG220" s="1086" t="s">
        <v>274</v>
      </c>
      <c r="AH220" s="1087"/>
      <c r="AI220" s="1087"/>
      <c r="AJ220" s="208" t="s">
        <v>65</v>
      </c>
      <c r="AK220" s="1089" t="s">
        <v>275</v>
      </c>
      <c r="AL220" s="1087"/>
      <c r="AM220" s="1087"/>
      <c r="AN220" s="1087"/>
      <c r="AO220" s="1087"/>
      <c r="AP220" s="1087"/>
      <c r="AQ220" s="209">
        <v>177300000</v>
      </c>
      <c r="AR220" s="209">
        <v>80000000</v>
      </c>
      <c r="AS220" s="266">
        <v>97300000</v>
      </c>
      <c r="AT220" s="217">
        <v>0</v>
      </c>
      <c r="AU220" s="210">
        <v>0</v>
      </c>
      <c r="AV220" s="209">
        <v>80000000</v>
      </c>
      <c r="AW220" s="217">
        <v>0</v>
      </c>
      <c r="AX220" s="210">
        <v>0</v>
      </c>
      <c r="AY220" s="210">
        <v>0</v>
      </c>
      <c r="AZ220" s="210">
        <v>0</v>
      </c>
      <c r="BA220" s="210">
        <v>0</v>
      </c>
      <c r="BB220" s="210">
        <v>0</v>
      </c>
      <c r="BC220" s="210">
        <v>0</v>
      </c>
    </row>
    <row r="221" spans="1:55" s="151" customFormat="1" ht="13.5" x14ac:dyDescent="0.2">
      <c r="A221" s="215" t="str">
        <f t="shared" si="9"/>
        <v>C25021000201210</v>
      </c>
      <c r="B221" s="1086" t="s">
        <v>99</v>
      </c>
      <c r="C221" s="1087"/>
      <c r="D221" s="1086" t="s">
        <v>322</v>
      </c>
      <c r="E221" s="1087"/>
      <c r="F221" s="1086" t="s">
        <v>324</v>
      </c>
      <c r="G221" s="1087"/>
      <c r="H221" s="1086" t="s">
        <v>282</v>
      </c>
      <c r="I221" s="1087"/>
      <c r="J221" s="1086" t="s">
        <v>280</v>
      </c>
      <c r="K221" s="1087"/>
      <c r="L221" s="1087"/>
      <c r="M221" s="1086" t="s">
        <v>279</v>
      </c>
      <c r="N221" s="1087"/>
      <c r="O221" s="1087"/>
      <c r="P221" s="1086" t="s">
        <v>282</v>
      </c>
      <c r="Q221" s="1087"/>
      <c r="R221" s="1086"/>
      <c r="S221" s="1087"/>
      <c r="T221" s="1088" t="s">
        <v>327</v>
      </c>
      <c r="U221" s="1087"/>
      <c r="V221" s="1087"/>
      <c r="W221" s="1087"/>
      <c r="X221" s="1087"/>
      <c r="Y221" s="1087"/>
      <c r="Z221" s="1087"/>
      <c r="AA221" s="1087"/>
      <c r="AB221" s="1086" t="s">
        <v>273</v>
      </c>
      <c r="AC221" s="1087"/>
      <c r="AD221" s="1087"/>
      <c r="AE221" s="1087"/>
      <c r="AF221" s="1087"/>
      <c r="AG221" s="1086" t="s">
        <v>274</v>
      </c>
      <c r="AH221" s="1087"/>
      <c r="AI221" s="1087"/>
      <c r="AJ221" s="208" t="s">
        <v>65</v>
      </c>
      <c r="AK221" s="1089" t="s">
        <v>275</v>
      </c>
      <c r="AL221" s="1087"/>
      <c r="AM221" s="1087"/>
      <c r="AN221" s="1087"/>
      <c r="AO221" s="1087"/>
      <c r="AP221" s="1087"/>
      <c r="AQ221" s="209">
        <v>175000000</v>
      </c>
      <c r="AR221" s="209">
        <v>175000000</v>
      </c>
      <c r="AS221" s="267">
        <v>0</v>
      </c>
      <c r="AT221" s="217">
        <v>0</v>
      </c>
      <c r="AU221" s="209">
        <v>175000000</v>
      </c>
      <c r="AV221" s="210">
        <v>0</v>
      </c>
      <c r="AW221" s="216">
        <v>35000000</v>
      </c>
      <c r="AX221" s="209">
        <v>140000000</v>
      </c>
      <c r="AY221" s="209">
        <v>35000000</v>
      </c>
      <c r="AZ221" s="210">
        <v>0</v>
      </c>
      <c r="BA221" s="209">
        <v>35000000</v>
      </c>
      <c r="BB221" s="210">
        <v>0</v>
      </c>
      <c r="BC221" s="210">
        <v>0</v>
      </c>
    </row>
    <row r="222" spans="1:55" s="151" customFormat="1" ht="13.5" x14ac:dyDescent="0.2">
      <c r="A222" s="215" t="str">
        <f t="shared" si="9"/>
        <v>C25021000201310</v>
      </c>
      <c r="B222" s="1086" t="s">
        <v>99</v>
      </c>
      <c r="C222" s="1087"/>
      <c r="D222" s="1086" t="s">
        <v>322</v>
      </c>
      <c r="E222" s="1087"/>
      <c r="F222" s="1086" t="s">
        <v>324</v>
      </c>
      <c r="G222" s="1087"/>
      <c r="H222" s="1086" t="s">
        <v>282</v>
      </c>
      <c r="I222" s="1087"/>
      <c r="J222" s="1086" t="s">
        <v>280</v>
      </c>
      <c r="K222" s="1087"/>
      <c r="L222" s="1087"/>
      <c r="M222" s="1086" t="s">
        <v>279</v>
      </c>
      <c r="N222" s="1087"/>
      <c r="O222" s="1087"/>
      <c r="P222" s="1086" t="s">
        <v>289</v>
      </c>
      <c r="Q222" s="1087"/>
      <c r="R222" s="1086"/>
      <c r="S222" s="1087"/>
      <c r="T222" s="1088" t="s">
        <v>328</v>
      </c>
      <c r="U222" s="1087"/>
      <c r="V222" s="1087"/>
      <c r="W222" s="1087"/>
      <c r="X222" s="1087"/>
      <c r="Y222" s="1087"/>
      <c r="Z222" s="1087"/>
      <c r="AA222" s="1087"/>
      <c r="AB222" s="1086" t="s">
        <v>273</v>
      </c>
      <c r="AC222" s="1087"/>
      <c r="AD222" s="1087"/>
      <c r="AE222" s="1087"/>
      <c r="AF222" s="1087"/>
      <c r="AG222" s="1086" t="s">
        <v>274</v>
      </c>
      <c r="AH222" s="1087"/>
      <c r="AI222" s="1087"/>
      <c r="AJ222" s="208" t="s">
        <v>65</v>
      </c>
      <c r="AK222" s="1089" t="s">
        <v>275</v>
      </c>
      <c r="AL222" s="1087"/>
      <c r="AM222" s="1087"/>
      <c r="AN222" s="1087"/>
      <c r="AO222" s="1087"/>
      <c r="AP222" s="1087"/>
      <c r="AQ222" s="209">
        <v>5000000</v>
      </c>
      <c r="AR222" s="209">
        <v>5000000</v>
      </c>
      <c r="AS222" s="267">
        <v>0</v>
      </c>
      <c r="AT222" s="217">
        <v>0</v>
      </c>
      <c r="AU222" s="209">
        <v>5000000</v>
      </c>
      <c r="AV222" s="210">
        <v>0</v>
      </c>
      <c r="AW222" s="216">
        <v>504590</v>
      </c>
      <c r="AX222" s="209">
        <v>4495410</v>
      </c>
      <c r="AY222" s="209">
        <v>504590</v>
      </c>
      <c r="AZ222" s="210">
        <v>0</v>
      </c>
      <c r="BA222" s="209">
        <v>504590</v>
      </c>
      <c r="BB222" s="210">
        <v>0</v>
      </c>
      <c r="BC222" s="209">
        <v>183673</v>
      </c>
    </row>
    <row r="223" spans="1:55" s="151" customFormat="1" ht="13.5" x14ac:dyDescent="0.2">
      <c r="A223" s="215" t="str">
        <f t="shared" si="9"/>
        <v>C25021000201410</v>
      </c>
      <c r="B223" s="1086" t="s">
        <v>99</v>
      </c>
      <c r="C223" s="1087"/>
      <c r="D223" s="1086" t="s">
        <v>322</v>
      </c>
      <c r="E223" s="1087"/>
      <c r="F223" s="1086" t="s">
        <v>324</v>
      </c>
      <c r="G223" s="1087"/>
      <c r="H223" s="1086" t="s">
        <v>282</v>
      </c>
      <c r="I223" s="1087"/>
      <c r="J223" s="1086" t="s">
        <v>280</v>
      </c>
      <c r="K223" s="1087"/>
      <c r="L223" s="1087"/>
      <c r="M223" s="1086" t="s">
        <v>279</v>
      </c>
      <c r="N223" s="1087"/>
      <c r="O223" s="1087"/>
      <c r="P223" s="1086" t="s">
        <v>283</v>
      </c>
      <c r="Q223" s="1087"/>
      <c r="R223" s="1086"/>
      <c r="S223" s="1087"/>
      <c r="T223" s="1088" t="s">
        <v>84</v>
      </c>
      <c r="U223" s="1087"/>
      <c r="V223" s="1087"/>
      <c r="W223" s="1087"/>
      <c r="X223" s="1087"/>
      <c r="Y223" s="1087"/>
      <c r="Z223" s="1087"/>
      <c r="AA223" s="1087"/>
      <c r="AB223" s="1086" t="s">
        <v>273</v>
      </c>
      <c r="AC223" s="1087"/>
      <c r="AD223" s="1087"/>
      <c r="AE223" s="1087"/>
      <c r="AF223" s="1087"/>
      <c r="AG223" s="1086" t="s">
        <v>274</v>
      </c>
      <c r="AH223" s="1087"/>
      <c r="AI223" s="1087"/>
      <c r="AJ223" s="208" t="s">
        <v>65</v>
      </c>
      <c r="AK223" s="1089" t="s">
        <v>275</v>
      </c>
      <c r="AL223" s="1087"/>
      <c r="AM223" s="1087"/>
      <c r="AN223" s="1087"/>
      <c r="AO223" s="1087"/>
      <c r="AP223" s="1087"/>
      <c r="AQ223" s="209">
        <v>25000000</v>
      </c>
      <c r="AR223" s="209">
        <v>25000000</v>
      </c>
      <c r="AS223" s="267">
        <v>0</v>
      </c>
      <c r="AT223" s="217">
        <v>0</v>
      </c>
      <c r="AU223" s="209">
        <v>21991856</v>
      </c>
      <c r="AV223" s="209">
        <v>3008144</v>
      </c>
      <c r="AW223" s="216">
        <v>19759260</v>
      </c>
      <c r="AX223" s="209">
        <v>2232596</v>
      </c>
      <c r="AY223" s="209">
        <v>19759260</v>
      </c>
      <c r="AZ223" s="210">
        <v>0</v>
      </c>
      <c r="BA223" s="209">
        <v>19759260</v>
      </c>
      <c r="BB223" s="210">
        <v>0</v>
      </c>
      <c r="BC223" s="210">
        <v>0</v>
      </c>
    </row>
    <row r="224" spans="1:55" s="151" customFormat="1" ht="13.5" x14ac:dyDescent="0.2">
      <c r="A224" s="215" t="str">
        <f t="shared" si="9"/>
        <v>C2502100020210</v>
      </c>
      <c r="B224" s="1092" t="s">
        <v>99</v>
      </c>
      <c r="C224" s="1087"/>
      <c r="D224" s="1092" t="s">
        <v>322</v>
      </c>
      <c r="E224" s="1087"/>
      <c r="F224" s="1092" t="s">
        <v>324</v>
      </c>
      <c r="G224" s="1087"/>
      <c r="H224" s="1092" t="s">
        <v>282</v>
      </c>
      <c r="I224" s="1087"/>
      <c r="J224" s="1092" t="s">
        <v>280</v>
      </c>
      <c r="K224" s="1087"/>
      <c r="L224" s="1087"/>
      <c r="M224" s="1092" t="s">
        <v>282</v>
      </c>
      <c r="N224" s="1087"/>
      <c r="O224" s="1087"/>
      <c r="P224" s="1092"/>
      <c r="Q224" s="1087"/>
      <c r="R224" s="1092"/>
      <c r="S224" s="1087"/>
      <c r="T224" s="1093" t="s">
        <v>326</v>
      </c>
      <c r="U224" s="1087"/>
      <c r="V224" s="1087"/>
      <c r="W224" s="1087"/>
      <c r="X224" s="1087"/>
      <c r="Y224" s="1087"/>
      <c r="Z224" s="1087"/>
      <c r="AA224" s="1087"/>
      <c r="AB224" s="1092" t="s">
        <v>273</v>
      </c>
      <c r="AC224" s="1087"/>
      <c r="AD224" s="1087"/>
      <c r="AE224" s="1087"/>
      <c r="AF224" s="1087"/>
      <c r="AG224" s="1092" t="s">
        <v>274</v>
      </c>
      <c r="AH224" s="1087"/>
      <c r="AI224" s="1087"/>
      <c r="AJ224" s="204" t="s">
        <v>65</v>
      </c>
      <c r="AK224" s="1091" t="s">
        <v>275</v>
      </c>
      <c r="AL224" s="1087"/>
      <c r="AM224" s="1087"/>
      <c r="AN224" s="1087"/>
      <c r="AO224" s="1087"/>
      <c r="AP224" s="1087"/>
      <c r="AQ224" s="205">
        <v>1217700000</v>
      </c>
      <c r="AR224" s="205">
        <v>1068859460</v>
      </c>
      <c r="AS224" s="264">
        <v>148840540</v>
      </c>
      <c r="AT224" s="307">
        <v>0</v>
      </c>
      <c r="AU224" s="205">
        <v>997324457</v>
      </c>
      <c r="AV224" s="205">
        <v>71535003</v>
      </c>
      <c r="AW224" s="306">
        <v>212525460</v>
      </c>
      <c r="AX224" s="205">
        <v>784798997</v>
      </c>
      <c r="AY224" s="205">
        <v>202652714</v>
      </c>
      <c r="AZ224" s="205">
        <v>9872746</v>
      </c>
      <c r="BA224" s="205">
        <v>202652714</v>
      </c>
      <c r="BB224" s="206">
        <v>0</v>
      </c>
      <c r="BC224" s="206">
        <v>0</v>
      </c>
    </row>
    <row r="225" spans="1:55" s="151" customFormat="1" ht="13.5" x14ac:dyDescent="0.2">
      <c r="A225" s="215" t="str">
        <f t="shared" si="9"/>
        <v>C25021000202110</v>
      </c>
      <c r="B225" s="1086" t="s">
        <v>99</v>
      </c>
      <c r="C225" s="1087"/>
      <c r="D225" s="1086" t="s">
        <v>322</v>
      </c>
      <c r="E225" s="1087"/>
      <c r="F225" s="1086" t="s">
        <v>324</v>
      </c>
      <c r="G225" s="1087"/>
      <c r="H225" s="1086" t="s">
        <v>282</v>
      </c>
      <c r="I225" s="1087"/>
      <c r="J225" s="1086" t="s">
        <v>280</v>
      </c>
      <c r="K225" s="1087"/>
      <c r="L225" s="1087"/>
      <c r="M225" s="1086" t="s">
        <v>282</v>
      </c>
      <c r="N225" s="1087"/>
      <c r="O225" s="1087"/>
      <c r="P225" s="1086" t="s">
        <v>279</v>
      </c>
      <c r="Q225" s="1087"/>
      <c r="R225" s="1086"/>
      <c r="S225" s="1087"/>
      <c r="T225" s="1088" t="s">
        <v>332</v>
      </c>
      <c r="U225" s="1087"/>
      <c r="V225" s="1087"/>
      <c r="W225" s="1087"/>
      <c r="X225" s="1087"/>
      <c r="Y225" s="1087"/>
      <c r="Z225" s="1087"/>
      <c r="AA225" s="1087"/>
      <c r="AB225" s="1086" t="s">
        <v>273</v>
      </c>
      <c r="AC225" s="1087"/>
      <c r="AD225" s="1087"/>
      <c r="AE225" s="1087"/>
      <c r="AF225" s="1087"/>
      <c r="AG225" s="1086" t="s">
        <v>274</v>
      </c>
      <c r="AH225" s="1087"/>
      <c r="AI225" s="1087"/>
      <c r="AJ225" s="208" t="s">
        <v>65</v>
      </c>
      <c r="AK225" s="1089" t="s">
        <v>275</v>
      </c>
      <c r="AL225" s="1087"/>
      <c r="AM225" s="1087"/>
      <c r="AN225" s="1087"/>
      <c r="AO225" s="1087"/>
      <c r="AP225" s="1087"/>
      <c r="AQ225" s="209">
        <v>172000000</v>
      </c>
      <c r="AR225" s="209">
        <v>171600000</v>
      </c>
      <c r="AS225" s="266">
        <v>400000</v>
      </c>
      <c r="AT225" s="217">
        <v>0</v>
      </c>
      <c r="AU225" s="209">
        <v>165600000</v>
      </c>
      <c r="AV225" s="209">
        <v>6000000</v>
      </c>
      <c r="AW225" s="216">
        <v>29140000</v>
      </c>
      <c r="AX225" s="209">
        <v>136460000</v>
      </c>
      <c r="AY225" s="209">
        <v>29140000</v>
      </c>
      <c r="AZ225" s="210">
        <v>0</v>
      </c>
      <c r="BA225" s="209">
        <v>29140000</v>
      </c>
      <c r="BB225" s="210">
        <v>0</v>
      </c>
      <c r="BC225" s="210">
        <v>0</v>
      </c>
    </row>
    <row r="226" spans="1:55" s="151" customFormat="1" ht="13.5" x14ac:dyDescent="0.2">
      <c r="A226" s="215" t="str">
        <f t="shared" si="9"/>
        <v>C25021000202210</v>
      </c>
      <c r="B226" s="1086" t="s">
        <v>99</v>
      </c>
      <c r="C226" s="1087"/>
      <c r="D226" s="1086" t="s">
        <v>322</v>
      </c>
      <c r="E226" s="1087"/>
      <c r="F226" s="1086" t="s">
        <v>324</v>
      </c>
      <c r="G226" s="1087"/>
      <c r="H226" s="1086" t="s">
        <v>282</v>
      </c>
      <c r="I226" s="1087"/>
      <c r="J226" s="1086" t="s">
        <v>280</v>
      </c>
      <c r="K226" s="1087"/>
      <c r="L226" s="1087"/>
      <c r="M226" s="1086" t="s">
        <v>282</v>
      </c>
      <c r="N226" s="1087"/>
      <c r="O226" s="1087"/>
      <c r="P226" s="1086" t="s">
        <v>282</v>
      </c>
      <c r="Q226" s="1087"/>
      <c r="R226" s="1086"/>
      <c r="S226" s="1087"/>
      <c r="T226" s="1088" t="s">
        <v>327</v>
      </c>
      <c r="U226" s="1087"/>
      <c r="V226" s="1087"/>
      <c r="W226" s="1087"/>
      <c r="X226" s="1087"/>
      <c r="Y226" s="1087"/>
      <c r="Z226" s="1087"/>
      <c r="AA226" s="1087"/>
      <c r="AB226" s="1086" t="s">
        <v>273</v>
      </c>
      <c r="AC226" s="1087"/>
      <c r="AD226" s="1087"/>
      <c r="AE226" s="1087"/>
      <c r="AF226" s="1087"/>
      <c r="AG226" s="1086" t="s">
        <v>274</v>
      </c>
      <c r="AH226" s="1087"/>
      <c r="AI226" s="1087"/>
      <c r="AJ226" s="208" t="s">
        <v>65</v>
      </c>
      <c r="AK226" s="1089" t="s">
        <v>275</v>
      </c>
      <c r="AL226" s="1087"/>
      <c r="AM226" s="1087"/>
      <c r="AN226" s="1087"/>
      <c r="AO226" s="1087"/>
      <c r="AP226" s="1087"/>
      <c r="AQ226" s="209">
        <v>633400000</v>
      </c>
      <c r="AR226" s="209">
        <v>633400000</v>
      </c>
      <c r="AS226" s="267">
        <v>0</v>
      </c>
      <c r="AT226" s="217">
        <v>0</v>
      </c>
      <c r="AU226" s="209">
        <v>633400000</v>
      </c>
      <c r="AV226" s="210">
        <v>0</v>
      </c>
      <c r="AW226" s="216">
        <v>126680000</v>
      </c>
      <c r="AX226" s="209">
        <v>506720000</v>
      </c>
      <c r="AY226" s="209">
        <v>126680000</v>
      </c>
      <c r="AZ226" s="210">
        <v>0</v>
      </c>
      <c r="BA226" s="209">
        <v>126680000</v>
      </c>
      <c r="BB226" s="210">
        <v>0</v>
      </c>
      <c r="BC226" s="210">
        <v>0</v>
      </c>
    </row>
    <row r="227" spans="1:55" s="151" customFormat="1" ht="13.5" x14ac:dyDescent="0.2">
      <c r="A227" s="215" t="str">
        <f t="shared" si="9"/>
        <v>C25021000202310</v>
      </c>
      <c r="B227" s="1086" t="s">
        <v>99</v>
      </c>
      <c r="C227" s="1087"/>
      <c r="D227" s="1086" t="s">
        <v>322</v>
      </c>
      <c r="E227" s="1087"/>
      <c r="F227" s="1086" t="s">
        <v>324</v>
      </c>
      <c r="G227" s="1087"/>
      <c r="H227" s="1086" t="s">
        <v>282</v>
      </c>
      <c r="I227" s="1087"/>
      <c r="J227" s="1086" t="s">
        <v>280</v>
      </c>
      <c r="K227" s="1087"/>
      <c r="L227" s="1087"/>
      <c r="M227" s="1086" t="s">
        <v>282</v>
      </c>
      <c r="N227" s="1087"/>
      <c r="O227" s="1087"/>
      <c r="P227" s="1086" t="s">
        <v>289</v>
      </c>
      <c r="Q227" s="1087"/>
      <c r="R227" s="1086"/>
      <c r="S227" s="1087"/>
      <c r="T227" s="1088" t="s">
        <v>328</v>
      </c>
      <c r="U227" s="1087"/>
      <c r="V227" s="1087"/>
      <c r="W227" s="1087"/>
      <c r="X227" s="1087"/>
      <c r="Y227" s="1087"/>
      <c r="Z227" s="1087"/>
      <c r="AA227" s="1087"/>
      <c r="AB227" s="1086" t="s">
        <v>273</v>
      </c>
      <c r="AC227" s="1087"/>
      <c r="AD227" s="1087"/>
      <c r="AE227" s="1087"/>
      <c r="AF227" s="1087"/>
      <c r="AG227" s="1086" t="s">
        <v>274</v>
      </c>
      <c r="AH227" s="1087"/>
      <c r="AI227" s="1087"/>
      <c r="AJ227" s="208" t="s">
        <v>65</v>
      </c>
      <c r="AK227" s="1089" t="s">
        <v>275</v>
      </c>
      <c r="AL227" s="1087"/>
      <c r="AM227" s="1087"/>
      <c r="AN227" s="1087"/>
      <c r="AO227" s="1087"/>
      <c r="AP227" s="1087"/>
      <c r="AQ227" s="209">
        <v>120000000</v>
      </c>
      <c r="AR227" s="209">
        <v>120000000</v>
      </c>
      <c r="AS227" s="267">
        <v>0</v>
      </c>
      <c r="AT227" s="217">
        <v>0</v>
      </c>
      <c r="AU227" s="209">
        <v>120000000</v>
      </c>
      <c r="AV227" s="210">
        <v>0</v>
      </c>
      <c r="AW227" s="216">
        <v>10380733</v>
      </c>
      <c r="AX227" s="209">
        <v>109619267</v>
      </c>
      <c r="AY227" s="209">
        <v>10380733</v>
      </c>
      <c r="AZ227" s="210">
        <v>0</v>
      </c>
      <c r="BA227" s="209">
        <v>10380733</v>
      </c>
      <c r="BB227" s="210">
        <v>0</v>
      </c>
      <c r="BC227" s="210">
        <v>0</v>
      </c>
    </row>
    <row r="228" spans="1:55" s="151" customFormat="1" ht="13.5" x14ac:dyDescent="0.2">
      <c r="A228" s="215" t="str">
        <f t="shared" si="9"/>
        <v>C25021000202410</v>
      </c>
      <c r="B228" s="1086" t="s">
        <v>99</v>
      </c>
      <c r="C228" s="1087"/>
      <c r="D228" s="1086" t="s">
        <v>322</v>
      </c>
      <c r="E228" s="1087"/>
      <c r="F228" s="1086" t="s">
        <v>324</v>
      </c>
      <c r="G228" s="1087"/>
      <c r="H228" s="1086" t="s">
        <v>282</v>
      </c>
      <c r="I228" s="1087"/>
      <c r="J228" s="1086" t="s">
        <v>280</v>
      </c>
      <c r="K228" s="1087"/>
      <c r="L228" s="1087"/>
      <c r="M228" s="1086" t="s">
        <v>282</v>
      </c>
      <c r="N228" s="1087"/>
      <c r="O228" s="1087"/>
      <c r="P228" s="1086" t="s">
        <v>283</v>
      </c>
      <c r="Q228" s="1087"/>
      <c r="R228" s="1086"/>
      <c r="S228" s="1087"/>
      <c r="T228" s="1088" t="s">
        <v>84</v>
      </c>
      <c r="U228" s="1087"/>
      <c r="V228" s="1087"/>
      <c r="W228" s="1087"/>
      <c r="X228" s="1087"/>
      <c r="Y228" s="1087"/>
      <c r="Z228" s="1087"/>
      <c r="AA228" s="1087"/>
      <c r="AB228" s="1086" t="s">
        <v>273</v>
      </c>
      <c r="AC228" s="1087"/>
      <c r="AD228" s="1087"/>
      <c r="AE228" s="1087"/>
      <c r="AF228" s="1087"/>
      <c r="AG228" s="1086" t="s">
        <v>274</v>
      </c>
      <c r="AH228" s="1087"/>
      <c r="AI228" s="1087"/>
      <c r="AJ228" s="208" t="s">
        <v>65</v>
      </c>
      <c r="AK228" s="1089" t="s">
        <v>275</v>
      </c>
      <c r="AL228" s="1087"/>
      <c r="AM228" s="1087"/>
      <c r="AN228" s="1087"/>
      <c r="AO228" s="1087"/>
      <c r="AP228" s="1087"/>
      <c r="AQ228" s="209">
        <v>140000000</v>
      </c>
      <c r="AR228" s="209">
        <v>140000000</v>
      </c>
      <c r="AS228" s="267">
        <v>0</v>
      </c>
      <c r="AT228" s="217">
        <v>0</v>
      </c>
      <c r="AU228" s="209">
        <v>74464997</v>
      </c>
      <c r="AV228" s="209">
        <v>65535003</v>
      </c>
      <c r="AW228" s="216">
        <v>42465267</v>
      </c>
      <c r="AX228" s="209">
        <v>31999730</v>
      </c>
      <c r="AY228" s="209">
        <v>32592521</v>
      </c>
      <c r="AZ228" s="209">
        <v>9872746</v>
      </c>
      <c r="BA228" s="209">
        <v>32592521</v>
      </c>
      <c r="BB228" s="210">
        <v>0</v>
      </c>
      <c r="BC228" s="210">
        <v>0</v>
      </c>
    </row>
    <row r="229" spans="1:55" s="151" customFormat="1" ht="13.5" x14ac:dyDescent="0.2">
      <c r="A229" s="215" t="str">
        <f t="shared" si="9"/>
        <v>C25021000202610</v>
      </c>
      <c r="B229" s="1086" t="s">
        <v>99</v>
      </c>
      <c r="C229" s="1087"/>
      <c r="D229" s="1086" t="s">
        <v>322</v>
      </c>
      <c r="E229" s="1087"/>
      <c r="F229" s="1086" t="s">
        <v>324</v>
      </c>
      <c r="G229" s="1087"/>
      <c r="H229" s="1086" t="s">
        <v>282</v>
      </c>
      <c r="I229" s="1087"/>
      <c r="J229" s="1086" t="s">
        <v>280</v>
      </c>
      <c r="K229" s="1087"/>
      <c r="L229" s="1087"/>
      <c r="M229" s="1086" t="s">
        <v>282</v>
      </c>
      <c r="N229" s="1087"/>
      <c r="O229" s="1087"/>
      <c r="P229" s="1086" t="s">
        <v>292</v>
      </c>
      <c r="Q229" s="1087"/>
      <c r="R229" s="1086"/>
      <c r="S229" s="1087"/>
      <c r="T229" s="1088" t="s">
        <v>329</v>
      </c>
      <c r="U229" s="1087"/>
      <c r="V229" s="1087"/>
      <c r="W229" s="1087"/>
      <c r="X229" s="1087"/>
      <c r="Y229" s="1087"/>
      <c r="Z229" s="1087"/>
      <c r="AA229" s="1087"/>
      <c r="AB229" s="1086" t="s">
        <v>273</v>
      </c>
      <c r="AC229" s="1087"/>
      <c r="AD229" s="1087"/>
      <c r="AE229" s="1087"/>
      <c r="AF229" s="1087"/>
      <c r="AG229" s="1086" t="s">
        <v>274</v>
      </c>
      <c r="AH229" s="1087"/>
      <c r="AI229" s="1087"/>
      <c r="AJ229" s="208" t="s">
        <v>65</v>
      </c>
      <c r="AK229" s="1089" t="s">
        <v>275</v>
      </c>
      <c r="AL229" s="1087"/>
      <c r="AM229" s="1087"/>
      <c r="AN229" s="1087"/>
      <c r="AO229" s="1087"/>
      <c r="AP229" s="1087"/>
      <c r="AQ229" s="209">
        <v>70000000</v>
      </c>
      <c r="AR229" s="210">
        <v>0</v>
      </c>
      <c r="AS229" s="266">
        <v>70000000</v>
      </c>
      <c r="AT229" s="217">
        <v>0</v>
      </c>
      <c r="AU229" s="210">
        <v>0</v>
      </c>
      <c r="AV229" s="210">
        <v>0</v>
      </c>
      <c r="AW229" s="217">
        <v>0</v>
      </c>
      <c r="AX229" s="210">
        <v>0</v>
      </c>
      <c r="AY229" s="210">
        <v>0</v>
      </c>
      <c r="AZ229" s="210">
        <v>0</v>
      </c>
      <c r="BA229" s="210">
        <v>0</v>
      </c>
      <c r="BB229" s="210">
        <v>0</v>
      </c>
      <c r="BC229" s="210">
        <v>0</v>
      </c>
    </row>
    <row r="230" spans="1:55" s="151" customFormat="1" ht="13.5" x14ac:dyDescent="0.2">
      <c r="A230" s="215" t="str">
        <f t="shared" si="9"/>
        <v>C250210002021110</v>
      </c>
      <c r="B230" s="1086" t="s">
        <v>99</v>
      </c>
      <c r="C230" s="1087"/>
      <c r="D230" s="1086" t="s">
        <v>322</v>
      </c>
      <c r="E230" s="1087"/>
      <c r="F230" s="1086" t="s">
        <v>324</v>
      </c>
      <c r="G230" s="1087"/>
      <c r="H230" s="1086" t="s">
        <v>282</v>
      </c>
      <c r="I230" s="1087"/>
      <c r="J230" s="1086" t="s">
        <v>280</v>
      </c>
      <c r="K230" s="1087"/>
      <c r="L230" s="1087"/>
      <c r="M230" s="1086" t="s">
        <v>282</v>
      </c>
      <c r="N230" s="1087"/>
      <c r="O230" s="1087"/>
      <c r="P230" s="1086" t="s">
        <v>80</v>
      </c>
      <c r="Q230" s="1087"/>
      <c r="R230" s="1086"/>
      <c r="S230" s="1087"/>
      <c r="T230" s="1088" t="s">
        <v>330</v>
      </c>
      <c r="U230" s="1087"/>
      <c r="V230" s="1087"/>
      <c r="W230" s="1087"/>
      <c r="X230" s="1087"/>
      <c r="Y230" s="1087"/>
      <c r="Z230" s="1087"/>
      <c r="AA230" s="1087"/>
      <c r="AB230" s="1086" t="s">
        <v>273</v>
      </c>
      <c r="AC230" s="1087"/>
      <c r="AD230" s="1087"/>
      <c r="AE230" s="1087"/>
      <c r="AF230" s="1087"/>
      <c r="AG230" s="1086" t="s">
        <v>274</v>
      </c>
      <c r="AH230" s="1087"/>
      <c r="AI230" s="1087"/>
      <c r="AJ230" s="208" t="s">
        <v>65</v>
      </c>
      <c r="AK230" s="1089" t="s">
        <v>275</v>
      </c>
      <c r="AL230" s="1087"/>
      <c r="AM230" s="1087"/>
      <c r="AN230" s="1087"/>
      <c r="AO230" s="1087"/>
      <c r="AP230" s="1087"/>
      <c r="AQ230" s="209">
        <v>82300000</v>
      </c>
      <c r="AR230" s="209">
        <v>3859460</v>
      </c>
      <c r="AS230" s="266">
        <v>78440540</v>
      </c>
      <c r="AT230" s="217">
        <v>0</v>
      </c>
      <c r="AU230" s="209">
        <v>3859460</v>
      </c>
      <c r="AV230" s="210">
        <v>0</v>
      </c>
      <c r="AW230" s="216">
        <v>3859460</v>
      </c>
      <c r="AX230" s="210">
        <v>0</v>
      </c>
      <c r="AY230" s="209">
        <v>3859460</v>
      </c>
      <c r="AZ230" s="210">
        <v>0</v>
      </c>
      <c r="BA230" s="209">
        <v>3859460</v>
      </c>
      <c r="BB230" s="210">
        <v>0</v>
      </c>
      <c r="BC230" s="210">
        <v>0</v>
      </c>
    </row>
    <row r="231" spans="1:55" s="316" customFormat="1" ht="13.5" x14ac:dyDescent="0.2">
      <c r="A231" s="316" t="str">
        <f t="shared" ref="A231:A294" si="10">+B231&amp;D231&amp;F231&amp;H231&amp;J231&amp;M231&amp;P231&amp;AJ231</f>
        <v>C25021000310</v>
      </c>
      <c r="B231" s="1098" t="s">
        <v>99</v>
      </c>
      <c r="C231" s="1095"/>
      <c r="D231" s="1098" t="s">
        <v>322</v>
      </c>
      <c r="E231" s="1095"/>
      <c r="F231" s="1098" t="s">
        <v>324</v>
      </c>
      <c r="G231" s="1095"/>
      <c r="H231" s="1098" t="s">
        <v>289</v>
      </c>
      <c r="I231" s="1095"/>
      <c r="J231" s="1098"/>
      <c r="K231" s="1095"/>
      <c r="L231" s="1095"/>
      <c r="M231" s="1098"/>
      <c r="N231" s="1095"/>
      <c r="O231" s="1095"/>
      <c r="P231" s="1098"/>
      <c r="Q231" s="1095"/>
      <c r="R231" s="1098"/>
      <c r="S231" s="1095"/>
      <c r="T231" s="1099" t="s">
        <v>320</v>
      </c>
      <c r="U231" s="1095"/>
      <c r="V231" s="1095"/>
      <c r="W231" s="1095"/>
      <c r="X231" s="1095"/>
      <c r="Y231" s="1095"/>
      <c r="Z231" s="1095"/>
      <c r="AA231" s="1095"/>
      <c r="AB231" s="1098" t="s">
        <v>273</v>
      </c>
      <c r="AC231" s="1095"/>
      <c r="AD231" s="1095"/>
      <c r="AE231" s="1095"/>
      <c r="AF231" s="1095"/>
      <c r="AG231" s="1098" t="s">
        <v>274</v>
      </c>
      <c r="AH231" s="1095"/>
      <c r="AI231" s="1095"/>
      <c r="AJ231" s="317" t="s">
        <v>65</v>
      </c>
      <c r="AK231" s="1100" t="s">
        <v>275</v>
      </c>
      <c r="AL231" s="1095"/>
      <c r="AM231" s="1095"/>
      <c r="AN231" s="1095"/>
      <c r="AO231" s="1095"/>
      <c r="AP231" s="1095"/>
      <c r="AQ231" s="266">
        <v>2500000000</v>
      </c>
      <c r="AR231" s="266">
        <v>2064366881</v>
      </c>
      <c r="AS231" s="266">
        <v>435633119</v>
      </c>
      <c r="AT231" s="266">
        <v>350000000</v>
      </c>
      <c r="AU231" s="266">
        <v>1447837435</v>
      </c>
      <c r="AV231" s="266">
        <v>616529446</v>
      </c>
      <c r="AW231" s="266">
        <v>389927078</v>
      </c>
      <c r="AX231" s="266">
        <v>1057910357</v>
      </c>
      <c r="AY231" s="266">
        <v>380501783</v>
      </c>
      <c r="AZ231" s="266">
        <v>9425295</v>
      </c>
      <c r="BA231" s="266">
        <v>380501783</v>
      </c>
      <c r="BB231" s="267">
        <v>0</v>
      </c>
      <c r="BC231" s="267">
        <v>0</v>
      </c>
    </row>
    <row r="232" spans="1:55" s="151" customFormat="1" ht="13.5" x14ac:dyDescent="0.2">
      <c r="A232" s="215" t="str">
        <f t="shared" si="10"/>
        <v>C250210003010</v>
      </c>
      <c r="B232" s="1092" t="s">
        <v>99</v>
      </c>
      <c r="C232" s="1087"/>
      <c r="D232" s="1092" t="s">
        <v>322</v>
      </c>
      <c r="E232" s="1087"/>
      <c r="F232" s="1092" t="s">
        <v>324</v>
      </c>
      <c r="G232" s="1087"/>
      <c r="H232" s="1092" t="s">
        <v>289</v>
      </c>
      <c r="I232" s="1087"/>
      <c r="J232" s="1092" t="s">
        <v>280</v>
      </c>
      <c r="K232" s="1087"/>
      <c r="L232" s="1087"/>
      <c r="M232" s="1092"/>
      <c r="N232" s="1087"/>
      <c r="O232" s="1087"/>
      <c r="P232" s="1092"/>
      <c r="Q232" s="1087"/>
      <c r="R232" s="1092"/>
      <c r="S232" s="1087"/>
      <c r="T232" s="1093" t="s">
        <v>320</v>
      </c>
      <c r="U232" s="1087"/>
      <c r="V232" s="1087"/>
      <c r="W232" s="1087"/>
      <c r="X232" s="1087"/>
      <c r="Y232" s="1087"/>
      <c r="Z232" s="1087"/>
      <c r="AA232" s="1087"/>
      <c r="AB232" s="1092" t="s">
        <v>273</v>
      </c>
      <c r="AC232" s="1087"/>
      <c r="AD232" s="1087"/>
      <c r="AE232" s="1087"/>
      <c r="AF232" s="1087"/>
      <c r="AG232" s="1092" t="s">
        <v>274</v>
      </c>
      <c r="AH232" s="1087"/>
      <c r="AI232" s="1087"/>
      <c r="AJ232" s="204" t="s">
        <v>65</v>
      </c>
      <c r="AK232" s="1091" t="s">
        <v>275</v>
      </c>
      <c r="AL232" s="1087"/>
      <c r="AM232" s="1087"/>
      <c r="AN232" s="1087"/>
      <c r="AO232" s="1087"/>
      <c r="AP232" s="1087"/>
      <c r="AQ232" s="205">
        <v>2500000000</v>
      </c>
      <c r="AR232" s="205">
        <v>2064366881</v>
      </c>
      <c r="AS232" s="264">
        <v>435633119</v>
      </c>
      <c r="AT232" s="307">
        <v>0</v>
      </c>
      <c r="AU232" s="205">
        <v>1447837435</v>
      </c>
      <c r="AV232" s="205">
        <v>616529446</v>
      </c>
      <c r="AW232" s="306">
        <v>389927078</v>
      </c>
      <c r="AX232" s="205">
        <v>1057910357</v>
      </c>
      <c r="AY232" s="205">
        <v>380501783</v>
      </c>
      <c r="AZ232" s="205">
        <v>9425295</v>
      </c>
      <c r="BA232" s="205">
        <v>380501783</v>
      </c>
      <c r="BB232" s="206">
        <v>0</v>
      </c>
      <c r="BC232" s="206">
        <v>0</v>
      </c>
    </row>
    <row r="233" spans="1:55" s="151" customFormat="1" ht="13.5" x14ac:dyDescent="0.2">
      <c r="A233" s="215" t="str">
        <f t="shared" si="10"/>
        <v>C2502100030110</v>
      </c>
      <c r="B233" s="1092" t="s">
        <v>99</v>
      </c>
      <c r="C233" s="1087"/>
      <c r="D233" s="1092" t="s">
        <v>322</v>
      </c>
      <c r="E233" s="1087"/>
      <c r="F233" s="1092" t="s">
        <v>324</v>
      </c>
      <c r="G233" s="1087"/>
      <c r="H233" s="1092" t="s">
        <v>289</v>
      </c>
      <c r="I233" s="1087"/>
      <c r="J233" s="1092" t="s">
        <v>280</v>
      </c>
      <c r="K233" s="1087"/>
      <c r="L233" s="1087"/>
      <c r="M233" s="1092" t="s">
        <v>279</v>
      </c>
      <c r="N233" s="1087"/>
      <c r="O233" s="1087"/>
      <c r="P233" s="1092"/>
      <c r="Q233" s="1087"/>
      <c r="R233" s="1092"/>
      <c r="S233" s="1087"/>
      <c r="T233" s="1093" t="s">
        <v>331</v>
      </c>
      <c r="U233" s="1087"/>
      <c r="V233" s="1087"/>
      <c r="W233" s="1087"/>
      <c r="X233" s="1087"/>
      <c r="Y233" s="1087"/>
      <c r="Z233" s="1087"/>
      <c r="AA233" s="1087"/>
      <c r="AB233" s="1092" t="s">
        <v>273</v>
      </c>
      <c r="AC233" s="1087"/>
      <c r="AD233" s="1087"/>
      <c r="AE233" s="1087"/>
      <c r="AF233" s="1087"/>
      <c r="AG233" s="1092" t="s">
        <v>274</v>
      </c>
      <c r="AH233" s="1087"/>
      <c r="AI233" s="1087"/>
      <c r="AJ233" s="204" t="s">
        <v>65</v>
      </c>
      <c r="AK233" s="1091" t="s">
        <v>275</v>
      </c>
      <c r="AL233" s="1087"/>
      <c r="AM233" s="1087"/>
      <c r="AN233" s="1087"/>
      <c r="AO233" s="1087"/>
      <c r="AP233" s="1087"/>
      <c r="AQ233" s="206">
        <v>0</v>
      </c>
      <c r="AR233" s="206">
        <v>0</v>
      </c>
      <c r="AS233" s="265">
        <v>0</v>
      </c>
      <c r="AT233" s="307">
        <v>0</v>
      </c>
      <c r="AU233" s="206">
        <v>0</v>
      </c>
      <c r="AV233" s="206">
        <v>0</v>
      </c>
      <c r="AW233" s="307">
        <v>0</v>
      </c>
      <c r="AX233" s="206">
        <v>0</v>
      </c>
      <c r="AY233" s="206">
        <v>0</v>
      </c>
      <c r="AZ233" s="206">
        <v>0</v>
      </c>
      <c r="BA233" s="206">
        <v>0</v>
      </c>
      <c r="BB233" s="206">
        <v>0</v>
      </c>
      <c r="BC233" s="206">
        <v>0</v>
      </c>
    </row>
    <row r="234" spans="1:55" s="151" customFormat="1" ht="13.5" x14ac:dyDescent="0.2">
      <c r="A234" s="215" t="str">
        <f t="shared" si="10"/>
        <v>C25021000301410</v>
      </c>
      <c r="B234" s="1086" t="s">
        <v>99</v>
      </c>
      <c r="C234" s="1087"/>
      <c r="D234" s="1086" t="s">
        <v>322</v>
      </c>
      <c r="E234" s="1087"/>
      <c r="F234" s="1086" t="s">
        <v>324</v>
      </c>
      <c r="G234" s="1087"/>
      <c r="H234" s="1086" t="s">
        <v>289</v>
      </c>
      <c r="I234" s="1087"/>
      <c r="J234" s="1086" t="s">
        <v>280</v>
      </c>
      <c r="K234" s="1087"/>
      <c r="L234" s="1087"/>
      <c r="M234" s="1086" t="s">
        <v>279</v>
      </c>
      <c r="N234" s="1087"/>
      <c r="O234" s="1087"/>
      <c r="P234" s="1086" t="s">
        <v>283</v>
      </c>
      <c r="Q234" s="1087"/>
      <c r="R234" s="1086"/>
      <c r="S234" s="1087"/>
      <c r="T234" s="1088" t="s">
        <v>84</v>
      </c>
      <c r="U234" s="1087"/>
      <c r="V234" s="1087"/>
      <c r="W234" s="1087"/>
      <c r="X234" s="1087"/>
      <c r="Y234" s="1087"/>
      <c r="Z234" s="1087"/>
      <c r="AA234" s="1087"/>
      <c r="AB234" s="1086" t="s">
        <v>273</v>
      </c>
      <c r="AC234" s="1087"/>
      <c r="AD234" s="1087"/>
      <c r="AE234" s="1087"/>
      <c r="AF234" s="1087"/>
      <c r="AG234" s="1086" t="s">
        <v>274</v>
      </c>
      <c r="AH234" s="1087"/>
      <c r="AI234" s="1087"/>
      <c r="AJ234" s="208" t="s">
        <v>65</v>
      </c>
      <c r="AK234" s="1089" t="s">
        <v>275</v>
      </c>
      <c r="AL234" s="1087"/>
      <c r="AM234" s="1087"/>
      <c r="AN234" s="1087"/>
      <c r="AO234" s="1087"/>
      <c r="AP234" s="1087"/>
      <c r="AQ234" s="210">
        <v>0</v>
      </c>
      <c r="AR234" s="210">
        <v>0</v>
      </c>
      <c r="AS234" s="267">
        <v>0</v>
      </c>
      <c r="AT234" s="217">
        <v>0</v>
      </c>
      <c r="AU234" s="210">
        <v>0</v>
      </c>
      <c r="AV234" s="210">
        <v>0</v>
      </c>
      <c r="AW234" s="217">
        <v>0</v>
      </c>
      <c r="AX234" s="210">
        <v>0</v>
      </c>
      <c r="AY234" s="210">
        <v>0</v>
      </c>
      <c r="AZ234" s="210">
        <v>0</v>
      </c>
      <c r="BA234" s="210">
        <v>0</v>
      </c>
      <c r="BB234" s="210">
        <v>0</v>
      </c>
      <c r="BC234" s="210">
        <v>0</v>
      </c>
    </row>
    <row r="235" spans="1:55" s="151" customFormat="1" ht="13.5" x14ac:dyDescent="0.2">
      <c r="A235" s="215" t="str">
        <f t="shared" si="10"/>
        <v>C2502100030210</v>
      </c>
      <c r="B235" s="1092" t="s">
        <v>99</v>
      </c>
      <c r="C235" s="1087"/>
      <c r="D235" s="1092" t="s">
        <v>322</v>
      </c>
      <c r="E235" s="1087"/>
      <c r="F235" s="1092" t="s">
        <v>324</v>
      </c>
      <c r="G235" s="1087"/>
      <c r="H235" s="1092" t="s">
        <v>289</v>
      </c>
      <c r="I235" s="1087"/>
      <c r="J235" s="1092" t="s">
        <v>280</v>
      </c>
      <c r="K235" s="1087"/>
      <c r="L235" s="1087"/>
      <c r="M235" s="1092" t="s">
        <v>282</v>
      </c>
      <c r="N235" s="1087"/>
      <c r="O235" s="1087"/>
      <c r="P235" s="1092"/>
      <c r="Q235" s="1087"/>
      <c r="R235" s="1092"/>
      <c r="S235" s="1087"/>
      <c r="T235" s="1093" t="s">
        <v>326</v>
      </c>
      <c r="U235" s="1087"/>
      <c r="V235" s="1087"/>
      <c r="W235" s="1087"/>
      <c r="X235" s="1087"/>
      <c r="Y235" s="1087"/>
      <c r="Z235" s="1087"/>
      <c r="AA235" s="1087"/>
      <c r="AB235" s="1092" t="s">
        <v>273</v>
      </c>
      <c r="AC235" s="1087"/>
      <c r="AD235" s="1087"/>
      <c r="AE235" s="1087"/>
      <c r="AF235" s="1087"/>
      <c r="AG235" s="1092" t="s">
        <v>274</v>
      </c>
      <c r="AH235" s="1087"/>
      <c r="AI235" s="1087"/>
      <c r="AJ235" s="204" t="s">
        <v>65</v>
      </c>
      <c r="AK235" s="1091" t="s">
        <v>275</v>
      </c>
      <c r="AL235" s="1087"/>
      <c r="AM235" s="1087"/>
      <c r="AN235" s="1087"/>
      <c r="AO235" s="1087"/>
      <c r="AP235" s="1087"/>
      <c r="AQ235" s="205">
        <v>2500000000</v>
      </c>
      <c r="AR235" s="205">
        <v>2064366881</v>
      </c>
      <c r="AS235" s="264">
        <v>435633119</v>
      </c>
      <c r="AT235" s="307">
        <v>0</v>
      </c>
      <c r="AU235" s="205">
        <v>1447837435</v>
      </c>
      <c r="AV235" s="205">
        <v>616529446</v>
      </c>
      <c r="AW235" s="306">
        <v>389927078</v>
      </c>
      <c r="AX235" s="205">
        <v>1057910357</v>
      </c>
      <c r="AY235" s="205">
        <v>380501783</v>
      </c>
      <c r="AZ235" s="205">
        <v>9425295</v>
      </c>
      <c r="BA235" s="205">
        <v>380501783</v>
      </c>
      <c r="BB235" s="206">
        <v>0</v>
      </c>
      <c r="BC235" s="206">
        <v>0</v>
      </c>
    </row>
    <row r="236" spans="1:55" s="151" customFormat="1" ht="13.5" x14ac:dyDescent="0.2">
      <c r="A236" s="215" t="str">
        <f t="shared" si="10"/>
        <v>C25021000302110</v>
      </c>
      <c r="B236" s="1086" t="s">
        <v>99</v>
      </c>
      <c r="C236" s="1087"/>
      <c r="D236" s="1086" t="s">
        <v>322</v>
      </c>
      <c r="E236" s="1087"/>
      <c r="F236" s="1086" t="s">
        <v>324</v>
      </c>
      <c r="G236" s="1087"/>
      <c r="H236" s="1086" t="s">
        <v>289</v>
      </c>
      <c r="I236" s="1087"/>
      <c r="J236" s="1086" t="s">
        <v>280</v>
      </c>
      <c r="K236" s="1087"/>
      <c r="L236" s="1087"/>
      <c r="M236" s="1086" t="s">
        <v>282</v>
      </c>
      <c r="N236" s="1087"/>
      <c r="O236" s="1087"/>
      <c r="P236" s="1086" t="s">
        <v>279</v>
      </c>
      <c r="Q236" s="1087"/>
      <c r="R236" s="1086"/>
      <c r="S236" s="1087"/>
      <c r="T236" s="1088" t="s">
        <v>332</v>
      </c>
      <c r="U236" s="1087"/>
      <c r="V236" s="1087"/>
      <c r="W236" s="1087"/>
      <c r="X236" s="1087"/>
      <c r="Y236" s="1087"/>
      <c r="Z236" s="1087"/>
      <c r="AA236" s="1087"/>
      <c r="AB236" s="1086" t="s">
        <v>273</v>
      </c>
      <c r="AC236" s="1087"/>
      <c r="AD236" s="1087"/>
      <c r="AE236" s="1087"/>
      <c r="AF236" s="1087"/>
      <c r="AG236" s="1086" t="s">
        <v>274</v>
      </c>
      <c r="AH236" s="1087"/>
      <c r="AI236" s="1087"/>
      <c r="AJ236" s="208" t="s">
        <v>65</v>
      </c>
      <c r="AK236" s="1089" t="s">
        <v>275</v>
      </c>
      <c r="AL236" s="1087"/>
      <c r="AM236" s="1087"/>
      <c r="AN236" s="1087"/>
      <c r="AO236" s="1087"/>
      <c r="AP236" s="1087"/>
      <c r="AQ236" s="209">
        <v>1000000000</v>
      </c>
      <c r="AR236" s="209">
        <v>794366881</v>
      </c>
      <c r="AS236" s="266">
        <v>205633119</v>
      </c>
      <c r="AT236" s="217">
        <v>0</v>
      </c>
      <c r="AU236" s="209">
        <v>571003148</v>
      </c>
      <c r="AV236" s="209">
        <v>223363733</v>
      </c>
      <c r="AW236" s="216">
        <v>131850921</v>
      </c>
      <c r="AX236" s="209">
        <v>439152227</v>
      </c>
      <c r="AY236" s="209">
        <v>131850921</v>
      </c>
      <c r="AZ236" s="210">
        <v>0</v>
      </c>
      <c r="BA236" s="209">
        <v>131850921</v>
      </c>
      <c r="BB236" s="210">
        <v>0</v>
      </c>
      <c r="BC236" s="210">
        <v>0</v>
      </c>
    </row>
    <row r="237" spans="1:55" s="151" customFormat="1" ht="13.5" x14ac:dyDescent="0.2">
      <c r="A237" s="215" t="str">
        <f t="shared" si="10"/>
        <v>C25021000302210</v>
      </c>
      <c r="B237" s="1086" t="s">
        <v>99</v>
      </c>
      <c r="C237" s="1087"/>
      <c r="D237" s="1086" t="s">
        <v>322</v>
      </c>
      <c r="E237" s="1087"/>
      <c r="F237" s="1086" t="s">
        <v>324</v>
      </c>
      <c r="G237" s="1087"/>
      <c r="H237" s="1086" t="s">
        <v>289</v>
      </c>
      <c r="I237" s="1087"/>
      <c r="J237" s="1086" t="s">
        <v>280</v>
      </c>
      <c r="K237" s="1087"/>
      <c r="L237" s="1087"/>
      <c r="M237" s="1086" t="s">
        <v>282</v>
      </c>
      <c r="N237" s="1087"/>
      <c r="O237" s="1087"/>
      <c r="P237" s="1086" t="s">
        <v>282</v>
      </c>
      <c r="Q237" s="1087"/>
      <c r="R237" s="1086"/>
      <c r="S237" s="1087"/>
      <c r="T237" s="1088" t="s">
        <v>327</v>
      </c>
      <c r="U237" s="1087"/>
      <c r="V237" s="1087"/>
      <c r="W237" s="1087"/>
      <c r="X237" s="1087"/>
      <c r="Y237" s="1087"/>
      <c r="Z237" s="1087"/>
      <c r="AA237" s="1087"/>
      <c r="AB237" s="1086" t="s">
        <v>273</v>
      </c>
      <c r="AC237" s="1087"/>
      <c r="AD237" s="1087"/>
      <c r="AE237" s="1087"/>
      <c r="AF237" s="1087"/>
      <c r="AG237" s="1086" t="s">
        <v>274</v>
      </c>
      <c r="AH237" s="1087"/>
      <c r="AI237" s="1087"/>
      <c r="AJ237" s="208" t="s">
        <v>65</v>
      </c>
      <c r="AK237" s="1089" t="s">
        <v>275</v>
      </c>
      <c r="AL237" s="1087"/>
      <c r="AM237" s="1087"/>
      <c r="AN237" s="1087"/>
      <c r="AO237" s="1087"/>
      <c r="AP237" s="1087"/>
      <c r="AQ237" s="209">
        <v>550000000</v>
      </c>
      <c r="AR237" s="209">
        <v>420000000</v>
      </c>
      <c r="AS237" s="266">
        <v>130000000</v>
      </c>
      <c r="AT237" s="217">
        <v>0</v>
      </c>
      <c r="AU237" s="209">
        <v>420000000</v>
      </c>
      <c r="AV237" s="210">
        <v>0</v>
      </c>
      <c r="AW237" s="216">
        <v>84000000</v>
      </c>
      <c r="AX237" s="209">
        <v>336000000</v>
      </c>
      <c r="AY237" s="209">
        <v>84000000</v>
      </c>
      <c r="AZ237" s="210">
        <v>0</v>
      </c>
      <c r="BA237" s="209">
        <v>84000000</v>
      </c>
      <c r="BB237" s="210">
        <v>0</v>
      </c>
      <c r="BC237" s="210">
        <v>0</v>
      </c>
    </row>
    <row r="238" spans="1:55" s="151" customFormat="1" ht="13.5" x14ac:dyDescent="0.2">
      <c r="A238" s="215" t="str">
        <f t="shared" si="10"/>
        <v>C25021000302310</v>
      </c>
      <c r="B238" s="1086" t="s">
        <v>99</v>
      </c>
      <c r="C238" s="1087"/>
      <c r="D238" s="1086" t="s">
        <v>322</v>
      </c>
      <c r="E238" s="1087"/>
      <c r="F238" s="1086" t="s">
        <v>324</v>
      </c>
      <c r="G238" s="1087"/>
      <c r="H238" s="1086" t="s">
        <v>289</v>
      </c>
      <c r="I238" s="1087"/>
      <c r="J238" s="1086" t="s">
        <v>280</v>
      </c>
      <c r="K238" s="1087"/>
      <c r="L238" s="1087"/>
      <c r="M238" s="1086" t="s">
        <v>282</v>
      </c>
      <c r="N238" s="1087"/>
      <c r="O238" s="1087"/>
      <c r="P238" s="1086" t="s">
        <v>289</v>
      </c>
      <c r="Q238" s="1087"/>
      <c r="R238" s="1086"/>
      <c r="S238" s="1087"/>
      <c r="T238" s="1088" t="s">
        <v>328</v>
      </c>
      <c r="U238" s="1087"/>
      <c r="V238" s="1087"/>
      <c r="W238" s="1087"/>
      <c r="X238" s="1087"/>
      <c r="Y238" s="1087"/>
      <c r="Z238" s="1087"/>
      <c r="AA238" s="1087"/>
      <c r="AB238" s="1086" t="s">
        <v>273</v>
      </c>
      <c r="AC238" s="1087"/>
      <c r="AD238" s="1087"/>
      <c r="AE238" s="1087"/>
      <c r="AF238" s="1087"/>
      <c r="AG238" s="1086" t="s">
        <v>274</v>
      </c>
      <c r="AH238" s="1087"/>
      <c r="AI238" s="1087"/>
      <c r="AJ238" s="208" t="s">
        <v>65</v>
      </c>
      <c r="AK238" s="1089" t="s">
        <v>275</v>
      </c>
      <c r="AL238" s="1087"/>
      <c r="AM238" s="1087"/>
      <c r="AN238" s="1087"/>
      <c r="AO238" s="1087"/>
      <c r="AP238" s="1087"/>
      <c r="AQ238" s="209">
        <v>250000000</v>
      </c>
      <c r="AR238" s="209">
        <v>250000000</v>
      </c>
      <c r="AS238" s="267">
        <v>0</v>
      </c>
      <c r="AT238" s="217">
        <v>0</v>
      </c>
      <c r="AU238" s="209">
        <v>250000000</v>
      </c>
      <c r="AV238" s="210">
        <v>0</v>
      </c>
      <c r="AW238" s="216">
        <v>17616386</v>
      </c>
      <c r="AX238" s="209">
        <v>232383614</v>
      </c>
      <c r="AY238" s="209">
        <v>17616386</v>
      </c>
      <c r="AZ238" s="210">
        <v>0</v>
      </c>
      <c r="BA238" s="209">
        <v>17616386</v>
      </c>
      <c r="BB238" s="210">
        <v>0</v>
      </c>
      <c r="BC238" s="210">
        <v>0</v>
      </c>
    </row>
    <row r="239" spans="1:55" s="151" customFormat="1" ht="13.5" x14ac:dyDescent="0.2">
      <c r="A239" s="215" t="str">
        <f t="shared" si="10"/>
        <v>C25021000302410</v>
      </c>
      <c r="B239" s="1086" t="s">
        <v>99</v>
      </c>
      <c r="C239" s="1087"/>
      <c r="D239" s="1086" t="s">
        <v>322</v>
      </c>
      <c r="E239" s="1087"/>
      <c r="F239" s="1086" t="s">
        <v>324</v>
      </c>
      <c r="G239" s="1087"/>
      <c r="H239" s="1086" t="s">
        <v>289</v>
      </c>
      <c r="I239" s="1087"/>
      <c r="J239" s="1086" t="s">
        <v>280</v>
      </c>
      <c r="K239" s="1087"/>
      <c r="L239" s="1087"/>
      <c r="M239" s="1086" t="s">
        <v>282</v>
      </c>
      <c r="N239" s="1087"/>
      <c r="O239" s="1087"/>
      <c r="P239" s="1086" t="s">
        <v>283</v>
      </c>
      <c r="Q239" s="1087"/>
      <c r="R239" s="1086"/>
      <c r="S239" s="1087"/>
      <c r="T239" s="1088" t="s">
        <v>84</v>
      </c>
      <c r="U239" s="1087"/>
      <c r="V239" s="1087"/>
      <c r="W239" s="1087"/>
      <c r="X239" s="1087"/>
      <c r="Y239" s="1087"/>
      <c r="Z239" s="1087"/>
      <c r="AA239" s="1087"/>
      <c r="AB239" s="1086" t="s">
        <v>273</v>
      </c>
      <c r="AC239" s="1087"/>
      <c r="AD239" s="1087"/>
      <c r="AE239" s="1087"/>
      <c r="AF239" s="1087"/>
      <c r="AG239" s="1086" t="s">
        <v>274</v>
      </c>
      <c r="AH239" s="1087"/>
      <c r="AI239" s="1087"/>
      <c r="AJ239" s="208" t="s">
        <v>65</v>
      </c>
      <c r="AK239" s="1089" t="s">
        <v>275</v>
      </c>
      <c r="AL239" s="1087"/>
      <c r="AM239" s="1087"/>
      <c r="AN239" s="1087"/>
      <c r="AO239" s="1087"/>
      <c r="AP239" s="1087"/>
      <c r="AQ239" s="209">
        <v>400000000</v>
      </c>
      <c r="AR239" s="209">
        <v>400000000</v>
      </c>
      <c r="AS239" s="267">
        <v>0</v>
      </c>
      <c r="AT239" s="217">
        <v>0</v>
      </c>
      <c r="AU239" s="209">
        <v>206834287</v>
      </c>
      <c r="AV239" s="209">
        <v>193165713</v>
      </c>
      <c r="AW239" s="216">
        <v>156459771</v>
      </c>
      <c r="AX239" s="209">
        <v>50374516</v>
      </c>
      <c r="AY239" s="209">
        <v>147034476</v>
      </c>
      <c r="AZ239" s="209">
        <v>9425295</v>
      </c>
      <c r="BA239" s="209">
        <v>147034476</v>
      </c>
      <c r="BB239" s="210">
        <v>0</v>
      </c>
      <c r="BC239" s="210">
        <v>0</v>
      </c>
    </row>
    <row r="240" spans="1:55" s="151" customFormat="1" ht="13.5" x14ac:dyDescent="0.2">
      <c r="A240" s="215" t="str">
        <f t="shared" si="10"/>
        <v>C25021000302610</v>
      </c>
      <c r="B240" s="1086" t="s">
        <v>99</v>
      </c>
      <c r="C240" s="1087"/>
      <c r="D240" s="1086" t="s">
        <v>322</v>
      </c>
      <c r="E240" s="1087"/>
      <c r="F240" s="1086" t="s">
        <v>324</v>
      </c>
      <c r="G240" s="1087"/>
      <c r="H240" s="1086" t="s">
        <v>289</v>
      </c>
      <c r="I240" s="1087"/>
      <c r="J240" s="1086" t="s">
        <v>280</v>
      </c>
      <c r="K240" s="1087"/>
      <c r="L240" s="1087"/>
      <c r="M240" s="1086" t="s">
        <v>282</v>
      </c>
      <c r="N240" s="1087"/>
      <c r="O240" s="1087"/>
      <c r="P240" s="1086" t="s">
        <v>292</v>
      </c>
      <c r="Q240" s="1087"/>
      <c r="R240" s="1086"/>
      <c r="S240" s="1087"/>
      <c r="T240" s="1088" t="s">
        <v>329</v>
      </c>
      <c r="U240" s="1087"/>
      <c r="V240" s="1087"/>
      <c r="W240" s="1087"/>
      <c r="X240" s="1087"/>
      <c r="Y240" s="1087"/>
      <c r="Z240" s="1087"/>
      <c r="AA240" s="1087"/>
      <c r="AB240" s="1086" t="s">
        <v>273</v>
      </c>
      <c r="AC240" s="1087"/>
      <c r="AD240" s="1087"/>
      <c r="AE240" s="1087"/>
      <c r="AF240" s="1087"/>
      <c r="AG240" s="1086" t="s">
        <v>274</v>
      </c>
      <c r="AH240" s="1087"/>
      <c r="AI240" s="1087"/>
      <c r="AJ240" s="208" t="s">
        <v>65</v>
      </c>
      <c r="AK240" s="1089" t="s">
        <v>275</v>
      </c>
      <c r="AL240" s="1087"/>
      <c r="AM240" s="1087"/>
      <c r="AN240" s="1087"/>
      <c r="AO240" s="1087"/>
      <c r="AP240" s="1087"/>
      <c r="AQ240" s="209">
        <v>200000000</v>
      </c>
      <c r="AR240" s="209">
        <v>200000000</v>
      </c>
      <c r="AS240" s="267">
        <v>0</v>
      </c>
      <c r="AT240" s="217">
        <v>0</v>
      </c>
      <c r="AU240" s="210">
        <v>0</v>
      </c>
      <c r="AV240" s="209">
        <v>200000000</v>
      </c>
      <c r="AW240" s="217">
        <v>0</v>
      </c>
      <c r="AX240" s="210">
        <v>0</v>
      </c>
      <c r="AY240" s="210">
        <v>0</v>
      </c>
      <c r="AZ240" s="210">
        <v>0</v>
      </c>
      <c r="BA240" s="210">
        <v>0</v>
      </c>
      <c r="BB240" s="210">
        <v>0</v>
      </c>
      <c r="BC240" s="210">
        <v>0</v>
      </c>
    </row>
    <row r="241" spans="1:55" s="151" customFormat="1" ht="13.5" x14ac:dyDescent="0.2">
      <c r="A241" s="215" t="str">
        <f t="shared" si="10"/>
        <v>C250210003021110</v>
      </c>
      <c r="B241" s="1086" t="s">
        <v>99</v>
      </c>
      <c r="C241" s="1087"/>
      <c r="D241" s="1086" t="s">
        <v>322</v>
      </c>
      <c r="E241" s="1087"/>
      <c r="F241" s="1086" t="s">
        <v>324</v>
      </c>
      <c r="G241" s="1087"/>
      <c r="H241" s="1086" t="s">
        <v>289</v>
      </c>
      <c r="I241" s="1087"/>
      <c r="J241" s="1086" t="s">
        <v>280</v>
      </c>
      <c r="K241" s="1087"/>
      <c r="L241" s="1087"/>
      <c r="M241" s="1086" t="s">
        <v>282</v>
      </c>
      <c r="N241" s="1087"/>
      <c r="O241" s="1087"/>
      <c r="P241" s="1086" t="s">
        <v>80</v>
      </c>
      <c r="Q241" s="1087"/>
      <c r="R241" s="1086"/>
      <c r="S241" s="1087"/>
      <c r="T241" s="1088" t="s">
        <v>330</v>
      </c>
      <c r="U241" s="1087"/>
      <c r="V241" s="1087"/>
      <c r="W241" s="1087"/>
      <c r="X241" s="1087"/>
      <c r="Y241" s="1087"/>
      <c r="Z241" s="1087"/>
      <c r="AA241" s="1087"/>
      <c r="AB241" s="1086" t="s">
        <v>273</v>
      </c>
      <c r="AC241" s="1087"/>
      <c r="AD241" s="1087"/>
      <c r="AE241" s="1087"/>
      <c r="AF241" s="1087"/>
      <c r="AG241" s="1086" t="s">
        <v>274</v>
      </c>
      <c r="AH241" s="1087"/>
      <c r="AI241" s="1087"/>
      <c r="AJ241" s="208" t="s">
        <v>65</v>
      </c>
      <c r="AK241" s="1089" t="s">
        <v>275</v>
      </c>
      <c r="AL241" s="1087"/>
      <c r="AM241" s="1087"/>
      <c r="AN241" s="1087"/>
      <c r="AO241" s="1087"/>
      <c r="AP241" s="1087"/>
      <c r="AQ241" s="209">
        <v>100000000</v>
      </c>
      <c r="AR241" s="210">
        <v>0</v>
      </c>
      <c r="AS241" s="266">
        <v>100000000</v>
      </c>
      <c r="AT241" s="217">
        <v>0</v>
      </c>
      <c r="AU241" s="210">
        <v>0</v>
      </c>
      <c r="AV241" s="210">
        <v>0</v>
      </c>
      <c r="AW241" s="217">
        <v>0</v>
      </c>
      <c r="AX241" s="210">
        <v>0</v>
      </c>
      <c r="AY241" s="210">
        <v>0</v>
      </c>
      <c r="AZ241" s="210">
        <v>0</v>
      </c>
      <c r="BA241" s="210">
        <v>0</v>
      </c>
      <c r="BB241" s="210">
        <v>0</v>
      </c>
      <c r="BC241" s="210">
        <v>0</v>
      </c>
    </row>
    <row r="242" spans="1:55" s="316" customFormat="1" ht="13.5" x14ac:dyDescent="0.2">
      <c r="A242" s="316" t="str">
        <f t="shared" si="10"/>
        <v>C25021000410</v>
      </c>
      <c r="B242" s="1098" t="s">
        <v>99</v>
      </c>
      <c r="C242" s="1095"/>
      <c r="D242" s="1098" t="s">
        <v>322</v>
      </c>
      <c r="E242" s="1095"/>
      <c r="F242" s="1098" t="s">
        <v>324</v>
      </c>
      <c r="G242" s="1095"/>
      <c r="H242" s="1098" t="s">
        <v>283</v>
      </c>
      <c r="I242" s="1095"/>
      <c r="J242" s="1098"/>
      <c r="K242" s="1095"/>
      <c r="L242" s="1095"/>
      <c r="M242" s="1098"/>
      <c r="N242" s="1095"/>
      <c r="O242" s="1095"/>
      <c r="P242" s="1098"/>
      <c r="Q242" s="1095"/>
      <c r="R242" s="1098"/>
      <c r="S242" s="1095"/>
      <c r="T242" s="1099" t="s">
        <v>319</v>
      </c>
      <c r="U242" s="1095"/>
      <c r="V242" s="1095"/>
      <c r="W242" s="1095"/>
      <c r="X242" s="1095"/>
      <c r="Y242" s="1095"/>
      <c r="Z242" s="1095"/>
      <c r="AA242" s="1095"/>
      <c r="AB242" s="1098" t="s">
        <v>273</v>
      </c>
      <c r="AC242" s="1095"/>
      <c r="AD242" s="1095"/>
      <c r="AE242" s="1095"/>
      <c r="AF242" s="1095"/>
      <c r="AG242" s="1098" t="s">
        <v>274</v>
      </c>
      <c r="AH242" s="1095"/>
      <c r="AI242" s="1095"/>
      <c r="AJ242" s="317" t="s">
        <v>65</v>
      </c>
      <c r="AK242" s="1100" t="s">
        <v>275</v>
      </c>
      <c r="AL242" s="1095"/>
      <c r="AM242" s="1095"/>
      <c r="AN242" s="1095"/>
      <c r="AO242" s="1095"/>
      <c r="AP242" s="1095"/>
      <c r="AQ242" s="266">
        <v>600000000</v>
      </c>
      <c r="AR242" s="266">
        <v>490158583</v>
      </c>
      <c r="AS242" s="266">
        <v>109841417</v>
      </c>
      <c r="AT242" s="266">
        <v>300000000</v>
      </c>
      <c r="AU242" s="266">
        <v>327007516</v>
      </c>
      <c r="AV242" s="266">
        <v>163151067</v>
      </c>
      <c r="AW242" s="266">
        <v>77600264</v>
      </c>
      <c r="AX242" s="266">
        <v>249407252</v>
      </c>
      <c r="AY242" s="266">
        <v>75954676</v>
      </c>
      <c r="AZ242" s="266">
        <v>1645588</v>
      </c>
      <c r="BA242" s="266">
        <v>75954676</v>
      </c>
      <c r="BB242" s="267">
        <v>0</v>
      </c>
      <c r="BC242" s="267">
        <v>0</v>
      </c>
    </row>
    <row r="243" spans="1:55" s="151" customFormat="1" ht="13.5" x14ac:dyDescent="0.2">
      <c r="A243" s="215" t="str">
        <f t="shared" si="10"/>
        <v>C250210004010</v>
      </c>
      <c r="B243" s="1092" t="s">
        <v>99</v>
      </c>
      <c r="C243" s="1087"/>
      <c r="D243" s="1092" t="s">
        <v>322</v>
      </c>
      <c r="E243" s="1087"/>
      <c r="F243" s="1092" t="s">
        <v>324</v>
      </c>
      <c r="G243" s="1087"/>
      <c r="H243" s="1092" t="s">
        <v>283</v>
      </c>
      <c r="I243" s="1087"/>
      <c r="J243" s="1092" t="s">
        <v>280</v>
      </c>
      <c r="K243" s="1087"/>
      <c r="L243" s="1087"/>
      <c r="M243" s="1092"/>
      <c r="N243" s="1087"/>
      <c r="O243" s="1087"/>
      <c r="P243" s="1092"/>
      <c r="Q243" s="1087"/>
      <c r="R243" s="1092"/>
      <c r="S243" s="1087"/>
      <c r="T243" s="1093" t="s">
        <v>319</v>
      </c>
      <c r="U243" s="1087"/>
      <c r="V243" s="1087"/>
      <c r="W243" s="1087"/>
      <c r="X243" s="1087"/>
      <c r="Y243" s="1087"/>
      <c r="Z243" s="1087"/>
      <c r="AA243" s="1087"/>
      <c r="AB243" s="1092" t="s">
        <v>273</v>
      </c>
      <c r="AC243" s="1087"/>
      <c r="AD243" s="1087"/>
      <c r="AE243" s="1087"/>
      <c r="AF243" s="1087"/>
      <c r="AG243" s="1092" t="s">
        <v>274</v>
      </c>
      <c r="AH243" s="1087"/>
      <c r="AI243" s="1087"/>
      <c r="AJ243" s="204" t="s">
        <v>65</v>
      </c>
      <c r="AK243" s="1091" t="s">
        <v>275</v>
      </c>
      <c r="AL243" s="1087"/>
      <c r="AM243" s="1087"/>
      <c r="AN243" s="1087"/>
      <c r="AO243" s="1087"/>
      <c r="AP243" s="1087"/>
      <c r="AQ243" s="205">
        <v>600000000</v>
      </c>
      <c r="AR243" s="205">
        <v>490158583</v>
      </c>
      <c r="AS243" s="264">
        <v>109841417</v>
      </c>
      <c r="AT243" s="307">
        <v>0</v>
      </c>
      <c r="AU243" s="205">
        <v>327007516</v>
      </c>
      <c r="AV243" s="205">
        <v>163151067</v>
      </c>
      <c r="AW243" s="306">
        <v>77600264</v>
      </c>
      <c r="AX243" s="205">
        <v>249407252</v>
      </c>
      <c r="AY243" s="205">
        <v>75954676</v>
      </c>
      <c r="AZ243" s="205">
        <v>1645588</v>
      </c>
      <c r="BA243" s="205">
        <v>75954676</v>
      </c>
      <c r="BB243" s="206">
        <v>0</v>
      </c>
      <c r="BC243" s="206">
        <v>0</v>
      </c>
    </row>
    <row r="244" spans="1:55" s="151" customFormat="1" ht="13.5" x14ac:dyDescent="0.2">
      <c r="A244" s="215" t="str">
        <f t="shared" si="10"/>
        <v>C2502100040210</v>
      </c>
      <c r="B244" s="1092" t="s">
        <v>99</v>
      </c>
      <c r="C244" s="1087"/>
      <c r="D244" s="1092" t="s">
        <v>322</v>
      </c>
      <c r="E244" s="1087"/>
      <c r="F244" s="1092" t="s">
        <v>324</v>
      </c>
      <c r="G244" s="1087"/>
      <c r="H244" s="1092" t="s">
        <v>283</v>
      </c>
      <c r="I244" s="1087"/>
      <c r="J244" s="1092" t="s">
        <v>280</v>
      </c>
      <c r="K244" s="1087"/>
      <c r="L244" s="1087"/>
      <c r="M244" s="1092" t="s">
        <v>282</v>
      </c>
      <c r="N244" s="1087"/>
      <c r="O244" s="1087"/>
      <c r="P244" s="1092"/>
      <c r="Q244" s="1087"/>
      <c r="R244" s="1092"/>
      <c r="S244" s="1087"/>
      <c r="T244" s="1093" t="s">
        <v>326</v>
      </c>
      <c r="U244" s="1087"/>
      <c r="V244" s="1087"/>
      <c r="W244" s="1087"/>
      <c r="X244" s="1087"/>
      <c r="Y244" s="1087"/>
      <c r="Z244" s="1087"/>
      <c r="AA244" s="1087"/>
      <c r="AB244" s="1092" t="s">
        <v>273</v>
      </c>
      <c r="AC244" s="1087"/>
      <c r="AD244" s="1087"/>
      <c r="AE244" s="1087"/>
      <c r="AF244" s="1087"/>
      <c r="AG244" s="1092" t="s">
        <v>274</v>
      </c>
      <c r="AH244" s="1087"/>
      <c r="AI244" s="1087"/>
      <c r="AJ244" s="204" t="s">
        <v>65</v>
      </c>
      <c r="AK244" s="1091" t="s">
        <v>275</v>
      </c>
      <c r="AL244" s="1087"/>
      <c r="AM244" s="1087"/>
      <c r="AN244" s="1087"/>
      <c r="AO244" s="1087"/>
      <c r="AP244" s="1087"/>
      <c r="AQ244" s="205">
        <v>600000000</v>
      </c>
      <c r="AR244" s="205">
        <v>490158583</v>
      </c>
      <c r="AS244" s="264">
        <v>109841417</v>
      </c>
      <c r="AT244" s="307">
        <v>0</v>
      </c>
      <c r="AU244" s="205">
        <v>327007516</v>
      </c>
      <c r="AV244" s="205">
        <v>163151067</v>
      </c>
      <c r="AW244" s="306">
        <v>77600264</v>
      </c>
      <c r="AX244" s="205">
        <v>249407252</v>
      </c>
      <c r="AY244" s="205">
        <v>75954676</v>
      </c>
      <c r="AZ244" s="205">
        <v>1645588</v>
      </c>
      <c r="BA244" s="205">
        <v>75954676</v>
      </c>
      <c r="BB244" s="206">
        <v>0</v>
      </c>
      <c r="BC244" s="206">
        <v>0</v>
      </c>
    </row>
    <row r="245" spans="1:55" s="151" customFormat="1" ht="13.5" x14ac:dyDescent="0.2">
      <c r="A245" s="215" t="str">
        <f t="shared" si="10"/>
        <v>C25021000402110</v>
      </c>
      <c r="B245" s="1086" t="s">
        <v>99</v>
      </c>
      <c r="C245" s="1087"/>
      <c r="D245" s="1086" t="s">
        <v>322</v>
      </c>
      <c r="E245" s="1087"/>
      <c r="F245" s="1086" t="s">
        <v>324</v>
      </c>
      <c r="G245" s="1087"/>
      <c r="H245" s="1086" t="s">
        <v>283</v>
      </c>
      <c r="I245" s="1087"/>
      <c r="J245" s="1086" t="s">
        <v>280</v>
      </c>
      <c r="K245" s="1087"/>
      <c r="L245" s="1087"/>
      <c r="M245" s="1086" t="s">
        <v>282</v>
      </c>
      <c r="N245" s="1087"/>
      <c r="O245" s="1087"/>
      <c r="P245" s="1086" t="s">
        <v>279</v>
      </c>
      <c r="Q245" s="1087"/>
      <c r="R245" s="1086"/>
      <c r="S245" s="1087"/>
      <c r="T245" s="1088" t="s">
        <v>332</v>
      </c>
      <c r="U245" s="1087"/>
      <c r="V245" s="1087"/>
      <c r="W245" s="1087"/>
      <c r="X245" s="1087"/>
      <c r="Y245" s="1087"/>
      <c r="Z245" s="1087"/>
      <c r="AA245" s="1087"/>
      <c r="AB245" s="1086" t="s">
        <v>273</v>
      </c>
      <c r="AC245" s="1087"/>
      <c r="AD245" s="1087"/>
      <c r="AE245" s="1087"/>
      <c r="AF245" s="1087"/>
      <c r="AG245" s="1086" t="s">
        <v>274</v>
      </c>
      <c r="AH245" s="1087"/>
      <c r="AI245" s="1087"/>
      <c r="AJ245" s="208" t="s">
        <v>65</v>
      </c>
      <c r="AK245" s="1089" t="s">
        <v>275</v>
      </c>
      <c r="AL245" s="1087"/>
      <c r="AM245" s="1087"/>
      <c r="AN245" s="1087"/>
      <c r="AO245" s="1087"/>
      <c r="AP245" s="1087"/>
      <c r="AQ245" s="209">
        <v>313318843</v>
      </c>
      <c r="AR245" s="209">
        <v>250437583</v>
      </c>
      <c r="AS245" s="266">
        <v>62881260</v>
      </c>
      <c r="AT245" s="217">
        <v>0</v>
      </c>
      <c r="AU245" s="209">
        <v>200318843</v>
      </c>
      <c r="AV245" s="209">
        <v>50118740</v>
      </c>
      <c r="AW245" s="216">
        <v>42433866</v>
      </c>
      <c r="AX245" s="209">
        <v>157884977</v>
      </c>
      <c r="AY245" s="209">
        <v>42433866</v>
      </c>
      <c r="AZ245" s="210">
        <v>0</v>
      </c>
      <c r="BA245" s="209">
        <v>42433866</v>
      </c>
      <c r="BB245" s="210">
        <v>0</v>
      </c>
      <c r="BC245" s="210">
        <v>0</v>
      </c>
    </row>
    <row r="246" spans="1:55" s="151" customFormat="1" ht="13.5" x14ac:dyDescent="0.2">
      <c r="A246" s="215" t="str">
        <f t="shared" si="10"/>
        <v>C25021000402210</v>
      </c>
      <c r="B246" s="1086" t="s">
        <v>99</v>
      </c>
      <c r="C246" s="1087"/>
      <c r="D246" s="1086" t="s">
        <v>322</v>
      </c>
      <c r="E246" s="1087"/>
      <c r="F246" s="1086" t="s">
        <v>324</v>
      </c>
      <c r="G246" s="1087"/>
      <c r="H246" s="1086" t="s">
        <v>283</v>
      </c>
      <c r="I246" s="1087"/>
      <c r="J246" s="1086" t="s">
        <v>280</v>
      </c>
      <c r="K246" s="1087"/>
      <c r="L246" s="1087"/>
      <c r="M246" s="1086" t="s">
        <v>282</v>
      </c>
      <c r="N246" s="1087"/>
      <c r="O246" s="1087"/>
      <c r="P246" s="1086" t="s">
        <v>282</v>
      </c>
      <c r="Q246" s="1087"/>
      <c r="R246" s="1086"/>
      <c r="S246" s="1087"/>
      <c r="T246" s="1088" t="s">
        <v>327</v>
      </c>
      <c r="U246" s="1087"/>
      <c r="V246" s="1087"/>
      <c r="W246" s="1087"/>
      <c r="X246" s="1087"/>
      <c r="Y246" s="1087"/>
      <c r="Z246" s="1087"/>
      <c r="AA246" s="1087"/>
      <c r="AB246" s="1086" t="s">
        <v>273</v>
      </c>
      <c r="AC246" s="1087"/>
      <c r="AD246" s="1087"/>
      <c r="AE246" s="1087"/>
      <c r="AF246" s="1087"/>
      <c r="AG246" s="1086" t="s">
        <v>274</v>
      </c>
      <c r="AH246" s="1087"/>
      <c r="AI246" s="1087"/>
      <c r="AJ246" s="208" t="s">
        <v>65</v>
      </c>
      <c r="AK246" s="1089" t="s">
        <v>275</v>
      </c>
      <c r="AL246" s="1087"/>
      <c r="AM246" s="1087"/>
      <c r="AN246" s="1087"/>
      <c r="AO246" s="1087"/>
      <c r="AP246" s="1087"/>
      <c r="AQ246" s="209">
        <v>62595455</v>
      </c>
      <c r="AR246" s="209">
        <v>40000000</v>
      </c>
      <c r="AS246" s="266">
        <v>22595455</v>
      </c>
      <c r="AT246" s="217">
        <v>0</v>
      </c>
      <c r="AU246" s="209">
        <v>40000000</v>
      </c>
      <c r="AV246" s="210">
        <v>0</v>
      </c>
      <c r="AW246" s="217">
        <v>0</v>
      </c>
      <c r="AX246" s="209">
        <v>40000000</v>
      </c>
      <c r="AY246" s="210">
        <v>0</v>
      </c>
      <c r="AZ246" s="210">
        <v>0</v>
      </c>
      <c r="BA246" s="210">
        <v>0</v>
      </c>
      <c r="BB246" s="210">
        <v>0</v>
      </c>
      <c r="BC246" s="210">
        <v>0</v>
      </c>
    </row>
    <row r="247" spans="1:55" s="151" customFormat="1" ht="13.5" x14ac:dyDescent="0.2">
      <c r="A247" s="215" t="str">
        <f t="shared" si="10"/>
        <v>C25021000402310</v>
      </c>
      <c r="B247" s="1086" t="s">
        <v>99</v>
      </c>
      <c r="C247" s="1087"/>
      <c r="D247" s="1086" t="s">
        <v>322</v>
      </c>
      <c r="E247" s="1087"/>
      <c r="F247" s="1086" t="s">
        <v>324</v>
      </c>
      <c r="G247" s="1087"/>
      <c r="H247" s="1086" t="s">
        <v>283</v>
      </c>
      <c r="I247" s="1087"/>
      <c r="J247" s="1086" t="s">
        <v>280</v>
      </c>
      <c r="K247" s="1087"/>
      <c r="L247" s="1087"/>
      <c r="M247" s="1086" t="s">
        <v>282</v>
      </c>
      <c r="N247" s="1087"/>
      <c r="O247" s="1087"/>
      <c r="P247" s="1086" t="s">
        <v>289</v>
      </c>
      <c r="Q247" s="1087"/>
      <c r="R247" s="1086"/>
      <c r="S247" s="1087"/>
      <c r="T247" s="1088" t="s">
        <v>328</v>
      </c>
      <c r="U247" s="1087"/>
      <c r="V247" s="1087"/>
      <c r="W247" s="1087"/>
      <c r="X247" s="1087"/>
      <c r="Y247" s="1087"/>
      <c r="Z247" s="1087"/>
      <c r="AA247" s="1087"/>
      <c r="AB247" s="1086" t="s">
        <v>273</v>
      </c>
      <c r="AC247" s="1087"/>
      <c r="AD247" s="1087"/>
      <c r="AE247" s="1087"/>
      <c r="AF247" s="1087"/>
      <c r="AG247" s="1086" t="s">
        <v>274</v>
      </c>
      <c r="AH247" s="1087"/>
      <c r="AI247" s="1087"/>
      <c r="AJ247" s="208" t="s">
        <v>65</v>
      </c>
      <c r="AK247" s="1089" t="s">
        <v>275</v>
      </c>
      <c r="AL247" s="1087"/>
      <c r="AM247" s="1087"/>
      <c r="AN247" s="1087"/>
      <c r="AO247" s="1087"/>
      <c r="AP247" s="1087"/>
      <c r="AQ247" s="209">
        <v>45000000</v>
      </c>
      <c r="AR247" s="209">
        <v>45000000</v>
      </c>
      <c r="AS247" s="267">
        <v>0</v>
      </c>
      <c r="AT247" s="217">
        <v>0</v>
      </c>
      <c r="AU247" s="209">
        <v>45000000</v>
      </c>
      <c r="AV247" s="210">
        <v>0</v>
      </c>
      <c r="AW247" s="216">
        <v>3926588</v>
      </c>
      <c r="AX247" s="209">
        <v>41073412</v>
      </c>
      <c r="AY247" s="209">
        <v>3926588</v>
      </c>
      <c r="AZ247" s="210">
        <v>0</v>
      </c>
      <c r="BA247" s="209">
        <v>3926588</v>
      </c>
      <c r="BB247" s="210">
        <v>0</v>
      </c>
      <c r="BC247" s="210">
        <v>0</v>
      </c>
    </row>
    <row r="248" spans="1:55" s="151" customFormat="1" ht="13.5" x14ac:dyDescent="0.2">
      <c r="A248" s="215" t="str">
        <f t="shared" si="10"/>
        <v>C25021000402410</v>
      </c>
      <c r="B248" s="1086" t="s">
        <v>99</v>
      </c>
      <c r="C248" s="1087"/>
      <c r="D248" s="1086" t="s">
        <v>322</v>
      </c>
      <c r="E248" s="1087"/>
      <c r="F248" s="1086" t="s">
        <v>324</v>
      </c>
      <c r="G248" s="1087"/>
      <c r="H248" s="1086" t="s">
        <v>283</v>
      </c>
      <c r="I248" s="1087"/>
      <c r="J248" s="1086" t="s">
        <v>280</v>
      </c>
      <c r="K248" s="1087"/>
      <c r="L248" s="1087"/>
      <c r="M248" s="1086" t="s">
        <v>282</v>
      </c>
      <c r="N248" s="1087"/>
      <c r="O248" s="1087"/>
      <c r="P248" s="1086" t="s">
        <v>283</v>
      </c>
      <c r="Q248" s="1087"/>
      <c r="R248" s="1086"/>
      <c r="S248" s="1087"/>
      <c r="T248" s="1088" t="s">
        <v>84</v>
      </c>
      <c r="U248" s="1087"/>
      <c r="V248" s="1087"/>
      <c r="W248" s="1087"/>
      <c r="X248" s="1087"/>
      <c r="Y248" s="1087"/>
      <c r="Z248" s="1087"/>
      <c r="AA248" s="1087"/>
      <c r="AB248" s="1086" t="s">
        <v>273</v>
      </c>
      <c r="AC248" s="1087"/>
      <c r="AD248" s="1087"/>
      <c r="AE248" s="1087"/>
      <c r="AF248" s="1087"/>
      <c r="AG248" s="1086" t="s">
        <v>274</v>
      </c>
      <c r="AH248" s="1087"/>
      <c r="AI248" s="1087"/>
      <c r="AJ248" s="208" t="s">
        <v>65</v>
      </c>
      <c r="AK248" s="1089" t="s">
        <v>275</v>
      </c>
      <c r="AL248" s="1087"/>
      <c r="AM248" s="1087"/>
      <c r="AN248" s="1087"/>
      <c r="AO248" s="1087"/>
      <c r="AP248" s="1087"/>
      <c r="AQ248" s="209">
        <v>139085702</v>
      </c>
      <c r="AR248" s="209">
        <v>134721000</v>
      </c>
      <c r="AS248" s="266">
        <v>4364702</v>
      </c>
      <c r="AT248" s="217">
        <v>0</v>
      </c>
      <c r="AU248" s="209">
        <v>41688673</v>
      </c>
      <c r="AV248" s="209">
        <v>93032327</v>
      </c>
      <c r="AW248" s="216">
        <v>31239810</v>
      </c>
      <c r="AX248" s="209">
        <v>10448863</v>
      </c>
      <c r="AY248" s="209">
        <v>29594222</v>
      </c>
      <c r="AZ248" s="209">
        <v>1645588</v>
      </c>
      <c r="BA248" s="209">
        <v>29594222</v>
      </c>
      <c r="BB248" s="210">
        <v>0</v>
      </c>
      <c r="BC248" s="210">
        <v>0</v>
      </c>
    </row>
    <row r="249" spans="1:55" s="151" customFormat="1" ht="13.5" x14ac:dyDescent="0.2">
      <c r="A249" s="215" t="str">
        <f t="shared" si="10"/>
        <v>C25021000402610</v>
      </c>
      <c r="B249" s="1086" t="s">
        <v>99</v>
      </c>
      <c r="C249" s="1087"/>
      <c r="D249" s="1086" t="s">
        <v>322</v>
      </c>
      <c r="E249" s="1087"/>
      <c r="F249" s="1086" t="s">
        <v>324</v>
      </c>
      <c r="G249" s="1087"/>
      <c r="H249" s="1086" t="s">
        <v>283</v>
      </c>
      <c r="I249" s="1087"/>
      <c r="J249" s="1086" t="s">
        <v>280</v>
      </c>
      <c r="K249" s="1087"/>
      <c r="L249" s="1087"/>
      <c r="M249" s="1086" t="s">
        <v>282</v>
      </c>
      <c r="N249" s="1087"/>
      <c r="O249" s="1087"/>
      <c r="P249" s="1086" t="s">
        <v>292</v>
      </c>
      <c r="Q249" s="1087"/>
      <c r="R249" s="1086"/>
      <c r="S249" s="1087"/>
      <c r="T249" s="1088" t="s">
        <v>329</v>
      </c>
      <c r="U249" s="1087"/>
      <c r="V249" s="1087"/>
      <c r="W249" s="1087"/>
      <c r="X249" s="1087"/>
      <c r="Y249" s="1087"/>
      <c r="Z249" s="1087"/>
      <c r="AA249" s="1087"/>
      <c r="AB249" s="1086" t="s">
        <v>273</v>
      </c>
      <c r="AC249" s="1087"/>
      <c r="AD249" s="1087"/>
      <c r="AE249" s="1087"/>
      <c r="AF249" s="1087"/>
      <c r="AG249" s="1086" t="s">
        <v>274</v>
      </c>
      <c r="AH249" s="1087"/>
      <c r="AI249" s="1087"/>
      <c r="AJ249" s="208" t="s">
        <v>65</v>
      </c>
      <c r="AK249" s="1089" t="s">
        <v>275</v>
      </c>
      <c r="AL249" s="1087"/>
      <c r="AM249" s="1087"/>
      <c r="AN249" s="1087"/>
      <c r="AO249" s="1087"/>
      <c r="AP249" s="1087"/>
      <c r="AQ249" s="209">
        <v>40000000</v>
      </c>
      <c r="AR249" s="209">
        <v>20000000</v>
      </c>
      <c r="AS249" s="266">
        <v>20000000</v>
      </c>
      <c r="AT249" s="217">
        <v>0</v>
      </c>
      <c r="AU249" s="210">
        <v>0</v>
      </c>
      <c r="AV249" s="209">
        <v>20000000</v>
      </c>
      <c r="AW249" s="217">
        <v>0</v>
      </c>
      <c r="AX249" s="210">
        <v>0</v>
      </c>
      <c r="AY249" s="210">
        <v>0</v>
      </c>
      <c r="AZ249" s="210">
        <v>0</v>
      </c>
      <c r="BA249" s="210">
        <v>0</v>
      </c>
      <c r="BB249" s="210">
        <v>0</v>
      </c>
      <c r="BC249" s="210">
        <v>0</v>
      </c>
    </row>
    <row r="250" spans="1:55" s="151" customFormat="1" ht="13.5" x14ac:dyDescent="0.2">
      <c r="A250" s="215" t="str">
        <f t="shared" si="10"/>
        <v>C250210004021110</v>
      </c>
      <c r="B250" s="1086" t="s">
        <v>99</v>
      </c>
      <c r="C250" s="1087"/>
      <c r="D250" s="1086" t="s">
        <v>322</v>
      </c>
      <c r="E250" s="1087"/>
      <c r="F250" s="1086" t="s">
        <v>324</v>
      </c>
      <c r="G250" s="1087"/>
      <c r="H250" s="1086" t="s">
        <v>283</v>
      </c>
      <c r="I250" s="1087"/>
      <c r="J250" s="1086" t="s">
        <v>280</v>
      </c>
      <c r="K250" s="1087"/>
      <c r="L250" s="1087"/>
      <c r="M250" s="1086" t="s">
        <v>282</v>
      </c>
      <c r="N250" s="1087"/>
      <c r="O250" s="1087"/>
      <c r="P250" s="1086" t="s">
        <v>80</v>
      </c>
      <c r="Q250" s="1087"/>
      <c r="R250" s="1086"/>
      <c r="S250" s="1087"/>
      <c r="T250" s="1088" t="s">
        <v>330</v>
      </c>
      <c r="U250" s="1087"/>
      <c r="V250" s="1087"/>
      <c r="W250" s="1087"/>
      <c r="X250" s="1087"/>
      <c r="Y250" s="1087"/>
      <c r="Z250" s="1087"/>
      <c r="AA250" s="1087"/>
      <c r="AB250" s="1086" t="s">
        <v>273</v>
      </c>
      <c r="AC250" s="1087"/>
      <c r="AD250" s="1087"/>
      <c r="AE250" s="1087"/>
      <c r="AF250" s="1087"/>
      <c r="AG250" s="1086" t="s">
        <v>274</v>
      </c>
      <c r="AH250" s="1087"/>
      <c r="AI250" s="1087"/>
      <c r="AJ250" s="208" t="s">
        <v>65</v>
      </c>
      <c r="AK250" s="1089" t="s">
        <v>275</v>
      </c>
      <c r="AL250" s="1087"/>
      <c r="AM250" s="1087"/>
      <c r="AN250" s="1087"/>
      <c r="AO250" s="1087"/>
      <c r="AP250" s="1087"/>
      <c r="AQ250" s="210">
        <v>0</v>
      </c>
      <c r="AR250" s="210">
        <v>0</v>
      </c>
      <c r="AS250" s="267">
        <v>0</v>
      </c>
      <c r="AT250" s="217">
        <v>0</v>
      </c>
      <c r="AU250" s="210">
        <v>0</v>
      </c>
      <c r="AV250" s="210">
        <v>0</v>
      </c>
      <c r="AW250" s="217">
        <v>0</v>
      </c>
      <c r="AX250" s="210">
        <v>0</v>
      </c>
      <c r="AY250" s="210">
        <v>0</v>
      </c>
      <c r="AZ250" s="210">
        <v>0</v>
      </c>
      <c r="BA250" s="210">
        <v>0</v>
      </c>
      <c r="BB250" s="210">
        <v>0</v>
      </c>
      <c r="BC250" s="210">
        <v>0</v>
      </c>
    </row>
    <row r="251" spans="1:55" s="316" customFormat="1" ht="13.5" x14ac:dyDescent="0.2">
      <c r="A251" s="316" t="str">
        <f t="shared" si="10"/>
        <v>C25021000510</v>
      </c>
      <c r="B251" s="1098" t="s">
        <v>99</v>
      </c>
      <c r="C251" s="1095"/>
      <c r="D251" s="1098" t="s">
        <v>322</v>
      </c>
      <c r="E251" s="1095"/>
      <c r="F251" s="1098" t="s">
        <v>324</v>
      </c>
      <c r="G251" s="1095"/>
      <c r="H251" s="1098" t="s">
        <v>284</v>
      </c>
      <c r="I251" s="1095"/>
      <c r="J251" s="1098"/>
      <c r="K251" s="1095"/>
      <c r="L251" s="1095"/>
      <c r="M251" s="1098"/>
      <c r="N251" s="1095"/>
      <c r="O251" s="1095"/>
      <c r="P251" s="1098"/>
      <c r="Q251" s="1095"/>
      <c r="R251" s="1098"/>
      <c r="S251" s="1095"/>
      <c r="T251" s="1099" t="s">
        <v>333</v>
      </c>
      <c r="U251" s="1095"/>
      <c r="V251" s="1095"/>
      <c r="W251" s="1095"/>
      <c r="X251" s="1095"/>
      <c r="Y251" s="1095"/>
      <c r="Z251" s="1095"/>
      <c r="AA251" s="1095"/>
      <c r="AB251" s="1098" t="s">
        <v>273</v>
      </c>
      <c r="AC251" s="1095"/>
      <c r="AD251" s="1095"/>
      <c r="AE251" s="1095"/>
      <c r="AF251" s="1095"/>
      <c r="AG251" s="1098" t="s">
        <v>274</v>
      </c>
      <c r="AH251" s="1095"/>
      <c r="AI251" s="1095"/>
      <c r="AJ251" s="317" t="s">
        <v>65</v>
      </c>
      <c r="AK251" s="1100" t="s">
        <v>275</v>
      </c>
      <c r="AL251" s="1095"/>
      <c r="AM251" s="1095"/>
      <c r="AN251" s="1095"/>
      <c r="AO251" s="1095"/>
      <c r="AP251" s="1095"/>
      <c r="AQ251" s="266">
        <v>1200000000</v>
      </c>
      <c r="AR251" s="266">
        <v>900000000</v>
      </c>
      <c r="AS251" s="267">
        <v>0</v>
      </c>
      <c r="AT251" s="266">
        <v>300000000</v>
      </c>
      <c r="AU251" s="266">
        <v>624017884</v>
      </c>
      <c r="AV251" s="266">
        <v>275982116</v>
      </c>
      <c r="AW251" s="266">
        <v>236089536</v>
      </c>
      <c r="AX251" s="266">
        <v>387928348</v>
      </c>
      <c r="AY251" s="266">
        <v>227454114</v>
      </c>
      <c r="AZ251" s="266">
        <v>8635422</v>
      </c>
      <c r="BA251" s="266">
        <v>227454114</v>
      </c>
      <c r="BB251" s="267">
        <v>0</v>
      </c>
      <c r="BC251" s="267">
        <v>0</v>
      </c>
    </row>
    <row r="252" spans="1:55" s="151" customFormat="1" ht="13.5" x14ac:dyDescent="0.2">
      <c r="A252" s="215" t="str">
        <f t="shared" si="10"/>
        <v>C250210005010</v>
      </c>
      <c r="B252" s="1092" t="s">
        <v>99</v>
      </c>
      <c r="C252" s="1087"/>
      <c r="D252" s="1092" t="s">
        <v>322</v>
      </c>
      <c r="E252" s="1087"/>
      <c r="F252" s="1092" t="s">
        <v>324</v>
      </c>
      <c r="G252" s="1087"/>
      <c r="H252" s="1092" t="s">
        <v>284</v>
      </c>
      <c r="I252" s="1087"/>
      <c r="J252" s="1092" t="s">
        <v>280</v>
      </c>
      <c r="K252" s="1087"/>
      <c r="L252" s="1087"/>
      <c r="M252" s="1092"/>
      <c r="N252" s="1087"/>
      <c r="O252" s="1087"/>
      <c r="P252" s="1092"/>
      <c r="Q252" s="1087"/>
      <c r="R252" s="1092"/>
      <c r="S252" s="1087"/>
      <c r="T252" s="1093" t="s">
        <v>333</v>
      </c>
      <c r="U252" s="1087"/>
      <c r="V252" s="1087"/>
      <c r="W252" s="1087"/>
      <c r="X252" s="1087"/>
      <c r="Y252" s="1087"/>
      <c r="Z252" s="1087"/>
      <c r="AA252" s="1087"/>
      <c r="AB252" s="1092" t="s">
        <v>273</v>
      </c>
      <c r="AC252" s="1087"/>
      <c r="AD252" s="1087"/>
      <c r="AE252" s="1087"/>
      <c r="AF252" s="1087"/>
      <c r="AG252" s="1092" t="s">
        <v>274</v>
      </c>
      <c r="AH252" s="1087"/>
      <c r="AI252" s="1087"/>
      <c r="AJ252" s="204" t="s">
        <v>65</v>
      </c>
      <c r="AK252" s="1091" t="s">
        <v>275</v>
      </c>
      <c r="AL252" s="1087"/>
      <c r="AM252" s="1087"/>
      <c r="AN252" s="1087"/>
      <c r="AO252" s="1087"/>
      <c r="AP252" s="1087"/>
      <c r="AQ252" s="205">
        <v>900000000</v>
      </c>
      <c r="AR252" s="205">
        <v>900000000</v>
      </c>
      <c r="AS252" s="265">
        <v>0</v>
      </c>
      <c r="AT252" s="307">
        <v>0</v>
      </c>
      <c r="AU252" s="205">
        <v>624017884</v>
      </c>
      <c r="AV252" s="205">
        <v>275982116</v>
      </c>
      <c r="AW252" s="306">
        <v>236089536</v>
      </c>
      <c r="AX252" s="205">
        <v>387928348</v>
      </c>
      <c r="AY252" s="205">
        <v>227454114</v>
      </c>
      <c r="AZ252" s="205">
        <v>8635422</v>
      </c>
      <c r="BA252" s="205">
        <v>227454114</v>
      </c>
      <c r="BB252" s="206">
        <v>0</v>
      </c>
      <c r="BC252" s="206">
        <v>0</v>
      </c>
    </row>
    <row r="253" spans="1:55" s="151" customFormat="1" ht="13.5" x14ac:dyDescent="0.2">
      <c r="A253" s="215" t="str">
        <f t="shared" si="10"/>
        <v>C2502100050210</v>
      </c>
      <c r="B253" s="1092" t="s">
        <v>99</v>
      </c>
      <c r="C253" s="1087"/>
      <c r="D253" s="1092" t="s">
        <v>322</v>
      </c>
      <c r="E253" s="1087"/>
      <c r="F253" s="1092" t="s">
        <v>324</v>
      </c>
      <c r="G253" s="1087"/>
      <c r="H253" s="1092" t="s">
        <v>284</v>
      </c>
      <c r="I253" s="1087"/>
      <c r="J253" s="1092" t="s">
        <v>280</v>
      </c>
      <c r="K253" s="1087"/>
      <c r="L253" s="1087"/>
      <c r="M253" s="1092" t="s">
        <v>282</v>
      </c>
      <c r="N253" s="1087"/>
      <c r="O253" s="1087"/>
      <c r="P253" s="1092"/>
      <c r="Q253" s="1087"/>
      <c r="R253" s="1092"/>
      <c r="S253" s="1087"/>
      <c r="T253" s="1093" t="s">
        <v>326</v>
      </c>
      <c r="U253" s="1087"/>
      <c r="V253" s="1087"/>
      <c r="W253" s="1087"/>
      <c r="X253" s="1087"/>
      <c r="Y253" s="1087"/>
      <c r="Z253" s="1087"/>
      <c r="AA253" s="1087"/>
      <c r="AB253" s="1092" t="s">
        <v>273</v>
      </c>
      <c r="AC253" s="1087"/>
      <c r="AD253" s="1087"/>
      <c r="AE253" s="1087"/>
      <c r="AF253" s="1087"/>
      <c r="AG253" s="1092" t="s">
        <v>274</v>
      </c>
      <c r="AH253" s="1087"/>
      <c r="AI253" s="1087"/>
      <c r="AJ253" s="204" t="s">
        <v>65</v>
      </c>
      <c r="AK253" s="1091" t="s">
        <v>275</v>
      </c>
      <c r="AL253" s="1087"/>
      <c r="AM253" s="1087"/>
      <c r="AN253" s="1087"/>
      <c r="AO253" s="1087"/>
      <c r="AP253" s="1087"/>
      <c r="AQ253" s="205">
        <v>900000000</v>
      </c>
      <c r="AR253" s="205">
        <v>900000000</v>
      </c>
      <c r="AS253" s="265">
        <v>0</v>
      </c>
      <c r="AT253" s="307">
        <v>0</v>
      </c>
      <c r="AU253" s="205">
        <v>624017884</v>
      </c>
      <c r="AV253" s="205">
        <v>275982116</v>
      </c>
      <c r="AW253" s="306">
        <v>236089536</v>
      </c>
      <c r="AX253" s="205">
        <v>387928348</v>
      </c>
      <c r="AY253" s="205">
        <v>227454114</v>
      </c>
      <c r="AZ253" s="205">
        <v>8635422</v>
      </c>
      <c r="BA253" s="205">
        <v>227454114</v>
      </c>
      <c r="BB253" s="206">
        <v>0</v>
      </c>
      <c r="BC253" s="206">
        <v>0</v>
      </c>
    </row>
    <row r="254" spans="1:55" s="151" customFormat="1" ht="13.5" x14ac:dyDescent="0.2">
      <c r="A254" s="215" t="str">
        <f t="shared" si="10"/>
        <v>C25021000502110</v>
      </c>
      <c r="B254" s="1086" t="s">
        <v>99</v>
      </c>
      <c r="C254" s="1087"/>
      <c r="D254" s="1086" t="s">
        <v>322</v>
      </c>
      <c r="E254" s="1087"/>
      <c r="F254" s="1086" t="s">
        <v>324</v>
      </c>
      <c r="G254" s="1087"/>
      <c r="H254" s="1086" t="s">
        <v>284</v>
      </c>
      <c r="I254" s="1087"/>
      <c r="J254" s="1086" t="s">
        <v>280</v>
      </c>
      <c r="K254" s="1087"/>
      <c r="L254" s="1087"/>
      <c r="M254" s="1086" t="s">
        <v>282</v>
      </c>
      <c r="N254" s="1087"/>
      <c r="O254" s="1087"/>
      <c r="P254" s="1086" t="s">
        <v>279</v>
      </c>
      <c r="Q254" s="1087"/>
      <c r="R254" s="1086"/>
      <c r="S254" s="1087"/>
      <c r="T254" s="1088" t="s">
        <v>332</v>
      </c>
      <c r="U254" s="1087"/>
      <c r="V254" s="1087"/>
      <c r="W254" s="1087"/>
      <c r="X254" s="1087"/>
      <c r="Y254" s="1087"/>
      <c r="Z254" s="1087"/>
      <c r="AA254" s="1087"/>
      <c r="AB254" s="1086" t="s">
        <v>273</v>
      </c>
      <c r="AC254" s="1087"/>
      <c r="AD254" s="1087"/>
      <c r="AE254" s="1087"/>
      <c r="AF254" s="1087"/>
      <c r="AG254" s="1086" t="s">
        <v>274</v>
      </c>
      <c r="AH254" s="1087"/>
      <c r="AI254" s="1087"/>
      <c r="AJ254" s="208" t="s">
        <v>65</v>
      </c>
      <c r="AK254" s="1089" t="s">
        <v>275</v>
      </c>
      <c r="AL254" s="1087"/>
      <c r="AM254" s="1087"/>
      <c r="AN254" s="1087"/>
      <c r="AO254" s="1087"/>
      <c r="AP254" s="1087"/>
      <c r="AQ254" s="209">
        <v>550000000</v>
      </c>
      <c r="AR254" s="209">
        <v>550000000</v>
      </c>
      <c r="AS254" s="267">
        <v>0</v>
      </c>
      <c r="AT254" s="217">
        <v>0</v>
      </c>
      <c r="AU254" s="209">
        <v>333700000</v>
      </c>
      <c r="AV254" s="209">
        <v>216300000</v>
      </c>
      <c r="AW254" s="216">
        <v>102413333</v>
      </c>
      <c r="AX254" s="209">
        <v>231286667</v>
      </c>
      <c r="AY254" s="209">
        <v>102413333</v>
      </c>
      <c r="AZ254" s="210">
        <v>0</v>
      </c>
      <c r="BA254" s="209">
        <v>102413333</v>
      </c>
      <c r="BB254" s="210">
        <v>0</v>
      </c>
      <c r="BC254" s="210">
        <v>0</v>
      </c>
    </row>
    <row r="255" spans="1:55" s="151" customFormat="1" ht="13.5" x14ac:dyDescent="0.2">
      <c r="A255" s="215" t="str">
        <f t="shared" si="10"/>
        <v>C25021000502210</v>
      </c>
      <c r="B255" s="1086" t="s">
        <v>99</v>
      </c>
      <c r="C255" s="1087"/>
      <c r="D255" s="1086" t="s">
        <v>322</v>
      </c>
      <c r="E255" s="1087"/>
      <c r="F255" s="1086" t="s">
        <v>324</v>
      </c>
      <c r="G255" s="1087"/>
      <c r="H255" s="1086" t="s">
        <v>284</v>
      </c>
      <c r="I255" s="1087"/>
      <c r="J255" s="1086" t="s">
        <v>280</v>
      </c>
      <c r="K255" s="1087"/>
      <c r="L255" s="1087"/>
      <c r="M255" s="1086" t="s">
        <v>282</v>
      </c>
      <c r="N255" s="1087"/>
      <c r="O255" s="1087"/>
      <c r="P255" s="1086" t="s">
        <v>282</v>
      </c>
      <c r="Q255" s="1087"/>
      <c r="R255" s="1086"/>
      <c r="S255" s="1087"/>
      <c r="T255" s="1088" t="s">
        <v>327</v>
      </c>
      <c r="U255" s="1087"/>
      <c r="V255" s="1087"/>
      <c r="W255" s="1087"/>
      <c r="X255" s="1087"/>
      <c r="Y255" s="1087"/>
      <c r="Z255" s="1087"/>
      <c r="AA255" s="1087"/>
      <c r="AB255" s="1086" t="s">
        <v>273</v>
      </c>
      <c r="AC255" s="1087"/>
      <c r="AD255" s="1087"/>
      <c r="AE255" s="1087"/>
      <c r="AF255" s="1087"/>
      <c r="AG255" s="1086" t="s">
        <v>274</v>
      </c>
      <c r="AH255" s="1087"/>
      <c r="AI255" s="1087"/>
      <c r="AJ255" s="208" t="s">
        <v>65</v>
      </c>
      <c r="AK255" s="1089" t="s">
        <v>275</v>
      </c>
      <c r="AL255" s="1087"/>
      <c r="AM255" s="1087"/>
      <c r="AN255" s="1087"/>
      <c r="AO255" s="1087"/>
      <c r="AP255" s="1087"/>
      <c r="AQ255" s="209">
        <v>120000000</v>
      </c>
      <c r="AR255" s="209">
        <v>120000000</v>
      </c>
      <c r="AS255" s="267">
        <v>0</v>
      </c>
      <c r="AT255" s="217">
        <v>0</v>
      </c>
      <c r="AU255" s="209">
        <v>120000000</v>
      </c>
      <c r="AV255" s="210">
        <v>0</v>
      </c>
      <c r="AW255" s="216">
        <v>24000000</v>
      </c>
      <c r="AX255" s="209">
        <v>96000000</v>
      </c>
      <c r="AY255" s="209">
        <v>24000000</v>
      </c>
      <c r="AZ255" s="210">
        <v>0</v>
      </c>
      <c r="BA255" s="209">
        <v>24000000</v>
      </c>
      <c r="BB255" s="210">
        <v>0</v>
      </c>
      <c r="BC255" s="210">
        <v>0</v>
      </c>
    </row>
    <row r="256" spans="1:55" s="151" customFormat="1" ht="13.5" x14ac:dyDescent="0.2">
      <c r="A256" s="215" t="str">
        <f t="shared" si="10"/>
        <v>C25021000502310</v>
      </c>
      <c r="B256" s="1086" t="s">
        <v>99</v>
      </c>
      <c r="C256" s="1087"/>
      <c r="D256" s="1086" t="s">
        <v>322</v>
      </c>
      <c r="E256" s="1087"/>
      <c r="F256" s="1086" t="s">
        <v>324</v>
      </c>
      <c r="G256" s="1087"/>
      <c r="H256" s="1086" t="s">
        <v>284</v>
      </c>
      <c r="I256" s="1087"/>
      <c r="J256" s="1086" t="s">
        <v>280</v>
      </c>
      <c r="K256" s="1087"/>
      <c r="L256" s="1087"/>
      <c r="M256" s="1086" t="s">
        <v>282</v>
      </c>
      <c r="N256" s="1087"/>
      <c r="O256" s="1087"/>
      <c r="P256" s="1086" t="s">
        <v>289</v>
      </c>
      <c r="Q256" s="1087"/>
      <c r="R256" s="1086"/>
      <c r="S256" s="1087"/>
      <c r="T256" s="1088" t="s">
        <v>328</v>
      </c>
      <c r="U256" s="1087"/>
      <c r="V256" s="1087"/>
      <c r="W256" s="1087"/>
      <c r="X256" s="1087"/>
      <c r="Y256" s="1087"/>
      <c r="Z256" s="1087"/>
      <c r="AA256" s="1087"/>
      <c r="AB256" s="1086" t="s">
        <v>273</v>
      </c>
      <c r="AC256" s="1087"/>
      <c r="AD256" s="1087"/>
      <c r="AE256" s="1087"/>
      <c r="AF256" s="1087"/>
      <c r="AG256" s="1086" t="s">
        <v>274</v>
      </c>
      <c r="AH256" s="1087"/>
      <c r="AI256" s="1087"/>
      <c r="AJ256" s="208" t="s">
        <v>65</v>
      </c>
      <c r="AK256" s="1089" t="s">
        <v>275</v>
      </c>
      <c r="AL256" s="1087"/>
      <c r="AM256" s="1087"/>
      <c r="AN256" s="1087"/>
      <c r="AO256" s="1087"/>
      <c r="AP256" s="1087"/>
      <c r="AQ256" s="209">
        <v>55000000</v>
      </c>
      <c r="AR256" s="209">
        <v>55000000</v>
      </c>
      <c r="AS256" s="267">
        <v>0</v>
      </c>
      <c r="AT256" s="217">
        <v>0</v>
      </c>
      <c r="AU256" s="209">
        <v>55000000</v>
      </c>
      <c r="AV256" s="210">
        <v>0</v>
      </c>
      <c r="AW256" s="216">
        <v>19578547</v>
      </c>
      <c r="AX256" s="209">
        <v>35421453</v>
      </c>
      <c r="AY256" s="209">
        <v>19578547</v>
      </c>
      <c r="AZ256" s="210">
        <v>0</v>
      </c>
      <c r="BA256" s="209">
        <v>19578547</v>
      </c>
      <c r="BB256" s="210">
        <v>0</v>
      </c>
      <c r="BC256" s="210">
        <v>0</v>
      </c>
    </row>
    <row r="257" spans="1:55" s="151" customFormat="1" ht="13.5" x14ac:dyDescent="0.2">
      <c r="A257" s="215" t="str">
        <f t="shared" si="10"/>
        <v>C25021000502410</v>
      </c>
      <c r="B257" s="1086" t="s">
        <v>99</v>
      </c>
      <c r="C257" s="1087"/>
      <c r="D257" s="1086" t="s">
        <v>322</v>
      </c>
      <c r="E257" s="1087"/>
      <c r="F257" s="1086" t="s">
        <v>324</v>
      </c>
      <c r="G257" s="1087"/>
      <c r="H257" s="1086" t="s">
        <v>284</v>
      </c>
      <c r="I257" s="1087"/>
      <c r="J257" s="1086" t="s">
        <v>280</v>
      </c>
      <c r="K257" s="1087"/>
      <c r="L257" s="1087"/>
      <c r="M257" s="1086" t="s">
        <v>282</v>
      </c>
      <c r="N257" s="1087"/>
      <c r="O257" s="1087"/>
      <c r="P257" s="1086" t="s">
        <v>283</v>
      </c>
      <c r="Q257" s="1087"/>
      <c r="R257" s="1086"/>
      <c r="S257" s="1087"/>
      <c r="T257" s="1088" t="s">
        <v>84</v>
      </c>
      <c r="U257" s="1087"/>
      <c r="V257" s="1087"/>
      <c r="W257" s="1087"/>
      <c r="X257" s="1087"/>
      <c r="Y257" s="1087"/>
      <c r="Z257" s="1087"/>
      <c r="AA257" s="1087"/>
      <c r="AB257" s="1086" t="s">
        <v>273</v>
      </c>
      <c r="AC257" s="1087"/>
      <c r="AD257" s="1087"/>
      <c r="AE257" s="1087"/>
      <c r="AF257" s="1087"/>
      <c r="AG257" s="1086" t="s">
        <v>274</v>
      </c>
      <c r="AH257" s="1087"/>
      <c r="AI257" s="1087"/>
      <c r="AJ257" s="208" t="s">
        <v>65</v>
      </c>
      <c r="AK257" s="1089" t="s">
        <v>275</v>
      </c>
      <c r="AL257" s="1087"/>
      <c r="AM257" s="1087"/>
      <c r="AN257" s="1087"/>
      <c r="AO257" s="1087"/>
      <c r="AP257" s="1087"/>
      <c r="AQ257" s="209">
        <v>175000000</v>
      </c>
      <c r="AR257" s="209">
        <v>175000000</v>
      </c>
      <c r="AS257" s="267">
        <v>0</v>
      </c>
      <c r="AT257" s="217">
        <v>0</v>
      </c>
      <c r="AU257" s="209">
        <v>115317884</v>
      </c>
      <c r="AV257" s="209">
        <v>59682116</v>
      </c>
      <c r="AW257" s="216">
        <v>90097656</v>
      </c>
      <c r="AX257" s="209">
        <v>25220228</v>
      </c>
      <c r="AY257" s="209">
        <v>81462234</v>
      </c>
      <c r="AZ257" s="209">
        <v>8635422</v>
      </c>
      <c r="BA257" s="209">
        <v>81462234</v>
      </c>
      <c r="BB257" s="210">
        <v>0</v>
      </c>
      <c r="BC257" s="210">
        <v>0</v>
      </c>
    </row>
    <row r="258" spans="1:55" s="151" customFormat="1" ht="13.5" x14ac:dyDescent="0.2">
      <c r="A258" s="215" t="str">
        <f t="shared" si="10"/>
        <v>C25021000502610</v>
      </c>
      <c r="B258" s="1086" t="s">
        <v>99</v>
      </c>
      <c r="C258" s="1087"/>
      <c r="D258" s="1086" t="s">
        <v>322</v>
      </c>
      <c r="E258" s="1087"/>
      <c r="F258" s="1086" t="s">
        <v>324</v>
      </c>
      <c r="G258" s="1087"/>
      <c r="H258" s="1086" t="s">
        <v>284</v>
      </c>
      <c r="I258" s="1087"/>
      <c r="J258" s="1086" t="s">
        <v>280</v>
      </c>
      <c r="K258" s="1087"/>
      <c r="L258" s="1087"/>
      <c r="M258" s="1086" t="s">
        <v>282</v>
      </c>
      <c r="N258" s="1087"/>
      <c r="O258" s="1087"/>
      <c r="P258" s="1086" t="s">
        <v>292</v>
      </c>
      <c r="Q258" s="1087"/>
      <c r="R258" s="1086"/>
      <c r="S258" s="1087"/>
      <c r="T258" s="1088" t="s">
        <v>329</v>
      </c>
      <c r="U258" s="1087"/>
      <c r="V258" s="1087"/>
      <c r="W258" s="1087"/>
      <c r="X258" s="1087"/>
      <c r="Y258" s="1087"/>
      <c r="Z258" s="1087"/>
      <c r="AA258" s="1087"/>
      <c r="AB258" s="1086" t="s">
        <v>273</v>
      </c>
      <c r="AC258" s="1087"/>
      <c r="AD258" s="1087"/>
      <c r="AE258" s="1087"/>
      <c r="AF258" s="1087"/>
      <c r="AG258" s="1086" t="s">
        <v>274</v>
      </c>
      <c r="AH258" s="1087"/>
      <c r="AI258" s="1087"/>
      <c r="AJ258" s="208" t="s">
        <v>65</v>
      </c>
      <c r="AK258" s="1089" t="s">
        <v>275</v>
      </c>
      <c r="AL258" s="1087"/>
      <c r="AM258" s="1087"/>
      <c r="AN258" s="1087"/>
      <c r="AO258" s="1087"/>
      <c r="AP258" s="1087"/>
      <c r="AQ258" s="210">
        <v>0</v>
      </c>
      <c r="AR258" s="210">
        <v>0</v>
      </c>
      <c r="AS258" s="267">
        <v>0</v>
      </c>
      <c r="AT258" s="217">
        <v>0</v>
      </c>
      <c r="AU258" s="210">
        <v>0</v>
      </c>
      <c r="AV258" s="210">
        <v>0</v>
      </c>
      <c r="AW258" s="217">
        <v>0</v>
      </c>
      <c r="AX258" s="210">
        <v>0</v>
      </c>
      <c r="AY258" s="210">
        <v>0</v>
      </c>
      <c r="AZ258" s="210">
        <v>0</v>
      </c>
      <c r="BA258" s="210">
        <v>0</v>
      </c>
      <c r="BB258" s="210">
        <v>0</v>
      </c>
      <c r="BC258" s="210">
        <v>0</v>
      </c>
    </row>
    <row r="259" spans="1:55" s="151" customFormat="1" ht="13.5" x14ac:dyDescent="0.2">
      <c r="A259" s="215" t="str">
        <f t="shared" si="10"/>
        <v>C250210005021110</v>
      </c>
      <c r="B259" s="1086" t="s">
        <v>99</v>
      </c>
      <c r="C259" s="1087"/>
      <c r="D259" s="1086" t="s">
        <v>322</v>
      </c>
      <c r="E259" s="1087"/>
      <c r="F259" s="1086" t="s">
        <v>324</v>
      </c>
      <c r="G259" s="1087"/>
      <c r="H259" s="1086" t="s">
        <v>284</v>
      </c>
      <c r="I259" s="1087"/>
      <c r="J259" s="1086" t="s">
        <v>280</v>
      </c>
      <c r="K259" s="1087"/>
      <c r="L259" s="1087"/>
      <c r="M259" s="1086" t="s">
        <v>282</v>
      </c>
      <c r="N259" s="1087"/>
      <c r="O259" s="1087"/>
      <c r="P259" s="1086" t="s">
        <v>80</v>
      </c>
      <c r="Q259" s="1087"/>
      <c r="R259" s="1086"/>
      <c r="S259" s="1087"/>
      <c r="T259" s="1088" t="s">
        <v>330</v>
      </c>
      <c r="U259" s="1087"/>
      <c r="V259" s="1087"/>
      <c r="W259" s="1087"/>
      <c r="X259" s="1087"/>
      <c r="Y259" s="1087"/>
      <c r="Z259" s="1087"/>
      <c r="AA259" s="1087"/>
      <c r="AB259" s="1086" t="s">
        <v>273</v>
      </c>
      <c r="AC259" s="1087"/>
      <c r="AD259" s="1087"/>
      <c r="AE259" s="1087"/>
      <c r="AF259" s="1087"/>
      <c r="AG259" s="1086" t="s">
        <v>274</v>
      </c>
      <c r="AH259" s="1087"/>
      <c r="AI259" s="1087"/>
      <c r="AJ259" s="208" t="s">
        <v>65</v>
      </c>
      <c r="AK259" s="1089" t="s">
        <v>275</v>
      </c>
      <c r="AL259" s="1087"/>
      <c r="AM259" s="1087"/>
      <c r="AN259" s="1087"/>
      <c r="AO259" s="1087"/>
      <c r="AP259" s="1087"/>
      <c r="AQ259" s="210">
        <v>0</v>
      </c>
      <c r="AR259" s="210">
        <v>0</v>
      </c>
      <c r="AS259" s="267">
        <v>0</v>
      </c>
      <c r="AT259" s="217">
        <v>0</v>
      </c>
      <c r="AU259" s="210">
        <v>0</v>
      </c>
      <c r="AV259" s="210">
        <v>0</v>
      </c>
      <c r="AW259" s="217">
        <v>0</v>
      </c>
      <c r="AX259" s="210">
        <v>0</v>
      </c>
      <c r="AY259" s="210">
        <v>0</v>
      </c>
      <c r="AZ259" s="210">
        <v>0</v>
      </c>
      <c r="BA259" s="210">
        <v>0</v>
      </c>
      <c r="BB259" s="210">
        <v>0</v>
      </c>
      <c r="BC259" s="210">
        <v>0</v>
      </c>
    </row>
    <row r="260" spans="1:55" s="316" customFormat="1" ht="13.5" x14ac:dyDescent="0.2">
      <c r="A260" s="316" t="str">
        <f t="shared" si="10"/>
        <v>C25021000610</v>
      </c>
      <c r="B260" s="1098" t="s">
        <v>99</v>
      </c>
      <c r="C260" s="1095"/>
      <c r="D260" s="1098" t="s">
        <v>322</v>
      </c>
      <c r="E260" s="1095"/>
      <c r="F260" s="1098" t="s">
        <v>324</v>
      </c>
      <c r="G260" s="1095"/>
      <c r="H260" s="1098" t="s">
        <v>292</v>
      </c>
      <c r="I260" s="1095"/>
      <c r="J260" s="1098"/>
      <c r="K260" s="1095"/>
      <c r="L260" s="1095"/>
      <c r="M260" s="1098"/>
      <c r="N260" s="1095"/>
      <c r="O260" s="1095"/>
      <c r="P260" s="1098"/>
      <c r="Q260" s="1095"/>
      <c r="R260" s="1098"/>
      <c r="S260" s="1095"/>
      <c r="T260" s="1099" t="s">
        <v>334</v>
      </c>
      <c r="U260" s="1095"/>
      <c r="V260" s="1095"/>
      <c r="W260" s="1095"/>
      <c r="X260" s="1095"/>
      <c r="Y260" s="1095"/>
      <c r="Z260" s="1095"/>
      <c r="AA260" s="1095"/>
      <c r="AB260" s="1098" t="s">
        <v>273</v>
      </c>
      <c r="AC260" s="1095"/>
      <c r="AD260" s="1095"/>
      <c r="AE260" s="1095"/>
      <c r="AF260" s="1095"/>
      <c r="AG260" s="1098" t="s">
        <v>274</v>
      </c>
      <c r="AH260" s="1095"/>
      <c r="AI260" s="1095"/>
      <c r="AJ260" s="317" t="s">
        <v>65</v>
      </c>
      <c r="AK260" s="1100" t="s">
        <v>275</v>
      </c>
      <c r="AL260" s="1095"/>
      <c r="AM260" s="1095"/>
      <c r="AN260" s="1095"/>
      <c r="AO260" s="1095"/>
      <c r="AP260" s="1095"/>
      <c r="AQ260" s="266">
        <v>3600000000</v>
      </c>
      <c r="AR260" s="266">
        <v>2800000000</v>
      </c>
      <c r="AS260" s="266">
        <v>800000000</v>
      </c>
      <c r="AT260" s="266">
        <v>400000000</v>
      </c>
      <c r="AU260" s="266">
        <v>2544633751</v>
      </c>
      <c r="AV260" s="266">
        <v>255366249</v>
      </c>
      <c r="AW260" s="266">
        <v>1220864044</v>
      </c>
      <c r="AX260" s="266">
        <v>1323769707</v>
      </c>
      <c r="AY260" s="266">
        <v>1183943183</v>
      </c>
      <c r="AZ260" s="266">
        <v>36920861</v>
      </c>
      <c r="BA260" s="266">
        <v>1183943183</v>
      </c>
      <c r="BB260" s="267">
        <v>0</v>
      </c>
      <c r="BC260" s="266">
        <v>1535129</v>
      </c>
    </row>
    <row r="261" spans="1:55" s="151" customFormat="1" ht="13.5" x14ac:dyDescent="0.2">
      <c r="A261" s="215" t="str">
        <f t="shared" si="10"/>
        <v>C250210006010</v>
      </c>
      <c r="B261" s="1092" t="s">
        <v>99</v>
      </c>
      <c r="C261" s="1087"/>
      <c r="D261" s="1092" t="s">
        <v>322</v>
      </c>
      <c r="E261" s="1087"/>
      <c r="F261" s="1092" t="s">
        <v>324</v>
      </c>
      <c r="G261" s="1087"/>
      <c r="H261" s="1092" t="s">
        <v>292</v>
      </c>
      <c r="I261" s="1087"/>
      <c r="J261" s="1092" t="s">
        <v>280</v>
      </c>
      <c r="K261" s="1087"/>
      <c r="L261" s="1087"/>
      <c r="M261" s="1092"/>
      <c r="N261" s="1087"/>
      <c r="O261" s="1087"/>
      <c r="P261" s="1092"/>
      <c r="Q261" s="1087"/>
      <c r="R261" s="1092"/>
      <c r="S261" s="1087"/>
      <c r="T261" s="1093" t="s">
        <v>334</v>
      </c>
      <c r="U261" s="1087"/>
      <c r="V261" s="1087"/>
      <c r="W261" s="1087"/>
      <c r="X261" s="1087"/>
      <c r="Y261" s="1087"/>
      <c r="Z261" s="1087"/>
      <c r="AA261" s="1087"/>
      <c r="AB261" s="1092" t="s">
        <v>273</v>
      </c>
      <c r="AC261" s="1087"/>
      <c r="AD261" s="1087"/>
      <c r="AE261" s="1087"/>
      <c r="AF261" s="1087"/>
      <c r="AG261" s="1092" t="s">
        <v>274</v>
      </c>
      <c r="AH261" s="1087"/>
      <c r="AI261" s="1087"/>
      <c r="AJ261" s="204" t="s">
        <v>65</v>
      </c>
      <c r="AK261" s="1091" t="s">
        <v>275</v>
      </c>
      <c r="AL261" s="1087"/>
      <c r="AM261" s="1087"/>
      <c r="AN261" s="1087"/>
      <c r="AO261" s="1087"/>
      <c r="AP261" s="1087"/>
      <c r="AQ261" s="205">
        <v>2900000000</v>
      </c>
      <c r="AR261" s="205">
        <v>2800000000</v>
      </c>
      <c r="AS261" s="264">
        <v>100000000</v>
      </c>
      <c r="AT261" s="307">
        <v>0</v>
      </c>
      <c r="AU261" s="205">
        <v>2544633751</v>
      </c>
      <c r="AV261" s="205">
        <v>255366249</v>
      </c>
      <c r="AW261" s="306">
        <v>1220864044</v>
      </c>
      <c r="AX261" s="205">
        <v>1323769707</v>
      </c>
      <c r="AY261" s="205">
        <v>1183943183</v>
      </c>
      <c r="AZ261" s="205">
        <v>36920861</v>
      </c>
      <c r="BA261" s="205">
        <v>1183943183</v>
      </c>
      <c r="BB261" s="206">
        <v>0</v>
      </c>
      <c r="BC261" s="205">
        <v>1535129</v>
      </c>
    </row>
    <row r="262" spans="1:55" s="151" customFormat="1" ht="13.5" x14ac:dyDescent="0.2">
      <c r="A262" s="215" t="str">
        <f t="shared" si="10"/>
        <v>C2502100060110</v>
      </c>
      <c r="B262" s="1092" t="s">
        <v>99</v>
      </c>
      <c r="C262" s="1087"/>
      <c r="D262" s="1092" t="s">
        <v>322</v>
      </c>
      <c r="E262" s="1087"/>
      <c r="F262" s="1092" t="s">
        <v>324</v>
      </c>
      <c r="G262" s="1087"/>
      <c r="H262" s="1092" t="s">
        <v>292</v>
      </c>
      <c r="I262" s="1087"/>
      <c r="J262" s="1092" t="s">
        <v>280</v>
      </c>
      <c r="K262" s="1087"/>
      <c r="L262" s="1087"/>
      <c r="M262" s="1092" t="s">
        <v>279</v>
      </c>
      <c r="N262" s="1087"/>
      <c r="O262" s="1087"/>
      <c r="P262" s="1092"/>
      <c r="Q262" s="1087"/>
      <c r="R262" s="1092"/>
      <c r="S262" s="1087"/>
      <c r="T262" s="1093" t="s">
        <v>331</v>
      </c>
      <c r="U262" s="1087"/>
      <c r="V262" s="1087"/>
      <c r="W262" s="1087"/>
      <c r="X262" s="1087"/>
      <c r="Y262" s="1087"/>
      <c r="Z262" s="1087"/>
      <c r="AA262" s="1087"/>
      <c r="AB262" s="1092" t="s">
        <v>273</v>
      </c>
      <c r="AC262" s="1087"/>
      <c r="AD262" s="1087"/>
      <c r="AE262" s="1087"/>
      <c r="AF262" s="1087"/>
      <c r="AG262" s="1092" t="s">
        <v>274</v>
      </c>
      <c r="AH262" s="1087"/>
      <c r="AI262" s="1087"/>
      <c r="AJ262" s="204" t="s">
        <v>65</v>
      </c>
      <c r="AK262" s="1091" t="s">
        <v>275</v>
      </c>
      <c r="AL262" s="1087"/>
      <c r="AM262" s="1087"/>
      <c r="AN262" s="1087"/>
      <c r="AO262" s="1087"/>
      <c r="AP262" s="1087"/>
      <c r="AQ262" s="205">
        <v>2900000000</v>
      </c>
      <c r="AR262" s="205">
        <v>2800000000</v>
      </c>
      <c r="AS262" s="264">
        <v>100000000</v>
      </c>
      <c r="AT262" s="307">
        <v>0</v>
      </c>
      <c r="AU262" s="205">
        <v>2544633751</v>
      </c>
      <c r="AV262" s="205">
        <v>255366249</v>
      </c>
      <c r="AW262" s="306">
        <v>1220864044</v>
      </c>
      <c r="AX262" s="205">
        <v>1323769707</v>
      </c>
      <c r="AY262" s="205">
        <v>1183943183</v>
      </c>
      <c r="AZ262" s="205">
        <v>36920861</v>
      </c>
      <c r="BA262" s="205">
        <v>1183943183</v>
      </c>
      <c r="BB262" s="206">
        <v>0</v>
      </c>
      <c r="BC262" s="205">
        <v>1535129</v>
      </c>
    </row>
    <row r="263" spans="1:55" s="151" customFormat="1" ht="13.5" x14ac:dyDescent="0.2">
      <c r="A263" s="215" t="str">
        <f t="shared" si="10"/>
        <v>C25021000601110</v>
      </c>
      <c r="B263" s="1086" t="s">
        <v>99</v>
      </c>
      <c r="C263" s="1087"/>
      <c r="D263" s="1086" t="s">
        <v>322</v>
      </c>
      <c r="E263" s="1087"/>
      <c r="F263" s="1086" t="s">
        <v>324</v>
      </c>
      <c r="G263" s="1087"/>
      <c r="H263" s="1086" t="s">
        <v>292</v>
      </c>
      <c r="I263" s="1087"/>
      <c r="J263" s="1086" t="s">
        <v>280</v>
      </c>
      <c r="K263" s="1087"/>
      <c r="L263" s="1087"/>
      <c r="M263" s="1086" t="s">
        <v>279</v>
      </c>
      <c r="N263" s="1087"/>
      <c r="O263" s="1087"/>
      <c r="P263" s="1086" t="s">
        <v>279</v>
      </c>
      <c r="Q263" s="1087"/>
      <c r="R263" s="1086"/>
      <c r="S263" s="1087"/>
      <c r="T263" s="1088" t="s">
        <v>332</v>
      </c>
      <c r="U263" s="1087"/>
      <c r="V263" s="1087"/>
      <c r="W263" s="1087"/>
      <c r="X263" s="1087"/>
      <c r="Y263" s="1087"/>
      <c r="Z263" s="1087"/>
      <c r="AA263" s="1087"/>
      <c r="AB263" s="1086" t="s">
        <v>273</v>
      </c>
      <c r="AC263" s="1087"/>
      <c r="AD263" s="1087"/>
      <c r="AE263" s="1087"/>
      <c r="AF263" s="1087"/>
      <c r="AG263" s="1086" t="s">
        <v>274</v>
      </c>
      <c r="AH263" s="1087"/>
      <c r="AI263" s="1087"/>
      <c r="AJ263" s="208" t="s">
        <v>65</v>
      </c>
      <c r="AK263" s="1089" t="s">
        <v>275</v>
      </c>
      <c r="AL263" s="1087"/>
      <c r="AM263" s="1087"/>
      <c r="AN263" s="1087"/>
      <c r="AO263" s="1087"/>
      <c r="AP263" s="1087"/>
      <c r="AQ263" s="209">
        <v>868452358</v>
      </c>
      <c r="AR263" s="209">
        <v>868452358</v>
      </c>
      <c r="AS263" s="267">
        <v>0</v>
      </c>
      <c r="AT263" s="217">
        <v>0</v>
      </c>
      <c r="AU263" s="209">
        <v>790861233</v>
      </c>
      <c r="AV263" s="209">
        <v>77591125</v>
      </c>
      <c r="AW263" s="216">
        <v>255922900</v>
      </c>
      <c r="AX263" s="209">
        <v>534938333</v>
      </c>
      <c r="AY263" s="209">
        <v>255922900</v>
      </c>
      <c r="AZ263" s="210">
        <v>0</v>
      </c>
      <c r="BA263" s="209">
        <v>255922900</v>
      </c>
      <c r="BB263" s="210">
        <v>0</v>
      </c>
      <c r="BC263" s="210">
        <v>0</v>
      </c>
    </row>
    <row r="264" spans="1:55" s="151" customFormat="1" ht="13.5" x14ac:dyDescent="0.2">
      <c r="A264" s="215" t="str">
        <f t="shared" si="10"/>
        <v>C25021000601210</v>
      </c>
      <c r="B264" s="1086" t="s">
        <v>99</v>
      </c>
      <c r="C264" s="1087"/>
      <c r="D264" s="1086" t="s">
        <v>322</v>
      </c>
      <c r="E264" s="1087"/>
      <c r="F264" s="1086" t="s">
        <v>324</v>
      </c>
      <c r="G264" s="1087"/>
      <c r="H264" s="1086" t="s">
        <v>292</v>
      </c>
      <c r="I264" s="1087"/>
      <c r="J264" s="1086" t="s">
        <v>280</v>
      </c>
      <c r="K264" s="1087"/>
      <c r="L264" s="1087"/>
      <c r="M264" s="1086" t="s">
        <v>279</v>
      </c>
      <c r="N264" s="1087"/>
      <c r="O264" s="1087"/>
      <c r="P264" s="1086" t="s">
        <v>282</v>
      </c>
      <c r="Q264" s="1087"/>
      <c r="R264" s="1086"/>
      <c r="S264" s="1087"/>
      <c r="T264" s="1088" t="s">
        <v>327</v>
      </c>
      <c r="U264" s="1087"/>
      <c r="V264" s="1087"/>
      <c r="W264" s="1087"/>
      <c r="X264" s="1087"/>
      <c r="Y264" s="1087"/>
      <c r="Z264" s="1087"/>
      <c r="AA264" s="1087"/>
      <c r="AB264" s="1086" t="s">
        <v>273</v>
      </c>
      <c r="AC264" s="1087"/>
      <c r="AD264" s="1087"/>
      <c r="AE264" s="1087"/>
      <c r="AF264" s="1087"/>
      <c r="AG264" s="1086" t="s">
        <v>274</v>
      </c>
      <c r="AH264" s="1087"/>
      <c r="AI264" s="1087"/>
      <c r="AJ264" s="208" t="s">
        <v>65</v>
      </c>
      <c r="AK264" s="1089" t="s">
        <v>275</v>
      </c>
      <c r="AL264" s="1087"/>
      <c r="AM264" s="1087"/>
      <c r="AN264" s="1087"/>
      <c r="AO264" s="1087"/>
      <c r="AP264" s="1087"/>
      <c r="AQ264" s="209">
        <v>370000000</v>
      </c>
      <c r="AR264" s="209">
        <v>370000000</v>
      </c>
      <c r="AS264" s="267">
        <v>0</v>
      </c>
      <c r="AT264" s="217">
        <v>0</v>
      </c>
      <c r="AU264" s="209">
        <v>370000000</v>
      </c>
      <c r="AV264" s="210">
        <v>0</v>
      </c>
      <c r="AW264" s="216">
        <v>74000000</v>
      </c>
      <c r="AX264" s="209">
        <v>296000000</v>
      </c>
      <c r="AY264" s="209">
        <v>74000000</v>
      </c>
      <c r="AZ264" s="210">
        <v>0</v>
      </c>
      <c r="BA264" s="209">
        <v>74000000</v>
      </c>
      <c r="BB264" s="210">
        <v>0</v>
      </c>
      <c r="BC264" s="210">
        <v>0</v>
      </c>
    </row>
    <row r="265" spans="1:55" s="151" customFormat="1" ht="13.5" x14ac:dyDescent="0.2">
      <c r="A265" s="215" t="str">
        <f t="shared" si="10"/>
        <v>C25021000601310</v>
      </c>
      <c r="B265" s="1086" t="s">
        <v>99</v>
      </c>
      <c r="C265" s="1087"/>
      <c r="D265" s="1086" t="s">
        <v>322</v>
      </c>
      <c r="E265" s="1087"/>
      <c r="F265" s="1086" t="s">
        <v>324</v>
      </c>
      <c r="G265" s="1087"/>
      <c r="H265" s="1086" t="s">
        <v>292</v>
      </c>
      <c r="I265" s="1087"/>
      <c r="J265" s="1086" t="s">
        <v>280</v>
      </c>
      <c r="K265" s="1087"/>
      <c r="L265" s="1087"/>
      <c r="M265" s="1086" t="s">
        <v>279</v>
      </c>
      <c r="N265" s="1087"/>
      <c r="O265" s="1087"/>
      <c r="P265" s="1086" t="s">
        <v>289</v>
      </c>
      <c r="Q265" s="1087"/>
      <c r="R265" s="1086"/>
      <c r="S265" s="1087"/>
      <c r="T265" s="1088" t="s">
        <v>328</v>
      </c>
      <c r="U265" s="1087"/>
      <c r="V265" s="1087"/>
      <c r="W265" s="1087"/>
      <c r="X265" s="1087"/>
      <c r="Y265" s="1087"/>
      <c r="Z265" s="1087"/>
      <c r="AA265" s="1087"/>
      <c r="AB265" s="1086" t="s">
        <v>273</v>
      </c>
      <c r="AC265" s="1087"/>
      <c r="AD265" s="1087"/>
      <c r="AE265" s="1087"/>
      <c r="AF265" s="1087"/>
      <c r="AG265" s="1086" t="s">
        <v>274</v>
      </c>
      <c r="AH265" s="1087"/>
      <c r="AI265" s="1087"/>
      <c r="AJ265" s="208" t="s">
        <v>65</v>
      </c>
      <c r="AK265" s="1089" t="s">
        <v>275</v>
      </c>
      <c r="AL265" s="1087"/>
      <c r="AM265" s="1087"/>
      <c r="AN265" s="1087"/>
      <c r="AO265" s="1087"/>
      <c r="AP265" s="1087"/>
      <c r="AQ265" s="209">
        <v>390000000</v>
      </c>
      <c r="AR265" s="209">
        <v>390000000</v>
      </c>
      <c r="AS265" s="267">
        <v>0</v>
      </c>
      <c r="AT265" s="217">
        <v>0</v>
      </c>
      <c r="AU265" s="209">
        <v>390000000</v>
      </c>
      <c r="AV265" s="210">
        <v>0</v>
      </c>
      <c r="AW265" s="216">
        <v>51240318</v>
      </c>
      <c r="AX265" s="209">
        <v>338759682</v>
      </c>
      <c r="AY265" s="209">
        <v>51240318</v>
      </c>
      <c r="AZ265" s="210">
        <v>0</v>
      </c>
      <c r="BA265" s="209">
        <v>51240318</v>
      </c>
      <c r="BB265" s="210">
        <v>0</v>
      </c>
      <c r="BC265" s="210">
        <v>0</v>
      </c>
    </row>
    <row r="266" spans="1:55" s="151" customFormat="1" ht="13.5" x14ac:dyDescent="0.2">
      <c r="A266" s="215" t="str">
        <f t="shared" si="10"/>
        <v>C25021000601410</v>
      </c>
      <c r="B266" s="1086" t="s">
        <v>99</v>
      </c>
      <c r="C266" s="1087"/>
      <c r="D266" s="1086" t="s">
        <v>322</v>
      </c>
      <c r="E266" s="1087"/>
      <c r="F266" s="1086" t="s">
        <v>324</v>
      </c>
      <c r="G266" s="1087"/>
      <c r="H266" s="1086" t="s">
        <v>292</v>
      </c>
      <c r="I266" s="1087"/>
      <c r="J266" s="1086" t="s">
        <v>280</v>
      </c>
      <c r="K266" s="1087"/>
      <c r="L266" s="1087"/>
      <c r="M266" s="1086" t="s">
        <v>279</v>
      </c>
      <c r="N266" s="1087"/>
      <c r="O266" s="1087"/>
      <c r="P266" s="1086" t="s">
        <v>283</v>
      </c>
      <c r="Q266" s="1087"/>
      <c r="R266" s="1086"/>
      <c r="S266" s="1087"/>
      <c r="T266" s="1088" t="s">
        <v>84</v>
      </c>
      <c r="U266" s="1087"/>
      <c r="V266" s="1087"/>
      <c r="W266" s="1087"/>
      <c r="X266" s="1087"/>
      <c r="Y266" s="1087"/>
      <c r="Z266" s="1087"/>
      <c r="AA266" s="1087"/>
      <c r="AB266" s="1086" t="s">
        <v>273</v>
      </c>
      <c r="AC266" s="1087"/>
      <c r="AD266" s="1087"/>
      <c r="AE266" s="1087"/>
      <c r="AF266" s="1087"/>
      <c r="AG266" s="1086" t="s">
        <v>274</v>
      </c>
      <c r="AH266" s="1087"/>
      <c r="AI266" s="1087"/>
      <c r="AJ266" s="208" t="s">
        <v>65</v>
      </c>
      <c r="AK266" s="1089" t="s">
        <v>275</v>
      </c>
      <c r="AL266" s="1087"/>
      <c r="AM266" s="1087"/>
      <c r="AN266" s="1087"/>
      <c r="AO266" s="1087"/>
      <c r="AP266" s="1087"/>
      <c r="AQ266" s="209">
        <v>1171547642</v>
      </c>
      <c r="AR266" s="209">
        <v>1171547642</v>
      </c>
      <c r="AS266" s="267">
        <v>0</v>
      </c>
      <c r="AT266" s="217">
        <v>0</v>
      </c>
      <c r="AU266" s="209">
        <v>993772518</v>
      </c>
      <c r="AV266" s="209">
        <v>177775124</v>
      </c>
      <c r="AW266" s="216">
        <v>839700826</v>
      </c>
      <c r="AX266" s="209">
        <v>154071692</v>
      </c>
      <c r="AY266" s="209">
        <v>802779965</v>
      </c>
      <c r="AZ266" s="209">
        <v>36920861</v>
      </c>
      <c r="BA266" s="209">
        <v>802779965</v>
      </c>
      <c r="BB266" s="210">
        <v>0</v>
      </c>
      <c r="BC266" s="209">
        <v>1535129</v>
      </c>
    </row>
    <row r="267" spans="1:55" s="151" customFormat="1" ht="13.5" x14ac:dyDescent="0.2">
      <c r="A267" s="215" t="str">
        <f t="shared" si="10"/>
        <v>C25021000601710</v>
      </c>
      <c r="B267" s="1086" t="s">
        <v>99</v>
      </c>
      <c r="C267" s="1087"/>
      <c r="D267" s="1086" t="s">
        <v>322</v>
      </c>
      <c r="E267" s="1087"/>
      <c r="F267" s="1086" t="s">
        <v>324</v>
      </c>
      <c r="G267" s="1087"/>
      <c r="H267" s="1086" t="s">
        <v>292</v>
      </c>
      <c r="I267" s="1087"/>
      <c r="J267" s="1086" t="s">
        <v>280</v>
      </c>
      <c r="K267" s="1087"/>
      <c r="L267" s="1087"/>
      <c r="M267" s="1086" t="s">
        <v>279</v>
      </c>
      <c r="N267" s="1087"/>
      <c r="O267" s="1087"/>
      <c r="P267" s="1086" t="s">
        <v>293</v>
      </c>
      <c r="Q267" s="1087"/>
      <c r="R267" s="1086"/>
      <c r="S267" s="1087"/>
      <c r="T267" s="1088" t="s">
        <v>335</v>
      </c>
      <c r="U267" s="1087"/>
      <c r="V267" s="1087"/>
      <c r="W267" s="1087"/>
      <c r="X267" s="1087"/>
      <c r="Y267" s="1087"/>
      <c r="Z267" s="1087"/>
      <c r="AA267" s="1087"/>
      <c r="AB267" s="1086" t="s">
        <v>273</v>
      </c>
      <c r="AC267" s="1087"/>
      <c r="AD267" s="1087"/>
      <c r="AE267" s="1087"/>
      <c r="AF267" s="1087"/>
      <c r="AG267" s="1086" t="s">
        <v>274</v>
      </c>
      <c r="AH267" s="1087"/>
      <c r="AI267" s="1087"/>
      <c r="AJ267" s="208" t="s">
        <v>65</v>
      </c>
      <c r="AK267" s="1089" t="s">
        <v>275</v>
      </c>
      <c r="AL267" s="1087"/>
      <c r="AM267" s="1087"/>
      <c r="AN267" s="1087"/>
      <c r="AO267" s="1087"/>
      <c r="AP267" s="1087"/>
      <c r="AQ267" s="209">
        <v>100000000</v>
      </c>
      <c r="AR267" s="210">
        <v>0</v>
      </c>
      <c r="AS267" s="266">
        <v>100000000</v>
      </c>
      <c r="AT267" s="217">
        <v>0</v>
      </c>
      <c r="AU267" s="210">
        <v>0</v>
      </c>
      <c r="AV267" s="210">
        <v>0</v>
      </c>
      <c r="AW267" s="217">
        <v>0</v>
      </c>
      <c r="AX267" s="210">
        <v>0</v>
      </c>
      <c r="AY267" s="210">
        <v>0</v>
      </c>
      <c r="AZ267" s="210">
        <v>0</v>
      </c>
      <c r="BA267" s="210">
        <v>0</v>
      </c>
      <c r="BB267" s="210">
        <v>0</v>
      </c>
      <c r="BC267" s="210">
        <v>0</v>
      </c>
    </row>
    <row r="268" spans="1:55" s="151" customFormat="1" ht="13.5" x14ac:dyDescent="0.2">
      <c r="A268" s="215" t="str">
        <f t="shared" si="10"/>
        <v>C25021000710</v>
      </c>
      <c r="B268" s="1086" t="s">
        <v>99</v>
      </c>
      <c r="C268" s="1087"/>
      <c r="D268" s="1086" t="s">
        <v>322</v>
      </c>
      <c r="E268" s="1087"/>
      <c r="F268" s="1086" t="s">
        <v>324</v>
      </c>
      <c r="G268" s="1087"/>
      <c r="H268" s="1086" t="s">
        <v>293</v>
      </c>
      <c r="I268" s="1087"/>
      <c r="J268" s="1086"/>
      <c r="K268" s="1087"/>
      <c r="L268" s="1087"/>
      <c r="M268" s="1086"/>
      <c r="N268" s="1087"/>
      <c r="O268" s="1087"/>
      <c r="P268" s="1086"/>
      <c r="Q268" s="1087"/>
      <c r="R268" s="1086"/>
      <c r="S268" s="1087"/>
      <c r="T268" s="1088" t="s">
        <v>336</v>
      </c>
      <c r="U268" s="1087"/>
      <c r="V268" s="1087"/>
      <c r="W268" s="1087"/>
      <c r="X268" s="1087"/>
      <c r="Y268" s="1087"/>
      <c r="Z268" s="1087"/>
      <c r="AA268" s="1087"/>
      <c r="AB268" s="1086" t="s">
        <v>273</v>
      </c>
      <c r="AC268" s="1087"/>
      <c r="AD268" s="1087"/>
      <c r="AE268" s="1087"/>
      <c r="AF268" s="1087"/>
      <c r="AG268" s="1086" t="s">
        <v>274</v>
      </c>
      <c r="AH268" s="1087"/>
      <c r="AI268" s="1087"/>
      <c r="AJ268" s="208" t="s">
        <v>65</v>
      </c>
      <c r="AK268" s="1089" t="s">
        <v>275</v>
      </c>
      <c r="AL268" s="1087"/>
      <c r="AM268" s="1087"/>
      <c r="AN268" s="1087"/>
      <c r="AO268" s="1087"/>
      <c r="AP268" s="1087"/>
      <c r="AQ268" s="209">
        <v>4700000000</v>
      </c>
      <c r="AR268" s="209">
        <v>3367220000</v>
      </c>
      <c r="AS268" s="266">
        <v>1332780000</v>
      </c>
      <c r="AT268" s="217">
        <v>0</v>
      </c>
      <c r="AU268" s="209">
        <v>2718158593</v>
      </c>
      <c r="AV268" s="209">
        <v>649061407</v>
      </c>
      <c r="AW268" s="216">
        <v>928301621</v>
      </c>
      <c r="AX268" s="209">
        <v>1789856972</v>
      </c>
      <c r="AY268" s="209">
        <v>910197653</v>
      </c>
      <c r="AZ268" s="209">
        <v>18103968</v>
      </c>
      <c r="BA268" s="209">
        <v>910197653</v>
      </c>
      <c r="BB268" s="210">
        <v>0</v>
      </c>
      <c r="BC268" s="210">
        <v>0</v>
      </c>
    </row>
    <row r="269" spans="1:55" s="151" customFormat="1" ht="13.5" x14ac:dyDescent="0.2">
      <c r="A269" s="215" t="str">
        <f t="shared" si="10"/>
        <v>C250210007010</v>
      </c>
      <c r="B269" s="1092" t="s">
        <v>99</v>
      </c>
      <c r="C269" s="1087"/>
      <c r="D269" s="1092" t="s">
        <v>322</v>
      </c>
      <c r="E269" s="1087"/>
      <c r="F269" s="1092" t="s">
        <v>324</v>
      </c>
      <c r="G269" s="1087"/>
      <c r="H269" s="1092" t="s">
        <v>293</v>
      </c>
      <c r="I269" s="1087"/>
      <c r="J269" s="1092" t="s">
        <v>280</v>
      </c>
      <c r="K269" s="1087"/>
      <c r="L269" s="1087"/>
      <c r="M269" s="1092"/>
      <c r="N269" s="1087"/>
      <c r="O269" s="1087"/>
      <c r="P269" s="1092"/>
      <c r="Q269" s="1087"/>
      <c r="R269" s="1092"/>
      <c r="S269" s="1087"/>
      <c r="T269" s="1093" t="s">
        <v>336</v>
      </c>
      <c r="U269" s="1087"/>
      <c r="V269" s="1087"/>
      <c r="W269" s="1087"/>
      <c r="X269" s="1087"/>
      <c r="Y269" s="1087"/>
      <c r="Z269" s="1087"/>
      <c r="AA269" s="1087"/>
      <c r="AB269" s="1092" t="s">
        <v>273</v>
      </c>
      <c r="AC269" s="1087"/>
      <c r="AD269" s="1087"/>
      <c r="AE269" s="1087"/>
      <c r="AF269" s="1087"/>
      <c r="AG269" s="1092" t="s">
        <v>274</v>
      </c>
      <c r="AH269" s="1087"/>
      <c r="AI269" s="1087"/>
      <c r="AJ269" s="204" t="s">
        <v>65</v>
      </c>
      <c r="AK269" s="1091" t="s">
        <v>275</v>
      </c>
      <c r="AL269" s="1087"/>
      <c r="AM269" s="1087"/>
      <c r="AN269" s="1087"/>
      <c r="AO269" s="1087"/>
      <c r="AP269" s="1087"/>
      <c r="AQ269" s="205">
        <v>3500000000</v>
      </c>
      <c r="AR269" s="205">
        <v>3367220000</v>
      </c>
      <c r="AS269" s="264">
        <v>132780000</v>
      </c>
      <c r="AT269" s="307">
        <v>0</v>
      </c>
      <c r="AU269" s="205">
        <v>2718158593</v>
      </c>
      <c r="AV269" s="205">
        <v>649061407</v>
      </c>
      <c r="AW269" s="306">
        <v>928301621</v>
      </c>
      <c r="AX269" s="205">
        <v>1789856972</v>
      </c>
      <c r="AY269" s="205">
        <v>910197653</v>
      </c>
      <c r="AZ269" s="205">
        <v>18103968</v>
      </c>
      <c r="BA269" s="205">
        <v>910197653</v>
      </c>
      <c r="BB269" s="206">
        <v>0</v>
      </c>
      <c r="BC269" s="206">
        <v>0</v>
      </c>
    </row>
    <row r="270" spans="1:55" s="151" customFormat="1" ht="13.5" x14ac:dyDescent="0.2">
      <c r="A270" s="215" t="str">
        <f t="shared" si="10"/>
        <v>C2502100070210</v>
      </c>
      <c r="B270" s="1092" t="s">
        <v>99</v>
      </c>
      <c r="C270" s="1087"/>
      <c r="D270" s="1092" t="s">
        <v>322</v>
      </c>
      <c r="E270" s="1087"/>
      <c r="F270" s="1092" t="s">
        <v>324</v>
      </c>
      <c r="G270" s="1087"/>
      <c r="H270" s="1092" t="s">
        <v>293</v>
      </c>
      <c r="I270" s="1087"/>
      <c r="J270" s="1092" t="s">
        <v>280</v>
      </c>
      <c r="K270" s="1087"/>
      <c r="L270" s="1087"/>
      <c r="M270" s="1092" t="s">
        <v>282</v>
      </c>
      <c r="N270" s="1087"/>
      <c r="O270" s="1087"/>
      <c r="P270" s="1092"/>
      <c r="Q270" s="1087"/>
      <c r="R270" s="1092"/>
      <c r="S270" s="1087"/>
      <c r="T270" s="1093" t="s">
        <v>326</v>
      </c>
      <c r="U270" s="1087"/>
      <c r="V270" s="1087"/>
      <c r="W270" s="1087"/>
      <c r="X270" s="1087"/>
      <c r="Y270" s="1087"/>
      <c r="Z270" s="1087"/>
      <c r="AA270" s="1087"/>
      <c r="AB270" s="1092" t="s">
        <v>273</v>
      </c>
      <c r="AC270" s="1087"/>
      <c r="AD270" s="1087"/>
      <c r="AE270" s="1087"/>
      <c r="AF270" s="1087"/>
      <c r="AG270" s="1092" t="s">
        <v>274</v>
      </c>
      <c r="AH270" s="1087"/>
      <c r="AI270" s="1087"/>
      <c r="AJ270" s="204" t="s">
        <v>65</v>
      </c>
      <c r="AK270" s="1091" t="s">
        <v>275</v>
      </c>
      <c r="AL270" s="1087"/>
      <c r="AM270" s="1087"/>
      <c r="AN270" s="1087"/>
      <c r="AO270" s="1087"/>
      <c r="AP270" s="1087"/>
      <c r="AQ270" s="205">
        <v>3500000000</v>
      </c>
      <c r="AR270" s="205">
        <v>3367220000</v>
      </c>
      <c r="AS270" s="264">
        <v>132780000</v>
      </c>
      <c r="AT270" s="307">
        <v>0</v>
      </c>
      <c r="AU270" s="205">
        <v>2718158593</v>
      </c>
      <c r="AV270" s="205">
        <v>649061407</v>
      </c>
      <c r="AW270" s="306">
        <v>928301621</v>
      </c>
      <c r="AX270" s="205">
        <v>1789856972</v>
      </c>
      <c r="AY270" s="205">
        <v>910197653</v>
      </c>
      <c r="AZ270" s="205">
        <v>18103968</v>
      </c>
      <c r="BA270" s="205">
        <v>910197653</v>
      </c>
      <c r="BB270" s="206">
        <v>0</v>
      </c>
      <c r="BC270" s="206">
        <v>0</v>
      </c>
    </row>
    <row r="271" spans="1:55" s="151" customFormat="1" ht="13.5" x14ac:dyDescent="0.2">
      <c r="A271" s="215" t="str">
        <f t="shared" si="10"/>
        <v>C25021000702110</v>
      </c>
      <c r="B271" s="1086" t="s">
        <v>99</v>
      </c>
      <c r="C271" s="1087"/>
      <c r="D271" s="1086" t="s">
        <v>322</v>
      </c>
      <c r="E271" s="1087"/>
      <c r="F271" s="1086" t="s">
        <v>324</v>
      </c>
      <c r="G271" s="1087"/>
      <c r="H271" s="1086" t="s">
        <v>293</v>
      </c>
      <c r="I271" s="1087"/>
      <c r="J271" s="1086" t="s">
        <v>280</v>
      </c>
      <c r="K271" s="1087"/>
      <c r="L271" s="1087"/>
      <c r="M271" s="1086" t="s">
        <v>282</v>
      </c>
      <c r="N271" s="1087"/>
      <c r="O271" s="1087"/>
      <c r="P271" s="1086" t="s">
        <v>279</v>
      </c>
      <c r="Q271" s="1087"/>
      <c r="R271" s="1086"/>
      <c r="S271" s="1087"/>
      <c r="T271" s="1088" t="s">
        <v>332</v>
      </c>
      <c r="U271" s="1087"/>
      <c r="V271" s="1087"/>
      <c r="W271" s="1087"/>
      <c r="X271" s="1087"/>
      <c r="Y271" s="1087"/>
      <c r="Z271" s="1087"/>
      <c r="AA271" s="1087"/>
      <c r="AB271" s="1086" t="s">
        <v>273</v>
      </c>
      <c r="AC271" s="1087"/>
      <c r="AD271" s="1087"/>
      <c r="AE271" s="1087"/>
      <c r="AF271" s="1087"/>
      <c r="AG271" s="1086" t="s">
        <v>274</v>
      </c>
      <c r="AH271" s="1087"/>
      <c r="AI271" s="1087"/>
      <c r="AJ271" s="208" t="s">
        <v>65</v>
      </c>
      <c r="AK271" s="1089" t="s">
        <v>275</v>
      </c>
      <c r="AL271" s="1087"/>
      <c r="AM271" s="1087"/>
      <c r="AN271" s="1087"/>
      <c r="AO271" s="1087"/>
      <c r="AP271" s="1087"/>
      <c r="AQ271" s="209">
        <v>2400000000</v>
      </c>
      <c r="AR271" s="209">
        <v>2342220000</v>
      </c>
      <c r="AS271" s="266">
        <v>57780000</v>
      </c>
      <c r="AT271" s="217">
        <v>0</v>
      </c>
      <c r="AU271" s="209">
        <v>1914217999</v>
      </c>
      <c r="AV271" s="209">
        <v>428002001</v>
      </c>
      <c r="AW271" s="216">
        <v>561257319</v>
      </c>
      <c r="AX271" s="209">
        <v>1352960680</v>
      </c>
      <c r="AY271" s="209">
        <v>561257319</v>
      </c>
      <c r="AZ271" s="210">
        <v>0</v>
      </c>
      <c r="BA271" s="209">
        <v>561257319</v>
      </c>
      <c r="BB271" s="210">
        <v>0</v>
      </c>
      <c r="BC271" s="210">
        <v>0</v>
      </c>
    </row>
    <row r="272" spans="1:55" s="151" customFormat="1" ht="13.5" x14ac:dyDescent="0.2">
      <c r="A272" s="215" t="str">
        <f t="shared" si="10"/>
        <v>C25021000702210</v>
      </c>
      <c r="B272" s="1086" t="s">
        <v>99</v>
      </c>
      <c r="C272" s="1087"/>
      <c r="D272" s="1086" t="s">
        <v>322</v>
      </c>
      <c r="E272" s="1087"/>
      <c r="F272" s="1086" t="s">
        <v>324</v>
      </c>
      <c r="G272" s="1087"/>
      <c r="H272" s="1086" t="s">
        <v>293</v>
      </c>
      <c r="I272" s="1087"/>
      <c r="J272" s="1086" t="s">
        <v>280</v>
      </c>
      <c r="K272" s="1087"/>
      <c r="L272" s="1087"/>
      <c r="M272" s="1086" t="s">
        <v>282</v>
      </c>
      <c r="N272" s="1087"/>
      <c r="O272" s="1087"/>
      <c r="P272" s="1086" t="s">
        <v>282</v>
      </c>
      <c r="Q272" s="1087"/>
      <c r="R272" s="1086"/>
      <c r="S272" s="1087"/>
      <c r="T272" s="1088" t="s">
        <v>327</v>
      </c>
      <c r="U272" s="1087"/>
      <c r="V272" s="1087"/>
      <c r="W272" s="1087"/>
      <c r="X272" s="1087"/>
      <c r="Y272" s="1087"/>
      <c r="Z272" s="1087"/>
      <c r="AA272" s="1087"/>
      <c r="AB272" s="1086" t="s">
        <v>273</v>
      </c>
      <c r="AC272" s="1087"/>
      <c r="AD272" s="1087"/>
      <c r="AE272" s="1087"/>
      <c r="AF272" s="1087"/>
      <c r="AG272" s="1086" t="s">
        <v>274</v>
      </c>
      <c r="AH272" s="1087"/>
      <c r="AI272" s="1087"/>
      <c r="AJ272" s="208" t="s">
        <v>65</v>
      </c>
      <c r="AK272" s="1089" t="s">
        <v>275</v>
      </c>
      <c r="AL272" s="1087"/>
      <c r="AM272" s="1087"/>
      <c r="AN272" s="1087"/>
      <c r="AO272" s="1087"/>
      <c r="AP272" s="1087"/>
      <c r="AQ272" s="209">
        <v>375000000</v>
      </c>
      <c r="AR272" s="209">
        <v>375000000</v>
      </c>
      <c r="AS272" s="267">
        <v>0</v>
      </c>
      <c r="AT272" s="217">
        <v>0</v>
      </c>
      <c r="AU272" s="209">
        <v>375000000</v>
      </c>
      <c r="AV272" s="210">
        <v>0</v>
      </c>
      <c r="AW272" s="216">
        <v>75000000</v>
      </c>
      <c r="AX272" s="209">
        <v>300000000</v>
      </c>
      <c r="AY272" s="209">
        <v>75000000</v>
      </c>
      <c r="AZ272" s="210">
        <v>0</v>
      </c>
      <c r="BA272" s="209">
        <v>75000000</v>
      </c>
      <c r="BB272" s="210">
        <v>0</v>
      </c>
      <c r="BC272" s="210">
        <v>0</v>
      </c>
    </row>
    <row r="273" spans="1:55" s="151" customFormat="1" ht="13.5" x14ac:dyDescent="0.2">
      <c r="A273" s="215" t="str">
        <f t="shared" si="10"/>
        <v>C25021000702310</v>
      </c>
      <c r="B273" s="1086" t="s">
        <v>99</v>
      </c>
      <c r="C273" s="1087"/>
      <c r="D273" s="1086" t="s">
        <v>322</v>
      </c>
      <c r="E273" s="1087"/>
      <c r="F273" s="1086" t="s">
        <v>324</v>
      </c>
      <c r="G273" s="1087"/>
      <c r="H273" s="1086" t="s">
        <v>293</v>
      </c>
      <c r="I273" s="1087"/>
      <c r="J273" s="1086" t="s">
        <v>280</v>
      </c>
      <c r="K273" s="1087"/>
      <c r="L273" s="1087"/>
      <c r="M273" s="1086" t="s">
        <v>282</v>
      </c>
      <c r="N273" s="1087"/>
      <c r="O273" s="1087"/>
      <c r="P273" s="1086" t="s">
        <v>289</v>
      </c>
      <c r="Q273" s="1087"/>
      <c r="R273" s="1086"/>
      <c r="S273" s="1087"/>
      <c r="T273" s="1088" t="s">
        <v>328</v>
      </c>
      <c r="U273" s="1087"/>
      <c r="V273" s="1087"/>
      <c r="W273" s="1087"/>
      <c r="X273" s="1087"/>
      <c r="Y273" s="1087"/>
      <c r="Z273" s="1087"/>
      <c r="AA273" s="1087"/>
      <c r="AB273" s="1086" t="s">
        <v>273</v>
      </c>
      <c r="AC273" s="1087"/>
      <c r="AD273" s="1087"/>
      <c r="AE273" s="1087"/>
      <c r="AF273" s="1087"/>
      <c r="AG273" s="1086" t="s">
        <v>274</v>
      </c>
      <c r="AH273" s="1087"/>
      <c r="AI273" s="1087"/>
      <c r="AJ273" s="208" t="s">
        <v>65</v>
      </c>
      <c r="AK273" s="1089" t="s">
        <v>275</v>
      </c>
      <c r="AL273" s="1087"/>
      <c r="AM273" s="1087"/>
      <c r="AN273" s="1087"/>
      <c r="AO273" s="1087"/>
      <c r="AP273" s="1087"/>
      <c r="AQ273" s="209">
        <v>150000000</v>
      </c>
      <c r="AR273" s="209">
        <v>150000000</v>
      </c>
      <c r="AS273" s="267">
        <v>0</v>
      </c>
      <c r="AT273" s="217">
        <v>0</v>
      </c>
      <c r="AU273" s="209">
        <v>150000000</v>
      </c>
      <c r="AV273" s="210">
        <v>0</v>
      </c>
      <c r="AW273" s="216">
        <v>76781230</v>
      </c>
      <c r="AX273" s="209">
        <v>73218770</v>
      </c>
      <c r="AY273" s="209">
        <v>76781230</v>
      </c>
      <c r="AZ273" s="210">
        <v>0</v>
      </c>
      <c r="BA273" s="209">
        <v>76781230</v>
      </c>
      <c r="BB273" s="210">
        <v>0</v>
      </c>
      <c r="BC273" s="210">
        <v>0</v>
      </c>
    </row>
    <row r="274" spans="1:55" s="151" customFormat="1" ht="13.5" x14ac:dyDescent="0.2">
      <c r="A274" s="215" t="str">
        <f t="shared" si="10"/>
        <v>C25021000702410</v>
      </c>
      <c r="B274" s="1086" t="s">
        <v>99</v>
      </c>
      <c r="C274" s="1087"/>
      <c r="D274" s="1086" t="s">
        <v>322</v>
      </c>
      <c r="E274" s="1087"/>
      <c r="F274" s="1086" t="s">
        <v>324</v>
      </c>
      <c r="G274" s="1087"/>
      <c r="H274" s="1086" t="s">
        <v>293</v>
      </c>
      <c r="I274" s="1087"/>
      <c r="J274" s="1086" t="s">
        <v>280</v>
      </c>
      <c r="K274" s="1087"/>
      <c r="L274" s="1087"/>
      <c r="M274" s="1086" t="s">
        <v>282</v>
      </c>
      <c r="N274" s="1087"/>
      <c r="O274" s="1087"/>
      <c r="P274" s="1086" t="s">
        <v>283</v>
      </c>
      <c r="Q274" s="1087"/>
      <c r="R274" s="1086"/>
      <c r="S274" s="1087"/>
      <c r="T274" s="1088" t="s">
        <v>84</v>
      </c>
      <c r="U274" s="1087"/>
      <c r="V274" s="1087"/>
      <c r="W274" s="1087"/>
      <c r="X274" s="1087"/>
      <c r="Y274" s="1087"/>
      <c r="Z274" s="1087"/>
      <c r="AA274" s="1087"/>
      <c r="AB274" s="1086" t="s">
        <v>273</v>
      </c>
      <c r="AC274" s="1087"/>
      <c r="AD274" s="1087"/>
      <c r="AE274" s="1087"/>
      <c r="AF274" s="1087"/>
      <c r="AG274" s="1086" t="s">
        <v>274</v>
      </c>
      <c r="AH274" s="1087"/>
      <c r="AI274" s="1087"/>
      <c r="AJ274" s="208" t="s">
        <v>65</v>
      </c>
      <c r="AK274" s="1089" t="s">
        <v>275</v>
      </c>
      <c r="AL274" s="1087"/>
      <c r="AM274" s="1087"/>
      <c r="AN274" s="1087"/>
      <c r="AO274" s="1087"/>
      <c r="AP274" s="1087"/>
      <c r="AQ274" s="209">
        <v>500000000</v>
      </c>
      <c r="AR274" s="209">
        <v>500000000</v>
      </c>
      <c r="AS274" s="267">
        <v>0</v>
      </c>
      <c r="AT274" s="217">
        <v>0</v>
      </c>
      <c r="AU274" s="209">
        <v>278940594</v>
      </c>
      <c r="AV274" s="209">
        <v>221059406</v>
      </c>
      <c r="AW274" s="216">
        <v>215263072</v>
      </c>
      <c r="AX274" s="209">
        <v>63677522</v>
      </c>
      <c r="AY274" s="209">
        <v>197159104</v>
      </c>
      <c r="AZ274" s="209">
        <v>18103968</v>
      </c>
      <c r="BA274" s="209">
        <v>197159104</v>
      </c>
      <c r="BB274" s="210">
        <v>0</v>
      </c>
      <c r="BC274" s="210">
        <v>0</v>
      </c>
    </row>
    <row r="275" spans="1:55" s="151" customFormat="1" ht="13.5" x14ac:dyDescent="0.2">
      <c r="A275" s="215" t="str">
        <f t="shared" si="10"/>
        <v>C25021000702610</v>
      </c>
      <c r="B275" s="1086" t="s">
        <v>99</v>
      </c>
      <c r="C275" s="1087"/>
      <c r="D275" s="1086" t="s">
        <v>322</v>
      </c>
      <c r="E275" s="1087"/>
      <c r="F275" s="1086" t="s">
        <v>324</v>
      </c>
      <c r="G275" s="1087"/>
      <c r="H275" s="1086" t="s">
        <v>293</v>
      </c>
      <c r="I275" s="1087"/>
      <c r="J275" s="1086" t="s">
        <v>280</v>
      </c>
      <c r="K275" s="1087"/>
      <c r="L275" s="1087"/>
      <c r="M275" s="1086" t="s">
        <v>282</v>
      </c>
      <c r="N275" s="1087"/>
      <c r="O275" s="1087"/>
      <c r="P275" s="1086" t="s">
        <v>292</v>
      </c>
      <c r="Q275" s="1087"/>
      <c r="R275" s="1086"/>
      <c r="S275" s="1087"/>
      <c r="T275" s="1088" t="s">
        <v>329</v>
      </c>
      <c r="U275" s="1087"/>
      <c r="V275" s="1087"/>
      <c r="W275" s="1087"/>
      <c r="X275" s="1087"/>
      <c r="Y275" s="1087"/>
      <c r="Z275" s="1087"/>
      <c r="AA275" s="1087"/>
      <c r="AB275" s="1086" t="s">
        <v>273</v>
      </c>
      <c r="AC275" s="1087"/>
      <c r="AD275" s="1087"/>
      <c r="AE275" s="1087"/>
      <c r="AF275" s="1087"/>
      <c r="AG275" s="1086" t="s">
        <v>274</v>
      </c>
      <c r="AH275" s="1087"/>
      <c r="AI275" s="1087"/>
      <c r="AJ275" s="208" t="s">
        <v>65</v>
      </c>
      <c r="AK275" s="1089" t="s">
        <v>275</v>
      </c>
      <c r="AL275" s="1087"/>
      <c r="AM275" s="1087"/>
      <c r="AN275" s="1087"/>
      <c r="AO275" s="1087"/>
      <c r="AP275" s="1087"/>
      <c r="AQ275" s="209">
        <v>75000000</v>
      </c>
      <c r="AR275" s="210">
        <v>0</v>
      </c>
      <c r="AS275" s="266">
        <v>75000000</v>
      </c>
      <c r="AT275" s="217">
        <v>0</v>
      </c>
      <c r="AU275" s="210">
        <v>0</v>
      </c>
      <c r="AV275" s="210">
        <v>0</v>
      </c>
      <c r="AW275" s="217">
        <v>0</v>
      </c>
      <c r="AX275" s="210">
        <v>0</v>
      </c>
      <c r="AY275" s="210">
        <v>0</v>
      </c>
      <c r="AZ275" s="210">
        <v>0</v>
      </c>
      <c r="BA275" s="210">
        <v>0</v>
      </c>
      <c r="BB275" s="210">
        <v>0</v>
      </c>
      <c r="BC275" s="210">
        <v>0</v>
      </c>
    </row>
    <row r="276" spans="1:55" s="151" customFormat="1" ht="13.5" x14ac:dyDescent="0.2">
      <c r="A276" s="215" t="str">
        <f t="shared" si="10"/>
        <v>C250210007021110</v>
      </c>
      <c r="B276" s="1086" t="s">
        <v>99</v>
      </c>
      <c r="C276" s="1087"/>
      <c r="D276" s="1086" t="s">
        <v>322</v>
      </c>
      <c r="E276" s="1087"/>
      <c r="F276" s="1086" t="s">
        <v>324</v>
      </c>
      <c r="G276" s="1087"/>
      <c r="H276" s="1086" t="s">
        <v>293</v>
      </c>
      <c r="I276" s="1087"/>
      <c r="J276" s="1086" t="s">
        <v>280</v>
      </c>
      <c r="K276" s="1087"/>
      <c r="L276" s="1087"/>
      <c r="M276" s="1086" t="s">
        <v>282</v>
      </c>
      <c r="N276" s="1087"/>
      <c r="O276" s="1087"/>
      <c r="P276" s="1086" t="s">
        <v>80</v>
      </c>
      <c r="Q276" s="1087"/>
      <c r="R276" s="1086"/>
      <c r="S276" s="1087"/>
      <c r="T276" s="1088" t="s">
        <v>330</v>
      </c>
      <c r="U276" s="1087"/>
      <c r="V276" s="1087"/>
      <c r="W276" s="1087"/>
      <c r="X276" s="1087"/>
      <c r="Y276" s="1087"/>
      <c r="Z276" s="1087"/>
      <c r="AA276" s="1087"/>
      <c r="AB276" s="1086" t="s">
        <v>273</v>
      </c>
      <c r="AC276" s="1087"/>
      <c r="AD276" s="1087"/>
      <c r="AE276" s="1087"/>
      <c r="AF276" s="1087"/>
      <c r="AG276" s="1086" t="s">
        <v>274</v>
      </c>
      <c r="AH276" s="1087"/>
      <c r="AI276" s="1087"/>
      <c r="AJ276" s="208" t="s">
        <v>65</v>
      </c>
      <c r="AK276" s="1089" t="s">
        <v>275</v>
      </c>
      <c r="AL276" s="1087"/>
      <c r="AM276" s="1087"/>
      <c r="AN276" s="1087"/>
      <c r="AO276" s="1087"/>
      <c r="AP276" s="1087"/>
      <c r="AQ276" s="210">
        <v>0</v>
      </c>
      <c r="AR276" s="210">
        <v>0</v>
      </c>
      <c r="AS276" s="267">
        <v>0</v>
      </c>
      <c r="AT276" s="217">
        <v>0</v>
      </c>
      <c r="AU276" s="210">
        <v>0</v>
      </c>
      <c r="AV276" s="210">
        <v>0</v>
      </c>
      <c r="AW276" s="217">
        <v>0</v>
      </c>
      <c r="AX276" s="210">
        <v>0</v>
      </c>
      <c r="AY276" s="210">
        <v>0</v>
      </c>
      <c r="AZ276" s="210">
        <v>0</v>
      </c>
      <c r="BA276" s="210">
        <v>0</v>
      </c>
      <c r="BB276" s="210">
        <v>0</v>
      </c>
      <c r="BC276" s="210">
        <v>0</v>
      </c>
    </row>
    <row r="277" spans="1:55" s="151" customFormat="1" ht="13.5" x14ac:dyDescent="0.2">
      <c r="A277" s="215" t="str">
        <f t="shared" si="10"/>
        <v>C259910</v>
      </c>
      <c r="B277" s="1092" t="s">
        <v>99</v>
      </c>
      <c r="C277" s="1087"/>
      <c r="D277" s="1092" t="s">
        <v>337</v>
      </c>
      <c r="E277" s="1087"/>
      <c r="F277" s="1092"/>
      <c r="G277" s="1087"/>
      <c r="H277" s="1092"/>
      <c r="I277" s="1087"/>
      <c r="J277" s="1092"/>
      <c r="K277" s="1087"/>
      <c r="L277" s="1087"/>
      <c r="M277" s="1092"/>
      <c r="N277" s="1087"/>
      <c r="O277" s="1087"/>
      <c r="P277" s="1092"/>
      <c r="Q277" s="1087"/>
      <c r="R277" s="1092"/>
      <c r="S277" s="1087"/>
      <c r="T277" s="1093" t="s">
        <v>338</v>
      </c>
      <c r="U277" s="1087"/>
      <c r="V277" s="1087"/>
      <c r="W277" s="1087"/>
      <c r="X277" s="1087"/>
      <c r="Y277" s="1087"/>
      <c r="Z277" s="1087"/>
      <c r="AA277" s="1087"/>
      <c r="AB277" s="1092" t="s">
        <v>273</v>
      </c>
      <c r="AC277" s="1087"/>
      <c r="AD277" s="1087"/>
      <c r="AE277" s="1087"/>
      <c r="AF277" s="1087"/>
      <c r="AG277" s="1092" t="s">
        <v>274</v>
      </c>
      <c r="AH277" s="1087"/>
      <c r="AI277" s="1087"/>
      <c r="AJ277" s="204" t="s">
        <v>65</v>
      </c>
      <c r="AK277" s="1091" t="s">
        <v>275</v>
      </c>
      <c r="AL277" s="1087"/>
      <c r="AM277" s="1087"/>
      <c r="AN277" s="1087"/>
      <c r="AO277" s="1087"/>
      <c r="AP277" s="1087"/>
      <c r="AQ277" s="205">
        <v>9670420000</v>
      </c>
      <c r="AR277" s="206">
        <v>0</v>
      </c>
      <c r="AS277" s="264">
        <v>9670420000</v>
      </c>
      <c r="AT277" s="307">
        <v>0</v>
      </c>
      <c r="AU277" s="206">
        <v>0</v>
      </c>
      <c r="AV277" s="206">
        <v>0</v>
      </c>
      <c r="AW277" s="307">
        <v>0</v>
      </c>
      <c r="AX277" s="206">
        <v>0</v>
      </c>
      <c r="AY277" s="206">
        <v>0</v>
      </c>
      <c r="AZ277" s="206">
        <v>0</v>
      </c>
      <c r="BA277" s="206">
        <v>0</v>
      </c>
      <c r="BB277" s="206">
        <v>0</v>
      </c>
      <c r="BC277" s="206">
        <v>0</v>
      </c>
    </row>
    <row r="278" spans="1:55" s="151" customFormat="1" ht="13.5" x14ac:dyDescent="0.2">
      <c r="A278" s="215" t="str">
        <f t="shared" si="10"/>
        <v>C259913</v>
      </c>
      <c r="B278" s="1092" t="s">
        <v>99</v>
      </c>
      <c r="C278" s="1087"/>
      <c r="D278" s="1092" t="s">
        <v>337</v>
      </c>
      <c r="E278" s="1087"/>
      <c r="F278" s="1092"/>
      <c r="G278" s="1087"/>
      <c r="H278" s="1092"/>
      <c r="I278" s="1087"/>
      <c r="J278" s="1092"/>
      <c r="K278" s="1087"/>
      <c r="L278" s="1087"/>
      <c r="M278" s="1092"/>
      <c r="N278" s="1087"/>
      <c r="O278" s="1087"/>
      <c r="P278" s="1092"/>
      <c r="Q278" s="1087"/>
      <c r="R278" s="1092"/>
      <c r="S278" s="1087"/>
      <c r="T278" s="1093" t="s">
        <v>338</v>
      </c>
      <c r="U278" s="1087"/>
      <c r="V278" s="1087"/>
      <c r="W278" s="1087"/>
      <c r="X278" s="1087"/>
      <c r="Y278" s="1087"/>
      <c r="Z278" s="1087"/>
      <c r="AA278" s="1087"/>
      <c r="AB278" s="1092" t="s">
        <v>273</v>
      </c>
      <c r="AC278" s="1087"/>
      <c r="AD278" s="1087"/>
      <c r="AE278" s="1087"/>
      <c r="AF278" s="1087"/>
      <c r="AG278" s="1092" t="s">
        <v>274</v>
      </c>
      <c r="AH278" s="1087"/>
      <c r="AI278" s="1087"/>
      <c r="AJ278" s="204" t="s">
        <v>303</v>
      </c>
      <c r="AK278" s="1091" t="s">
        <v>321</v>
      </c>
      <c r="AL278" s="1087"/>
      <c r="AM278" s="1087"/>
      <c r="AN278" s="1087"/>
      <c r="AO278" s="1087"/>
      <c r="AP278" s="1087"/>
      <c r="AQ278" s="205">
        <v>5000000000</v>
      </c>
      <c r="AR278" s="205">
        <v>5000000000</v>
      </c>
      <c r="AS278" s="265">
        <v>0</v>
      </c>
      <c r="AT278" s="307">
        <v>0</v>
      </c>
      <c r="AU278" s="205">
        <v>5000000000</v>
      </c>
      <c r="AV278" s="206">
        <v>0</v>
      </c>
      <c r="AW278" s="306">
        <v>25907273.640000001</v>
      </c>
      <c r="AX278" s="205">
        <v>4974092726.3599997</v>
      </c>
      <c r="AY278" s="205">
        <v>25907273.640000001</v>
      </c>
      <c r="AZ278" s="206">
        <v>0</v>
      </c>
      <c r="BA278" s="205">
        <v>25907273.640000001</v>
      </c>
      <c r="BB278" s="206">
        <v>0</v>
      </c>
      <c r="BC278" s="206">
        <v>0</v>
      </c>
    </row>
    <row r="279" spans="1:55" s="151" customFormat="1" ht="13.5" x14ac:dyDescent="0.2">
      <c r="A279" s="215" t="str">
        <f t="shared" si="10"/>
        <v>C2599100010</v>
      </c>
      <c r="B279" s="1092" t="s">
        <v>99</v>
      </c>
      <c r="C279" s="1087"/>
      <c r="D279" s="1092" t="s">
        <v>337</v>
      </c>
      <c r="E279" s="1087"/>
      <c r="F279" s="1092" t="s">
        <v>324</v>
      </c>
      <c r="G279" s="1087"/>
      <c r="H279" s="1092"/>
      <c r="I279" s="1087"/>
      <c r="J279" s="1092"/>
      <c r="K279" s="1087"/>
      <c r="L279" s="1087"/>
      <c r="M279" s="1092"/>
      <c r="N279" s="1087"/>
      <c r="O279" s="1087"/>
      <c r="P279" s="1092"/>
      <c r="Q279" s="1087"/>
      <c r="R279" s="1092"/>
      <c r="S279" s="1087"/>
      <c r="T279" s="1093" t="s">
        <v>325</v>
      </c>
      <c r="U279" s="1087"/>
      <c r="V279" s="1087"/>
      <c r="W279" s="1087"/>
      <c r="X279" s="1087"/>
      <c r="Y279" s="1087"/>
      <c r="Z279" s="1087"/>
      <c r="AA279" s="1087"/>
      <c r="AB279" s="1092" t="s">
        <v>273</v>
      </c>
      <c r="AC279" s="1087"/>
      <c r="AD279" s="1087"/>
      <c r="AE279" s="1087"/>
      <c r="AF279" s="1087"/>
      <c r="AG279" s="1092" t="s">
        <v>274</v>
      </c>
      <c r="AH279" s="1087"/>
      <c r="AI279" s="1087"/>
      <c r="AJ279" s="204" t="s">
        <v>65</v>
      </c>
      <c r="AK279" s="1091" t="s">
        <v>275</v>
      </c>
      <c r="AL279" s="1087"/>
      <c r="AM279" s="1087"/>
      <c r="AN279" s="1087"/>
      <c r="AO279" s="1087"/>
      <c r="AP279" s="1087"/>
      <c r="AQ279" s="205">
        <v>9670420000</v>
      </c>
      <c r="AR279" s="206">
        <v>0</v>
      </c>
      <c r="AS279" s="264">
        <v>9670420000</v>
      </c>
      <c r="AT279" s="307">
        <v>0</v>
      </c>
      <c r="AU279" s="206">
        <v>0</v>
      </c>
      <c r="AV279" s="206">
        <v>0</v>
      </c>
      <c r="AW279" s="307">
        <v>0</v>
      </c>
      <c r="AX279" s="206">
        <v>0</v>
      </c>
      <c r="AY279" s="206">
        <v>0</v>
      </c>
      <c r="AZ279" s="206">
        <v>0</v>
      </c>
      <c r="BA279" s="206">
        <v>0</v>
      </c>
      <c r="BB279" s="206">
        <v>0</v>
      </c>
      <c r="BC279" s="206">
        <v>0</v>
      </c>
    </row>
    <row r="280" spans="1:55" s="151" customFormat="1" ht="13.5" x14ac:dyDescent="0.2">
      <c r="A280" s="215" t="str">
        <f t="shared" si="10"/>
        <v>C2599100013</v>
      </c>
      <c r="B280" s="1092" t="s">
        <v>99</v>
      </c>
      <c r="C280" s="1087"/>
      <c r="D280" s="1092" t="s">
        <v>337</v>
      </c>
      <c r="E280" s="1087"/>
      <c r="F280" s="1092" t="s">
        <v>324</v>
      </c>
      <c r="G280" s="1087"/>
      <c r="H280" s="1092"/>
      <c r="I280" s="1087"/>
      <c r="J280" s="1092"/>
      <c r="K280" s="1087"/>
      <c r="L280" s="1087"/>
      <c r="M280" s="1092"/>
      <c r="N280" s="1087"/>
      <c r="O280" s="1087"/>
      <c r="P280" s="1092"/>
      <c r="Q280" s="1087"/>
      <c r="R280" s="1092"/>
      <c r="S280" s="1087"/>
      <c r="T280" s="1093" t="s">
        <v>325</v>
      </c>
      <c r="U280" s="1087"/>
      <c r="V280" s="1087"/>
      <c r="W280" s="1087"/>
      <c r="X280" s="1087"/>
      <c r="Y280" s="1087"/>
      <c r="Z280" s="1087"/>
      <c r="AA280" s="1087"/>
      <c r="AB280" s="1092" t="s">
        <v>273</v>
      </c>
      <c r="AC280" s="1087"/>
      <c r="AD280" s="1087"/>
      <c r="AE280" s="1087"/>
      <c r="AF280" s="1087"/>
      <c r="AG280" s="1092" t="s">
        <v>274</v>
      </c>
      <c r="AH280" s="1087"/>
      <c r="AI280" s="1087"/>
      <c r="AJ280" s="204" t="s">
        <v>303</v>
      </c>
      <c r="AK280" s="1091" t="s">
        <v>321</v>
      </c>
      <c r="AL280" s="1087"/>
      <c r="AM280" s="1087"/>
      <c r="AN280" s="1087"/>
      <c r="AO280" s="1087"/>
      <c r="AP280" s="1087"/>
      <c r="AQ280" s="205">
        <v>5000000000</v>
      </c>
      <c r="AR280" s="205">
        <v>5000000000</v>
      </c>
      <c r="AS280" s="265">
        <v>0</v>
      </c>
      <c r="AT280" s="307">
        <v>0</v>
      </c>
      <c r="AU280" s="205">
        <v>5000000000</v>
      </c>
      <c r="AV280" s="206">
        <v>0</v>
      </c>
      <c r="AW280" s="306">
        <v>25907273.640000001</v>
      </c>
      <c r="AX280" s="205">
        <v>4974092726.3599997</v>
      </c>
      <c r="AY280" s="205">
        <v>25907273.640000001</v>
      </c>
      <c r="AZ280" s="206">
        <v>0</v>
      </c>
      <c r="BA280" s="205">
        <v>25907273.640000001</v>
      </c>
      <c r="BB280" s="206">
        <v>0</v>
      </c>
      <c r="BC280" s="206">
        <v>0</v>
      </c>
    </row>
    <row r="281" spans="1:55" s="316" customFormat="1" ht="13.5" x14ac:dyDescent="0.2">
      <c r="A281" s="316" t="str">
        <f t="shared" si="10"/>
        <v>C25991000110</v>
      </c>
      <c r="B281" s="1098" t="s">
        <v>99</v>
      </c>
      <c r="C281" s="1095"/>
      <c r="D281" s="1098" t="s">
        <v>337</v>
      </c>
      <c r="E281" s="1095"/>
      <c r="F281" s="1098" t="s">
        <v>324</v>
      </c>
      <c r="G281" s="1095"/>
      <c r="H281" s="1098" t="s">
        <v>279</v>
      </c>
      <c r="I281" s="1095"/>
      <c r="J281" s="1098"/>
      <c r="K281" s="1095"/>
      <c r="L281" s="1095"/>
      <c r="M281" s="1098"/>
      <c r="N281" s="1095"/>
      <c r="O281" s="1095"/>
      <c r="P281" s="1098"/>
      <c r="Q281" s="1095"/>
      <c r="R281" s="1098"/>
      <c r="S281" s="1095"/>
      <c r="T281" s="1099" t="s">
        <v>184</v>
      </c>
      <c r="U281" s="1095"/>
      <c r="V281" s="1095"/>
      <c r="W281" s="1095"/>
      <c r="X281" s="1095"/>
      <c r="Y281" s="1095"/>
      <c r="Z281" s="1095"/>
      <c r="AA281" s="1095"/>
      <c r="AB281" s="1098" t="s">
        <v>273</v>
      </c>
      <c r="AC281" s="1095"/>
      <c r="AD281" s="1095"/>
      <c r="AE281" s="1095"/>
      <c r="AF281" s="1095"/>
      <c r="AG281" s="1098" t="s">
        <v>274</v>
      </c>
      <c r="AH281" s="1095"/>
      <c r="AI281" s="1095"/>
      <c r="AJ281" s="317" t="s">
        <v>65</v>
      </c>
      <c r="AK281" s="1100" t="s">
        <v>275</v>
      </c>
      <c r="AL281" s="1095"/>
      <c r="AM281" s="1095"/>
      <c r="AN281" s="1095"/>
      <c r="AO281" s="1095"/>
      <c r="AP281" s="1095"/>
      <c r="AQ281" s="266">
        <v>8396500000</v>
      </c>
      <c r="AR281" s="267">
        <v>0</v>
      </c>
      <c r="AS281" s="266">
        <v>8396500000</v>
      </c>
      <c r="AT281" s="267">
        <v>0</v>
      </c>
      <c r="AU281" s="267">
        <v>0</v>
      </c>
      <c r="AV281" s="267">
        <v>0</v>
      </c>
      <c r="AW281" s="267">
        <v>0</v>
      </c>
      <c r="AX281" s="267">
        <v>0</v>
      </c>
      <c r="AY281" s="267">
        <v>0</v>
      </c>
      <c r="AZ281" s="267">
        <v>0</v>
      </c>
      <c r="BA281" s="267">
        <v>0</v>
      </c>
      <c r="BB281" s="267">
        <v>0</v>
      </c>
      <c r="BC281" s="267">
        <v>0</v>
      </c>
    </row>
    <row r="282" spans="1:55" s="316" customFormat="1" ht="13.5" x14ac:dyDescent="0.2">
      <c r="A282" s="316" t="str">
        <f t="shared" si="10"/>
        <v>C25991000113</v>
      </c>
      <c r="B282" s="1098" t="s">
        <v>99</v>
      </c>
      <c r="C282" s="1095"/>
      <c r="D282" s="1098" t="s">
        <v>337</v>
      </c>
      <c r="E282" s="1095"/>
      <c r="F282" s="1098" t="s">
        <v>324</v>
      </c>
      <c r="G282" s="1095"/>
      <c r="H282" s="1098" t="s">
        <v>279</v>
      </c>
      <c r="I282" s="1095"/>
      <c r="J282" s="1098"/>
      <c r="K282" s="1095"/>
      <c r="L282" s="1095"/>
      <c r="M282" s="1098"/>
      <c r="N282" s="1095"/>
      <c r="O282" s="1095"/>
      <c r="P282" s="1098"/>
      <c r="Q282" s="1095"/>
      <c r="R282" s="1098"/>
      <c r="S282" s="1095"/>
      <c r="T282" s="1099" t="s">
        <v>184</v>
      </c>
      <c r="U282" s="1095"/>
      <c r="V282" s="1095"/>
      <c r="W282" s="1095"/>
      <c r="X282" s="1095"/>
      <c r="Y282" s="1095"/>
      <c r="Z282" s="1095"/>
      <c r="AA282" s="1095"/>
      <c r="AB282" s="1098" t="s">
        <v>273</v>
      </c>
      <c r="AC282" s="1095"/>
      <c r="AD282" s="1095"/>
      <c r="AE282" s="1095"/>
      <c r="AF282" s="1095"/>
      <c r="AG282" s="1098" t="s">
        <v>274</v>
      </c>
      <c r="AH282" s="1095"/>
      <c r="AI282" s="1095"/>
      <c r="AJ282" s="317" t="s">
        <v>303</v>
      </c>
      <c r="AK282" s="1100" t="s">
        <v>321</v>
      </c>
      <c r="AL282" s="1095"/>
      <c r="AM282" s="1095"/>
      <c r="AN282" s="1095"/>
      <c r="AO282" s="1095"/>
      <c r="AP282" s="1095"/>
      <c r="AQ282" s="266">
        <v>5000000000</v>
      </c>
      <c r="AR282" s="266">
        <v>5000000000</v>
      </c>
      <c r="AS282" s="267">
        <v>0</v>
      </c>
      <c r="AT282" s="267">
        <v>0</v>
      </c>
      <c r="AU282" s="266">
        <v>5000000000</v>
      </c>
      <c r="AV282" s="267">
        <v>0</v>
      </c>
      <c r="AW282" s="266">
        <v>25907273.640000001</v>
      </c>
      <c r="AX282" s="266">
        <v>4974092726.3599997</v>
      </c>
      <c r="AY282" s="266">
        <v>25907273.640000001</v>
      </c>
      <c r="AZ282" s="267">
        <v>0</v>
      </c>
      <c r="BA282" s="266">
        <v>25907273.640000001</v>
      </c>
      <c r="BB282" s="267">
        <v>0</v>
      </c>
      <c r="BC282" s="267">
        <v>0</v>
      </c>
    </row>
    <row r="283" spans="1:55" s="316" customFormat="1" ht="13.5" x14ac:dyDescent="0.2">
      <c r="A283" s="316" t="str">
        <f t="shared" si="10"/>
        <v>C25991000210</v>
      </c>
      <c r="B283" s="1098" t="s">
        <v>99</v>
      </c>
      <c r="C283" s="1095"/>
      <c r="D283" s="1098" t="s">
        <v>337</v>
      </c>
      <c r="E283" s="1095"/>
      <c r="F283" s="1098" t="s">
        <v>324</v>
      </c>
      <c r="G283" s="1095"/>
      <c r="H283" s="1098" t="s">
        <v>282</v>
      </c>
      <c r="I283" s="1095"/>
      <c r="J283" s="1098" t="s">
        <v>236</v>
      </c>
      <c r="K283" s="1095"/>
      <c r="L283" s="1095"/>
      <c r="M283" s="1098" t="s">
        <v>236</v>
      </c>
      <c r="N283" s="1095"/>
      <c r="O283" s="1095"/>
      <c r="P283" s="1098" t="s">
        <v>236</v>
      </c>
      <c r="Q283" s="1095"/>
      <c r="R283" s="1098" t="s">
        <v>236</v>
      </c>
      <c r="S283" s="1095"/>
      <c r="T283" s="1099" t="s">
        <v>647</v>
      </c>
      <c r="U283" s="1095"/>
      <c r="V283" s="1095"/>
      <c r="W283" s="1095"/>
      <c r="X283" s="1095"/>
      <c r="Y283" s="1095"/>
      <c r="Z283" s="1095"/>
      <c r="AA283" s="1095"/>
      <c r="AB283" s="1098" t="s">
        <v>273</v>
      </c>
      <c r="AC283" s="1095"/>
      <c r="AD283" s="1095"/>
      <c r="AE283" s="1095"/>
      <c r="AF283" s="1095"/>
      <c r="AG283" s="1098" t="s">
        <v>274</v>
      </c>
      <c r="AH283" s="1095"/>
      <c r="AI283" s="1095"/>
      <c r="AJ283" s="317" t="s">
        <v>65</v>
      </c>
      <c r="AK283" s="1100" t="s">
        <v>275</v>
      </c>
      <c r="AL283" s="1095"/>
      <c r="AM283" s="1095"/>
      <c r="AN283" s="1095"/>
      <c r="AO283" s="1095"/>
      <c r="AP283" s="1095"/>
      <c r="AQ283" s="266">
        <v>323920000</v>
      </c>
      <c r="AR283" s="267">
        <v>0</v>
      </c>
      <c r="AS283" s="266">
        <v>323920000</v>
      </c>
      <c r="AT283" s="267">
        <v>0</v>
      </c>
      <c r="AU283" s="267">
        <v>0</v>
      </c>
      <c r="AV283" s="267">
        <v>0</v>
      </c>
      <c r="AW283" s="267">
        <v>0</v>
      </c>
      <c r="AX283" s="267">
        <v>0</v>
      </c>
      <c r="AY283" s="267">
        <v>0</v>
      </c>
      <c r="AZ283" s="267">
        <v>0</v>
      </c>
      <c r="BA283" s="267">
        <v>0</v>
      </c>
      <c r="BB283" s="267">
        <v>0</v>
      </c>
      <c r="BC283" s="267">
        <v>0</v>
      </c>
    </row>
    <row r="284" spans="1:55" s="151" customFormat="1" ht="13.5" x14ac:dyDescent="0.2">
      <c r="A284" s="215" t="str">
        <f t="shared" si="10"/>
        <v>C259910004010</v>
      </c>
      <c r="B284" s="1092" t="s">
        <v>99</v>
      </c>
      <c r="C284" s="1087"/>
      <c r="D284" s="1092" t="s">
        <v>337</v>
      </c>
      <c r="E284" s="1087"/>
      <c r="F284" s="1092" t="s">
        <v>324</v>
      </c>
      <c r="G284" s="1087"/>
      <c r="H284" s="1092" t="s">
        <v>283</v>
      </c>
      <c r="I284" s="1087"/>
      <c r="J284" s="1092" t="s">
        <v>280</v>
      </c>
      <c r="K284" s="1087"/>
      <c r="L284" s="1087"/>
      <c r="M284" s="1092"/>
      <c r="N284" s="1087"/>
      <c r="O284" s="1087"/>
      <c r="P284" s="1092"/>
      <c r="Q284" s="1087"/>
      <c r="R284" s="1092"/>
      <c r="S284" s="1087"/>
      <c r="T284" s="1093" t="s">
        <v>648</v>
      </c>
      <c r="U284" s="1087"/>
      <c r="V284" s="1087"/>
      <c r="W284" s="1087"/>
      <c r="X284" s="1087"/>
      <c r="Y284" s="1087"/>
      <c r="Z284" s="1087"/>
      <c r="AA284" s="1087"/>
      <c r="AB284" s="1092" t="s">
        <v>273</v>
      </c>
      <c r="AC284" s="1087"/>
      <c r="AD284" s="1087"/>
      <c r="AE284" s="1087"/>
      <c r="AF284" s="1087"/>
      <c r="AG284" s="1092" t="s">
        <v>274</v>
      </c>
      <c r="AH284" s="1087"/>
      <c r="AI284" s="1087"/>
      <c r="AJ284" s="204" t="s">
        <v>65</v>
      </c>
      <c r="AK284" s="1091" t="s">
        <v>275</v>
      </c>
      <c r="AL284" s="1087"/>
      <c r="AM284" s="1087"/>
      <c r="AN284" s="1087"/>
      <c r="AO284" s="1087"/>
      <c r="AP284" s="1087"/>
      <c r="AQ284" s="205">
        <v>350000000</v>
      </c>
      <c r="AR284" s="206">
        <v>0</v>
      </c>
      <c r="AS284" s="264">
        <v>350000000</v>
      </c>
      <c r="AT284" s="307">
        <v>0</v>
      </c>
      <c r="AU284" s="206">
        <v>0</v>
      </c>
      <c r="AV284" s="206">
        <v>0</v>
      </c>
      <c r="AW284" s="307">
        <v>0</v>
      </c>
      <c r="AX284" s="206">
        <v>0</v>
      </c>
      <c r="AY284" s="206">
        <v>0</v>
      </c>
      <c r="AZ284" s="206">
        <v>0</v>
      </c>
      <c r="BA284" s="206">
        <v>0</v>
      </c>
      <c r="BB284" s="206">
        <v>0</v>
      </c>
      <c r="BC284" s="206">
        <v>0</v>
      </c>
    </row>
    <row r="285" spans="1:55" s="151" customFormat="1" ht="13.5" x14ac:dyDescent="0.2">
      <c r="A285" s="215" t="str">
        <f t="shared" si="10"/>
        <v>C25991000410</v>
      </c>
      <c r="B285" s="1092" t="s">
        <v>99</v>
      </c>
      <c r="C285" s="1087"/>
      <c r="D285" s="1092" t="s">
        <v>337</v>
      </c>
      <c r="E285" s="1087"/>
      <c r="F285" s="1092" t="s">
        <v>324</v>
      </c>
      <c r="G285" s="1087"/>
      <c r="H285" s="1092" t="s">
        <v>283</v>
      </c>
      <c r="I285" s="1087"/>
      <c r="J285" s="1092" t="s">
        <v>236</v>
      </c>
      <c r="K285" s="1087"/>
      <c r="L285" s="1087"/>
      <c r="M285" s="1092" t="s">
        <v>236</v>
      </c>
      <c r="N285" s="1087"/>
      <c r="O285" s="1087"/>
      <c r="P285" s="1092" t="s">
        <v>236</v>
      </c>
      <c r="Q285" s="1087"/>
      <c r="R285" s="1092" t="s">
        <v>236</v>
      </c>
      <c r="S285" s="1087"/>
      <c r="T285" s="1093" t="s">
        <v>648</v>
      </c>
      <c r="U285" s="1087"/>
      <c r="V285" s="1087"/>
      <c r="W285" s="1087"/>
      <c r="X285" s="1087"/>
      <c r="Y285" s="1087"/>
      <c r="Z285" s="1087"/>
      <c r="AA285" s="1087"/>
      <c r="AB285" s="1092" t="s">
        <v>273</v>
      </c>
      <c r="AC285" s="1087"/>
      <c r="AD285" s="1087"/>
      <c r="AE285" s="1087"/>
      <c r="AF285" s="1087"/>
      <c r="AG285" s="1092" t="s">
        <v>274</v>
      </c>
      <c r="AH285" s="1087"/>
      <c r="AI285" s="1087"/>
      <c r="AJ285" s="204" t="s">
        <v>65</v>
      </c>
      <c r="AK285" s="1091" t="s">
        <v>275</v>
      </c>
      <c r="AL285" s="1087"/>
      <c r="AM285" s="1087"/>
      <c r="AN285" s="1087"/>
      <c r="AO285" s="1087"/>
      <c r="AP285" s="1087"/>
      <c r="AQ285" s="205">
        <v>350000000</v>
      </c>
      <c r="AR285" s="206">
        <v>0</v>
      </c>
      <c r="AS285" s="264">
        <v>350000000</v>
      </c>
      <c r="AT285" s="307">
        <v>0</v>
      </c>
      <c r="AU285" s="206">
        <v>0</v>
      </c>
      <c r="AV285" s="206">
        <v>0</v>
      </c>
      <c r="AW285" s="307">
        <v>0</v>
      </c>
      <c r="AX285" s="206">
        <v>0</v>
      </c>
      <c r="AY285" s="206">
        <v>0</v>
      </c>
      <c r="AZ285" s="206">
        <v>0</v>
      </c>
      <c r="BA285" s="206">
        <v>0</v>
      </c>
      <c r="BB285" s="206">
        <v>0</v>
      </c>
      <c r="BC285" s="206">
        <v>0</v>
      </c>
    </row>
    <row r="286" spans="1:55" s="151" customFormat="1" ht="13.5" x14ac:dyDescent="0.2">
      <c r="A286" s="215" t="str">
        <f t="shared" si="10"/>
        <v>C2599100040210</v>
      </c>
      <c r="B286" s="1092" t="s">
        <v>99</v>
      </c>
      <c r="C286" s="1087"/>
      <c r="D286" s="1092" t="s">
        <v>337</v>
      </c>
      <c r="E286" s="1087"/>
      <c r="F286" s="1092" t="s">
        <v>324</v>
      </c>
      <c r="G286" s="1087"/>
      <c r="H286" s="1092" t="s">
        <v>283</v>
      </c>
      <c r="I286" s="1087"/>
      <c r="J286" s="1092" t="s">
        <v>280</v>
      </c>
      <c r="K286" s="1087"/>
      <c r="L286" s="1087"/>
      <c r="M286" s="1092" t="s">
        <v>282</v>
      </c>
      <c r="N286" s="1087"/>
      <c r="O286" s="1087"/>
      <c r="P286" s="1092"/>
      <c r="Q286" s="1087"/>
      <c r="R286" s="1092"/>
      <c r="S286" s="1087"/>
      <c r="T286" s="1093" t="s">
        <v>326</v>
      </c>
      <c r="U286" s="1087"/>
      <c r="V286" s="1087"/>
      <c r="W286" s="1087"/>
      <c r="X286" s="1087"/>
      <c r="Y286" s="1087"/>
      <c r="Z286" s="1087"/>
      <c r="AA286" s="1087"/>
      <c r="AB286" s="1092" t="s">
        <v>273</v>
      </c>
      <c r="AC286" s="1087"/>
      <c r="AD286" s="1087"/>
      <c r="AE286" s="1087"/>
      <c r="AF286" s="1087"/>
      <c r="AG286" s="1092" t="s">
        <v>274</v>
      </c>
      <c r="AH286" s="1087"/>
      <c r="AI286" s="1087"/>
      <c r="AJ286" s="204" t="s">
        <v>65</v>
      </c>
      <c r="AK286" s="1091" t="s">
        <v>275</v>
      </c>
      <c r="AL286" s="1087"/>
      <c r="AM286" s="1087"/>
      <c r="AN286" s="1087"/>
      <c r="AO286" s="1087"/>
      <c r="AP286" s="1087"/>
      <c r="AQ286" s="205">
        <v>350000000</v>
      </c>
      <c r="AR286" s="206">
        <v>0</v>
      </c>
      <c r="AS286" s="264">
        <v>350000000</v>
      </c>
      <c r="AT286" s="307">
        <v>0</v>
      </c>
      <c r="AU286" s="206">
        <v>0</v>
      </c>
      <c r="AV286" s="206">
        <v>0</v>
      </c>
      <c r="AW286" s="307">
        <v>0</v>
      </c>
      <c r="AX286" s="206">
        <v>0</v>
      </c>
      <c r="AY286" s="206">
        <v>0</v>
      </c>
      <c r="AZ286" s="206">
        <v>0</v>
      </c>
      <c r="BA286" s="206">
        <v>0</v>
      </c>
      <c r="BB286" s="206">
        <v>0</v>
      </c>
      <c r="BC286" s="206">
        <v>0</v>
      </c>
    </row>
    <row r="287" spans="1:55" s="151" customFormat="1" ht="13.5" x14ac:dyDescent="0.2">
      <c r="A287" s="215" t="str">
        <f t="shared" si="10"/>
        <v>C25991000402110</v>
      </c>
      <c r="B287" s="1086" t="s">
        <v>99</v>
      </c>
      <c r="C287" s="1087"/>
      <c r="D287" s="1086" t="s">
        <v>337</v>
      </c>
      <c r="E287" s="1087"/>
      <c r="F287" s="1086" t="s">
        <v>324</v>
      </c>
      <c r="G287" s="1087"/>
      <c r="H287" s="1086" t="s">
        <v>283</v>
      </c>
      <c r="I287" s="1087"/>
      <c r="J287" s="1086" t="s">
        <v>280</v>
      </c>
      <c r="K287" s="1087"/>
      <c r="L287" s="1087"/>
      <c r="M287" s="1086" t="s">
        <v>282</v>
      </c>
      <c r="N287" s="1087"/>
      <c r="O287" s="1087"/>
      <c r="P287" s="1086" t="s">
        <v>279</v>
      </c>
      <c r="Q287" s="1087"/>
      <c r="R287" s="1086"/>
      <c r="S287" s="1087"/>
      <c r="T287" s="1088" t="s">
        <v>332</v>
      </c>
      <c r="U287" s="1087"/>
      <c r="V287" s="1087"/>
      <c r="W287" s="1087"/>
      <c r="X287" s="1087"/>
      <c r="Y287" s="1087"/>
      <c r="Z287" s="1087"/>
      <c r="AA287" s="1087"/>
      <c r="AB287" s="1086" t="s">
        <v>273</v>
      </c>
      <c r="AC287" s="1087"/>
      <c r="AD287" s="1087"/>
      <c r="AE287" s="1087"/>
      <c r="AF287" s="1087"/>
      <c r="AG287" s="1086" t="s">
        <v>274</v>
      </c>
      <c r="AH287" s="1087"/>
      <c r="AI287" s="1087"/>
      <c r="AJ287" s="208" t="s">
        <v>65</v>
      </c>
      <c r="AK287" s="1089" t="s">
        <v>275</v>
      </c>
      <c r="AL287" s="1087"/>
      <c r="AM287" s="1087"/>
      <c r="AN287" s="1087"/>
      <c r="AO287" s="1087"/>
      <c r="AP287" s="1087"/>
      <c r="AQ287" s="209">
        <v>120000000</v>
      </c>
      <c r="AR287" s="210">
        <v>0</v>
      </c>
      <c r="AS287" s="266">
        <v>120000000</v>
      </c>
      <c r="AT287" s="217">
        <v>0</v>
      </c>
      <c r="AU287" s="210">
        <v>0</v>
      </c>
      <c r="AV287" s="210">
        <v>0</v>
      </c>
      <c r="AW287" s="217">
        <v>0</v>
      </c>
      <c r="AX287" s="210">
        <v>0</v>
      </c>
      <c r="AY287" s="210">
        <v>0</v>
      </c>
      <c r="AZ287" s="210">
        <v>0</v>
      </c>
      <c r="BA287" s="210">
        <v>0</v>
      </c>
      <c r="BB287" s="210">
        <v>0</v>
      </c>
      <c r="BC287" s="210">
        <v>0</v>
      </c>
    </row>
    <row r="288" spans="1:55" s="151" customFormat="1" ht="13.5" x14ac:dyDescent="0.2">
      <c r="A288" s="215" t="str">
        <f t="shared" si="10"/>
        <v>C25991000402310</v>
      </c>
      <c r="B288" s="1086" t="s">
        <v>99</v>
      </c>
      <c r="C288" s="1087"/>
      <c r="D288" s="1086" t="s">
        <v>337</v>
      </c>
      <c r="E288" s="1087"/>
      <c r="F288" s="1086" t="s">
        <v>324</v>
      </c>
      <c r="G288" s="1087"/>
      <c r="H288" s="1086" t="s">
        <v>283</v>
      </c>
      <c r="I288" s="1087"/>
      <c r="J288" s="1086" t="s">
        <v>280</v>
      </c>
      <c r="K288" s="1087"/>
      <c r="L288" s="1087"/>
      <c r="M288" s="1086" t="s">
        <v>282</v>
      </c>
      <c r="N288" s="1087"/>
      <c r="O288" s="1087"/>
      <c r="P288" s="1086" t="s">
        <v>289</v>
      </c>
      <c r="Q288" s="1087"/>
      <c r="R288" s="1086"/>
      <c r="S288" s="1087"/>
      <c r="T288" s="1088" t="s">
        <v>328</v>
      </c>
      <c r="U288" s="1087"/>
      <c r="V288" s="1087"/>
      <c r="W288" s="1087"/>
      <c r="X288" s="1087"/>
      <c r="Y288" s="1087"/>
      <c r="Z288" s="1087"/>
      <c r="AA288" s="1087"/>
      <c r="AB288" s="1086" t="s">
        <v>273</v>
      </c>
      <c r="AC288" s="1087"/>
      <c r="AD288" s="1087"/>
      <c r="AE288" s="1087"/>
      <c r="AF288" s="1087"/>
      <c r="AG288" s="1086" t="s">
        <v>274</v>
      </c>
      <c r="AH288" s="1087"/>
      <c r="AI288" s="1087"/>
      <c r="AJ288" s="208" t="s">
        <v>65</v>
      </c>
      <c r="AK288" s="1089" t="s">
        <v>275</v>
      </c>
      <c r="AL288" s="1087"/>
      <c r="AM288" s="1087"/>
      <c r="AN288" s="1087"/>
      <c r="AO288" s="1087"/>
      <c r="AP288" s="1087"/>
      <c r="AQ288" s="209">
        <v>126500000</v>
      </c>
      <c r="AR288" s="210">
        <v>0</v>
      </c>
      <c r="AS288" s="266">
        <v>126500000</v>
      </c>
      <c r="AT288" s="217">
        <v>0</v>
      </c>
      <c r="AU288" s="210">
        <v>0</v>
      </c>
      <c r="AV288" s="210">
        <v>0</v>
      </c>
      <c r="AW288" s="217">
        <v>0</v>
      </c>
      <c r="AX288" s="210">
        <v>0</v>
      </c>
      <c r="AY288" s="210">
        <v>0</v>
      </c>
      <c r="AZ288" s="210">
        <v>0</v>
      </c>
      <c r="BA288" s="210">
        <v>0</v>
      </c>
      <c r="BB288" s="210">
        <v>0</v>
      </c>
      <c r="BC288" s="210">
        <v>0</v>
      </c>
    </row>
    <row r="289" spans="1:55" s="151" customFormat="1" ht="13.5" x14ac:dyDescent="0.2">
      <c r="A289" s="215" t="str">
        <f t="shared" si="10"/>
        <v>C25991000402410</v>
      </c>
      <c r="B289" s="1086" t="s">
        <v>99</v>
      </c>
      <c r="C289" s="1087"/>
      <c r="D289" s="1086" t="s">
        <v>337</v>
      </c>
      <c r="E289" s="1087"/>
      <c r="F289" s="1086" t="s">
        <v>324</v>
      </c>
      <c r="G289" s="1087"/>
      <c r="H289" s="1086" t="s">
        <v>283</v>
      </c>
      <c r="I289" s="1087"/>
      <c r="J289" s="1086" t="s">
        <v>280</v>
      </c>
      <c r="K289" s="1087"/>
      <c r="L289" s="1087"/>
      <c r="M289" s="1086" t="s">
        <v>282</v>
      </c>
      <c r="N289" s="1087"/>
      <c r="O289" s="1087"/>
      <c r="P289" s="1086" t="s">
        <v>283</v>
      </c>
      <c r="Q289" s="1087"/>
      <c r="R289" s="1086"/>
      <c r="S289" s="1087"/>
      <c r="T289" s="1088" t="s">
        <v>84</v>
      </c>
      <c r="U289" s="1087"/>
      <c r="V289" s="1087"/>
      <c r="W289" s="1087"/>
      <c r="X289" s="1087"/>
      <c r="Y289" s="1087"/>
      <c r="Z289" s="1087"/>
      <c r="AA289" s="1087"/>
      <c r="AB289" s="1086" t="s">
        <v>273</v>
      </c>
      <c r="AC289" s="1087"/>
      <c r="AD289" s="1087"/>
      <c r="AE289" s="1087"/>
      <c r="AF289" s="1087"/>
      <c r="AG289" s="1086" t="s">
        <v>274</v>
      </c>
      <c r="AH289" s="1087"/>
      <c r="AI289" s="1087"/>
      <c r="AJ289" s="208" t="s">
        <v>65</v>
      </c>
      <c r="AK289" s="1089" t="s">
        <v>275</v>
      </c>
      <c r="AL289" s="1087"/>
      <c r="AM289" s="1087"/>
      <c r="AN289" s="1087"/>
      <c r="AO289" s="1087"/>
      <c r="AP289" s="1087"/>
      <c r="AQ289" s="209">
        <v>103500000</v>
      </c>
      <c r="AR289" s="210">
        <v>0</v>
      </c>
      <c r="AS289" s="266">
        <v>103500000</v>
      </c>
      <c r="AT289" s="217">
        <v>0</v>
      </c>
      <c r="AU289" s="210">
        <v>0</v>
      </c>
      <c r="AV289" s="210">
        <v>0</v>
      </c>
      <c r="AW289" s="217">
        <v>0</v>
      </c>
      <c r="AX289" s="210">
        <v>0</v>
      </c>
      <c r="AY289" s="210">
        <v>0</v>
      </c>
      <c r="AZ289" s="210">
        <v>0</v>
      </c>
      <c r="BA289" s="210">
        <v>0</v>
      </c>
      <c r="BB289" s="210">
        <v>0</v>
      </c>
      <c r="BC289" s="210">
        <v>0</v>
      </c>
    </row>
    <row r="290" spans="1:55" s="316" customFormat="1" ht="13.5" x14ac:dyDescent="0.2">
      <c r="A290" s="316" t="str">
        <f t="shared" si="10"/>
        <v>C259910005010</v>
      </c>
      <c r="B290" s="1094" t="s">
        <v>99</v>
      </c>
      <c r="C290" s="1095"/>
      <c r="D290" s="1094" t="s">
        <v>337</v>
      </c>
      <c r="E290" s="1095"/>
      <c r="F290" s="1094" t="s">
        <v>324</v>
      </c>
      <c r="G290" s="1095"/>
      <c r="H290" s="1094" t="s">
        <v>284</v>
      </c>
      <c r="I290" s="1095"/>
      <c r="J290" s="1094" t="s">
        <v>280</v>
      </c>
      <c r="K290" s="1095"/>
      <c r="L290" s="1095"/>
      <c r="M290" s="1094"/>
      <c r="N290" s="1095"/>
      <c r="O290" s="1095"/>
      <c r="P290" s="1094"/>
      <c r="Q290" s="1095"/>
      <c r="R290" s="1094"/>
      <c r="S290" s="1095"/>
      <c r="T290" s="1097" t="s">
        <v>649</v>
      </c>
      <c r="U290" s="1095"/>
      <c r="V290" s="1095"/>
      <c r="W290" s="1095"/>
      <c r="X290" s="1095"/>
      <c r="Y290" s="1095"/>
      <c r="Z290" s="1095"/>
      <c r="AA290" s="1095"/>
      <c r="AB290" s="1094" t="s">
        <v>273</v>
      </c>
      <c r="AC290" s="1095"/>
      <c r="AD290" s="1095"/>
      <c r="AE290" s="1095"/>
      <c r="AF290" s="1095"/>
      <c r="AG290" s="1094" t="s">
        <v>274</v>
      </c>
      <c r="AH290" s="1095"/>
      <c r="AI290" s="1095"/>
      <c r="AJ290" s="321" t="s">
        <v>65</v>
      </c>
      <c r="AK290" s="1096" t="s">
        <v>275</v>
      </c>
      <c r="AL290" s="1095"/>
      <c r="AM290" s="1095"/>
      <c r="AN290" s="1095"/>
      <c r="AO290" s="1095"/>
      <c r="AP290" s="1095"/>
      <c r="AQ290" s="264">
        <v>300000000</v>
      </c>
      <c r="AR290" s="265">
        <v>0</v>
      </c>
      <c r="AS290" s="264">
        <v>300000000</v>
      </c>
      <c r="AT290" s="265">
        <v>0</v>
      </c>
      <c r="AU290" s="265">
        <v>0</v>
      </c>
      <c r="AV290" s="265">
        <v>0</v>
      </c>
      <c r="AW290" s="265">
        <v>0</v>
      </c>
      <c r="AX290" s="265">
        <v>0</v>
      </c>
      <c r="AY290" s="265">
        <v>0</v>
      </c>
      <c r="AZ290" s="265">
        <v>0</v>
      </c>
      <c r="BA290" s="265">
        <v>0</v>
      </c>
      <c r="BB290" s="265">
        <v>0</v>
      </c>
      <c r="BC290" s="265">
        <v>0</v>
      </c>
    </row>
    <row r="291" spans="1:55" s="151" customFormat="1" ht="13.5" x14ac:dyDescent="0.2">
      <c r="A291" s="215" t="str">
        <f t="shared" si="10"/>
        <v>C25991000510</v>
      </c>
      <c r="B291" s="1092" t="s">
        <v>99</v>
      </c>
      <c r="C291" s="1087"/>
      <c r="D291" s="1092" t="s">
        <v>337</v>
      </c>
      <c r="E291" s="1087"/>
      <c r="F291" s="1092" t="s">
        <v>324</v>
      </c>
      <c r="G291" s="1087"/>
      <c r="H291" s="1092" t="s">
        <v>284</v>
      </c>
      <c r="I291" s="1087"/>
      <c r="J291" s="1092" t="s">
        <v>236</v>
      </c>
      <c r="K291" s="1087"/>
      <c r="L291" s="1087"/>
      <c r="M291" s="1092" t="s">
        <v>236</v>
      </c>
      <c r="N291" s="1087"/>
      <c r="O291" s="1087"/>
      <c r="P291" s="1092" t="s">
        <v>236</v>
      </c>
      <c r="Q291" s="1087"/>
      <c r="R291" s="1092" t="s">
        <v>236</v>
      </c>
      <c r="S291" s="1087"/>
      <c r="T291" s="1093" t="s">
        <v>649</v>
      </c>
      <c r="U291" s="1087"/>
      <c r="V291" s="1087"/>
      <c r="W291" s="1087"/>
      <c r="X291" s="1087"/>
      <c r="Y291" s="1087"/>
      <c r="Z291" s="1087"/>
      <c r="AA291" s="1087"/>
      <c r="AB291" s="1092" t="s">
        <v>273</v>
      </c>
      <c r="AC291" s="1087"/>
      <c r="AD291" s="1087"/>
      <c r="AE291" s="1087"/>
      <c r="AF291" s="1087"/>
      <c r="AG291" s="1092" t="s">
        <v>274</v>
      </c>
      <c r="AH291" s="1087"/>
      <c r="AI291" s="1087"/>
      <c r="AJ291" s="204" t="s">
        <v>65</v>
      </c>
      <c r="AK291" s="1091" t="s">
        <v>275</v>
      </c>
      <c r="AL291" s="1087"/>
      <c r="AM291" s="1087"/>
      <c r="AN291" s="1087"/>
      <c r="AO291" s="1087"/>
      <c r="AP291" s="1087"/>
      <c r="AQ291" s="205">
        <v>300000000</v>
      </c>
      <c r="AR291" s="206">
        <v>0</v>
      </c>
      <c r="AS291" s="264">
        <v>300000000</v>
      </c>
      <c r="AT291" s="307">
        <v>0</v>
      </c>
      <c r="AU291" s="206">
        <v>0</v>
      </c>
      <c r="AV291" s="206">
        <v>0</v>
      </c>
      <c r="AW291" s="307">
        <v>0</v>
      </c>
      <c r="AX291" s="206">
        <v>0</v>
      </c>
      <c r="AY291" s="206">
        <v>0</v>
      </c>
      <c r="AZ291" s="206">
        <v>0</v>
      </c>
      <c r="BA291" s="206">
        <v>0</v>
      </c>
      <c r="BB291" s="206">
        <v>0</v>
      </c>
      <c r="BC291" s="206">
        <v>0</v>
      </c>
    </row>
    <row r="292" spans="1:55" s="151" customFormat="1" ht="13.5" x14ac:dyDescent="0.2">
      <c r="A292" s="215" t="str">
        <f t="shared" si="10"/>
        <v>C2599100050210</v>
      </c>
      <c r="B292" s="1092" t="s">
        <v>99</v>
      </c>
      <c r="C292" s="1087"/>
      <c r="D292" s="1092" t="s">
        <v>337</v>
      </c>
      <c r="E292" s="1087"/>
      <c r="F292" s="1092" t="s">
        <v>324</v>
      </c>
      <c r="G292" s="1087"/>
      <c r="H292" s="1092" t="s">
        <v>284</v>
      </c>
      <c r="I292" s="1087"/>
      <c r="J292" s="1092" t="s">
        <v>280</v>
      </c>
      <c r="K292" s="1087"/>
      <c r="L292" s="1087"/>
      <c r="M292" s="1092" t="s">
        <v>282</v>
      </c>
      <c r="N292" s="1087"/>
      <c r="O292" s="1087"/>
      <c r="P292" s="1092"/>
      <c r="Q292" s="1087"/>
      <c r="R292" s="1092"/>
      <c r="S292" s="1087"/>
      <c r="T292" s="1093" t="s">
        <v>326</v>
      </c>
      <c r="U292" s="1087"/>
      <c r="V292" s="1087"/>
      <c r="W292" s="1087"/>
      <c r="X292" s="1087"/>
      <c r="Y292" s="1087"/>
      <c r="Z292" s="1087"/>
      <c r="AA292" s="1087"/>
      <c r="AB292" s="1092" t="s">
        <v>273</v>
      </c>
      <c r="AC292" s="1087"/>
      <c r="AD292" s="1087"/>
      <c r="AE292" s="1087"/>
      <c r="AF292" s="1087"/>
      <c r="AG292" s="1092" t="s">
        <v>274</v>
      </c>
      <c r="AH292" s="1087"/>
      <c r="AI292" s="1087"/>
      <c r="AJ292" s="204" t="s">
        <v>65</v>
      </c>
      <c r="AK292" s="1091" t="s">
        <v>275</v>
      </c>
      <c r="AL292" s="1087"/>
      <c r="AM292" s="1087"/>
      <c r="AN292" s="1087"/>
      <c r="AO292" s="1087"/>
      <c r="AP292" s="1087"/>
      <c r="AQ292" s="205">
        <v>300000000</v>
      </c>
      <c r="AR292" s="206">
        <v>0</v>
      </c>
      <c r="AS292" s="264">
        <v>300000000</v>
      </c>
      <c r="AT292" s="307">
        <v>0</v>
      </c>
      <c r="AU292" s="206">
        <v>0</v>
      </c>
      <c r="AV292" s="206">
        <v>0</v>
      </c>
      <c r="AW292" s="307">
        <v>0</v>
      </c>
      <c r="AX292" s="206">
        <v>0</v>
      </c>
      <c r="AY292" s="206">
        <v>0</v>
      </c>
      <c r="AZ292" s="206">
        <v>0</v>
      </c>
      <c r="BA292" s="206">
        <v>0</v>
      </c>
      <c r="BB292" s="206">
        <v>0</v>
      </c>
      <c r="BC292" s="206">
        <v>0</v>
      </c>
    </row>
    <row r="293" spans="1:55" s="151" customFormat="1" ht="13.5" x14ac:dyDescent="0.2">
      <c r="A293" s="215" t="str">
        <f t="shared" si="10"/>
        <v>C25991000502110</v>
      </c>
      <c r="B293" s="1086" t="s">
        <v>99</v>
      </c>
      <c r="C293" s="1087"/>
      <c r="D293" s="1086" t="s">
        <v>337</v>
      </c>
      <c r="E293" s="1087"/>
      <c r="F293" s="1086" t="s">
        <v>324</v>
      </c>
      <c r="G293" s="1087"/>
      <c r="H293" s="1086" t="s">
        <v>284</v>
      </c>
      <c r="I293" s="1087"/>
      <c r="J293" s="1086" t="s">
        <v>280</v>
      </c>
      <c r="K293" s="1087"/>
      <c r="L293" s="1087"/>
      <c r="M293" s="1086" t="s">
        <v>282</v>
      </c>
      <c r="N293" s="1087"/>
      <c r="O293" s="1087"/>
      <c r="P293" s="1086" t="s">
        <v>279</v>
      </c>
      <c r="Q293" s="1087"/>
      <c r="R293" s="1086"/>
      <c r="S293" s="1087"/>
      <c r="T293" s="1088" t="s">
        <v>332</v>
      </c>
      <c r="U293" s="1087"/>
      <c r="V293" s="1087"/>
      <c r="W293" s="1087"/>
      <c r="X293" s="1087"/>
      <c r="Y293" s="1087"/>
      <c r="Z293" s="1087"/>
      <c r="AA293" s="1087"/>
      <c r="AB293" s="1086" t="s">
        <v>273</v>
      </c>
      <c r="AC293" s="1087"/>
      <c r="AD293" s="1087"/>
      <c r="AE293" s="1087"/>
      <c r="AF293" s="1087"/>
      <c r="AG293" s="1086" t="s">
        <v>274</v>
      </c>
      <c r="AH293" s="1087"/>
      <c r="AI293" s="1087"/>
      <c r="AJ293" s="208" t="s">
        <v>65</v>
      </c>
      <c r="AK293" s="1089" t="s">
        <v>275</v>
      </c>
      <c r="AL293" s="1087"/>
      <c r="AM293" s="1087"/>
      <c r="AN293" s="1087"/>
      <c r="AO293" s="1087"/>
      <c r="AP293" s="1087"/>
      <c r="AQ293" s="209">
        <v>300000000</v>
      </c>
      <c r="AR293" s="210">
        <v>0</v>
      </c>
      <c r="AS293" s="266">
        <v>300000000</v>
      </c>
      <c r="AT293" s="217">
        <v>0</v>
      </c>
      <c r="AU293" s="210">
        <v>0</v>
      </c>
      <c r="AV293" s="210">
        <v>0</v>
      </c>
      <c r="AW293" s="217">
        <v>0</v>
      </c>
      <c r="AX293" s="210">
        <v>0</v>
      </c>
      <c r="AY293" s="210">
        <v>0</v>
      </c>
      <c r="AZ293" s="210">
        <v>0</v>
      </c>
      <c r="BA293" s="210">
        <v>0</v>
      </c>
      <c r="BB293" s="210">
        <v>0</v>
      </c>
      <c r="BC293" s="210">
        <v>0</v>
      </c>
    </row>
    <row r="294" spans="1:55" s="316" customFormat="1" ht="13.5" x14ac:dyDescent="0.2">
      <c r="A294" s="316" t="str">
        <f t="shared" si="10"/>
        <v>C259910006010</v>
      </c>
      <c r="B294" s="1094" t="s">
        <v>99</v>
      </c>
      <c r="C294" s="1095"/>
      <c r="D294" s="1094" t="s">
        <v>337</v>
      </c>
      <c r="E294" s="1095"/>
      <c r="F294" s="1094" t="s">
        <v>324</v>
      </c>
      <c r="G294" s="1095"/>
      <c r="H294" s="1094" t="s">
        <v>292</v>
      </c>
      <c r="I294" s="1095"/>
      <c r="J294" s="1094" t="s">
        <v>280</v>
      </c>
      <c r="K294" s="1095"/>
      <c r="L294" s="1095"/>
      <c r="M294" s="1094"/>
      <c r="N294" s="1095"/>
      <c r="O294" s="1095"/>
      <c r="P294" s="1094"/>
      <c r="Q294" s="1095"/>
      <c r="R294" s="1094"/>
      <c r="S294" s="1095"/>
      <c r="T294" s="1097" t="s">
        <v>666</v>
      </c>
      <c r="U294" s="1095"/>
      <c r="V294" s="1095"/>
      <c r="W294" s="1095"/>
      <c r="X294" s="1095"/>
      <c r="Y294" s="1095"/>
      <c r="Z294" s="1095"/>
      <c r="AA294" s="1095"/>
      <c r="AB294" s="1094" t="s">
        <v>273</v>
      </c>
      <c r="AC294" s="1095"/>
      <c r="AD294" s="1095"/>
      <c r="AE294" s="1095"/>
      <c r="AF294" s="1095"/>
      <c r="AG294" s="1094" t="s">
        <v>274</v>
      </c>
      <c r="AH294" s="1095"/>
      <c r="AI294" s="1095"/>
      <c r="AJ294" s="321" t="s">
        <v>65</v>
      </c>
      <c r="AK294" s="1096" t="s">
        <v>275</v>
      </c>
      <c r="AL294" s="1095"/>
      <c r="AM294" s="1095"/>
      <c r="AN294" s="1095"/>
      <c r="AO294" s="1095"/>
      <c r="AP294" s="1095"/>
      <c r="AQ294" s="264">
        <v>300000000</v>
      </c>
      <c r="AR294" s="265">
        <v>0</v>
      </c>
      <c r="AS294" s="264">
        <v>300000000</v>
      </c>
      <c r="AT294" s="265">
        <v>0</v>
      </c>
      <c r="AU294" s="265">
        <v>0</v>
      </c>
      <c r="AV294" s="265">
        <v>0</v>
      </c>
      <c r="AW294" s="265">
        <v>0</v>
      </c>
      <c r="AX294" s="265">
        <v>0</v>
      </c>
      <c r="AY294" s="265">
        <v>0</v>
      </c>
      <c r="AZ294" s="265">
        <v>0</v>
      </c>
      <c r="BA294" s="265">
        <v>0</v>
      </c>
      <c r="BB294" s="265">
        <v>0</v>
      </c>
      <c r="BC294" s="265">
        <v>0</v>
      </c>
    </row>
    <row r="295" spans="1:55" s="151" customFormat="1" ht="13.5" x14ac:dyDescent="0.2">
      <c r="A295" s="215" t="str">
        <f t="shared" ref="A295:A300" si="11">+B295&amp;D295&amp;F295&amp;H295&amp;J295&amp;M295&amp;P295&amp;AJ295</f>
        <v>C25991000610</v>
      </c>
      <c r="B295" s="1092" t="s">
        <v>99</v>
      </c>
      <c r="C295" s="1087"/>
      <c r="D295" s="1092" t="s">
        <v>337</v>
      </c>
      <c r="E295" s="1087"/>
      <c r="F295" s="1092" t="s">
        <v>324</v>
      </c>
      <c r="G295" s="1087"/>
      <c r="H295" s="1092" t="s">
        <v>292</v>
      </c>
      <c r="I295" s="1087"/>
      <c r="J295" s="1092" t="s">
        <v>236</v>
      </c>
      <c r="K295" s="1087"/>
      <c r="L295" s="1087"/>
      <c r="M295" s="1092" t="s">
        <v>236</v>
      </c>
      <c r="N295" s="1087"/>
      <c r="O295" s="1087"/>
      <c r="P295" s="1092" t="s">
        <v>236</v>
      </c>
      <c r="Q295" s="1087"/>
      <c r="R295" s="1092" t="s">
        <v>236</v>
      </c>
      <c r="S295" s="1087"/>
      <c r="T295" s="1093" t="s">
        <v>651</v>
      </c>
      <c r="U295" s="1087"/>
      <c r="V295" s="1087"/>
      <c r="W295" s="1087"/>
      <c r="X295" s="1087"/>
      <c r="Y295" s="1087"/>
      <c r="Z295" s="1087"/>
      <c r="AA295" s="1087"/>
      <c r="AB295" s="1092" t="s">
        <v>273</v>
      </c>
      <c r="AC295" s="1087"/>
      <c r="AD295" s="1087"/>
      <c r="AE295" s="1087"/>
      <c r="AF295" s="1087"/>
      <c r="AG295" s="1092" t="s">
        <v>274</v>
      </c>
      <c r="AH295" s="1087"/>
      <c r="AI295" s="1087"/>
      <c r="AJ295" s="204" t="s">
        <v>65</v>
      </c>
      <c r="AK295" s="1091" t="s">
        <v>275</v>
      </c>
      <c r="AL295" s="1087"/>
      <c r="AM295" s="1087"/>
      <c r="AN295" s="1087"/>
      <c r="AO295" s="1087"/>
      <c r="AP295" s="1087"/>
      <c r="AQ295" s="205">
        <v>300000000</v>
      </c>
      <c r="AR295" s="206">
        <v>0</v>
      </c>
      <c r="AS295" s="264">
        <v>300000000</v>
      </c>
      <c r="AT295" s="307">
        <v>0</v>
      </c>
      <c r="AU295" s="206">
        <v>0</v>
      </c>
      <c r="AV295" s="206">
        <v>0</v>
      </c>
      <c r="AW295" s="307">
        <v>0</v>
      </c>
      <c r="AX295" s="206">
        <v>0</v>
      </c>
      <c r="AY295" s="206">
        <v>0</v>
      </c>
      <c r="AZ295" s="206">
        <v>0</v>
      </c>
      <c r="BA295" s="206">
        <v>0</v>
      </c>
      <c r="BB295" s="206">
        <v>0</v>
      </c>
      <c r="BC295" s="206">
        <v>0</v>
      </c>
    </row>
    <row r="296" spans="1:55" s="151" customFormat="1" ht="13.5" x14ac:dyDescent="0.2">
      <c r="A296" s="215" t="str">
        <f t="shared" si="11"/>
        <v>C2599100060210</v>
      </c>
      <c r="B296" s="1092" t="s">
        <v>99</v>
      </c>
      <c r="C296" s="1087"/>
      <c r="D296" s="1092" t="s">
        <v>337</v>
      </c>
      <c r="E296" s="1087"/>
      <c r="F296" s="1092" t="s">
        <v>324</v>
      </c>
      <c r="G296" s="1087"/>
      <c r="H296" s="1092" t="s">
        <v>292</v>
      </c>
      <c r="I296" s="1087"/>
      <c r="J296" s="1092" t="s">
        <v>280</v>
      </c>
      <c r="K296" s="1087"/>
      <c r="L296" s="1087"/>
      <c r="M296" s="1092" t="s">
        <v>282</v>
      </c>
      <c r="N296" s="1087"/>
      <c r="O296" s="1087"/>
      <c r="P296" s="1092"/>
      <c r="Q296" s="1087"/>
      <c r="R296" s="1092"/>
      <c r="S296" s="1087"/>
      <c r="T296" s="1093" t="s">
        <v>326</v>
      </c>
      <c r="U296" s="1087"/>
      <c r="V296" s="1087"/>
      <c r="W296" s="1087"/>
      <c r="X296" s="1087"/>
      <c r="Y296" s="1087"/>
      <c r="Z296" s="1087"/>
      <c r="AA296" s="1087"/>
      <c r="AB296" s="1092" t="s">
        <v>273</v>
      </c>
      <c r="AC296" s="1087"/>
      <c r="AD296" s="1087"/>
      <c r="AE296" s="1087"/>
      <c r="AF296" s="1087"/>
      <c r="AG296" s="1092" t="s">
        <v>274</v>
      </c>
      <c r="AH296" s="1087"/>
      <c r="AI296" s="1087"/>
      <c r="AJ296" s="204" t="s">
        <v>65</v>
      </c>
      <c r="AK296" s="1091" t="s">
        <v>275</v>
      </c>
      <c r="AL296" s="1087"/>
      <c r="AM296" s="1087"/>
      <c r="AN296" s="1087"/>
      <c r="AO296" s="1087"/>
      <c r="AP296" s="1087"/>
      <c r="AQ296" s="205">
        <v>300000000</v>
      </c>
      <c r="AR296" s="206">
        <v>0</v>
      </c>
      <c r="AS296" s="264">
        <v>300000000</v>
      </c>
      <c r="AT296" s="307">
        <v>0</v>
      </c>
      <c r="AU296" s="206">
        <v>0</v>
      </c>
      <c r="AV296" s="206">
        <v>0</v>
      </c>
      <c r="AW296" s="307">
        <v>0</v>
      </c>
      <c r="AX296" s="206">
        <v>0</v>
      </c>
      <c r="AY296" s="206">
        <v>0</v>
      </c>
      <c r="AZ296" s="206">
        <v>0</v>
      </c>
      <c r="BA296" s="206">
        <v>0</v>
      </c>
      <c r="BB296" s="206">
        <v>0</v>
      </c>
      <c r="BC296" s="206">
        <v>0</v>
      </c>
    </row>
    <row r="297" spans="1:55" s="151" customFormat="1" ht="13.5" x14ac:dyDescent="0.2">
      <c r="A297" s="215" t="str">
        <f t="shared" si="11"/>
        <v>C25991000602110</v>
      </c>
      <c r="B297" s="1086" t="s">
        <v>99</v>
      </c>
      <c r="C297" s="1087"/>
      <c r="D297" s="1086" t="s">
        <v>337</v>
      </c>
      <c r="E297" s="1087"/>
      <c r="F297" s="1086" t="s">
        <v>324</v>
      </c>
      <c r="G297" s="1087"/>
      <c r="H297" s="1086" t="s">
        <v>292</v>
      </c>
      <c r="I297" s="1087"/>
      <c r="J297" s="1086" t="s">
        <v>280</v>
      </c>
      <c r="K297" s="1087"/>
      <c r="L297" s="1087"/>
      <c r="M297" s="1086" t="s">
        <v>282</v>
      </c>
      <c r="N297" s="1087"/>
      <c r="O297" s="1087"/>
      <c r="P297" s="1086" t="s">
        <v>279</v>
      </c>
      <c r="Q297" s="1087"/>
      <c r="R297" s="1086"/>
      <c r="S297" s="1087"/>
      <c r="T297" s="1088" t="s">
        <v>332</v>
      </c>
      <c r="U297" s="1087"/>
      <c r="V297" s="1087"/>
      <c r="W297" s="1087"/>
      <c r="X297" s="1087"/>
      <c r="Y297" s="1087"/>
      <c r="Z297" s="1087"/>
      <c r="AA297" s="1087"/>
      <c r="AB297" s="1086" t="s">
        <v>273</v>
      </c>
      <c r="AC297" s="1087"/>
      <c r="AD297" s="1087"/>
      <c r="AE297" s="1087"/>
      <c r="AF297" s="1087"/>
      <c r="AG297" s="1086" t="s">
        <v>274</v>
      </c>
      <c r="AH297" s="1087"/>
      <c r="AI297" s="1087"/>
      <c r="AJ297" s="208" t="s">
        <v>65</v>
      </c>
      <c r="AK297" s="1089" t="s">
        <v>275</v>
      </c>
      <c r="AL297" s="1087"/>
      <c r="AM297" s="1087"/>
      <c r="AN297" s="1087"/>
      <c r="AO297" s="1087"/>
      <c r="AP297" s="1087"/>
      <c r="AQ297" s="209">
        <v>40000000</v>
      </c>
      <c r="AR297" s="210">
        <v>0</v>
      </c>
      <c r="AS297" s="266">
        <v>40000000</v>
      </c>
      <c r="AT297" s="217">
        <v>0</v>
      </c>
      <c r="AU297" s="210">
        <v>0</v>
      </c>
      <c r="AV297" s="210">
        <v>0</v>
      </c>
      <c r="AW297" s="217">
        <v>0</v>
      </c>
      <c r="AX297" s="210">
        <v>0</v>
      </c>
      <c r="AY297" s="210">
        <v>0</v>
      </c>
      <c r="AZ297" s="210">
        <v>0</v>
      </c>
      <c r="BA297" s="210">
        <v>0</v>
      </c>
      <c r="BB297" s="210">
        <v>0</v>
      </c>
      <c r="BC297" s="210">
        <v>0</v>
      </c>
    </row>
    <row r="298" spans="1:55" s="151" customFormat="1" ht="13.5" x14ac:dyDescent="0.2">
      <c r="A298" s="215" t="str">
        <f t="shared" si="11"/>
        <v>C25991000602310</v>
      </c>
      <c r="B298" s="1086" t="s">
        <v>99</v>
      </c>
      <c r="C298" s="1087"/>
      <c r="D298" s="1086" t="s">
        <v>337</v>
      </c>
      <c r="E298" s="1087"/>
      <c r="F298" s="1086" t="s">
        <v>324</v>
      </c>
      <c r="G298" s="1087"/>
      <c r="H298" s="1086" t="s">
        <v>292</v>
      </c>
      <c r="I298" s="1087"/>
      <c r="J298" s="1086" t="s">
        <v>280</v>
      </c>
      <c r="K298" s="1087"/>
      <c r="L298" s="1087"/>
      <c r="M298" s="1086" t="s">
        <v>282</v>
      </c>
      <c r="N298" s="1087"/>
      <c r="O298" s="1087"/>
      <c r="P298" s="1086" t="s">
        <v>289</v>
      </c>
      <c r="Q298" s="1087"/>
      <c r="R298" s="1086"/>
      <c r="S298" s="1087"/>
      <c r="T298" s="1088" t="s">
        <v>328</v>
      </c>
      <c r="U298" s="1087"/>
      <c r="V298" s="1087"/>
      <c r="W298" s="1087"/>
      <c r="X298" s="1087"/>
      <c r="Y298" s="1087"/>
      <c r="Z298" s="1087"/>
      <c r="AA298" s="1087"/>
      <c r="AB298" s="1086" t="s">
        <v>273</v>
      </c>
      <c r="AC298" s="1087"/>
      <c r="AD298" s="1087"/>
      <c r="AE298" s="1087"/>
      <c r="AF298" s="1087"/>
      <c r="AG298" s="1086" t="s">
        <v>274</v>
      </c>
      <c r="AH298" s="1087"/>
      <c r="AI298" s="1087"/>
      <c r="AJ298" s="208" t="s">
        <v>65</v>
      </c>
      <c r="AK298" s="1089" t="s">
        <v>275</v>
      </c>
      <c r="AL298" s="1087"/>
      <c r="AM298" s="1087"/>
      <c r="AN298" s="1087"/>
      <c r="AO298" s="1087"/>
      <c r="AP298" s="1087"/>
      <c r="AQ298" s="209">
        <v>16000000</v>
      </c>
      <c r="AR298" s="210">
        <v>0</v>
      </c>
      <c r="AS298" s="266">
        <v>16000000</v>
      </c>
      <c r="AT298" s="217">
        <v>0</v>
      </c>
      <c r="AU298" s="210">
        <v>0</v>
      </c>
      <c r="AV298" s="210">
        <v>0</v>
      </c>
      <c r="AW298" s="217">
        <v>0</v>
      </c>
      <c r="AX298" s="210">
        <v>0</v>
      </c>
      <c r="AY298" s="210">
        <v>0</v>
      </c>
      <c r="AZ298" s="210">
        <v>0</v>
      </c>
      <c r="BA298" s="210">
        <v>0</v>
      </c>
      <c r="BB298" s="210">
        <v>0</v>
      </c>
      <c r="BC298" s="210">
        <v>0</v>
      </c>
    </row>
    <row r="299" spans="1:55" s="151" customFormat="1" ht="13.5" x14ac:dyDescent="0.2">
      <c r="A299" s="215" t="str">
        <f t="shared" si="11"/>
        <v>C25991000602410</v>
      </c>
      <c r="B299" s="1086" t="s">
        <v>99</v>
      </c>
      <c r="C299" s="1087"/>
      <c r="D299" s="1086" t="s">
        <v>337</v>
      </c>
      <c r="E299" s="1087"/>
      <c r="F299" s="1086" t="s">
        <v>324</v>
      </c>
      <c r="G299" s="1087"/>
      <c r="H299" s="1086" t="s">
        <v>292</v>
      </c>
      <c r="I299" s="1087"/>
      <c r="J299" s="1086" t="s">
        <v>280</v>
      </c>
      <c r="K299" s="1087"/>
      <c r="L299" s="1087"/>
      <c r="M299" s="1086" t="s">
        <v>282</v>
      </c>
      <c r="N299" s="1087"/>
      <c r="O299" s="1087"/>
      <c r="P299" s="1086" t="s">
        <v>283</v>
      </c>
      <c r="Q299" s="1087"/>
      <c r="R299" s="1086"/>
      <c r="S299" s="1087"/>
      <c r="T299" s="1088" t="s">
        <v>84</v>
      </c>
      <c r="U299" s="1087"/>
      <c r="V299" s="1087"/>
      <c r="W299" s="1087"/>
      <c r="X299" s="1087"/>
      <c r="Y299" s="1087"/>
      <c r="Z299" s="1087"/>
      <c r="AA299" s="1087"/>
      <c r="AB299" s="1086" t="s">
        <v>273</v>
      </c>
      <c r="AC299" s="1087"/>
      <c r="AD299" s="1087"/>
      <c r="AE299" s="1087"/>
      <c r="AF299" s="1087"/>
      <c r="AG299" s="1086" t="s">
        <v>274</v>
      </c>
      <c r="AH299" s="1087"/>
      <c r="AI299" s="1087"/>
      <c r="AJ299" s="208" t="s">
        <v>65</v>
      </c>
      <c r="AK299" s="1089" t="s">
        <v>275</v>
      </c>
      <c r="AL299" s="1087"/>
      <c r="AM299" s="1087"/>
      <c r="AN299" s="1087"/>
      <c r="AO299" s="1087"/>
      <c r="AP299" s="1087"/>
      <c r="AQ299" s="209">
        <v>14000000</v>
      </c>
      <c r="AR299" s="210">
        <v>0</v>
      </c>
      <c r="AS299" s="266">
        <v>14000000</v>
      </c>
      <c r="AT299" s="217">
        <v>0</v>
      </c>
      <c r="AU299" s="210">
        <v>0</v>
      </c>
      <c r="AV299" s="210">
        <v>0</v>
      </c>
      <c r="AW299" s="217">
        <v>0</v>
      </c>
      <c r="AX299" s="210">
        <v>0</v>
      </c>
      <c r="AY299" s="210">
        <v>0</v>
      </c>
      <c r="AZ299" s="210">
        <v>0</v>
      </c>
      <c r="BA299" s="210">
        <v>0</v>
      </c>
      <c r="BB299" s="210">
        <v>0</v>
      </c>
      <c r="BC299" s="210">
        <v>0</v>
      </c>
    </row>
    <row r="300" spans="1:55" s="151" customFormat="1" ht="13.5" x14ac:dyDescent="0.2">
      <c r="A300" s="215" t="str">
        <f t="shared" si="11"/>
        <v>C25991000602810</v>
      </c>
      <c r="B300" s="1086" t="s">
        <v>99</v>
      </c>
      <c r="C300" s="1087"/>
      <c r="D300" s="1086" t="s">
        <v>337</v>
      </c>
      <c r="E300" s="1087"/>
      <c r="F300" s="1086" t="s">
        <v>324</v>
      </c>
      <c r="G300" s="1087"/>
      <c r="H300" s="1086" t="s">
        <v>292</v>
      </c>
      <c r="I300" s="1087"/>
      <c r="J300" s="1086" t="s">
        <v>280</v>
      </c>
      <c r="K300" s="1087"/>
      <c r="L300" s="1087"/>
      <c r="M300" s="1086" t="s">
        <v>282</v>
      </c>
      <c r="N300" s="1087"/>
      <c r="O300" s="1087"/>
      <c r="P300" s="1086" t="s">
        <v>294</v>
      </c>
      <c r="Q300" s="1087"/>
      <c r="R300" s="1086"/>
      <c r="S300" s="1087"/>
      <c r="T300" s="1088" t="s">
        <v>652</v>
      </c>
      <c r="U300" s="1087"/>
      <c r="V300" s="1087"/>
      <c r="W300" s="1087"/>
      <c r="X300" s="1087"/>
      <c r="Y300" s="1087"/>
      <c r="Z300" s="1087"/>
      <c r="AA300" s="1087"/>
      <c r="AB300" s="1086" t="s">
        <v>273</v>
      </c>
      <c r="AC300" s="1087"/>
      <c r="AD300" s="1087"/>
      <c r="AE300" s="1087"/>
      <c r="AF300" s="1087"/>
      <c r="AG300" s="1086" t="s">
        <v>274</v>
      </c>
      <c r="AH300" s="1087"/>
      <c r="AI300" s="1087"/>
      <c r="AJ300" s="208" t="s">
        <v>65</v>
      </c>
      <c r="AK300" s="1089" t="s">
        <v>275</v>
      </c>
      <c r="AL300" s="1087"/>
      <c r="AM300" s="1087"/>
      <c r="AN300" s="1087"/>
      <c r="AO300" s="1087"/>
      <c r="AP300" s="1087"/>
      <c r="AQ300" s="209">
        <v>160000000</v>
      </c>
      <c r="AR300" s="210">
        <v>0</v>
      </c>
      <c r="AS300" s="266">
        <v>160000000</v>
      </c>
      <c r="AT300" s="217">
        <v>0</v>
      </c>
      <c r="AU300" s="210">
        <v>0</v>
      </c>
      <c r="AV300" s="210">
        <v>0</v>
      </c>
      <c r="AW300" s="217">
        <v>0</v>
      </c>
      <c r="AX300" s="210">
        <v>0</v>
      </c>
      <c r="AY300" s="210">
        <v>0</v>
      </c>
      <c r="AZ300" s="210">
        <v>0</v>
      </c>
      <c r="BA300" s="210">
        <v>0</v>
      </c>
      <c r="BB300" s="210">
        <v>0</v>
      </c>
      <c r="BC300" s="210">
        <v>0</v>
      </c>
    </row>
    <row r="301" spans="1:55" s="151" customFormat="1" ht="13.5" x14ac:dyDescent="0.2">
      <c r="A301" s="215" t="str">
        <f>+B301&amp;D301&amp;F301&amp;H301&amp;J301&amp;M301&amp;P301&amp;AJ301</f>
        <v>C259910006021110</v>
      </c>
      <c r="B301" s="1086" t="s">
        <v>99</v>
      </c>
      <c r="C301" s="1087"/>
      <c r="D301" s="1086" t="s">
        <v>337</v>
      </c>
      <c r="E301" s="1087"/>
      <c r="F301" s="1086" t="s">
        <v>324</v>
      </c>
      <c r="G301" s="1087"/>
      <c r="H301" s="1086" t="s">
        <v>292</v>
      </c>
      <c r="I301" s="1087"/>
      <c r="J301" s="1086" t="s">
        <v>280</v>
      </c>
      <c r="K301" s="1087"/>
      <c r="L301" s="1087"/>
      <c r="M301" s="1086" t="s">
        <v>282</v>
      </c>
      <c r="N301" s="1087"/>
      <c r="O301" s="1087"/>
      <c r="P301" s="1086" t="s">
        <v>80</v>
      </c>
      <c r="Q301" s="1087"/>
      <c r="R301" s="1086"/>
      <c r="S301" s="1087"/>
      <c r="T301" s="1088" t="s">
        <v>330</v>
      </c>
      <c r="U301" s="1087"/>
      <c r="V301" s="1087"/>
      <c r="W301" s="1087"/>
      <c r="X301" s="1087"/>
      <c r="Y301" s="1087"/>
      <c r="Z301" s="1087"/>
      <c r="AA301" s="1087"/>
      <c r="AB301" s="1086" t="s">
        <v>273</v>
      </c>
      <c r="AC301" s="1087"/>
      <c r="AD301" s="1087"/>
      <c r="AE301" s="1087"/>
      <c r="AF301" s="1087"/>
      <c r="AG301" s="1086" t="s">
        <v>274</v>
      </c>
      <c r="AH301" s="1087"/>
      <c r="AI301" s="1087"/>
      <c r="AJ301" s="208" t="s">
        <v>65</v>
      </c>
      <c r="AK301" s="1089" t="s">
        <v>275</v>
      </c>
      <c r="AL301" s="1087"/>
      <c r="AM301" s="1087"/>
      <c r="AN301" s="1087"/>
      <c r="AO301" s="1087"/>
      <c r="AP301" s="1087"/>
      <c r="AQ301" s="209">
        <v>70000000</v>
      </c>
      <c r="AR301" s="210">
        <v>0</v>
      </c>
      <c r="AS301" s="266">
        <v>70000000</v>
      </c>
      <c r="AT301" s="217">
        <v>0</v>
      </c>
      <c r="AU301" s="210">
        <v>0</v>
      </c>
      <c r="AV301" s="210">
        <v>0</v>
      </c>
      <c r="AW301" s="217">
        <v>0</v>
      </c>
      <c r="AX301" s="210">
        <v>0</v>
      </c>
      <c r="AY301" s="210">
        <v>0</v>
      </c>
      <c r="AZ301" s="210">
        <v>0</v>
      </c>
      <c r="BA301" s="210">
        <v>0</v>
      </c>
      <c r="BB301" s="210">
        <v>0</v>
      </c>
      <c r="BC301" s="210">
        <v>0</v>
      </c>
    </row>
    <row r="302" spans="1:55" s="151" customFormat="1" ht="12" hidden="1" x14ac:dyDescent="0.2">
      <c r="A302" s="215" t="str">
        <f>+B302&amp;D302&amp;F302&amp;H302&amp;J302&amp;M302&amp;AJ302</f>
        <v/>
      </c>
      <c r="B302" s="211" t="s">
        <v>236</v>
      </c>
      <c r="C302" s="211" t="s">
        <v>236</v>
      </c>
      <c r="D302" s="211" t="s">
        <v>236</v>
      </c>
      <c r="E302" s="211" t="s">
        <v>236</v>
      </c>
      <c r="F302" s="211" t="s">
        <v>236</v>
      </c>
      <c r="G302" s="211" t="s">
        <v>236</v>
      </c>
      <c r="H302" s="211" t="s">
        <v>236</v>
      </c>
      <c r="I302" s="211" t="s">
        <v>236</v>
      </c>
      <c r="J302" s="211" t="s">
        <v>236</v>
      </c>
      <c r="K302" s="1090" t="s">
        <v>236</v>
      </c>
      <c r="L302" s="1087"/>
      <c r="M302" s="1090" t="s">
        <v>236</v>
      </c>
      <c r="N302" s="1087"/>
      <c r="O302" s="211" t="s">
        <v>236</v>
      </c>
      <c r="P302" s="211" t="s">
        <v>236</v>
      </c>
      <c r="Q302" s="211" t="s">
        <v>236</v>
      </c>
      <c r="R302" s="211" t="s">
        <v>236</v>
      </c>
      <c r="S302" s="211" t="s">
        <v>236</v>
      </c>
      <c r="T302" s="211" t="s">
        <v>236</v>
      </c>
      <c r="U302" s="211" t="s">
        <v>236</v>
      </c>
      <c r="V302" s="211" t="s">
        <v>236</v>
      </c>
      <c r="W302" s="211" t="s">
        <v>236</v>
      </c>
      <c r="X302" s="211" t="s">
        <v>236</v>
      </c>
      <c r="Y302" s="211" t="s">
        <v>236</v>
      </c>
      <c r="Z302" s="211" t="s">
        <v>236</v>
      </c>
      <c r="AA302" s="211" t="s">
        <v>236</v>
      </c>
      <c r="AB302" s="1090" t="s">
        <v>236</v>
      </c>
      <c r="AC302" s="1087"/>
      <c r="AD302" s="1090" t="s">
        <v>236</v>
      </c>
      <c r="AE302" s="1087"/>
      <c r="AF302" s="211" t="s">
        <v>236</v>
      </c>
      <c r="AG302" s="211" t="s">
        <v>236</v>
      </c>
      <c r="AH302" s="211" t="s">
        <v>236</v>
      </c>
      <c r="AI302" s="211" t="s">
        <v>236</v>
      </c>
      <c r="AJ302" s="211" t="s">
        <v>236</v>
      </c>
      <c r="AK302" s="211" t="s">
        <v>236</v>
      </c>
      <c r="AL302" s="211" t="s">
        <v>236</v>
      </c>
      <c r="AM302" s="211" t="s">
        <v>236</v>
      </c>
      <c r="AN302" s="1090" t="s">
        <v>236</v>
      </c>
      <c r="AO302" s="1087"/>
      <c r="AP302" s="1087"/>
      <c r="AQ302" s="211" t="s">
        <v>236</v>
      </c>
      <c r="AR302" s="211" t="s">
        <v>236</v>
      </c>
      <c r="AS302" s="268" t="s">
        <v>236</v>
      </c>
      <c r="AT302" s="308" t="s">
        <v>236</v>
      </c>
      <c r="AU302" s="211" t="s">
        <v>236</v>
      </c>
      <c r="AV302" s="211" t="s">
        <v>236</v>
      </c>
      <c r="AW302" s="308" t="s">
        <v>236</v>
      </c>
      <c r="AX302" s="211" t="s">
        <v>236</v>
      </c>
      <c r="AY302" s="211" t="s">
        <v>236</v>
      </c>
      <c r="AZ302" s="211" t="s">
        <v>236</v>
      </c>
      <c r="BA302" s="211" t="s">
        <v>236</v>
      </c>
      <c r="BB302" s="211" t="s">
        <v>236</v>
      </c>
      <c r="BC302" s="211" t="s">
        <v>236</v>
      </c>
    </row>
  </sheetData>
  <autoFilter ref="B29:BC302">
    <filterColumn colId="0" showButton="0"/>
    <filterColumn colId="2" showButton="0">
      <filters>
        <filter val="2"/>
        <filter val="2502"/>
        <filter val="2599"/>
      </filters>
    </filterColumn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445"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17:AP17"/>
    <mergeCell ref="B18:C18"/>
    <mergeCell ref="D18:E18"/>
    <mergeCell ref="F18:G18"/>
    <mergeCell ref="H18:I18"/>
    <mergeCell ref="J18:L18"/>
    <mergeCell ref="M18:O18"/>
    <mergeCell ref="P18:Q18"/>
    <mergeCell ref="R18:S18"/>
    <mergeCell ref="T18:AA18"/>
    <mergeCell ref="M17:O17"/>
    <mergeCell ref="P17:Q17"/>
    <mergeCell ref="R17:S17"/>
    <mergeCell ref="T17:AA17"/>
    <mergeCell ref="AB17:AF17"/>
    <mergeCell ref="AG17:AI17"/>
    <mergeCell ref="B15:G15"/>
    <mergeCell ref="H15:AH15"/>
    <mergeCell ref="AN15:AP15"/>
    <mergeCell ref="B16:H16"/>
    <mergeCell ref="I16:AP16"/>
    <mergeCell ref="B17:C17"/>
    <mergeCell ref="D17:E17"/>
    <mergeCell ref="F17:G17"/>
    <mergeCell ref="H17:I17"/>
    <mergeCell ref="J17:L17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P19:Q19"/>
    <mergeCell ref="AB21:AF21"/>
    <mergeCell ref="AG21:AI21"/>
    <mergeCell ref="AK21:AP21"/>
    <mergeCell ref="B22:C22"/>
    <mergeCell ref="D22:E22"/>
    <mergeCell ref="F22:G22"/>
    <mergeCell ref="H22:I22"/>
    <mergeCell ref="J22:L22"/>
    <mergeCell ref="M22:O22"/>
    <mergeCell ref="P22:Q22"/>
    <mergeCell ref="AK20:AP20"/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M20:O20"/>
    <mergeCell ref="P20:Q20"/>
    <mergeCell ref="R20:S20"/>
    <mergeCell ref="T20:AA20"/>
    <mergeCell ref="AB20:AF20"/>
    <mergeCell ref="AG20:AI20"/>
    <mergeCell ref="AK23:AP23"/>
    <mergeCell ref="B24:C24"/>
    <mergeCell ref="D24:E24"/>
    <mergeCell ref="F24:G24"/>
    <mergeCell ref="H24:I24"/>
    <mergeCell ref="J24:L24"/>
    <mergeCell ref="M24:O24"/>
    <mergeCell ref="P24:Q24"/>
    <mergeCell ref="R24:S24"/>
    <mergeCell ref="T24:AA24"/>
    <mergeCell ref="M23:O23"/>
    <mergeCell ref="P23:Q23"/>
    <mergeCell ref="R23:S23"/>
    <mergeCell ref="T23:AA23"/>
    <mergeCell ref="AB23:AF23"/>
    <mergeCell ref="AG23:AI23"/>
    <mergeCell ref="R22:S22"/>
    <mergeCell ref="T22:AA22"/>
    <mergeCell ref="AB22:AF22"/>
    <mergeCell ref="AG22:AI22"/>
    <mergeCell ref="AK22:AP22"/>
    <mergeCell ref="B23:C23"/>
    <mergeCell ref="D23:E23"/>
    <mergeCell ref="F23:G23"/>
    <mergeCell ref="H23:I23"/>
    <mergeCell ref="J23:L23"/>
    <mergeCell ref="R25:S25"/>
    <mergeCell ref="T25:AA25"/>
    <mergeCell ref="AB25:AF25"/>
    <mergeCell ref="AG25:AI25"/>
    <mergeCell ref="AK25:AP25"/>
    <mergeCell ref="B26:C26"/>
    <mergeCell ref="D26:E26"/>
    <mergeCell ref="F26:G26"/>
    <mergeCell ref="H26:I26"/>
    <mergeCell ref="J26:L26"/>
    <mergeCell ref="AB24:AF24"/>
    <mergeCell ref="AG24:AI24"/>
    <mergeCell ref="AK24:AP24"/>
    <mergeCell ref="B25:C25"/>
    <mergeCell ref="D25:E25"/>
    <mergeCell ref="F25:G25"/>
    <mergeCell ref="H25:I25"/>
    <mergeCell ref="J25:L25"/>
    <mergeCell ref="M25:O25"/>
    <mergeCell ref="P25:Q25"/>
    <mergeCell ref="AB27:AF27"/>
    <mergeCell ref="AG27:AI27"/>
    <mergeCell ref="AK27:AP27"/>
    <mergeCell ref="B28:C28"/>
    <mergeCell ref="D28:E28"/>
    <mergeCell ref="F28:G28"/>
    <mergeCell ref="H28:I28"/>
    <mergeCell ref="J28:L28"/>
    <mergeCell ref="M28:O28"/>
    <mergeCell ref="P28:Q28"/>
    <mergeCell ref="AK26:AP26"/>
    <mergeCell ref="B27:C27"/>
    <mergeCell ref="D27:E27"/>
    <mergeCell ref="F27:G27"/>
    <mergeCell ref="H27:I27"/>
    <mergeCell ref="J27:L27"/>
    <mergeCell ref="M27:O27"/>
    <mergeCell ref="P27:Q27"/>
    <mergeCell ref="R27:S27"/>
    <mergeCell ref="T27:AA27"/>
    <mergeCell ref="M26:O26"/>
    <mergeCell ref="P26:Q26"/>
    <mergeCell ref="R26:S26"/>
    <mergeCell ref="T26:AA26"/>
    <mergeCell ref="AB26:AF26"/>
    <mergeCell ref="AG26:AI26"/>
    <mergeCell ref="AK29:AP29"/>
    <mergeCell ref="B30:C30"/>
    <mergeCell ref="D30:E30"/>
    <mergeCell ref="F30:G30"/>
    <mergeCell ref="H30:I30"/>
    <mergeCell ref="J30:L30"/>
    <mergeCell ref="M30:O30"/>
    <mergeCell ref="P30:Q30"/>
    <mergeCell ref="R30:S30"/>
    <mergeCell ref="T30:AA30"/>
    <mergeCell ref="M29:O29"/>
    <mergeCell ref="P29:Q29"/>
    <mergeCell ref="R29:S29"/>
    <mergeCell ref="T29:AA29"/>
    <mergeCell ref="AB29:AF29"/>
    <mergeCell ref="AG29:AI29"/>
    <mergeCell ref="R28:S28"/>
    <mergeCell ref="T28:AA28"/>
    <mergeCell ref="AB28:AF28"/>
    <mergeCell ref="AG28:AI28"/>
    <mergeCell ref="AK28:AP28"/>
    <mergeCell ref="B29:C29"/>
    <mergeCell ref="D29:E29"/>
    <mergeCell ref="F29:G29"/>
    <mergeCell ref="H29:I29"/>
    <mergeCell ref="J29:L29"/>
    <mergeCell ref="R31:S31"/>
    <mergeCell ref="T31:AA31"/>
    <mergeCell ref="AB31:AF31"/>
    <mergeCell ref="AG31:AI31"/>
    <mergeCell ref="AK31:AP31"/>
    <mergeCell ref="B32:C32"/>
    <mergeCell ref="D32:E32"/>
    <mergeCell ref="F32:G32"/>
    <mergeCell ref="H32:I32"/>
    <mergeCell ref="J32:L32"/>
    <mergeCell ref="AB30:AF30"/>
    <mergeCell ref="AG30:AI30"/>
    <mergeCell ref="AK30:AP30"/>
    <mergeCell ref="B31:C31"/>
    <mergeCell ref="D31:E31"/>
    <mergeCell ref="F31:G31"/>
    <mergeCell ref="H31:I31"/>
    <mergeCell ref="J31:L31"/>
    <mergeCell ref="M31:O31"/>
    <mergeCell ref="P31:Q31"/>
    <mergeCell ref="AB33:AF33"/>
    <mergeCell ref="AG33:AI33"/>
    <mergeCell ref="AK33:AP33"/>
    <mergeCell ref="B34:C34"/>
    <mergeCell ref="D34:E34"/>
    <mergeCell ref="F34:G34"/>
    <mergeCell ref="H34:I34"/>
    <mergeCell ref="J34:L34"/>
    <mergeCell ref="M34:O34"/>
    <mergeCell ref="P34:Q34"/>
    <mergeCell ref="AK32:AP32"/>
    <mergeCell ref="B33:C33"/>
    <mergeCell ref="D33:E33"/>
    <mergeCell ref="F33:G33"/>
    <mergeCell ref="H33:I33"/>
    <mergeCell ref="J33:L33"/>
    <mergeCell ref="M33:O33"/>
    <mergeCell ref="P33:Q33"/>
    <mergeCell ref="R33:S33"/>
    <mergeCell ref="T33:AA33"/>
    <mergeCell ref="M32:O32"/>
    <mergeCell ref="P32:Q32"/>
    <mergeCell ref="R32:S32"/>
    <mergeCell ref="T32:AA32"/>
    <mergeCell ref="AB32:AF32"/>
    <mergeCell ref="AG32:AI32"/>
    <mergeCell ref="AK35:AP35"/>
    <mergeCell ref="B36:C36"/>
    <mergeCell ref="D36:E36"/>
    <mergeCell ref="F36:G36"/>
    <mergeCell ref="H36:I36"/>
    <mergeCell ref="J36:L36"/>
    <mergeCell ref="M36:O36"/>
    <mergeCell ref="P36:Q36"/>
    <mergeCell ref="R36:S36"/>
    <mergeCell ref="T36:AA36"/>
    <mergeCell ref="M35:O35"/>
    <mergeCell ref="P35:Q35"/>
    <mergeCell ref="R35:S35"/>
    <mergeCell ref="T35:AA35"/>
    <mergeCell ref="AB35:AF35"/>
    <mergeCell ref="AG35:AI35"/>
    <mergeCell ref="R34:S34"/>
    <mergeCell ref="T34:AA34"/>
    <mergeCell ref="AB34:AF34"/>
    <mergeCell ref="AG34:AI34"/>
    <mergeCell ref="AK34:AP34"/>
    <mergeCell ref="B35:C35"/>
    <mergeCell ref="D35:E35"/>
    <mergeCell ref="F35:G35"/>
    <mergeCell ref="H35:I35"/>
    <mergeCell ref="J35:L35"/>
    <mergeCell ref="R37:S37"/>
    <mergeCell ref="T37:AA37"/>
    <mergeCell ref="AB37:AF37"/>
    <mergeCell ref="AG37:AI37"/>
    <mergeCell ref="AK37:AP37"/>
    <mergeCell ref="B38:C38"/>
    <mergeCell ref="D38:E38"/>
    <mergeCell ref="F38:G38"/>
    <mergeCell ref="H38:I38"/>
    <mergeCell ref="J38:L38"/>
    <mergeCell ref="AB36:AF36"/>
    <mergeCell ref="AG36:AI36"/>
    <mergeCell ref="AK36:AP36"/>
    <mergeCell ref="B37:C37"/>
    <mergeCell ref="D37:E37"/>
    <mergeCell ref="F37:G37"/>
    <mergeCell ref="H37:I37"/>
    <mergeCell ref="J37:L37"/>
    <mergeCell ref="M37:O37"/>
    <mergeCell ref="P37:Q37"/>
    <mergeCell ref="AB39:AF39"/>
    <mergeCell ref="AG39:AI39"/>
    <mergeCell ref="AK39:AP39"/>
    <mergeCell ref="B40:C40"/>
    <mergeCell ref="D40:E40"/>
    <mergeCell ref="F40:G40"/>
    <mergeCell ref="H40:I40"/>
    <mergeCell ref="J40:L40"/>
    <mergeCell ref="M40:O40"/>
    <mergeCell ref="P40:Q40"/>
    <mergeCell ref="AK38:AP38"/>
    <mergeCell ref="B39:C39"/>
    <mergeCell ref="D39:E39"/>
    <mergeCell ref="F39:G39"/>
    <mergeCell ref="H39:I39"/>
    <mergeCell ref="J39:L39"/>
    <mergeCell ref="M39:O39"/>
    <mergeCell ref="P39:Q39"/>
    <mergeCell ref="R39:S39"/>
    <mergeCell ref="T39:AA39"/>
    <mergeCell ref="M38:O38"/>
    <mergeCell ref="P38:Q38"/>
    <mergeCell ref="R38:S38"/>
    <mergeCell ref="T38:AA38"/>
    <mergeCell ref="AB38:AF38"/>
    <mergeCell ref="AG38:AI38"/>
    <mergeCell ref="AK41:AP41"/>
    <mergeCell ref="B42:C42"/>
    <mergeCell ref="D42:E42"/>
    <mergeCell ref="F42:G42"/>
    <mergeCell ref="H42:I42"/>
    <mergeCell ref="J42:L42"/>
    <mergeCell ref="M42:O42"/>
    <mergeCell ref="P42:Q42"/>
    <mergeCell ref="R42:S42"/>
    <mergeCell ref="T42:AA42"/>
    <mergeCell ref="M41:O41"/>
    <mergeCell ref="P41:Q41"/>
    <mergeCell ref="R41:S41"/>
    <mergeCell ref="T41:AA41"/>
    <mergeCell ref="AB41:AF41"/>
    <mergeCell ref="AG41:AI41"/>
    <mergeCell ref="R40:S40"/>
    <mergeCell ref="T40:AA40"/>
    <mergeCell ref="AB40:AF40"/>
    <mergeCell ref="AG40:AI40"/>
    <mergeCell ref="AK40:AP40"/>
    <mergeCell ref="B41:C41"/>
    <mergeCell ref="D41:E41"/>
    <mergeCell ref="F41:G41"/>
    <mergeCell ref="H41:I41"/>
    <mergeCell ref="J41:L41"/>
    <mergeCell ref="R43:S43"/>
    <mergeCell ref="T43:AA43"/>
    <mergeCell ref="AB43:AF43"/>
    <mergeCell ref="AG43:AI43"/>
    <mergeCell ref="AK43:AP43"/>
    <mergeCell ref="B44:C44"/>
    <mergeCell ref="D44:E44"/>
    <mergeCell ref="F44:G44"/>
    <mergeCell ref="H44:I44"/>
    <mergeCell ref="J44:L44"/>
    <mergeCell ref="AB42:AF42"/>
    <mergeCell ref="AG42:AI42"/>
    <mergeCell ref="AK42:AP42"/>
    <mergeCell ref="B43:C43"/>
    <mergeCell ref="D43:E43"/>
    <mergeCell ref="F43:G43"/>
    <mergeCell ref="H43:I43"/>
    <mergeCell ref="J43:L43"/>
    <mergeCell ref="M43:O43"/>
    <mergeCell ref="P43:Q43"/>
    <mergeCell ref="AB45:AF45"/>
    <mergeCell ref="AG45:AI45"/>
    <mergeCell ref="AK45:AP45"/>
    <mergeCell ref="B46:C46"/>
    <mergeCell ref="D46:E46"/>
    <mergeCell ref="F46:G46"/>
    <mergeCell ref="H46:I46"/>
    <mergeCell ref="J46:L46"/>
    <mergeCell ref="M46:O46"/>
    <mergeCell ref="P46:Q46"/>
    <mergeCell ref="AK44:AP44"/>
    <mergeCell ref="B45:C45"/>
    <mergeCell ref="D45:E45"/>
    <mergeCell ref="F45:G45"/>
    <mergeCell ref="H45:I45"/>
    <mergeCell ref="J45:L45"/>
    <mergeCell ref="M45:O45"/>
    <mergeCell ref="P45:Q45"/>
    <mergeCell ref="R45:S45"/>
    <mergeCell ref="T45:AA45"/>
    <mergeCell ref="M44:O44"/>
    <mergeCell ref="P44:Q44"/>
    <mergeCell ref="R44:S44"/>
    <mergeCell ref="T44:AA44"/>
    <mergeCell ref="AB44:AF44"/>
    <mergeCell ref="AG44:AI44"/>
    <mergeCell ref="AK47:AP47"/>
    <mergeCell ref="B48:C48"/>
    <mergeCell ref="D48:E48"/>
    <mergeCell ref="F48:G48"/>
    <mergeCell ref="H48:I48"/>
    <mergeCell ref="J48:L48"/>
    <mergeCell ref="M48:O48"/>
    <mergeCell ref="P48:Q48"/>
    <mergeCell ref="R48:S48"/>
    <mergeCell ref="T48:AA48"/>
    <mergeCell ref="M47:O47"/>
    <mergeCell ref="P47:Q47"/>
    <mergeCell ref="R47:S47"/>
    <mergeCell ref="T47:AA47"/>
    <mergeCell ref="AB47:AF47"/>
    <mergeCell ref="AG47:AI47"/>
    <mergeCell ref="R46:S46"/>
    <mergeCell ref="T46:AA46"/>
    <mergeCell ref="AB46:AF46"/>
    <mergeCell ref="AG46:AI46"/>
    <mergeCell ref="AK46:AP46"/>
    <mergeCell ref="B47:C47"/>
    <mergeCell ref="D47:E47"/>
    <mergeCell ref="F47:G47"/>
    <mergeCell ref="H47:I47"/>
    <mergeCell ref="J47:L47"/>
    <mergeCell ref="R49:S49"/>
    <mergeCell ref="T49:AA49"/>
    <mergeCell ref="AB49:AF49"/>
    <mergeCell ref="AG49:AI49"/>
    <mergeCell ref="AK49:AP49"/>
    <mergeCell ref="B50:C50"/>
    <mergeCell ref="D50:E50"/>
    <mergeCell ref="F50:G50"/>
    <mergeCell ref="H50:I50"/>
    <mergeCell ref="J50:L50"/>
    <mergeCell ref="AB48:AF48"/>
    <mergeCell ref="AG48:AI48"/>
    <mergeCell ref="AK48:AP48"/>
    <mergeCell ref="B49:C49"/>
    <mergeCell ref="D49:E49"/>
    <mergeCell ref="F49:G49"/>
    <mergeCell ref="H49:I49"/>
    <mergeCell ref="J49:L49"/>
    <mergeCell ref="M49:O49"/>
    <mergeCell ref="P49:Q49"/>
    <mergeCell ref="AB51:AF51"/>
    <mergeCell ref="AG51:AI51"/>
    <mergeCell ref="AK51:AP51"/>
    <mergeCell ref="B52:C52"/>
    <mergeCell ref="D52:E52"/>
    <mergeCell ref="F52:G52"/>
    <mergeCell ref="H52:I52"/>
    <mergeCell ref="J52:L52"/>
    <mergeCell ref="M52:O52"/>
    <mergeCell ref="P52:Q52"/>
    <mergeCell ref="AK50:AP50"/>
    <mergeCell ref="B51:C51"/>
    <mergeCell ref="D51:E51"/>
    <mergeCell ref="F51:G51"/>
    <mergeCell ref="H51:I51"/>
    <mergeCell ref="J51:L51"/>
    <mergeCell ref="M51:O51"/>
    <mergeCell ref="P51:Q51"/>
    <mergeCell ref="R51:S51"/>
    <mergeCell ref="T51:AA51"/>
    <mergeCell ref="M50:O50"/>
    <mergeCell ref="P50:Q50"/>
    <mergeCell ref="R50:S50"/>
    <mergeCell ref="T50:AA50"/>
    <mergeCell ref="AB50:AF50"/>
    <mergeCell ref="AG50:AI50"/>
    <mergeCell ref="AK53:AP53"/>
    <mergeCell ref="B54:C54"/>
    <mergeCell ref="D54:E54"/>
    <mergeCell ref="F54:G54"/>
    <mergeCell ref="H54:I54"/>
    <mergeCell ref="J54:L54"/>
    <mergeCell ref="M54:O54"/>
    <mergeCell ref="P54:Q54"/>
    <mergeCell ref="R54:S54"/>
    <mergeCell ref="T54:AA54"/>
    <mergeCell ref="M53:O53"/>
    <mergeCell ref="P53:Q53"/>
    <mergeCell ref="R53:S53"/>
    <mergeCell ref="T53:AA53"/>
    <mergeCell ref="AB53:AF53"/>
    <mergeCell ref="AG53:AI53"/>
    <mergeCell ref="R52:S52"/>
    <mergeCell ref="T52:AA52"/>
    <mergeCell ref="AB52:AF52"/>
    <mergeCell ref="AG52:AI52"/>
    <mergeCell ref="AK52:AP52"/>
    <mergeCell ref="B53:C53"/>
    <mergeCell ref="D53:E53"/>
    <mergeCell ref="F53:G53"/>
    <mergeCell ref="H53:I53"/>
    <mergeCell ref="J53:L53"/>
    <mergeCell ref="R55:S55"/>
    <mergeCell ref="T55:AA55"/>
    <mergeCell ref="AB55:AF55"/>
    <mergeCell ref="AG55:AI55"/>
    <mergeCell ref="AK55:AP55"/>
    <mergeCell ref="B56:C56"/>
    <mergeCell ref="D56:E56"/>
    <mergeCell ref="F56:G56"/>
    <mergeCell ref="H56:I56"/>
    <mergeCell ref="J56:L56"/>
    <mergeCell ref="AB54:AF54"/>
    <mergeCell ref="AG54:AI54"/>
    <mergeCell ref="AK54:AP54"/>
    <mergeCell ref="B55:C55"/>
    <mergeCell ref="D55:E55"/>
    <mergeCell ref="F55:G55"/>
    <mergeCell ref="H55:I55"/>
    <mergeCell ref="J55:L55"/>
    <mergeCell ref="M55:O55"/>
    <mergeCell ref="P55:Q55"/>
    <mergeCell ref="AB57:AF57"/>
    <mergeCell ref="AG57:AI57"/>
    <mergeCell ref="AK57:AP57"/>
    <mergeCell ref="B58:C58"/>
    <mergeCell ref="D58:E58"/>
    <mergeCell ref="F58:G58"/>
    <mergeCell ref="H58:I58"/>
    <mergeCell ref="J58:L58"/>
    <mergeCell ref="M58:O58"/>
    <mergeCell ref="P58:Q58"/>
    <mergeCell ref="AK56:AP56"/>
    <mergeCell ref="B57:C57"/>
    <mergeCell ref="D57:E57"/>
    <mergeCell ref="F57:G57"/>
    <mergeCell ref="H57:I57"/>
    <mergeCell ref="J57:L57"/>
    <mergeCell ref="M57:O57"/>
    <mergeCell ref="P57:Q57"/>
    <mergeCell ref="R57:S57"/>
    <mergeCell ref="T57:AA57"/>
    <mergeCell ref="M56:O56"/>
    <mergeCell ref="P56:Q56"/>
    <mergeCell ref="R56:S56"/>
    <mergeCell ref="T56:AA56"/>
    <mergeCell ref="AB56:AF56"/>
    <mergeCell ref="AG56:AI56"/>
    <mergeCell ref="AK59:AP59"/>
    <mergeCell ref="B60:C60"/>
    <mergeCell ref="D60:E60"/>
    <mergeCell ref="F60:G60"/>
    <mergeCell ref="H60:I60"/>
    <mergeCell ref="J60:L60"/>
    <mergeCell ref="M60:O60"/>
    <mergeCell ref="P60:Q60"/>
    <mergeCell ref="R60:S60"/>
    <mergeCell ref="T60:AA60"/>
    <mergeCell ref="M59:O59"/>
    <mergeCell ref="P59:Q59"/>
    <mergeCell ref="R59:S59"/>
    <mergeCell ref="T59:AA59"/>
    <mergeCell ref="AB59:AF59"/>
    <mergeCell ref="AG59:AI59"/>
    <mergeCell ref="R58:S58"/>
    <mergeCell ref="T58:AA58"/>
    <mergeCell ref="AB58:AF58"/>
    <mergeCell ref="AG58:AI58"/>
    <mergeCell ref="AK58:AP58"/>
    <mergeCell ref="B59:C59"/>
    <mergeCell ref="D59:E59"/>
    <mergeCell ref="F59:G59"/>
    <mergeCell ref="H59:I59"/>
    <mergeCell ref="J59:L59"/>
    <mergeCell ref="R61:S61"/>
    <mergeCell ref="T61:AA61"/>
    <mergeCell ref="AB61:AF61"/>
    <mergeCell ref="AG61:AI61"/>
    <mergeCell ref="AK61:AP61"/>
    <mergeCell ref="B62:C62"/>
    <mergeCell ref="D62:E62"/>
    <mergeCell ref="F62:G62"/>
    <mergeCell ref="H62:I62"/>
    <mergeCell ref="J62:L62"/>
    <mergeCell ref="AB60:AF60"/>
    <mergeCell ref="AG60:AI60"/>
    <mergeCell ref="AK60:AP60"/>
    <mergeCell ref="B61:C61"/>
    <mergeCell ref="D61:E61"/>
    <mergeCell ref="F61:G61"/>
    <mergeCell ref="H61:I61"/>
    <mergeCell ref="J61:L61"/>
    <mergeCell ref="M61:O61"/>
    <mergeCell ref="P61:Q61"/>
    <mergeCell ref="AB63:AF63"/>
    <mergeCell ref="AG63:AI63"/>
    <mergeCell ref="AK63:AP63"/>
    <mergeCell ref="B64:C64"/>
    <mergeCell ref="D64:E64"/>
    <mergeCell ref="F64:G64"/>
    <mergeCell ref="H64:I64"/>
    <mergeCell ref="J64:L64"/>
    <mergeCell ref="M64:O64"/>
    <mergeCell ref="P64:Q64"/>
    <mergeCell ref="AK62:AP62"/>
    <mergeCell ref="B63:C63"/>
    <mergeCell ref="D63:E63"/>
    <mergeCell ref="F63:G63"/>
    <mergeCell ref="H63:I63"/>
    <mergeCell ref="J63:L63"/>
    <mergeCell ref="M63:O63"/>
    <mergeCell ref="P63:Q63"/>
    <mergeCell ref="R63:S63"/>
    <mergeCell ref="T63:AA63"/>
    <mergeCell ref="M62:O62"/>
    <mergeCell ref="P62:Q62"/>
    <mergeCell ref="R62:S62"/>
    <mergeCell ref="T62:AA62"/>
    <mergeCell ref="AB62:AF62"/>
    <mergeCell ref="AG62:AI62"/>
    <mergeCell ref="AK65:AP65"/>
    <mergeCell ref="B66:C66"/>
    <mergeCell ref="D66:E66"/>
    <mergeCell ref="F66:G66"/>
    <mergeCell ref="H66:I66"/>
    <mergeCell ref="J66:L66"/>
    <mergeCell ref="M66:O66"/>
    <mergeCell ref="P66:Q66"/>
    <mergeCell ref="R66:S66"/>
    <mergeCell ref="T66:AA66"/>
    <mergeCell ref="M65:O65"/>
    <mergeCell ref="P65:Q65"/>
    <mergeCell ref="R65:S65"/>
    <mergeCell ref="T65:AA65"/>
    <mergeCell ref="AB65:AF65"/>
    <mergeCell ref="AG65:AI65"/>
    <mergeCell ref="R64:S64"/>
    <mergeCell ref="T64:AA64"/>
    <mergeCell ref="AB64:AF64"/>
    <mergeCell ref="AG64:AI64"/>
    <mergeCell ref="AK64:AP64"/>
    <mergeCell ref="B65:C65"/>
    <mergeCell ref="D65:E65"/>
    <mergeCell ref="F65:G65"/>
    <mergeCell ref="H65:I65"/>
    <mergeCell ref="J65:L65"/>
    <mergeCell ref="R67:S67"/>
    <mergeCell ref="T67:AA67"/>
    <mergeCell ref="AB67:AF67"/>
    <mergeCell ref="AG67:AI67"/>
    <mergeCell ref="AK67:AP67"/>
    <mergeCell ref="B68:C68"/>
    <mergeCell ref="D68:E68"/>
    <mergeCell ref="F68:G68"/>
    <mergeCell ref="H68:I68"/>
    <mergeCell ref="J68:L68"/>
    <mergeCell ref="AB66:AF66"/>
    <mergeCell ref="AG66:AI66"/>
    <mergeCell ref="AK66:AP66"/>
    <mergeCell ref="B67:C67"/>
    <mergeCell ref="D67:E67"/>
    <mergeCell ref="F67:G67"/>
    <mergeCell ref="H67:I67"/>
    <mergeCell ref="J67:L67"/>
    <mergeCell ref="M67:O67"/>
    <mergeCell ref="P67:Q67"/>
    <mergeCell ref="AB69:AF69"/>
    <mergeCell ref="AG69:AI69"/>
    <mergeCell ref="AK69:AP69"/>
    <mergeCell ref="B70:C70"/>
    <mergeCell ref="D70:E70"/>
    <mergeCell ref="F70:G70"/>
    <mergeCell ref="H70:I70"/>
    <mergeCell ref="J70:L70"/>
    <mergeCell ref="M70:O70"/>
    <mergeCell ref="P70:Q70"/>
    <mergeCell ref="AK68:AP68"/>
    <mergeCell ref="B69:C69"/>
    <mergeCell ref="D69:E69"/>
    <mergeCell ref="F69:G69"/>
    <mergeCell ref="H69:I69"/>
    <mergeCell ref="J69:L69"/>
    <mergeCell ref="M69:O69"/>
    <mergeCell ref="P69:Q69"/>
    <mergeCell ref="R69:S69"/>
    <mergeCell ref="T69:AA69"/>
    <mergeCell ref="M68:O68"/>
    <mergeCell ref="P68:Q68"/>
    <mergeCell ref="R68:S68"/>
    <mergeCell ref="T68:AA68"/>
    <mergeCell ref="AB68:AF68"/>
    <mergeCell ref="AG68:AI68"/>
    <mergeCell ref="AK71:AP71"/>
    <mergeCell ref="B72:C72"/>
    <mergeCell ref="D72:E72"/>
    <mergeCell ref="F72:G72"/>
    <mergeCell ref="H72:I72"/>
    <mergeCell ref="J72:L72"/>
    <mergeCell ref="M72:O72"/>
    <mergeCell ref="P72:Q72"/>
    <mergeCell ref="R72:S72"/>
    <mergeCell ref="T72:AA72"/>
    <mergeCell ref="M71:O71"/>
    <mergeCell ref="P71:Q71"/>
    <mergeCell ref="R71:S71"/>
    <mergeCell ref="T71:AA71"/>
    <mergeCell ref="AB71:AF71"/>
    <mergeCell ref="AG71:AI71"/>
    <mergeCell ref="R70:S70"/>
    <mergeCell ref="T70:AA70"/>
    <mergeCell ref="AB70:AF70"/>
    <mergeCell ref="AG70:AI70"/>
    <mergeCell ref="AK70:AP70"/>
    <mergeCell ref="B71:C71"/>
    <mergeCell ref="D71:E71"/>
    <mergeCell ref="F71:G71"/>
    <mergeCell ref="H71:I71"/>
    <mergeCell ref="J71:L71"/>
    <mergeCell ref="R73:S73"/>
    <mergeCell ref="T73:AA73"/>
    <mergeCell ref="AB73:AF73"/>
    <mergeCell ref="AG73:AI73"/>
    <mergeCell ref="AK73:AP73"/>
    <mergeCell ref="B74:C74"/>
    <mergeCell ref="D74:E74"/>
    <mergeCell ref="F74:G74"/>
    <mergeCell ref="H74:I74"/>
    <mergeCell ref="J74:L74"/>
    <mergeCell ref="AB72:AF72"/>
    <mergeCell ref="AG72:AI72"/>
    <mergeCell ref="AK72:AP72"/>
    <mergeCell ref="B73:C73"/>
    <mergeCell ref="D73:E73"/>
    <mergeCell ref="F73:G73"/>
    <mergeCell ref="H73:I73"/>
    <mergeCell ref="J73:L73"/>
    <mergeCell ref="M73:O73"/>
    <mergeCell ref="P73:Q73"/>
    <mergeCell ref="AB75:AF75"/>
    <mergeCell ref="AG75:AI75"/>
    <mergeCell ref="AK75:AP75"/>
    <mergeCell ref="B76:C76"/>
    <mergeCell ref="D76:E76"/>
    <mergeCell ref="F76:G76"/>
    <mergeCell ref="H76:I76"/>
    <mergeCell ref="J76:L76"/>
    <mergeCell ref="M76:O76"/>
    <mergeCell ref="P76:Q76"/>
    <mergeCell ref="AK74:AP74"/>
    <mergeCell ref="B75:C75"/>
    <mergeCell ref="D75:E75"/>
    <mergeCell ref="F75:G75"/>
    <mergeCell ref="H75:I75"/>
    <mergeCell ref="J75:L75"/>
    <mergeCell ref="M75:O75"/>
    <mergeCell ref="P75:Q75"/>
    <mergeCell ref="R75:S75"/>
    <mergeCell ref="T75:AA75"/>
    <mergeCell ref="M74:O74"/>
    <mergeCell ref="P74:Q74"/>
    <mergeCell ref="R74:S74"/>
    <mergeCell ref="T74:AA74"/>
    <mergeCell ref="AB74:AF74"/>
    <mergeCell ref="AG74:AI74"/>
    <mergeCell ref="AK77:AP77"/>
    <mergeCell ref="B78:C78"/>
    <mergeCell ref="D78:E78"/>
    <mergeCell ref="F78:G78"/>
    <mergeCell ref="H78:I78"/>
    <mergeCell ref="J78:L78"/>
    <mergeCell ref="M78:O78"/>
    <mergeCell ref="P78:Q78"/>
    <mergeCell ref="R78:S78"/>
    <mergeCell ref="T78:AA78"/>
    <mergeCell ref="M77:O77"/>
    <mergeCell ref="P77:Q77"/>
    <mergeCell ref="R77:S77"/>
    <mergeCell ref="T77:AA77"/>
    <mergeCell ref="AB77:AF77"/>
    <mergeCell ref="AG77:AI77"/>
    <mergeCell ref="R76:S76"/>
    <mergeCell ref="T76:AA76"/>
    <mergeCell ref="AB76:AF76"/>
    <mergeCell ref="AG76:AI76"/>
    <mergeCell ref="AK76:AP76"/>
    <mergeCell ref="B77:C77"/>
    <mergeCell ref="D77:E77"/>
    <mergeCell ref="F77:G77"/>
    <mergeCell ref="H77:I77"/>
    <mergeCell ref="J77:L77"/>
    <mergeCell ref="R79:S79"/>
    <mergeCell ref="T79:AA79"/>
    <mergeCell ref="AB79:AF79"/>
    <mergeCell ref="AG79:AI79"/>
    <mergeCell ref="AK79:AP79"/>
    <mergeCell ref="B80:C80"/>
    <mergeCell ref="D80:E80"/>
    <mergeCell ref="F80:G80"/>
    <mergeCell ref="H80:I80"/>
    <mergeCell ref="J80:L80"/>
    <mergeCell ref="AB78:AF78"/>
    <mergeCell ref="AG78:AI78"/>
    <mergeCell ref="AK78:AP78"/>
    <mergeCell ref="B79:C79"/>
    <mergeCell ref="D79:E79"/>
    <mergeCell ref="F79:G79"/>
    <mergeCell ref="H79:I79"/>
    <mergeCell ref="J79:L79"/>
    <mergeCell ref="M79:O79"/>
    <mergeCell ref="P79:Q79"/>
    <mergeCell ref="AB81:AF81"/>
    <mergeCell ref="AG81:AI81"/>
    <mergeCell ref="AK81:AP81"/>
    <mergeCell ref="B82:C82"/>
    <mergeCell ref="D82:E82"/>
    <mergeCell ref="F82:G82"/>
    <mergeCell ref="H82:I82"/>
    <mergeCell ref="J82:L82"/>
    <mergeCell ref="M82:O82"/>
    <mergeCell ref="P82:Q82"/>
    <mergeCell ref="AK80:AP80"/>
    <mergeCell ref="B81:C81"/>
    <mergeCell ref="D81:E81"/>
    <mergeCell ref="F81:G81"/>
    <mergeCell ref="H81:I81"/>
    <mergeCell ref="J81:L81"/>
    <mergeCell ref="M81:O81"/>
    <mergeCell ref="P81:Q81"/>
    <mergeCell ref="R81:S81"/>
    <mergeCell ref="T81:AA81"/>
    <mergeCell ref="M80:O80"/>
    <mergeCell ref="P80:Q80"/>
    <mergeCell ref="R80:S80"/>
    <mergeCell ref="T80:AA80"/>
    <mergeCell ref="AB80:AF80"/>
    <mergeCell ref="AG80:AI80"/>
    <mergeCell ref="AK83:AP83"/>
    <mergeCell ref="B84:C84"/>
    <mergeCell ref="D84:E84"/>
    <mergeCell ref="F84:G84"/>
    <mergeCell ref="H84:I84"/>
    <mergeCell ref="J84:L84"/>
    <mergeCell ref="M84:O84"/>
    <mergeCell ref="P84:Q84"/>
    <mergeCell ref="R84:S84"/>
    <mergeCell ref="T84:AA84"/>
    <mergeCell ref="M83:O83"/>
    <mergeCell ref="P83:Q83"/>
    <mergeCell ref="R83:S83"/>
    <mergeCell ref="T83:AA83"/>
    <mergeCell ref="AB83:AF83"/>
    <mergeCell ref="AG83:AI83"/>
    <mergeCell ref="R82:S82"/>
    <mergeCell ref="T82:AA82"/>
    <mergeCell ref="AB82:AF82"/>
    <mergeCell ref="AG82:AI82"/>
    <mergeCell ref="AK82:AP82"/>
    <mergeCell ref="B83:C83"/>
    <mergeCell ref="D83:E83"/>
    <mergeCell ref="F83:G83"/>
    <mergeCell ref="H83:I83"/>
    <mergeCell ref="J83:L83"/>
    <mergeCell ref="R85:S85"/>
    <mergeCell ref="T85:AA85"/>
    <mergeCell ref="AB85:AF85"/>
    <mergeCell ref="AG85:AI85"/>
    <mergeCell ref="AK85:AP85"/>
    <mergeCell ref="B86:C86"/>
    <mergeCell ref="D86:E86"/>
    <mergeCell ref="F86:G86"/>
    <mergeCell ref="H86:I86"/>
    <mergeCell ref="J86:L86"/>
    <mergeCell ref="AB84:AF84"/>
    <mergeCell ref="AG84:AI84"/>
    <mergeCell ref="AK84:AP84"/>
    <mergeCell ref="B85:C85"/>
    <mergeCell ref="D85:E85"/>
    <mergeCell ref="F85:G85"/>
    <mergeCell ref="H85:I85"/>
    <mergeCell ref="J85:L85"/>
    <mergeCell ref="M85:O85"/>
    <mergeCell ref="P85:Q85"/>
    <mergeCell ref="AB87:AF87"/>
    <mergeCell ref="AG87:AI87"/>
    <mergeCell ref="AK87:AP87"/>
    <mergeCell ref="B88:C88"/>
    <mergeCell ref="D88:E88"/>
    <mergeCell ref="F88:G88"/>
    <mergeCell ref="H88:I88"/>
    <mergeCell ref="J88:L88"/>
    <mergeCell ref="M88:O88"/>
    <mergeCell ref="P88:Q88"/>
    <mergeCell ref="AK86:AP86"/>
    <mergeCell ref="B87:C87"/>
    <mergeCell ref="D87:E87"/>
    <mergeCell ref="F87:G87"/>
    <mergeCell ref="H87:I87"/>
    <mergeCell ref="J87:L87"/>
    <mergeCell ref="M87:O87"/>
    <mergeCell ref="P87:Q87"/>
    <mergeCell ref="R87:S87"/>
    <mergeCell ref="T87:AA87"/>
    <mergeCell ref="M86:O86"/>
    <mergeCell ref="P86:Q86"/>
    <mergeCell ref="R86:S86"/>
    <mergeCell ref="T86:AA86"/>
    <mergeCell ref="AB86:AF86"/>
    <mergeCell ref="AG86:AI86"/>
    <mergeCell ref="AK89:AP89"/>
    <mergeCell ref="B90:C90"/>
    <mergeCell ref="D90:E90"/>
    <mergeCell ref="F90:G90"/>
    <mergeCell ref="H90:I90"/>
    <mergeCell ref="J90:L90"/>
    <mergeCell ref="M90:O90"/>
    <mergeCell ref="P90:Q90"/>
    <mergeCell ref="R90:S90"/>
    <mergeCell ref="T90:AA90"/>
    <mergeCell ref="M89:O89"/>
    <mergeCell ref="P89:Q89"/>
    <mergeCell ref="R89:S89"/>
    <mergeCell ref="T89:AA89"/>
    <mergeCell ref="AB89:AF89"/>
    <mergeCell ref="AG89:AI89"/>
    <mergeCell ref="R88:S88"/>
    <mergeCell ref="T88:AA88"/>
    <mergeCell ref="AB88:AF88"/>
    <mergeCell ref="AG88:AI88"/>
    <mergeCell ref="AK88:AP88"/>
    <mergeCell ref="B89:C89"/>
    <mergeCell ref="D89:E89"/>
    <mergeCell ref="F89:G89"/>
    <mergeCell ref="H89:I89"/>
    <mergeCell ref="J89:L89"/>
    <mergeCell ref="R91:S91"/>
    <mergeCell ref="T91:AA91"/>
    <mergeCell ref="AB91:AF91"/>
    <mergeCell ref="AG91:AI91"/>
    <mergeCell ref="AK91:AP91"/>
    <mergeCell ref="B92:C92"/>
    <mergeCell ref="D92:E92"/>
    <mergeCell ref="F92:G92"/>
    <mergeCell ref="H92:I92"/>
    <mergeCell ref="J92:L92"/>
    <mergeCell ref="AB90:AF90"/>
    <mergeCell ref="AG90:AI90"/>
    <mergeCell ref="AK90:AP90"/>
    <mergeCell ref="B91:C91"/>
    <mergeCell ref="D91:E91"/>
    <mergeCell ref="F91:G91"/>
    <mergeCell ref="H91:I91"/>
    <mergeCell ref="J91:L91"/>
    <mergeCell ref="M91:O91"/>
    <mergeCell ref="P91:Q91"/>
    <mergeCell ref="AB93:AF93"/>
    <mergeCell ref="AG93:AI93"/>
    <mergeCell ref="AK93:AP93"/>
    <mergeCell ref="B94:C94"/>
    <mergeCell ref="D94:E94"/>
    <mergeCell ref="F94:G94"/>
    <mergeCell ref="H94:I94"/>
    <mergeCell ref="J94:L94"/>
    <mergeCell ref="M94:O94"/>
    <mergeCell ref="P94:Q94"/>
    <mergeCell ref="AK92:AP92"/>
    <mergeCell ref="B93:C93"/>
    <mergeCell ref="D93:E93"/>
    <mergeCell ref="F93:G93"/>
    <mergeCell ref="H93:I93"/>
    <mergeCell ref="J93:L93"/>
    <mergeCell ref="M93:O93"/>
    <mergeCell ref="P93:Q93"/>
    <mergeCell ref="R93:S93"/>
    <mergeCell ref="T93:AA93"/>
    <mergeCell ref="M92:O92"/>
    <mergeCell ref="P92:Q92"/>
    <mergeCell ref="R92:S92"/>
    <mergeCell ref="T92:AA92"/>
    <mergeCell ref="AB92:AF92"/>
    <mergeCell ref="AG92:AI92"/>
    <mergeCell ref="AK95:AP95"/>
    <mergeCell ref="B96:C96"/>
    <mergeCell ref="D96:E96"/>
    <mergeCell ref="F96:G96"/>
    <mergeCell ref="H96:I96"/>
    <mergeCell ref="J96:L96"/>
    <mergeCell ref="M96:O96"/>
    <mergeCell ref="P96:Q96"/>
    <mergeCell ref="R96:S96"/>
    <mergeCell ref="T96:AA96"/>
    <mergeCell ref="M95:O95"/>
    <mergeCell ref="P95:Q95"/>
    <mergeCell ref="R95:S95"/>
    <mergeCell ref="T95:AA95"/>
    <mergeCell ref="AB95:AF95"/>
    <mergeCell ref="AG95:AI95"/>
    <mergeCell ref="R94:S94"/>
    <mergeCell ref="T94:AA94"/>
    <mergeCell ref="AB94:AF94"/>
    <mergeCell ref="AG94:AI94"/>
    <mergeCell ref="AK94:AP94"/>
    <mergeCell ref="B95:C95"/>
    <mergeCell ref="D95:E95"/>
    <mergeCell ref="F95:G95"/>
    <mergeCell ref="H95:I95"/>
    <mergeCell ref="J95:L95"/>
    <mergeCell ref="R97:S97"/>
    <mergeCell ref="T97:AA97"/>
    <mergeCell ref="AB97:AF97"/>
    <mergeCell ref="AG97:AI97"/>
    <mergeCell ref="AK97:AP97"/>
    <mergeCell ref="B98:C98"/>
    <mergeCell ref="D98:E98"/>
    <mergeCell ref="F98:G98"/>
    <mergeCell ref="H98:I98"/>
    <mergeCell ref="J98:L98"/>
    <mergeCell ref="AB96:AF96"/>
    <mergeCell ref="AG96:AI96"/>
    <mergeCell ref="AK96:AP96"/>
    <mergeCell ref="B97:C97"/>
    <mergeCell ref="D97:E97"/>
    <mergeCell ref="F97:G97"/>
    <mergeCell ref="H97:I97"/>
    <mergeCell ref="J97:L97"/>
    <mergeCell ref="M97:O97"/>
    <mergeCell ref="P97:Q97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AK98:AP98"/>
    <mergeCell ref="B99:C99"/>
    <mergeCell ref="D99:E99"/>
    <mergeCell ref="F99:G99"/>
    <mergeCell ref="H99:I99"/>
    <mergeCell ref="J99:L99"/>
    <mergeCell ref="M99:O99"/>
    <mergeCell ref="P99:Q99"/>
    <mergeCell ref="R99:S99"/>
    <mergeCell ref="T99:AA99"/>
    <mergeCell ref="M98:O98"/>
    <mergeCell ref="P98:Q98"/>
    <mergeCell ref="R98:S98"/>
    <mergeCell ref="T98:AA98"/>
    <mergeCell ref="AB98:AF98"/>
    <mergeCell ref="AG98:AI98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T102:AA102"/>
    <mergeCell ref="M101:O101"/>
    <mergeCell ref="P101:Q101"/>
    <mergeCell ref="R101:S101"/>
    <mergeCell ref="T101:AA101"/>
    <mergeCell ref="AB101:AF101"/>
    <mergeCell ref="AG101:AI101"/>
    <mergeCell ref="R100:S100"/>
    <mergeCell ref="T100:AA100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R103:S103"/>
    <mergeCell ref="T103:AA103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T105:AA105"/>
    <mergeCell ref="M104:O104"/>
    <mergeCell ref="P104:Q104"/>
    <mergeCell ref="R104:S104"/>
    <mergeCell ref="T104:AA104"/>
    <mergeCell ref="AB104:AF104"/>
    <mergeCell ref="AG104:AI104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8:AA108"/>
    <mergeCell ref="M107:O107"/>
    <mergeCell ref="P107:Q107"/>
    <mergeCell ref="R107:S107"/>
    <mergeCell ref="T107:AA107"/>
    <mergeCell ref="AB107:AF107"/>
    <mergeCell ref="AG107:AI107"/>
    <mergeCell ref="R106:S106"/>
    <mergeCell ref="T106:AA106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R109:S109"/>
    <mergeCell ref="T109:AA109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T111:AA111"/>
    <mergeCell ref="M110:O110"/>
    <mergeCell ref="P110:Q110"/>
    <mergeCell ref="R110:S110"/>
    <mergeCell ref="T110:AA110"/>
    <mergeCell ref="AB110:AF110"/>
    <mergeCell ref="AG110:AI110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T114:AA114"/>
    <mergeCell ref="M113:O113"/>
    <mergeCell ref="P113:Q113"/>
    <mergeCell ref="R113:S113"/>
    <mergeCell ref="T113:AA113"/>
    <mergeCell ref="AB113:AF113"/>
    <mergeCell ref="AG113:AI113"/>
    <mergeCell ref="R112:S112"/>
    <mergeCell ref="T112:AA112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R115:S115"/>
    <mergeCell ref="T115:AA115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T117:AA117"/>
    <mergeCell ref="M116:O116"/>
    <mergeCell ref="P116:Q116"/>
    <mergeCell ref="R116:S116"/>
    <mergeCell ref="T116:AA116"/>
    <mergeCell ref="AB116:AF116"/>
    <mergeCell ref="AG116:AI116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20:AA120"/>
    <mergeCell ref="M119:O119"/>
    <mergeCell ref="P119:Q119"/>
    <mergeCell ref="R119:S119"/>
    <mergeCell ref="T119:AA119"/>
    <mergeCell ref="AB119:AF119"/>
    <mergeCell ref="AG119:AI119"/>
    <mergeCell ref="R118:S118"/>
    <mergeCell ref="T118:AA118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R121:S121"/>
    <mergeCell ref="T121:AA121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T123:AA123"/>
    <mergeCell ref="M122:O122"/>
    <mergeCell ref="P122:Q122"/>
    <mergeCell ref="R122:S122"/>
    <mergeCell ref="T122:AA122"/>
    <mergeCell ref="AB122:AF122"/>
    <mergeCell ref="AG122:AI122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T126:AA126"/>
    <mergeCell ref="M125:O125"/>
    <mergeCell ref="P125:Q125"/>
    <mergeCell ref="R125:S125"/>
    <mergeCell ref="T125:AA125"/>
    <mergeCell ref="AB125:AF125"/>
    <mergeCell ref="AG125:AI125"/>
    <mergeCell ref="R124:S124"/>
    <mergeCell ref="T124:AA124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R127:S127"/>
    <mergeCell ref="T127:AA127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T129:AA129"/>
    <mergeCell ref="M128:O128"/>
    <mergeCell ref="P128:Q128"/>
    <mergeCell ref="R128:S128"/>
    <mergeCell ref="T128:AA128"/>
    <mergeCell ref="AB128:AF128"/>
    <mergeCell ref="AG128:AI128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32:AA132"/>
    <mergeCell ref="M131:O131"/>
    <mergeCell ref="P131:Q131"/>
    <mergeCell ref="R131:S131"/>
    <mergeCell ref="T131:AA131"/>
    <mergeCell ref="AB131:AF131"/>
    <mergeCell ref="AG131:AI131"/>
    <mergeCell ref="R130:S130"/>
    <mergeCell ref="T130:AA130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R133:S133"/>
    <mergeCell ref="T133:AA133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T135:AA135"/>
    <mergeCell ref="M134:O134"/>
    <mergeCell ref="P134:Q134"/>
    <mergeCell ref="R134:S134"/>
    <mergeCell ref="T134:AA134"/>
    <mergeCell ref="AB134:AF134"/>
    <mergeCell ref="AG134:AI134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T138:AA138"/>
    <mergeCell ref="M137:O137"/>
    <mergeCell ref="P137:Q137"/>
    <mergeCell ref="R137:S137"/>
    <mergeCell ref="T137:AA137"/>
    <mergeCell ref="AB137:AF137"/>
    <mergeCell ref="AG137:AI137"/>
    <mergeCell ref="R136:S136"/>
    <mergeCell ref="T136:AA136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R139:S139"/>
    <mergeCell ref="T139:AA139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T141:AA141"/>
    <mergeCell ref="M140:O140"/>
    <mergeCell ref="P140:Q140"/>
    <mergeCell ref="R140:S140"/>
    <mergeCell ref="T140:AA140"/>
    <mergeCell ref="AB140:AF140"/>
    <mergeCell ref="AG140:AI140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4:AA144"/>
    <mergeCell ref="M143:O143"/>
    <mergeCell ref="P143:Q143"/>
    <mergeCell ref="R143:S143"/>
    <mergeCell ref="T143:AA143"/>
    <mergeCell ref="AB143:AF143"/>
    <mergeCell ref="AG143:AI143"/>
    <mergeCell ref="R142:S142"/>
    <mergeCell ref="T142:AA142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R145:S145"/>
    <mergeCell ref="T145:AA145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T147:AA147"/>
    <mergeCell ref="M146:O146"/>
    <mergeCell ref="P146:Q146"/>
    <mergeCell ref="R146:S146"/>
    <mergeCell ref="T146:AA146"/>
    <mergeCell ref="AB146:AF146"/>
    <mergeCell ref="AG146:AI146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T150:AA150"/>
    <mergeCell ref="M149:O149"/>
    <mergeCell ref="P149:Q149"/>
    <mergeCell ref="R149:S149"/>
    <mergeCell ref="T149:AA149"/>
    <mergeCell ref="AB149:AF149"/>
    <mergeCell ref="AG149:AI149"/>
    <mergeCell ref="R148:S148"/>
    <mergeCell ref="T148:AA148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R151:S151"/>
    <mergeCell ref="T151:AA151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T153:AA153"/>
    <mergeCell ref="M152:O152"/>
    <mergeCell ref="P152:Q152"/>
    <mergeCell ref="R152:S152"/>
    <mergeCell ref="T152:AA152"/>
    <mergeCell ref="AB152:AF152"/>
    <mergeCell ref="AG152:AI152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6:AA156"/>
    <mergeCell ref="M155:O155"/>
    <mergeCell ref="P155:Q155"/>
    <mergeCell ref="R155:S155"/>
    <mergeCell ref="T155:AA155"/>
    <mergeCell ref="AB155:AF155"/>
    <mergeCell ref="AG155:AI155"/>
    <mergeCell ref="R154:S154"/>
    <mergeCell ref="T154:AA154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R157:S157"/>
    <mergeCell ref="T157:AA157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T159:AA159"/>
    <mergeCell ref="M158:O158"/>
    <mergeCell ref="P158:Q158"/>
    <mergeCell ref="R158:S158"/>
    <mergeCell ref="T158:AA158"/>
    <mergeCell ref="AB158:AF158"/>
    <mergeCell ref="AG158:AI158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T162:AA162"/>
    <mergeCell ref="M161:O161"/>
    <mergeCell ref="P161:Q161"/>
    <mergeCell ref="R161:S161"/>
    <mergeCell ref="T161:AA161"/>
    <mergeCell ref="AB161:AF161"/>
    <mergeCell ref="AG161:AI161"/>
    <mergeCell ref="R160:S160"/>
    <mergeCell ref="T160:AA160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R163:S163"/>
    <mergeCell ref="T163:AA163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T165:AA165"/>
    <mergeCell ref="M164:O164"/>
    <mergeCell ref="P164:Q164"/>
    <mergeCell ref="R164:S164"/>
    <mergeCell ref="T164:AA164"/>
    <mergeCell ref="AB164:AF164"/>
    <mergeCell ref="AG164:AI164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8:AA168"/>
    <mergeCell ref="M167:O167"/>
    <mergeCell ref="P167:Q167"/>
    <mergeCell ref="R167:S167"/>
    <mergeCell ref="T167:AA167"/>
    <mergeCell ref="AB167:AF167"/>
    <mergeCell ref="AG167:AI167"/>
    <mergeCell ref="R166:S166"/>
    <mergeCell ref="T166:AA166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R169:S169"/>
    <mergeCell ref="T169:AA169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T171:AA171"/>
    <mergeCell ref="M170:O170"/>
    <mergeCell ref="P170:Q170"/>
    <mergeCell ref="R170:S170"/>
    <mergeCell ref="T170:AA170"/>
    <mergeCell ref="AB170:AF170"/>
    <mergeCell ref="AG170:AI170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T174:AA174"/>
    <mergeCell ref="M173:O173"/>
    <mergeCell ref="P173:Q173"/>
    <mergeCell ref="R173:S173"/>
    <mergeCell ref="T173:AA173"/>
    <mergeCell ref="AB173:AF173"/>
    <mergeCell ref="AG173:AI173"/>
    <mergeCell ref="R172:S172"/>
    <mergeCell ref="T172:AA172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R175:S175"/>
    <mergeCell ref="T175:AA175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T177:AA177"/>
    <mergeCell ref="M176:O176"/>
    <mergeCell ref="P176:Q176"/>
    <mergeCell ref="R176:S176"/>
    <mergeCell ref="T176:AA176"/>
    <mergeCell ref="AB176:AF176"/>
    <mergeCell ref="AG176:AI176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80:AA180"/>
    <mergeCell ref="M179:O179"/>
    <mergeCell ref="P179:Q179"/>
    <mergeCell ref="R179:S179"/>
    <mergeCell ref="T179:AA179"/>
    <mergeCell ref="AB179:AF179"/>
    <mergeCell ref="AG179:AI179"/>
    <mergeCell ref="R178:S178"/>
    <mergeCell ref="T178:AA178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R181:S181"/>
    <mergeCell ref="T181:AA181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T183:AA183"/>
    <mergeCell ref="M182:O182"/>
    <mergeCell ref="P182:Q182"/>
    <mergeCell ref="R182:S182"/>
    <mergeCell ref="T182:AA182"/>
    <mergeCell ref="AB182:AF182"/>
    <mergeCell ref="AG182:AI182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T186:AA186"/>
    <mergeCell ref="M185:O185"/>
    <mergeCell ref="P185:Q185"/>
    <mergeCell ref="R185:S185"/>
    <mergeCell ref="T185:AA185"/>
    <mergeCell ref="AB185:AF185"/>
    <mergeCell ref="AG185:AI185"/>
    <mergeCell ref="R184:S184"/>
    <mergeCell ref="T184:AA184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R187:S187"/>
    <mergeCell ref="T187:AA187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T189:AA189"/>
    <mergeCell ref="M188:O188"/>
    <mergeCell ref="P188:Q188"/>
    <mergeCell ref="R188:S188"/>
    <mergeCell ref="T188:AA188"/>
    <mergeCell ref="AB188:AF188"/>
    <mergeCell ref="AG188:AI188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92:AA192"/>
    <mergeCell ref="M191:O191"/>
    <mergeCell ref="P191:Q191"/>
    <mergeCell ref="R191:S191"/>
    <mergeCell ref="T191:AA191"/>
    <mergeCell ref="AB191:AF191"/>
    <mergeCell ref="AG191:AI191"/>
    <mergeCell ref="R190:S190"/>
    <mergeCell ref="T190:AA190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R193:S193"/>
    <mergeCell ref="T193:AA193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T195:AA195"/>
    <mergeCell ref="M194:O194"/>
    <mergeCell ref="P194:Q194"/>
    <mergeCell ref="R194:S194"/>
    <mergeCell ref="T194:AA194"/>
    <mergeCell ref="AB194:AF194"/>
    <mergeCell ref="AG194:AI194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T198:AA198"/>
    <mergeCell ref="M197:O197"/>
    <mergeCell ref="P197:Q197"/>
    <mergeCell ref="R197:S197"/>
    <mergeCell ref="T197:AA197"/>
    <mergeCell ref="AB197:AF197"/>
    <mergeCell ref="AG197:AI197"/>
    <mergeCell ref="R196:S196"/>
    <mergeCell ref="T196:AA196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R199:S199"/>
    <mergeCell ref="T199:AA199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T201:AA201"/>
    <mergeCell ref="M200:O200"/>
    <mergeCell ref="P200:Q200"/>
    <mergeCell ref="R200:S200"/>
    <mergeCell ref="T200:AA200"/>
    <mergeCell ref="AB200:AF200"/>
    <mergeCell ref="AG200:AI200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4:AA204"/>
    <mergeCell ref="M203:O203"/>
    <mergeCell ref="P203:Q203"/>
    <mergeCell ref="R203:S203"/>
    <mergeCell ref="T203:AA203"/>
    <mergeCell ref="AB203:AF203"/>
    <mergeCell ref="AG203:AI203"/>
    <mergeCell ref="R202:S202"/>
    <mergeCell ref="T202:AA202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R205:S205"/>
    <mergeCell ref="T205:AA205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T207:AA207"/>
    <mergeCell ref="M206:O206"/>
    <mergeCell ref="P206:Q206"/>
    <mergeCell ref="R206:S206"/>
    <mergeCell ref="T206:AA206"/>
    <mergeCell ref="AB206:AF206"/>
    <mergeCell ref="AG206:AI206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T210:AA210"/>
    <mergeCell ref="M209:O209"/>
    <mergeCell ref="P209:Q209"/>
    <mergeCell ref="R209:S209"/>
    <mergeCell ref="T209:AA209"/>
    <mergeCell ref="AB209:AF209"/>
    <mergeCell ref="AG209:AI209"/>
    <mergeCell ref="R208:S208"/>
    <mergeCell ref="T208:AA208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R211:S211"/>
    <mergeCell ref="T211:AA211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T213:AA213"/>
    <mergeCell ref="M212:O212"/>
    <mergeCell ref="P212:Q212"/>
    <mergeCell ref="R212:S212"/>
    <mergeCell ref="T212:AA212"/>
    <mergeCell ref="AB212:AF212"/>
    <mergeCell ref="AG212:AI212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6:AA216"/>
    <mergeCell ref="M215:O215"/>
    <mergeCell ref="P215:Q215"/>
    <mergeCell ref="R215:S215"/>
    <mergeCell ref="T215:AA215"/>
    <mergeCell ref="AB215:AF215"/>
    <mergeCell ref="AG215:AI215"/>
    <mergeCell ref="R214:S214"/>
    <mergeCell ref="T214:AA214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R217:S217"/>
    <mergeCell ref="T217:AA217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T219:AA219"/>
    <mergeCell ref="M218:O218"/>
    <mergeCell ref="P218:Q218"/>
    <mergeCell ref="R218:S218"/>
    <mergeCell ref="T218:AA218"/>
    <mergeCell ref="AB218:AF218"/>
    <mergeCell ref="AG218:AI218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T222:AA222"/>
    <mergeCell ref="M221:O221"/>
    <mergeCell ref="P221:Q221"/>
    <mergeCell ref="R221:S221"/>
    <mergeCell ref="T221:AA221"/>
    <mergeCell ref="AB221:AF221"/>
    <mergeCell ref="AG221:AI221"/>
    <mergeCell ref="R220:S220"/>
    <mergeCell ref="T220:AA220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R223:S223"/>
    <mergeCell ref="T223:AA223"/>
    <mergeCell ref="AB223:AF223"/>
    <mergeCell ref="AG223:AI223"/>
    <mergeCell ref="AK223:AP223"/>
    <mergeCell ref="B224:C224"/>
    <mergeCell ref="D224:E224"/>
    <mergeCell ref="F224:G224"/>
    <mergeCell ref="H224:I224"/>
    <mergeCell ref="J224:L224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M223:O223"/>
    <mergeCell ref="P223:Q223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M226:O226"/>
    <mergeCell ref="P226:Q226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T225:AA225"/>
    <mergeCell ref="M224:O224"/>
    <mergeCell ref="P224:Q224"/>
    <mergeCell ref="R224:S224"/>
    <mergeCell ref="T224:AA224"/>
    <mergeCell ref="AB224:AF224"/>
    <mergeCell ref="AG224:AI224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R228:S228"/>
    <mergeCell ref="T228:AA228"/>
    <mergeCell ref="M227:O227"/>
    <mergeCell ref="P227:Q227"/>
    <mergeCell ref="R227:S227"/>
    <mergeCell ref="T227:AA227"/>
    <mergeCell ref="AB227:AF227"/>
    <mergeCell ref="AG227:AI227"/>
    <mergeCell ref="R226:S226"/>
    <mergeCell ref="T226:AA226"/>
    <mergeCell ref="AB226:AF226"/>
    <mergeCell ref="AG226:AI226"/>
    <mergeCell ref="AK226:AP226"/>
    <mergeCell ref="B227:C227"/>
    <mergeCell ref="D227:E227"/>
    <mergeCell ref="F227:G227"/>
    <mergeCell ref="H227:I227"/>
    <mergeCell ref="J227:L227"/>
    <mergeCell ref="R229:S229"/>
    <mergeCell ref="T229:AA229"/>
    <mergeCell ref="AB229:AF229"/>
    <mergeCell ref="AG229:AI229"/>
    <mergeCell ref="AK229:AP229"/>
    <mergeCell ref="B230:C230"/>
    <mergeCell ref="D230:E230"/>
    <mergeCell ref="F230:G230"/>
    <mergeCell ref="H230:I230"/>
    <mergeCell ref="J230:L230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M229:O229"/>
    <mergeCell ref="P229:Q229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M232:O232"/>
    <mergeCell ref="P232:Q232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T231:AA231"/>
    <mergeCell ref="M230:O230"/>
    <mergeCell ref="P230:Q230"/>
    <mergeCell ref="R230:S230"/>
    <mergeCell ref="T230:AA230"/>
    <mergeCell ref="AB230:AF230"/>
    <mergeCell ref="AG230:AI230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R234:S234"/>
    <mergeCell ref="T234:AA234"/>
    <mergeCell ref="M233:O233"/>
    <mergeCell ref="P233:Q233"/>
    <mergeCell ref="R233:S233"/>
    <mergeCell ref="T233:AA233"/>
    <mergeCell ref="AB233:AF233"/>
    <mergeCell ref="AG233:AI233"/>
    <mergeCell ref="R232:S232"/>
    <mergeCell ref="T232:AA232"/>
    <mergeCell ref="AB232:AF232"/>
    <mergeCell ref="AG232:AI232"/>
    <mergeCell ref="AK232:AP232"/>
    <mergeCell ref="B233:C233"/>
    <mergeCell ref="D233:E233"/>
    <mergeCell ref="F233:G233"/>
    <mergeCell ref="H233:I233"/>
    <mergeCell ref="J233:L233"/>
    <mergeCell ref="R235:S235"/>
    <mergeCell ref="T235:AA235"/>
    <mergeCell ref="AB235:AF235"/>
    <mergeCell ref="AG235:AI235"/>
    <mergeCell ref="AK235:AP235"/>
    <mergeCell ref="B236:C236"/>
    <mergeCell ref="D236:E236"/>
    <mergeCell ref="F236:G236"/>
    <mergeCell ref="H236:I236"/>
    <mergeCell ref="J236:L236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M235:O235"/>
    <mergeCell ref="P235:Q235"/>
    <mergeCell ref="AB237:AF237"/>
    <mergeCell ref="AG237:AI237"/>
    <mergeCell ref="AK237:AP237"/>
    <mergeCell ref="B238:C238"/>
    <mergeCell ref="D238:E238"/>
    <mergeCell ref="F238:G238"/>
    <mergeCell ref="H238:I238"/>
    <mergeCell ref="J238:L238"/>
    <mergeCell ref="M238:O238"/>
    <mergeCell ref="P238:Q238"/>
    <mergeCell ref="AK236:AP236"/>
    <mergeCell ref="B237:C237"/>
    <mergeCell ref="D237:E237"/>
    <mergeCell ref="F237:G237"/>
    <mergeCell ref="H237:I237"/>
    <mergeCell ref="J237:L237"/>
    <mergeCell ref="M237:O237"/>
    <mergeCell ref="P237:Q237"/>
    <mergeCell ref="R237:S237"/>
    <mergeCell ref="T237:AA237"/>
    <mergeCell ref="M236:O236"/>
    <mergeCell ref="P236:Q236"/>
    <mergeCell ref="R236:S236"/>
    <mergeCell ref="T236:AA236"/>
    <mergeCell ref="AB236:AF236"/>
    <mergeCell ref="AG236:AI236"/>
    <mergeCell ref="AK239:AP239"/>
    <mergeCell ref="B240:C240"/>
    <mergeCell ref="D240:E240"/>
    <mergeCell ref="F240:G240"/>
    <mergeCell ref="H240:I240"/>
    <mergeCell ref="J240:L240"/>
    <mergeCell ref="M240:O240"/>
    <mergeCell ref="P240:Q240"/>
    <mergeCell ref="R240:S240"/>
    <mergeCell ref="T240:AA240"/>
    <mergeCell ref="M239:O239"/>
    <mergeCell ref="P239:Q239"/>
    <mergeCell ref="R239:S239"/>
    <mergeCell ref="T239:AA239"/>
    <mergeCell ref="AB239:AF239"/>
    <mergeCell ref="AG239:AI239"/>
    <mergeCell ref="R238:S238"/>
    <mergeCell ref="T238:AA238"/>
    <mergeCell ref="AB238:AF238"/>
    <mergeCell ref="AG238:AI238"/>
    <mergeCell ref="AK238:AP238"/>
    <mergeCell ref="B239:C239"/>
    <mergeCell ref="D239:E239"/>
    <mergeCell ref="F239:G239"/>
    <mergeCell ref="H239:I239"/>
    <mergeCell ref="J239:L239"/>
    <mergeCell ref="R241:S241"/>
    <mergeCell ref="T241:AA241"/>
    <mergeCell ref="AB241:AF241"/>
    <mergeCell ref="AG241:AI241"/>
    <mergeCell ref="AK241:AP241"/>
    <mergeCell ref="B242:C242"/>
    <mergeCell ref="D242:E242"/>
    <mergeCell ref="F242:G242"/>
    <mergeCell ref="H242:I242"/>
    <mergeCell ref="J242:L242"/>
    <mergeCell ref="AB240:AF240"/>
    <mergeCell ref="AG240:AI240"/>
    <mergeCell ref="AK240:AP240"/>
    <mergeCell ref="B241:C241"/>
    <mergeCell ref="D241:E241"/>
    <mergeCell ref="F241:G241"/>
    <mergeCell ref="H241:I241"/>
    <mergeCell ref="J241:L241"/>
    <mergeCell ref="M241:O241"/>
    <mergeCell ref="P241:Q241"/>
    <mergeCell ref="AB243:AF243"/>
    <mergeCell ref="AG243:AI243"/>
    <mergeCell ref="AK243:AP243"/>
    <mergeCell ref="B244:C244"/>
    <mergeCell ref="D244:E244"/>
    <mergeCell ref="F244:G244"/>
    <mergeCell ref="H244:I244"/>
    <mergeCell ref="J244:L244"/>
    <mergeCell ref="M244:O244"/>
    <mergeCell ref="P244:Q244"/>
    <mergeCell ref="AK242:AP242"/>
    <mergeCell ref="B243:C243"/>
    <mergeCell ref="D243:E243"/>
    <mergeCell ref="F243:G243"/>
    <mergeCell ref="H243:I243"/>
    <mergeCell ref="J243:L243"/>
    <mergeCell ref="M243:O243"/>
    <mergeCell ref="P243:Q243"/>
    <mergeCell ref="R243:S243"/>
    <mergeCell ref="T243:AA243"/>
    <mergeCell ref="M242:O242"/>
    <mergeCell ref="P242:Q242"/>
    <mergeCell ref="R242:S242"/>
    <mergeCell ref="T242:AA242"/>
    <mergeCell ref="AB242:AF242"/>
    <mergeCell ref="AG242:AI242"/>
    <mergeCell ref="AK245:AP245"/>
    <mergeCell ref="B246:C246"/>
    <mergeCell ref="D246:E246"/>
    <mergeCell ref="F246:G246"/>
    <mergeCell ref="H246:I246"/>
    <mergeCell ref="J246:L246"/>
    <mergeCell ref="M246:O246"/>
    <mergeCell ref="P246:Q246"/>
    <mergeCell ref="R246:S246"/>
    <mergeCell ref="T246:AA246"/>
    <mergeCell ref="M245:O245"/>
    <mergeCell ref="P245:Q245"/>
    <mergeCell ref="R245:S245"/>
    <mergeCell ref="T245:AA245"/>
    <mergeCell ref="AB245:AF245"/>
    <mergeCell ref="AG245:AI245"/>
    <mergeCell ref="R244:S244"/>
    <mergeCell ref="T244:AA244"/>
    <mergeCell ref="AB244:AF244"/>
    <mergeCell ref="AG244:AI244"/>
    <mergeCell ref="AK244:AP244"/>
    <mergeCell ref="B245:C245"/>
    <mergeCell ref="D245:E245"/>
    <mergeCell ref="F245:G245"/>
    <mergeCell ref="H245:I245"/>
    <mergeCell ref="J245:L245"/>
    <mergeCell ref="R247:S247"/>
    <mergeCell ref="T247:AA247"/>
    <mergeCell ref="AB247:AF247"/>
    <mergeCell ref="AG247:AI247"/>
    <mergeCell ref="AK247:AP247"/>
    <mergeCell ref="B248:C248"/>
    <mergeCell ref="D248:E248"/>
    <mergeCell ref="F248:G248"/>
    <mergeCell ref="H248:I248"/>
    <mergeCell ref="J248:L248"/>
    <mergeCell ref="AB246:AF246"/>
    <mergeCell ref="AG246:AI246"/>
    <mergeCell ref="AK246:AP246"/>
    <mergeCell ref="B247:C247"/>
    <mergeCell ref="D247:E247"/>
    <mergeCell ref="F247:G247"/>
    <mergeCell ref="H247:I247"/>
    <mergeCell ref="J247:L247"/>
    <mergeCell ref="M247:O247"/>
    <mergeCell ref="P247:Q247"/>
    <mergeCell ref="AB249:AF249"/>
    <mergeCell ref="AG249:AI249"/>
    <mergeCell ref="AK249:AP249"/>
    <mergeCell ref="B250:C250"/>
    <mergeCell ref="D250:E250"/>
    <mergeCell ref="F250:G250"/>
    <mergeCell ref="H250:I250"/>
    <mergeCell ref="J250:L250"/>
    <mergeCell ref="M250:O250"/>
    <mergeCell ref="P250:Q250"/>
    <mergeCell ref="AK248:AP248"/>
    <mergeCell ref="B249:C249"/>
    <mergeCell ref="D249:E249"/>
    <mergeCell ref="F249:G249"/>
    <mergeCell ref="H249:I249"/>
    <mergeCell ref="J249:L249"/>
    <mergeCell ref="M249:O249"/>
    <mergeCell ref="P249:Q249"/>
    <mergeCell ref="R249:S249"/>
    <mergeCell ref="T249:AA249"/>
    <mergeCell ref="M248:O248"/>
    <mergeCell ref="P248:Q248"/>
    <mergeCell ref="R248:S248"/>
    <mergeCell ref="T248:AA248"/>
    <mergeCell ref="AB248:AF248"/>
    <mergeCell ref="AG248:AI248"/>
    <mergeCell ref="AK251:AP251"/>
    <mergeCell ref="B252:C252"/>
    <mergeCell ref="D252:E252"/>
    <mergeCell ref="F252:G252"/>
    <mergeCell ref="H252:I252"/>
    <mergeCell ref="J252:L252"/>
    <mergeCell ref="M252:O252"/>
    <mergeCell ref="P252:Q252"/>
    <mergeCell ref="R252:S252"/>
    <mergeCell ref="T252:AA252"/>
    <mergeCell ref="M251:O251"/>
    <mergeCell ref="P251:Q251"/>
    <mergeCell ref="R251:S251"/>
    <mergeCell ref="T251:AA251"/>
    <mergeCell ref="AB251:AF251"/>
    <mergeCell ref="AG251:AI251"/>
    <mergeCell ref="R250:S250"/>
    <mergeCell ref="T250:AA250"/>
    <mergeCell ref="AB250:AF250"/>
    <mergeCell ref="AG250:AI250"/>
    <mergeCell ref="AK250:AP250"/>
    <mergeCell ref="B251:C251"/>
    <mergeCell ref="D251:E251"/>
    <mergeCell ref="F251:G251"/>
    <mergeCell ref="H251:I251"/>
    <mergeCell ref="J251:L251"/>
    <mergeCell ref="R253:S253"/>
    <mergeCell ref="T253:AA253"/>
    <mergeCell ref="AB253:AF253"/>
    <mergeCell ref="AG253:AI253"/>
    <mergeCell ref="AK253:AP253"/>
    <mergeCell ref="B254:C254"/>
    <mergeCell ref="D254:E254"/>
    <mergeCell ref="F254:G254"/>
    <mergeCell ref="H254:I254"/>
    <mergeCell ref="J254:L254"/>
    <mergeCell ref="AB252:AF252"/>
    <mergeCell ref="AG252:AI252"/>
    <mergeCell ref="AK252:AP252"/>
    <mergeCell ref="B253:C253"/>
    <mergeCell ref="D253:E253"/>
    <mergeCell ref="F253:G253"/>
    <mergeCell ref="H253:I253"/>
    <mergeCell ref="J253:L253"/>
    <mergeCell ref="M253:O253"/>
    <mergeCell ref="P253:Q253"/>
    <mergeCell ref="AB255:AF255"/>
    <mergeCell ref="AG255:AI255"/>
    <mergeCell ref="AK255:AP255"/>
    <mergeCell ref="B256:C256"/>
    <mergeCell ref="D256:E256"/>
    <mergeCell ref="F256:G256"/>
    <mergeCell ref="H256:I256"/>
    <mergeCell ref="J256:L256"/>
    <mergeCell ref="M256:O256"/>
    <mergeCell ref="P256:Q256"/>
    <mergeCell ref="AK254:AP254"/>
    <mergeCell ref="B255:C255"/>
    <mergeCell ref="D255:E255"/>
    <mergeCell ref="F255:G255"/>
    <mergeCell ref="H255:I255"/>
    <mergeCell ref="J255:L255"/>
    <mergeCell ref="M255:O255"/>
    <mergeCell ref="P255:Q255"/>
    <mergeCell ref="R255:S255"/>
    <mergeCell ref="T255:AA255"/>
    <mergeCell ref="M254:O254"/>
    <mergeCell ref="P254:Q254"/>
    <mergeCell ref="R254:S254"/>
    <mergeCell ref="T254:AA254"/>
    <mergeCell ref="AB254:AF254"/>
    <mergeCell ref="AG254:AI254"/>
    <mergeCell ref="AK257:AP257"/>
    <mergeCell ref="B258:C258"/>
    <mergeCell ref="D258:E258"/>
    <mergeCell ref="F258:G258"/>
    <mergeCell ref="H258:I258"/>
    <mergeCell ref="J258:L258"/>
    <mergeCell ref="M258:O258"/>
    <mergeCell ref="P258:Q258"/>
    <mergeCell ref="R258:S258"/>
    <mergeCell ref="T258:AA258"/>
    <mergeCell ref="M257:O257"/>
    <mergeCell ref="P257:Q257"/>
    <mergeCell ref="R257:S257"/>
    <mergeCell ref="T257:AA257"/>
    <mergeCell ref="AB257:AF257"/>
    <mergeCell ref="AG257:AI257"/>
    <mergeCell ref="R256:S256"/>
    <mergeCell ref="T256:AA256"/>
    <mergeCell ref="AB256:AF256"/>
    <mergeCell ref="AG256:AI256"/>
    <mergeCell ref="AK256:AP256"/>
    <mergeCell ref="B257:C257"/>
    <mergeCell ref="D257:E257"/>
    <mergeCell ref="F257:G257"/>
    <mergeCell ref="H257:I257"/>
    <mergeCell ref="J257:L257"/>
    <mergeCell ref="R259:S259"/>
    <mergeCell ref="T259:AA259"/>
    <mergeCell ref="AB259:AF259"/>
    <mergeCell ref="AG259:AI259"/>
    <mergeCell ref="AK259:AP259"/>
    <mergeCell ref="B260:C260"/>
    <mergeCell ref="D260:E260"/>
    <mergeCell ref="F260:G260"/>
    <mergeCell ref="H260:I260"/>
    <mergeCell ref="J260:L260"/>
    <mergeCell ref="AB258:AF258"/>
    <mergeCell ref="AG258:AI258"/>
    <mergeCell ref="AK258:AP258"/>
    <mergeCell ref="B259:C259"/>
    <mergeCell ref="D259:E259"/>
    <mergeCell ref="F259:G259"/>
    <mergeCell ref="H259:I259"/>
    <mergeCell ref="J259:L259"/>
    <mergeCell ref="M259:O259"/>
    <mergeCell ref="P259:Q259"/>
    <mergeCell ref="AB261:AF261"/>
    <mergeCell ref="AG261:AI261"/>
    <mergeCell ref="AK261:AP261"/>
    <mergeCell ref="B262:C262"/>
    <mergeCell ref="D262:E262"/>
    <mergeCell ref="F262:G262"/>
    <mergeCell ref="H262:I262"/>
    <mergeCell ref="J262:L262"/>
    <mergeCell ref="M262:O262"/>
    <mergeCell ref="P262:Q262"/>
    <mergeCell ref="AK260:AP260"/>
    <mergeCell ref="B261:C261"/>
    <mergeCell ref="D261:E261"/>
    <mergeCell ref="F261:G261"/>
    <mergeCell ref="H261:I261"/>
    <mergeCell ref="J261:L261"/>
    <mergeCell ref="M261:O261"/>
    <mergeCell ref="P261:Q261"/>
    <mergeCell ref="R261:S261"/>
    <mergeCell ref="T261:AA261"/>
    <mergeCell ref="M260:O260"/>
    <mergeCell ref="P260:Q260"/>
    <mergeCell ref="R260:S260"/>
    <mergeCell ref="T260:AA260"/>
    <mergeCell ref="AB260:AF260"/>
    <mergeCell ref="AG260:AI260"/>
    <mergeCell ref="AK263:AP263"/>
    <mergeCell ref="B264:C264"/>
    <mergeCell ref="D264:E264"/>
    <mergeCell ref="F264:G264"/>
    <mergeCell ref="H264:I264"/>
    <mergeCell ref="J264:L264"/>
    <mergeCell ref="M264:O264"/>
    <mergeCell ref="P264:Q264"/>
    <mergeCell ref="R264:S264"/>
    <mergeCell ref="T264:AA264"/>
    <mergeCell ref="M263:O263"/>
    <mergeCell ref="P263:Q263"/>
    <mergeCell ref="R263:S263"/>
    <mergeCell ref="T263:AA263"/>
    <mergeCell ref="AB263:AF263"/>
    <mergeCell ref="AG263:AI263"/>
    <mergeCell ref="R262:S262"/>
    <mergeCell ref="T262:AA262"/>
    <mergeCell ref="AB262:AF262"/>
    <mergeCell ref="AG262:AI262"/>
    <mergeCell ref="AK262:AP262"/>
    <mergeCell ref="B263:C263"/>
    <mergeCell ref="D263:E263"/>
    <mergeCell ref="F263:G263"/>
    <mergeCell ref="H263:I263"/>
    <mergeCell ref="J263:L263"/>
    <mergeCell ref="R265:S265"/>
    <mergeCell ref="T265:AA265"/>
    <mergeCell ref="AB265:AF265"/>
    <mergeCell ref="AG265:AI265"/>
    <mergeCell ref="AK265:AP265"/>
    <mergeCell ref="B266:C266"/>
    <mergeCell ref="D266:E266"/>
    <mergeCell ref="F266:G266"/>
    <mergeCell ref="H266:I266"/>
    <mergeCell ref="J266:L266"/>
    <mergeCell ref="AB264:AF264"/>
    <mergeCell ref="AG264:AI264"/>
    <mergeCell ref="AK264:AP264"/>
    <mergeCell ref="B265:C265"/>
    <mergeCell ref="D265:E265"/>
    <mergeCell ref="F265:G265"/>
    <mergeCell ref="H265:I265"/>
    <mergeCell ref="J265:L265"/>
    <mergeCell ref="M265:O265"/>
    <mergeCell ref="P265:Q265"/>
    <mergeCell ref="AB267:AF267"/>
    <mergeCell ref="AG267:AI267"/>
    <mergeCell ref="AK267:AP267"/>
    <mergeCell ref="B268:C268"/>
    <mergeCell ref="D268:E268"/>
    <mergeCell ref="F268:G268"/>
    <mergeCell ref="H268:I268"/>
    <mergeCell ref="J268:L268"/>
    <mergeCell ref="M268:O268"/>
    <mergeCell ref="P268:Q268"/>
    <mergeCell ref="AK266:AP266"/>
    <mergeCell ref="B267:C267"/>
    <mergeCell ref="D267:E267"/>
    <mergeCell ref="F267:G267"/>
    <mergeCell ref="H267:I267"/>
    <mergeCell ref="J267:L267"/>
    <mergeCell ref="M267:O267"/>
    <mergeCell ref="P267:Q267"/>
    <mergeCell ref="R267:S267"/>
    <mergeCell ref="T267:AA267"/>
    <mergeCell ref="M266:O266"/>
    <mergeCell ref="P266:Q266"/>
    <mergeCell ref="R266:S266"/>
    <mergeCell ref="T266:AA266"/>
    <mergeCell ref="AB266:AF266"/>
    <mergeCell ref="AG266:AI266"/>
    <mergeCell ref="AK269:AP269"/>
    <mergeCell ref="B270:C270"/>
    <mergeCell ref="D270:E270"/>
    <mergeCell ref="F270:G270"/>
    <mergeCell ref="H270:I270"/>
    <mergeCell ref="J270:L270"/>
    <mergeCell ref="M270:O270"/>
    <mergeCell ref="P270:Q270"/>
    <mergeCell ref="R270:S270"/>
    <mergeCell ref="T270:AA270"/>
    <mergeCell ref="M269:O269"/>
    <mergeCell ref="P269:Q269"/>
    <mergeCell ref="R269:S269"/>
    <mergeCell ref="T269:AA269"/>
    <mergeCell ref="AB269:AF269"/>
    <mergeCell ref="AG269:AI269"/>
    <mergeCell ref="R268:S268"/>
    <mergeCell ref="T268:AA268"/>
    <mergeCell ref="AB268:AF268"/>
    <mergeCell ref="AG268:AI268"/>
    <mergeCell ref="AK268:AP268"/>
    <mergeCell ref="B269:C269"/>
    <mergeCell ref="D269:E269"/>
    <mergeCell ref="F269:G269"/>
    <mergeCell ref="H269:I269"/>
    <mergeCell ref="J269:L269"/>
    <mergeCell ref="R271:S271"/>
    <mergeCell ref="T271:AA271"/>
    <mergeCell ref="AB271:AF271"/>
    <mergeCell ref="AG271:AI271"/>
    <mergeCell ref="AK271:AP271"/>
    <mergeCell ref="B272:C272"/>
    <mergeCell ref="D272:E272"/>
    <mergeCell ref="F272:G272"/>
    <mergeCell ref="H272:I272"/>
    <mergeCell ref="J272:L272"/>
    <mergeCell ref="AB270:AF270"/>
    <mergeCell ref="AG270:AI270"/>
    <mergeCell ref="AK270:AP270"/>
    <mergeCell ref="B271:C271"/>
    <mergeCell ref="D271:E271"/>
    <mergeCell ref="F271:G271"/>
    <mergeCell ref="H271:I271"/>
    <mergeCell ref="J271:L271"/>
    <mergeCell ref="M271:O271"/>
    <mergeCell ref="P271:Q271"/>
    <mergeCell ref="AB273:AF273"/>
    <mergeCell ref="AG273:AI273"/>
    <mergeCell ref="AK273:AP273"/>
    <mergeCell ref="B274:C274"/>
    <mergeCell ref="D274:E274"/>
    <mergeCell ref="F274:G274"/>
    <mergeCell ref="H274:I274"/>
    <mergeCell ref="J274:L274"/>
    <mergeCell ref="M274:O274"/>
    <mergeCell ref="P274:Q274"/>
    <mergeCell ref="AK272:AP272"/>
    <mergeCell ref="B273:C273"/>
    <mergeCell ref="D273:E273"/>
    <mergeCell ref="F273:G273"/>
    <mergeCell ref="H273:I273"/>
    <mergeCell ref="J273:L273"/>
    <mergeCell ref="M273:O273"/>
    <mergeCell ref="P273:Q273"/>
    <mergeCell ref="R273:S273"/>
    <mergeCell ref="T273:AA273"/>
    <mergeCell ref="M272:O272"/>
    <mergeCell ref="P272:Q272"/>
    <mergeCell ref="R272:S272"/>
    <mergeCell ref="T272:AA272"/>
    <mergeCell ref="AB272:AF272"/>
    <mergeCell ref="AG272:AI272"/>
    <mergeCell ref="AK275:AP275"/>
    <mergeCell ref="B276:C276"/>
    <mergeCell ref="D276:E276"/>
    <mergeCell ref="F276:G276"/>
    <mergeCell ref="H276:I276"/>
    <mergeCell ref="J276:L276"/>
    <mergeCell ref="M276:O276"/>
    <mergeCell ref="P276:Q276"/>
    <mergeCell ref="R276:S276"/>
    <mergeCell ref="T276:AA276"/>
    <mergeCell ref="M275:O275"/>
    <mergeCell ref="P275:Q275"/>
    <mergeCell ref="R275:S275"/>
    <mergeCell ref="T275:AA275"/>
    <mergeCell ref="AB275:AF275"/>
    <mergeCell ref="AG275:AI275"/>
    <mergeCell ref="R274:S274"/>
    <mergeCell ref="T274:AA274"/>
    <mergeCell ref="AB274:AF274"/>
    <mergeCell ref="AG274:AI274"/>
    <mergeCell ref="AK274:AP274"/>
    <mergeCell ref="B275:C275"/>
    <mergeCell ref="D275:E275"/>
    <mergeCell ref="F275:G275"/>
    <mergeCell ref="H275:I275"/>
    <mergeCell ref="J275:L275"/>
    <mergeCell ref="R277:S277"/>
    <mergeCell ref="T277:AA277"/>
    <mergeCell ref="AB277:AF277"/>
    <mergeCell ref="AG277:AI277"/>
    <mergeCell ref="AK277:AP277"/>
    <mergeCell ref="B278:C278"/>
    <mergeCell ref="D278:E278"/>
    <mergeCell ref="F278:G278"/>
    <mergeCell ref="H278:I278"/>
    <mergeCell ref="J278:L278"/>
    <mergeCell ref="AB276:AF276"/>
    <mergeCell ref="AG276:AI276"/>
    <mergeCell ref="AK276:AP276"/>
    <mergeCell ref="B277:C277"/>
    <mergeCell ref="D277:E277"/>
    <mergeCell ref="F277:G277"/>
    <mergeCell ref="H277:I277"/>
    <mergeCell ref="J277:L277"/>
    <mergeCell ref="M277:O277"/>
    <mergeCell ref="P277:Q277"/>
    <mergeCell ref="AB279:AF279"/>
    <mergeCell ref="AG279:AI279"/>
    <mergeCell ref="AK279:AP279"/>
    <mergeCell ref="B280:C280"/>
    <mergeCell ref="D280:E280"/>
    <mergeCell ref="F280:G280"/>
    <mergeCell ref="H280:I280"/>
    <mergeCell ref="J280:L280"/>
    <mergeCell ref="M280:O280"/>
    <mergeCell ref="P280:Q280"/>
    <mergeCell ref="AK278:AP278"/>
    <mergeCell ref="B279:C279"/>
    <mergeCell ref="D279:E279"/>
    <mergeCell ref="F279:G279"/>
    <mergeCell ref="H279:I279"/>
    <mergeCell ref="J279:L279"/>
    <mergeCell ref="M279:O279"/>
    <mergeCell ref="P279:Q279"/>
    <mergeCell ref="R279:S279"/>
    <mergeCell ref="T279:AA279"/>
    <mergeCell ref="M278:O278"/>
    <mergeCell ref="P278:Q278"/>
    <mergeCell ref="R278:S278"/>
    <mergeCell ref="T278:AA278"/>
    <mergeCell ref="AB278:AF278"/>
    <mergeCell ref="AG278:AI278"/>
    <mergeCell ref="AK281:AP281"/>
    <mergeCell ref="B282:C282"/>
    <mergeCell ref="D282:E282"/>
    <mergeCell ref="F282:G282"/>
    <mergeCell ref="H282:I282"/>
    <mergeCell ref="J282:L282"/>
    <mergeCell ref="M282:O282"/>
    <mergeCell ref="P282:Q282"/>
    <mergeCell ref="R282:S282"/>
    <mergeCell ref="T282:AA282"/>
    <mergeCell ref="M281:O281"/>
    <mergeCell ref="P281:Q281"/>
    <mergeCell ref="R281:S281"/>
    <mergeCell ref="T281:AA281"/>
    <mergeCell ref="AB281:AF281"/>
    <mergeCell ref="AG281:AI281"/>
    <mergeCell ref="R280:S280"/>
    <mergeCell ref="T280:AA280"/>
    <mergeCell ref="AB280:AF280"/>
    <mergeCell ref="AG280:AI280"/>
    <mergeCell ref="AK280:AP280"/>
    <mergeCell ref="B281:C281"/>
    <mergeCell ref="D281:E281"/>
    <mergeCell ref="F281:G281"/>
    <mergeCell ref="H281:I281"/>
    <mergeCell ref="J281:L281"/>
    <mergeCell ref="R283:S283"/>
    <mergeCell ref="T283:AA283"/>
    <mergeCell ref="AB283:AF283"/>
    <mergeCell ref="AG283:AI283"/>
    <mergeCell ref="AK283:AP283"/>
    <mergeCell ref="B284:C284"/>
    <mergeCell ref="D284:E284"/>
    <mergeCell ref="F284:G284"/>
    <mergeCell ref="H284:I284"/>
    <mergeCell ref="J284:L284"/>
    <mergeCell ref="AB282:AF282"/>
    <mergeCell ref="AG282:AI282"/>
    <mergeCell ref="AK282:AP282"/>
    <mergeCell ref="B283:C283"/>
    <mergeCell ref="D283:E283"/>
    <mergeCell ref="F283:G283"/>
    <mergeCell ref="H283:I283"/>
    <mergeCell ref="J283:L283"/>
    <mergeCell ref="M283:O283"/>
    <mergeCell ref="P283:Q283"/>
    <mergeCell ref="AB285:AF285"/>
    <mergeCell ref="AG285:AI285"/>
    <mergeCell ref="AK285:AP285"/>
    <mergeCell ref="B286:C286"/>
    <mergeCell ref="D286:E286"/>
    <mergeCell ref="F286:G286"/>
    <mergeCell ref="H286:I286"/>
    <mergeCell ref="J286:L286"/>
    <mergeCell ref="M286:O286"/>
    <mergeCell ref="P286:Q286"/>
    <mergeCell ref="AK284:AP284"/>
    <mergeCell ref="B285:C285"/>
    <mergeCell ref="D285:E285"/>
    <mergeCell ref="F285:G285"/>
    <mergeCell ref="H285:I285"/>
    <mergeCell ref="J285:L285"/>
    <mergeCell ref="M285:O285"/>
    <mergeCell ref="P285:Q285"/>
    <mergeCell ref="R285:S285"/>
    <mergeCell ref="T285:AA285"/>
    <mergeCell ref="M284:O284"/>
    <mergeCell ref="P284:Q284"/>
    <mergeCell ref="R284:S284"/>
    <mergeCell ref="T284:AA284"/>
    <mergeCell ref="AB284:AF284"/>
    <mergeCell ref="AG284:AI284"/>
    <mergeCell ref="AK287:AP287"/>
    <mergeCell ref="B288:C288"/>
    <mergeCell ref="D288:E288"/>
    <mergeCell ref="F288:G288"/>
    <mergeCell ref="H288:I288"/>
    <mergeCell ref="J288:L288"/>
    <mergeCell ref="M288:O288"/>
    <mergeCell ref="P288:Q288"/>
    <mergeCell ref="R288:S288"/>
    <mergeCell ref="T288:AA288"/>
    <mergeCell ref="M287:O287"/>
    <mergeCell ref="P287:Q287"/>
    <mergeCell ref="R287:S287"/>
    <mergeCell ref="T287:AA287"/>
    <mergeCell ref="AB287:AF287"/>
    <mergeCell ref="AG287:AI287"/>
    <mergeCell ref="R286:S286"/>
    <mergeCell ref="T286:AA286"/>
    <mergeCell ref="AB286:AF286"/>
    <mergeCell ref="AG286:AI286"/>
    <mergeCell ref="AK286:AP286"/>
    <mergeCell ref="B287:C287"/>
    <mergeCell ref="D287:E287"/>
    <mergeCell ref="F287:G287"/>
    <mergeCell ref="H287:I287"/>
    <mergeCell ref="J287:L287"/>
    <mergeCell ref="R289:S289"/>
    <mergeCell ref="T289:AA289"/>
    <mergeCell ref="AB289:AF289"/>
    <mergeCell ref="AG289:AI289"/>
    <mergeCell ref="AK289:AP289"/>
    <mergeCell ref="B290:C290"/>
    <mergeCell ref="D290:E290"/>
    <mergeCell ref="F290:G290"/>
    <mergeCell ref="H290:I290"/>
    <mergeCell ref="J290:L290"/>
    <mergeCell ref="AB288:AF288"/>
    <mergeCell ref="AG288:AI288"/>
    <mergeCell ref="AK288:AP288"/>
    <mergeCell ref="B289:C289"/>
    <mergeCell ref="D289:E289"/>
    <mergeCell ref="F289:G289"/>
    <mergeCell ref="H289:I289"/>
    <mergeCell ref="J289:L289"/>
    <mergeCell ref="M289:O289"/>
    <mergeCell ref="P289:Q289"/>
    <mergeCell ref="AB291:AF291"/>
    <mergeCell ref="AG291:AI291"/>
    <mergeCell ref="AK291:AP291"/>
    <mergeCell ref="B292:C292"/>
    <mergeCell ref="D292:E292"/>
    <mergeCell ref="F292:G292"/>
    <mergeCell ref="H292:I292"/>
    <mergeCell ref="J292:L292"/>
    <mergeCell ref="M292:O292"/>
    <mergeCell ref="P292:Q292"/>
    <mergeCell ref="AK290:AP290"/>
    <mergeCell ref="B291:C291"/>
    <mergeCell ref="D291:E291"/>
    <mergeCell ref="F291:G291"/>
    <mergeCell ref="H291:I291"/>
    <mergeCell ref="J291:L291"/>
    <mergeCell ref="M291:O291"/>
    <mergeCell ref="P291:Q291"/>
    <mergeCell ref="R291:S291"/>
    <mergeCell ref="T291:AA291"/>
    <mergeCell ref="M290:O290"/>
    <mergeCell ref="P290:Q290"/>
    <mergeCell ref="R290:S290"/>
    <mergeCell ref="T290:AA290"/>
    <mergeCell ref="AB290:AF290"/>
    <mergeCell ref="AG290:AI290"/>
    <mergeCell ref="AK293:AP293"/>
    <mergeCell ref="B294:C294"/>
    <mergeCell ref="D294:E294"/>
    <mergeCell ref="F294:G294"/>
    <mergeCell ref="H294:I294"/>
    <mergeCell ref="J294:L294"/>
    <mergeCell ref="M294:O294"/>
    <mergeCell ref="P294:Q294"/>
    <mergeCell ref="R294:S294"/>
    <mergeCell ref="T294:AA294"/>
    <mergeCell ref="M293:O293"/>
    <mergeCell ref="P293:Q293"/>
    <mergeCell ref="R293:S293"/>
    <mergeCell ref="T293:AA293"/>
    <mergeCell ref="AB293:AF293"/>
    <mergeCell ref="AG293:AI293"/>
    <mergeCell ref="R292:S292"/>
    <mergeCell ref="T292:AA292"/>
    <mergeCell ref="AB292:AF292"/>
    <mergeCell ref="AG292:AI292"/>
    <mergeCell ref="AK292:AP292"/>
    <mergeCell ref="B293:C293"/>
    <mergeCell ref="D293:E293"/>
    <mergeCell ref="F293:G293"/>
    <mergeCell ref="H293:I293"/>
    <mergeCell ref="J293:L293"/>
    <mergeCell ref="R295:S295"/>
    <mergeCell ref="T295:AA295"/>
    <mergeCell ref="AB295:AF295"/>
    <mergeCell ref="AG295:AI295"/>
    <mergeCell ref="AK295:AP295"/>
    <mergeCell ref="B296:C296"/>
    <mergeCell ref="D296:E296"/>
    <mergeCell ref="F296:G296"/>
    <mergeCell ref="H296:I296"/>
    <mergeCell ref="J296:L296"/>
    <mergeCell ref="AB294:AF294"/>
    <mergeCell ref="AG294:AI294"/>
    <mergeCell ref="AK294:AP294"/>
    <mergeCell ref="B295:C295"/>
    <mergeCell ref="D295:E295"/>
    <mergeCell ref="F295:G295"/>
    <mergeCell ref="H295:I295"/>
    <mergeCell ref="J295:L295"/>
    <mergeCell ref="M295:O295"/>
    <mergeCell ref="P295:Q295"/>
    <mergeCell ref="AB297:AF297"/>
    <mergeCell ref="AG297:AI297"/>
    <mergeCell ref="AK297:AP297"/>
    <mergeCell ref="B298:C298"/>
    <mergeCell ref="D298:E298"/>
    <mergeCell ref="F298:G298"/>
    <mergeCell ref="H298:I298"/>
    <mergeCell ref="J298:L298"/>
    <mergeCell ref="M298:O298"/>
    <mergeCell ref="P298:Q298"/>
    <mergeCell ref="AK296:AP296"/>
    <mergeCell ref="B297:C297"/>
    <mergeCell ref="D297:E297"/>
    <mergeCell ref="F297:G297"/>
    <mergeCell ref="H297:I297"/>
    <mergeCell ref="J297:L297"/>
    <mergeCell ref="M297:O297"/>
    <mergeCell ref="P297:Q297"/>
    <mergeCell ref="R297:S297"/>
    <mergeCell ref="T297:AA297"/>
    <mergeCell ref="M296:O296"/>
    <mergeCell ref="P296:Q296"/>
    <mergeCell ref="R296:S296"/>
    <mergeCell ref="T296:AA296"/>
    <mergeCell ref="AB296:AF296"/>
    <mergeCell ref="AG296:AI296"/>
    <mergeCell ref="AK299:AP299"/>
    <mergeCell ref="B300:C300"/>
    <mergeCell ref="D300:E300"/>
    <mergeCell ref="F300:G300"/>
    <mergeCell ref="H300:I300"/>
    <mergeCell ref="J300:L300"/>
    <mergeCell ref="M300:O300"/>
    <mergeCell ref="P300:Q300"/>
    <mergeCell ref="R300:S300"/>
    <mergeCell ref="T300:AA300"/>
    <mergeCell ref="M299:O299"/>
    <mergeCell ref="P299:Q299"/>
    <mergeCell ref="R299:S299"/>
    <mergeCell ref="T299:AA299"/>
    <mergeCell ref="AB299:AF299"/>
    <mergeCell ref="AG299:AI299"/>
    <mergeCell ref="R298:S298"/>
    <mergeCell ref="T298:AA298"/>
    <mergeCell ref="AB298:AF298"/>
    <mergeCell ref="AG298:AI298"/>
    <mergeCell ref="AK298:AP298"/>
    <mergeCell ref="B299:C299"/>
    <mergeCell ref="D299:E299"/>
    <mergeCell ref="F299:G299"/>
    <mergeCell ref="H299:I299"/>
    <mergeCell ref="J299:L299"/>
    <mergeCell ref="R301:S301"/>
    <mergeCell ref="T301:AA301"/>
    <mergeCell ref="AB301:AF301"/>
    <mergeCell ref="AG301:AI301"/>
    <mergeCell ref="AK301:AP301"/>
    <mergeCell ref="K302:L302"/>
    <mergeCell ref="M302:N302"/>
    <mergeCell ref="AB302:AC302"/>
    <mergeCell ref="AD302:AE302"/>
    <mergeCell ref="AN302:AP302"/>
    <mergeCell ref="AB300:AF300"/>
    <mergeCell ref="AG300:AI300"/>
    <mergeCell ref="AK300:AP300"/>
    <mergeCell ref="B301:C301"/>
    <mergeCell ref="D301:E301"/>
    <mergeCell ref="F301:G301"/>
    <mergeCell ref="H301:I301"/>
    <mergeCell ref="J301:L301"/>
    <mergeCell ref="M301:O301"/>
    <mergeCell ref="P301:Q301"/>
  </mergeCells>
  <pageMargins left="0.39370078740157499" right="0.39370078740157499" top="0.39370078740157499" bottom="0.70272440944881898" header="0.39370078740157499" footer="0.39370078740157499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BB311"/>
  <sheetViews>
    <sheetView showGridLines="0" topLeftCell="A273" zoomScale="120" zoomScaleNormal="120" workbookViewId="0">
      <selection activeCell="AX284" sqref="AX284"/>
    </sheetView>
  </sheetViews>
  <sheetFormatPr baseColWidth="10" defaultRowHeight="15" x14ac:dyDescent="0.25"/>
  <cols>
    <col min="1" max="1" width="2.85546875" style="187" customWidth="1"/>
    <col min="2" max="5" width="2.7109375" style="187" customWidth="1"/>
    <col min="6" max="6" width="2.85546875" style="187" customWidth="1"/>
    <col min="7" max="9" width="2.7109375" style="187" customWidth="1"/>
    <col min="10" max="10" width="2.42578125" style="187" customWidth="1"/>
    <col min="11" max="11" width="0.28515625" style="187" customWidth="1"/>
    <col min="12" max="12" width="1" style="187" customWidth="1"/>
    <col min="13" max="13" width="1.5703125" style="187" customWidth="1"/>
    <col min="14" max="26" width="2.7109375" style="187" customWidth="1"/>
    <col min="27" max="27" width="2.42578125" style="187" customWidth="1"/>
    <col min="28" max="28" width="0.28515625" style="187" customWidth="1"/>
    <col min="29" max="29" width="1.85546875" style="187" customWidth="1"/>
    <col min="30" max="30" width="0.85546875" style="187" customWidth="1"/>
    <col min="31" max="34" width="2.7109375" style="187" customWidth="1"/>
    <col min="35" max="35" width="3.28515625" style="187" customWidth="1"/>
    <col min="36" max="36" width="3.140625" style="187" customWidth="1"/>
    <col min="37" max="38" width="2.7109375" style="187" customWidth="1"/>
    <col min="39" max="40" width="0.85546875" style="187" customWidth="1"/>
    <col min="41" max="41" width="1" style="187" customWidth="1"/>
    <col min="42" max="42" width="17.5703125" style="187" hidden="1" customWidth="1"/>
    <col min="43" max="43" width="15.28515625" style="269" hidden="1" customWidth="1"/>
    <col min="44" max="44" width="16.5703125" style="187" hidden="1" customWidth="1"/>
    <col min="45" max="45" width="15.85546875" style="187" hidden="1" customWidth="1"/>
    <col min="46" max="46" width="16.5703125" style="269" hidden="1" customWidth="1"/>
    <col min="47" max="47" width="17.140625" style="187" hidden="1" customWidth="1"/>
    <col min="48" max="48" width="17" style="269" bestFit="1" customWidth="1"/>
    <col min="49" max="49" width="17.140625" style="187" bestFit="1" customWidth="1"/>
    <col min="50" max="50" width="17" style="269" bestFit="1" customWidth="1"/>
    <col min="51" max="51" width="13.5703125" style="187" customWidth="1"/>
    <col min="52" max="52" width="16.5703125" style="187" bestFit="1" customWidth="1"/>
    <col min="53" max="54" width="13.5703125" style="187" customWidth="1"/>
    <col min="55" max="55" width="0.5703125" style="187" customWidth="1"/>
    <col min="56" max="16384" width="11.42578125" style="187"/>
  </cols>
  <sheetData>
    <row r="1" spans="1:54" ht="4.3499999999999996" customHeight="1" x14ac:dyDescent="0.25"/>
    <row r="2" spans="1:54" ht="4.3499999999999996" customHeight="1" x14ac:dyDescent="0.25">
      <c r="A2" s="829"/>
      <c r="B2" s="829"/>
      <c r="C2" s="829"/>
      <c r="D2" s="829"/>
      <c r="E2" s="829"/>
      <c r="F2" s="829"/>
      <c r="G2" s="829"/>
      <c r="H2" s="829"/>
      <c r="I2" s="829"/>
      <c r="J2" s="829"/>
    </row>
    <row r="3" spans="1:54" ht="14.1" customHeight="1" x14ac:dyDescent="0.25">
      <c r="A3" s="829"/>
      <c r="B3" s="829"/>
      <c r="C3" s="829"/>
      <c r="D3" s="829"/>
      <c r="E3" s="829"/>
      <c r="F3" s="829"/>
      <c r="G3" s="829"/>
      <c r="H3" s="829"/>
      <c r="I3" s="829"/>
      <c r="J3" s="829"/>
      <c r="M3" s="1075" t="s">
        <v>414</v>
      </c>
      <c r="N3" s="829"/>
      <c r="O3" s="829"/>
      <c r="P3" s="829"/>
      <c r="Q3" s="829"/>
      <c r="R3" s="829"/>
      <c r="S3" s="829"/>
      <c r="T3" s="829"/>
      <c r="U3" s="829"/>
      <c r="V3" s="829"/>
      <c r="W3" s="829"/>
      <c r="X3" s="829"/>
      <c r="Y3" s="829"/>
      <c r="Z3" s="829"/>
      <c r="AA3" s="829"/>
      <c r="AD3" s="830" t="s">
        <v>238</v>
      </c>
      <c r="AE3" s="829"/>
      <c r="AF3" s="829"/>
      <c r="AG3" s="829"/>
      <c r="AH3" s="829"/>
      <c r="AI3" s="829"/>
      <c r="AJ3" s="829"/>
      <c r="AK3" s="829"/>
      <c r="AL3" s="829"/>
      <c r="AM3" s="829"/>
      <c r="AO3" s="831" t="s">
        <v>416</v>
      </c>
      <c r="AP3" s="829"/>
      <c r="AQ3" s="829"/>
      <c r="AR3" s="829"/>
      <c r="AS3" s="829"/>
    </row>
    <row r="4" spans="1:54" ht="7.15" customHeight="1" x14ac:dyDescent="0.25">
      <c r="A4" s="829"/>
      <c r="B4" s="829"/>
      <c r="C4" s="829"/>
      <c r="D4" s="829"/>
      <c r="E4" s="829"/>
      <c r="F4" s="829"/>
      <c r="G4" s="829"/>
      <c r="H4" s="829"/>
      <c r="I4" s="829"/>
      <c r="J4" s="829"/>
      <c r="M4" s="829"/>
      <c r="N4" s="829"/>
      <c r="O4" s="829"/>
      <c r="P4" s="829"/>
      <c r="Q4" s="829"/>
      <c r="R4" s="829"/>
      <c r="S4" s="829"/>
      <c r="T4" s="829"/>
      <c r="U4" s="829"/>
      <c r="V4" s="829"/>
      <c r="W4" s="829"/>
      <c r="X4" s="829"/>
      <c r="Y4" s="829"/>
      <c r="Z4" s="829"/>
      <c r="AA4" s="829"/>
    </row>
    <row r="5" spans="1:54" ht="28.35" customHeight="1" x14ac:dyDescent="0.25">
      <c r="A5" s="829"/>
      <c r="B5" s="829"/>
      <c r="C5" s="829"/>
      <c r="D5" s="829"/>
      <c r="E5" s="829"/>
      <c r="F5" s="829"/>
      <c r="G5" s="829"/>
      <c r="H5" s="829"/>
      <c r="I5" s="829"/>
      <c r="J5" s="829"/>
      <c r="M5" s="829"/>
      <c r="N5" s="829"/>
      <c r="O5" s="829"/>
      <c r="P5" s="829"/>
      <c r="Q5" s="829"/>
      <c r="R5" s="829"/>
      <c r="S5" s="829"/>
      <c r="T5" s="829"/>
      <c r="U5" s="829"/>
      <c r="V5" s="829"/>
      <c r="W5" s="829"/>
      <c r="X5" s="829"/>
      <c r="Y5" s="829"/>
      <c r="Z5" s="829"/>
      <c r="AA5" s="829"/>
      <c r="AD5" s="833" t="s">
        <v>239</v>
      </c>
      <c r="AE5" s="829"/>
      <c r="AF5" s="829"/>
      <c r="AG5" s="829"/>
      <c r="AH5" s="829"/>
      <c r="AI5" s="829"/>
      <c r="AJ5" s="829"/>
      <c r="AK5" s="829"/>
      <c r="AL5" s="829"/>
      <c r="AM5" s="829"/>
      <c r="AO5" s="834" t="s">
        <v>240</v>
      </c>
      <c r="AP5" s="829"/>
      <c r="AQ5" s="829"/>
      <c r="AR5" s="829"/>
      <c r="AS5" s="829"/>
    </row>
    <row r="6" spans="1:54" ht="2.85" customHeight="1" x14ac:dyDescent="0.25">
      <c r="A6" s="829"/>
      <c r="B6" s="829"/>
      <c r="C6" s="829"/>
      <c r="D6" s="829"/>
      <c r="E6" s="829"/>
      <c r="F6" s="829"/>
      <c r="G6" s="829"/>
      <c r="H6" s="829"/>
      <c r="I6" s="829"/>
      <c r="J6" s="829"/>
      <c r="AD6" s="829"/>
      <c r="AE6" s="829"/>
      <c r="AF6" s="829"/>
      <c r="AG6" s="829"/>
      <c r="AH6" s="829"/>
      <c r="AI6" s="829"/>
      <c r="AJ6" s="829"/>
      <c r="AK6" s="829"/>
      <c r="AL6" s="829"/>
      <c r="AM6" s="829"/>
      <c r="AO6" s="829"/>
      <c r="AP6" s="829"/>
      <c r="AQ6" s="829"/>
      <c r="AR6" s="829"/>
      <c r="AS6" s="829"/>
    </row>
    <row r="7" spans="1:54" x14ac:dyDescent="0.25">
      <c r="AD7" s="829"/>
      <c r="AE7" s="829"/>
      <c r="AF7" s="829"/>
      <c r="AG7" s="829"/>
      <c r="AH7" s="829"/>
      <c r="AI7" s="829"/>
      <c r="AJ7" s="829"/>
      <c r="AK7" s="829"/>
      <c r="AL7" s="829"/>
      <c r="AM7" s="829"/>
      <c r="AO7" s="829"/>
      <c r="AP7" s="829"/>
      <c r="AQ7" s="829"/>
      <c r="AR7" s="829"/>
      <c r="AS7" s="829"/>
    </row>
    <row r="8" spans="1:54" ht="7.15" customHeight="1" x14ac:dyDescent="0.25"/>
    <row r="9" spans="1:54" ht="14.1" customHeight="1" x14ac:dyDescent="0.25">
      <c r="AD9" s="833" t="s">
        <v>241</v>
      </c>
      <c r="AE9" s="829"/>
      <c r="AF9" s="829"/>
      <c r="AG9" s="829"/>
      <c r="AH9" s="829"/>
      <c r="AI9" s="829"/>
      <c r="AJ9" s="829"/>
      <c r="AK9" s="829"/>
      <c r="AL9" s="829"/>
      <c r="AM9" s="829"/>
      <c r="AO9" s="834" t="s">
        <v>855</v>
      </c>
      <c r="AP9" s="829"/>
      <c r="AQ9" s="829"/>
      <c r="AR9" s="829"/>
      <c r="AS9" s="829"/>
    </row>
    <row r="10" spans="1:54" ht="0" hidden="1" customHeight="1" x14ac:dyDescent="0.25"/>
    <row r="11" spans="1:54" ht="19.899999999999999" customHeight="1" x14ac:dyDescent="0.25"/>
    <row r="12" spans="1:54" ht="0" hidden="1" customHeight="1" x14ac:dyDescent="0.25"/>
    <row r="13" spans="1:54" ht="8.4499999999999993" customHeight="1" x14ac:dyDescent="0.25"/>
    <row r="14" spans="1:54" x14ac:dyDescent="0.25">
      <c r="A14" s="847" t="s">
        <v>242</v>
      </c>
      <c r="B14" s="839"/>
      <c r="C14" s="839"/>
      <c r="D14" s="839"/>
      <c r="E14" s="840"/>
      <c r="F14" s="916" t="s">
        <v>415</v>
      </c>
      <c r="G14" s="839"/>
      <c r="H14" s="840"/>
      <c r="I14" s="847" t="s">
        <v>243</v>
      </c>
      <c r="J14" s="839"/>
      <c r="K14" s="839"/>
      <c r="L14" s="839"/>
      <c r="M14" s="839"/>
      <c r="N14" s="839"/>
      <c r="O14" s="839"/>
      <c r="P14" s="840"/>
      <c r="Q14" s="848" t="s">
        <v>244</v>
      </c>
      <c r="R14" s="839"/>
      <c r="S14" s="839"/>
      <c r="T14" s="839"/>
      <c r="U14" s="839"/>
      <c r="V14" s="839"/>
      <c r="W14" s="840"/>
      <c r="X14" s="847" t="s">
        <v>245</v>
      </c>
      <c r="Y14" s="839"/>
      <c r="Z14" s="839"/>
      <c r="AA14" s="839"/>
      <c r="AB14" s="839"/>
      <c r="AC14" s="839"/>
      <c r="AD14" s="840"/>
      <c r="AE14" s="848" t="s">
        <v>854</v>
      </c>
      <c r="AF14" s="839"/>
      <c r="AG14" s="839"/>
      <c r="AH14" s="839"/>
      <c r="AI14" s="839"/>
      <c r="AJ14" s="840"/>
      <c r="AK14" s="191" t="s">
        <v>236</v>
      </c>
      <c r="AL14" s="191" t="s">
        <v>236</v>
      </c>
      <c r="AM14" s="852" t="s">
        <v>236</v>
      </c>
      <c r="AN14" s="829"/>
      <c r="AO14" s="829"/>
      <c r="AP14" s="191" t="s">
        <v>236</v>
      </c>
      <c r="AQ14" s="270" t="s">
        <v>236</v>
      </c>
      <c r="AR14" s="191" t="s">
        <v>236</v>
      </c>
      <c r="AS14" s="191" t="s">
        <v>236</v>
      </c>
      <c r="AT14" s="270" t="s">
        <v>236</v>
      </c>
      <c r="AU14" s="191" t="s">
        <v>236</v>
      </c>
      <c r="AV14" s="270" t="s">
        <v>236</v>
      </c>
      <c r="AW14" s="191" t="s">
        <v>236</v>
      </c>
      <c r="AX14" s="270" t="s">
        <v>236</v>
      </c>
      <c r="AY14" s="191" t="s">
        <v>236</v>
      </c>
      <c r="AZ14" s="191" t="s">
        <v>236</v>
      </c>
      <c r="BA14" s="191" t="s">
        <v>236</v>
      </c>
      <c r="BB14" s="191" t="s">
        <v>236</v>
      </c>
    </row>
    <row r="15" spans="1:54" x14ac:dyDescent="0.25">
      <c r="A15" s="914" t="s">
        <v>246</v>
      </c>
      <c r="B15" s="839"/>
      <c r="C15" s="839"/>
      <c r="D15" s="839"/>
      <c r="E15" s="839"/>
      <c r="F15" s="840"/>
      <c r="G15" s="838" t="s">
        <v>240</v>
      </c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839"/>
      <c r="X15" s="839"/>
      <c r="Y15" s="839"/>
      <c r="Z15" s="839"/>
      <c r="AA15" s="839"/>
      <c r="AB15" s="839"/>
      <c r="AC15" s="839"/>
      <c r="AD15" s="839"/>
      <c r="AE15" s="839"/>
      <c r="AF15" s="839"/>
      <c r="AG15" s="840"/>
      <c r="AH15" s="190" t="s">
        <v>236</v>
      </c>
      <c r="AI15" s="190" t="s">
        <v>236</v>
      </c>
      <c r="AJ15" s="190" t="s">
        <v>236</v>
      </c>
      <c r="AK15" s="190" t="s">
        <v>236</v>
      </c>
      <c r="AL15" s="190" t="s">
        <v>236</v>
      </c>
      <c r="AM15" s="841" t="s">
        <v>236</v>
      </c>
      <c r="AN15" s="842"/>
      <c r="AO15" s="842"/>
      <c r="AP15" s="191" t="s">
        <v>236</v>
      </c>
      <c r="AQ15" s="270" t="s">
        <v>236</v>
      </c>
      <c r="AR15" s="191" t="s">
        <v>236</v>
      </c>
      <c r="AS15" s="191" t="s">
        <v>236</v>
      </c>
      <c r="AT15" s="270" t="s">
        <v>236</v>
      </c>
      <c r="AU15" s="191" t="s">
        <v>236</v>
      </c>
      <c r="AV15" s="270" t="s">
        <v>236</v>
      </c>
      <c r="AW15" s="191" t="s">
        <v>236</v>
      </c>
      <c r="AX15" s="270" t="s">
        <v>236</v>
      </c>
      <c r="AY15" s="191" t="s">
        <v>236</v>
      </c>
      <c r="AZ15" s="191" t="s">
        <v>236</v>
      </c>
      <c r="BA15" s="191" t="s">
        <v>236</v>
      </c>
      <c r="BB15" s="191" t="s">
        <v>236</v>
      </c>
    </row>
    <row r="16" spans="1:54" x14ac:dyDescent="0.25">
      <c r="A16" s="914" t="s">
        <v>663</v>
      </c>
      <c r="B16" s="839"/>
      <c r="C16" s="839"/>
      <c r="D16" s="839"/>
      <c r="E16" s="839"/>
      <c r="F16" s="839"/>
      <c r="G16" s="840"/>
      <c r="H16" s="838" t="s">
        <v>664</v>
      </c>
      <c r="I16" s="839"/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40"/>
      <c r="AP16" s="191" t="s">
        <v>236</v>
      </c>
      <c r="AQ16" s="285"/>
      <c r="AR16" s="191" t="s">
        <v>236</v>
      </c>
      <c r="AS16" s="191" t="s">
        <v>236</v>
      </c>
      <c r="AT16" s="270" t="s">
        <v>236</v>
      </c>
      <c r="AU16" s="191" t="s">
        <v>236</v>
      </c>
      <c r="AV16" s="270" t="s">
        <v>236</v>
      </c>
      <c r="AW16" s="191" t="s">
        <v>236</v>
      </c>
      <c r="AX16" s="270" t="s">
        <v>236</v>
      </c>
      <c r="AY16" s="191" t="s">
        <v>236</v>
      </c>
      <c r="AZ16" s="191" t="s">
        <v>236</v>
      </c>
      <c r="BA16" s="191" t="s">
        <v>236</v>
      </c>
      <c r="BB16" s="191" t="s">
        <v>236</v>
      </c>
    </row>
    <row r="17" spans="1:54" x14ac:dyDescent="0.25">
      <c r="A17" s="246"/>
      <c r="B17" s="244"/>
      <c r="C17" s="244"/>
      <c r="D17" s="244"/>
      <c r="E17" s="244"/>
      <c r="F17" s="244"/>
      <c r="G17" s="243"/>
      <c r="H17" s="245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3"/>
      <c r="AP17" s="191"/>
      <c r="AQ17" s="270"/>
      <c r="AR17" s="191"/>
      <c r="AS17" s="191"/>
      <c r="AT17" s="270"/>
      <c r="AU17" s="191"/>
      <c r="AV17" s="285"/>
      <c r="AW17" s="191"/>
      <c r="AX17" s="285">
        <f>+AX18-AX19</f>
        <v>-1224602253</v>
      </c>
      <c r="AY17" s="191"/>
      <c r="AZ17" s="191"/>
      <c r="BA17" s="191"/>
      <c r="BB17" s="191"/>
    </row>
    <row r="18" spans="1:54" x14ac:dyDescent="0.25">
      <c r="A18" s="234"/>
      <c r="B18" s="199"/>
      <c r="C18" s="199"/>
      <c r="D18" s="199"/>
      <c r="E18" s="199"/>
      <c r="F18" s="199"/>
      <c r="G18" s="199"/>
      <c r="H18" s="233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1"/>
      <c r="AQ18" s="270"/>
      <c r="AR18" s="191"/>
      <c r="AS18" s="191"/>
      <c r="AT18" s="270"/>
      <c r="AU18" s="191"/>
      <c r="AV18" s="270"/>
      <c r="AW18" s="191"/>
      <c r="AX18" s="270">
        <v>15916955519</v>
      </c>
      <c r="AY18" s="191"/>
      <c r="AZ18" s="191"/>
      <c r="BA18" s="191"/>
      <c r="BB18" s="191"/>
    </row>
    <row r="19" spans="1:54" x14ac:dyDescent="0.25">
      <c r="A19" s="234"/>
      <c r="B19" s="199"/>
      <c r="C19" s="199"/>
      <c r="D19" s="199"/>
      <c r="E19" s="199"/>
      <c r="F19" s="199"/>
      <c r="G19" s="199"/>
      <c r="H19" s="233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247" t="s">
        <v>853</v>
      </c>
      <c r="AH19" s="247"/>
      <c r="AI19" s="247"/>
      <c r="AJ19" s="247"/>
      <c r="AK19" s="247"/>
      <c r="AL19" s="247"/>
      <c r="AM19" s="247"/>
      <c r="AN19" s="247"/>
      <c r="AO19" s="247"/>
      <c r="AP19" s="248">
        <f t="shared" ref="AP19:BB19" si="0">+AP36</f>
        <v>153005016667</v>
      </c>
      <c r="AQ19" s="272">
        <f t="shared" si="0"/>
        <v>70900000</v>
      </c>
      <c r="AR19" s="248">
        <f t="shared" si="0"/>
        <v>2000097571</v>
      </c>
      <c r="AS19" s="248">
        <f t="shared" si="0"/>
        <v>9382000000</v>
      </c>
      <c r="AT19" s="272">
        <f t="shared" si="0"/>
        <v>16948512286</v>
      </c>
      <c r="AU19" s="248">
        <f t="shared" si="0"/>
        <v>-16877612286</v>
      </c>
      <c r="AV19" s="272">
        <f t="shared" si="0"/>
        <v>17128622012</v>
      </c>
      <c r="AW19" s="248">
        <f t="shared" si="0"/>
        <v>-180109726</v>
      </c>
      <c r="AX19" s="272">
        <f t="shared" si="0"/>
        <v>17141557772</v>
      </c>
      <c r="AY19" s="248">
        <f t="shared" si="0"/>
        <v>-12935760</v>
      </c>
      <c r="AZ19" s="248">
        <f t="shared" si="0"/>
        <v>17141557772</v>
      </c>
      <c r="BA19" s="248">
        <f t="shared" si="0"/>
        <v>0</v>
      </c>
      <c r="BB19" s="248">
        <f t="shared" si="0"/>
        <v>28223488</v>
      </c>
    </row>
    <row r="20" spans="1:54" x14ac:dyDescent="0.25">
      <c r="A20" s="234"/>
      <c r="B20" s="199"/>
      <c r="C20" s="199"/>
      <c r="D20" s="199"/>
      <c r="E20" s="199"/>
      <c r="F20" s="199"/>
      <c r="G20" s="199"/>
      <c r="H20" s="233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247" t="s">
        <v>852</v>
      </c>
      <c r="AH20" s="247"/>
      <c r="AI20" s="247"/>
      <c r="AJ20" s="247"/>
      <c r="AK20" s="247"/>
      <c r="AL20" s="247"/>
      <c r="AM20" s="247"/>
      <c r="AN20" s="247"/>
      <c r="AO20" s="202"/>
      <c r="AP20" s="248">
        <f t="shared" ref="AP20:BB20" si="1">+AP74+AP75</f>
        <v>18606500000</v>
      </c>
      <c r="AQ20" s="272">
        <f t="shared" si="1"/>
        <v>810239196.5</v>
      </c>
      <c r="AR20" s="248">
        <f t="shared" si="1"/>
        <v>7378436115.9400005</v>
      </c>
      <c r="AS20" s="248">
        <f t="shared" si="1"/>
        <v>-145000000</v>
      </c>
      <c r="AT20" s="272">
        <f t="shared" si="1"/>
        <v>121737851</v>
      </c>
      <c r="AU20" s="248">
        <f t="shared" si="1"/>
        <v>688501345.5</v>
      </c>
      <c r="AV20" s="272">
        <f t="shared" si="1"/>
        <v>1050483871.61</v>
      </c>
      <c r="AW20" s="248">
        <f t="shared" si="1"/>
        <v>-928746020.61000001</v>
      </c>
      <c r="AX20" s="272">
        <f t="shared" si="1"/>
        <v>1029897867.61</v>
      </c>
      <c r="AY20" s="248">
        <f t="shared" si="1"/>
        <v>20586004</v>
      </c>
      <c r="AZ20" s="248">
        <f t="shared" si="1"/>
        <v>1029897867.61</v>
      </c>
      <c r="BA20" s="248">
        <f t="shared" si="1"/>
        <v>0</v>
      </c>
      <c r="BB20" s="248">
        <f t="shared" si="1"/>
        <v>391766</v>
      </c>
    </row>
    <row r="21" spans="1:54" x14ac:dyDescent="0.25">
      <c r="A21" s="234"/>
      <c r="B21" s="199"/>
      <c r="C21" s="199"/>
      <c r="D21" s="199"/>
      <c r="E21" s="199"/>
      <c r="F21" s="199"/>
      <c r="G21" s="199"/>
      <c r="H21" s="233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247" t="s">
        <v>851</v>
      </c>
      <c r="AH21" s="247"/>
      <c r="AI21" s="247"/>
      <c r="AJ21" s="247"/>
      <c r="AK21" s="247"/>
      <c r="AL21" s="247"/>
      <c r="AM21" s="247"/>
      <c r="AN21" s="247"/>
      <c r="AO21" s="202"/>
      <c r="AP21" s="248">
        <f t="shared" ref="AP21:BB21" si="2">+AP173+AP174+AP175</f>
        <v>279357100000</v>
      </c>
      <c r="AQ21" s="272">
        <f t="shared" si="2"/>
        <v>792816011</v>
      </c>
      <c r="AR21" s="248">
        <f t="shared" si="2"/>
        <v>59809481250</v>
      </c>
      <c r="AS21" s="248">
        <f t="shared" si="2"/>
        <v>-420000000</v>
      </c>
      <c r="AT21" s="272">
        <f t="shared" si="2"/>
        <v>3004886623</v>
      </c>
      <c r="AU21" s="248">
        <f t="shared" si="2"/>
        <v>-2212070612</v>
      </c>
      <c r="AV21" s="272">
        <f t="shared" si="2"/>
        <v>17227001542</v>
      </c>
      <c r="AW21" s="248">
        <f t="shared" si="2"/>
        <v>-14222114919</v>
      </c>
      <c r="AX21" s="272">
        <f t="shared" si="2"/>
        <v>16549311024</v>
      </c>
      <c r="AY21" s="248">
        <f t="shared" si="2"/>
        <v>677690518</v>
      </c>
      <c r="AZ21" s="248">
        <f t="shared" si="2"/>
        <v>16549311024</v>
      </c>
      <c r="BA21" s="248">
        <f t="shared" si="2"/>
        <v>0</v>
      </c>
      <c r="BB21" s="248">
        <f t="shared" si="2"/>
        <v>181183</v>
      </c>
    </row>
    <row r="22" spans="1:54" s="188" customFormat="1" x14ac:dyDescent="0.25">
      <c r="A22" s="242"/>
      <c r="B22" s="240"/>
      <c r="C22" s="240"/>
      <c r="D22" s="240"/>
      <c r="E22" s="240"/>
      <c r="F22" s="240"/>
      <c r="G22" s="240"/>
      <c r="H22" s="241"/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9" t="s">
        <v>850</v>
      </c>
      <c r="AH22" s="249"/>
      <c r="AI22" s="249"/>
      <c r="AJ22" s="249"/>
      <c r="AK22" s="249"/>
      <c r="AL22" s="249"/>
      <c r="AM22" s="249"/>
      <c r="AN22" s="249"/>
      <c r="AO22" s="250"/>
      <c r="AP22" s="251">
        <f t="shared" ref="AP22:BB22" si="3">+AP19+AP20+AP21</f>
        <v>450968616667</v>
      </c>
      <c r="AQ22" s="273">
        <f t="shared" si="3"/>
        <v>1673955207.5</v>
      </c>
      <c r="AR22" s="251">
        <f t="shared" si="3"/>
        <v>69188014936.940002</v>
      </c>
      <c r="AS22" s="251">
        <f t="shared" si="3"/>
        <v>8817000000</v>
      </c>
      <c r="AT22" s="273">
        <f t="shared" si="3"/>
        <v>20075136760</v>
      </c>
      <c r="AU22" s="251">
        <f t="shared" si="3"/>
        <v>-18401181552.5</v>
      </c>
      <c r="AV22" s="273">
        <f t="shared" si="3"/>
        <v>35406107425.610001</v>
      </c>
      <c r="AW22" s="251">
        <f t="shared" si="3"/>
        <v>-15330970665.610001</v>
      </c>
      <c r="AX22" s="273">
        <f t="shared" si="3"/>
        <v>34720766663.610001</v>
      </c>
      <c r="AY22" s="251">
        <f t="shared" si="3"/>
        <v>685340762</v>
      </c>
      <c r="AZ22" s="251">
        <f t="shared" si="3"/>
        <v>34720766663.610001</v>
      </c>
      <c r="BA22" s="251">
        <f t="shared" si="3"/>
        <v>0</v>
      </c>
      <c r="BB22" s="251">
        <f t="shared" si="3"/>
        <v>28796437</v>
      </c>
    </row>
    <row r="23" spans="1:54" s="188" customFormat="1" x14ac:dyDescent="0.25">
      <c r="A23" s="242"/>
      <c r="B23" s="240"/>
      <c r="C23" s="240"/>
      <c r="D23" s="240"/>
      <c r="E23" s="240"/>
      <c r="F23" s="240"/>
      <c r="G23" s="240"/>
      <c r="H23" s="241"/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9" t="s">
        <v>233</v>
      </c>
      <c r="AH23" s="249"/>
      <c r="AI23" s="249"/>
      <c r="AJ23" s="249"/>
      <c r="AK23" s="249"/>
      <c r="AL23" s="249"/>
      <c r="AM23" s="249"/>
      <c r="AN23" s="249"/>
      <c r="AO23" s="250"/>
      <c r="AP23" s="251">
        <f t="shared" ref="AP23:BB23" si="4">+AP195+AP196+AP197</f>
        <v>41059665822</v>
      </c>
      <c r="AQ23" s="273">
        <f t="shared" si="4"/>
        <v>445600000</v>
      </c>
      <c r="AR23" s="251">
        <f t="shared" si="4"/>
        <v>15137540898</v>
      </c>
      <c r="AS23" s="251">
        <f t="shared" si="4"/>
        <v>-6323920000</v>
      </c>
      <c r="AT23" s="273">
        <f t="shared" si="4"/>
        <v>956226889</v>
      </c>
      <c r="AU23" s="251">
        <f t="shared" si="4"/>
        <v>-510626889</v>
      </c>
      <c r="AV23" s="273">
        <f t="shared" si="4"/>
        <v>794877489.63999999</v>
      </c>
      <c r="AW23" s="251">
        <f t="shared" si="4"/>
        <v>161349399.36000001</v>
      </c>
      <c r="AX23" s="273">
        <f t="shared" si="4"/>
        <v>827841628.63999999</v>
      </c>
      <c r="AY23" s="251">
        <f t="shared" si="4"/>
        <v>-32964139</v>
      </c>
      <c r="AZ23" s="251">
        <f t="shared" si="4"/>
        <v>827841628.63999999</v>
      </c>
      <c r="BA23" s="251">
        <f t="shared" si="4"/>
        <v>0</v>
      </c>
      <c r="BB23" s="251">
        <f t="shared" si="4"/>
        <v>0</v>
      </c>
    </row>
    <row r="24" spans="1:54" x14ac:dyDescent="0.25">
      <c r="A24" s="234"/>
      <c r="B24" s="199"/>
      <c r="C24" s="199"/>
      <c r="D24" s="199"/>
      <c r="E24" s="199"/>
      <c r="F24" s="199"/>
      <c r="G24" s="199"/>
      <c r="H24" s="233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247"/>
      <c r="AH24" s="247"/>
      <c r="AI24" s="247"/>
      <c r="AJ24" s="247"/>
      <c r="AK24" s="247"/>
      <c r="AL24" s="247"/>
      <c r="AM24" s="247"/>
      <c r="AN24" s="247"/>
      <c r="AO24" s="202"/>
      <c r="AP24" s="252"/>
      <c r="AQ24" s="274"/>
      <c r="AR24" s="252"/>
      <c r="AS24" s="252"/>
      <c r="AT24" s="274"/>
      <c r="AU24" s="252"/>
      <c r="AV24" s="274"/>
      <c r="AW24" s="252"/>
      <c r="AX24" s="274"/>
      <c r="AY24" s="252"/>
      <c r="AZ24" s="252"/>
      <c r="BA24" s="252"/>
      <c r="BB24" s="252"/>
    </row>
    <row r="25" spans="1:54" s="236" customFormat="1" x14ac:dyDescent="0.25">
      <c r="A25" s="239"/>
      <c r="B25" s="237"/>
      <c r="C25" s="237"/>
      <c r="D25" s="237"/>
      <c r="E25" s="237"/>
      <c r="F25" s="237"/>
      <c r="G25" s="237"/>
      <c r="H25" s="238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53" t="s">
        <v>849</v>
      </c>
      <c r="AH25" s="253"/>
      <c r="AI25" s="253"/>
      <c r="AJ25" s="253"/>
      <c r="AK25" s="253"/>
      <c r="AL25" s="253"/>
      <c r="AM25" s="253"/>
      <c r="AN25" s="253"/>
      <c r="AO25" s="254"/>
      <c r="AP25" s="255">
        <f t="shared" ref="AP25:BB25" si="5">+AP22+AP23</f>
        <v>492028282489</v>
      </c>
      <c r="AQ25" s="275">
        <f t="shared" si="5"/>
        <v>2119555207.5</v>
      </c>
      <c r="AR25" s="255">
        <f t="shared" si="5"/>
        <v>84325555834.940002</v>
      </c>
      <c r="AS25" s="255">
        <f t="shared" si="5"/>
        <v>2493080000</v>
      </c>
      <c r="AT25" s="275">
        <f t="shared" si="5"/>
        <v>21031363649</v>
      </c>
      <c r="AU25" s="255">
        <f t="shared" si="5"/>
        <v>-18911808441.5</v>
      </c>
      <c r="AV25" s="275">
        <f t="shared" si="5"/>
        <v>36200984915.25</v>
      </c>
      <c r="AW25" s="255">
        <f t="shared" si="5"/>
        <v>-15169621266.25</v>
      </c>
      <c r="AX25" s="275">
        <f t="shared" si="5"/>
        <v>35548608292.25</v>
      </c>
      <c r="AY25" s="255">
        <f t="shared" si="5"/>
        <v>652376623</v>
      </c>
      <c r="AZ25" s="255">
        <f t="shared" si="5"/>
        <v>35548608292.25</v>
      </c>
      <c r="BA25" s="255">
        <f t="shared" si="5"/>
        <v>0</v>
      </c>
      <c r="BB25" s="255">
        <f t="shared" si="5"/>
        <v>28796437</v>
      </c>
    </row>
    <row r="26" spans="1:54" x14ac:dyDescent="0.25">
      <c r="A26" s="234"/>
      <c r="B26" s="199"/>
      <c r="C26" s="199"/>
      <c r="D26" s="199"/>
      <c r="E26" s="199"/>
      <c r="F26" s="199"/>
      <c r="G26" s="199"/>
      <c r="H26" s="233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235"/>
      <c r="AH26" s="235"/>
      <c r="AI26" s="235"/>
      <c r="AJ26" s="235"/>
      <c r="AK26" s="235"/>
      <c r="AL26" s="235"/>
      <c r="AM26" s="235"/>
      <c r="AN26" s="235"/>
      <c r="AO26" s="199"/>
      <c r="AP26" s="191"/>
      <c r="AQ26" s="270"/>
      <c r="AR26" s="191"/>
      <c r="AS26" s="191"/>
      <c r="AT26" s="270"/>
      <c r="AU26" s="191"/>
      <c r="AV26" s="270"/>
      <c r="AW26" s="191"/>
      <c r="AX26" s="270"/>
      <c r="AY26" s="191"/>
      <c r="AZ26" s="191"/>
      <c r="BA26" s="191"/>
      <c r="BB26" s="191"/>
    </row>
    <row r="27" spans="1:54" x14ac:dyDescent="0.25">
      <c r="A27" s="234"/>
      <c r="B27" s="199"/>
      <c r="C27" s="199"/>
      <c r="D27" s="199"/>
      <c r="E27" s="199"/>
      <c r="F27" s="199"/>
      <c r="G27" s="199"/>
      <c r="H27" s="233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235"/>
      <c r="AH27" s="235"/>
      <c r="AI27" s="235"/>
      <c r="AJ27" s="235"/>
      <c r="AK27" s="235"/>
      <c r="AL27" s="235"/>
      <c r="AM27" s="235"/>
      <c r="AN27" s="235"/>
      <c r="AO27" s="199"/>
      <c r="AP27" s="191"/>
      <c r="AQ27" s="270"/>
      <c r="AR27" s="191"/>
      <c r="AS27" s="191"/>
      <c r="AT27" s="270"/>
      <c r="AU27" s="191"/>
      <c r="AV27" s="270"/>
      <c r="AW27" s="191"/>
      <c r="AX27" s="270"/>
      <c r="AY27" s="191"/>
      <c r="AZ27" s="191"/>
      <c r="BA27" s="191"/>
      <c r="BB27" s="191"/>
    </row>
    <row r="28" spans="1:54" x14ac:dyDescent="0.25">
      <c r="A28" s="234"/>
      <c r="B28" s="199"/>
      <c r="C28" s="199"/>
      <c r="D28" s="199"/>
      <c r="E28" s="199"/>
      <c r="F28" s="199"/>
      <c r="G28" s="199"/>
      <c r="H28" s="233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235"/>
      <c r="AH28" s="235"/>
      <c r="AI28" s="235"/>
      <c r="AJ28" s="235"/>
      <c r="AK28" s="235"/>
      <c r="AL28" s="235"/>
      <c r="AM28" s="235"/>
      <c r="AN28" s="235"/>
      <c r="AO28" s="199"/>
      <c r="AP28" s="191"/>
      <c r="AQ28" s="270"/>
      <c r="AR28" s="191"/>
      <c r="AS28" s="191"/>
      <c r="AT28" s="270"/>
      <c r="AU28" s="191"/>
      <c r="AV28" s="270"/>
      <c r="AW28" s="191"/>
      <c r="AX28" s="270"/>
      <c r="AY28" s="191"/>
      <c r="AZ28" s="191"/>
      <c r="BA28" s="191"/>
      <c r="BB28" s="191"/>
    </row>
    <row r="29" spans="1:54" x14ac:dyDescent="0.25">
      <c r="A29" s="234"/>
      <c r="B29" s="199"/>
      <c r="C29" s="199"/>
      <c r="D29" s="199"/>
      <c r="E29" s="199"/>
      <c r="F29" s="199"/>
      <c r="G29" s="199"/>
      <c r="H29" s="233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1"/>
      <c r="AQ29" s="270"/>
      <c r="AR29" s="191"/>
      <c r="AS29" s="191"/>
      <c r="AT29" s="270"/>
      <c r="AU29" s="191"/>
      <c r="AV29" s="270"/>
      <c r="AW29" s="191"/>
      <c r="AX29" s="270"/>
      <c r="AY29" s="191"/>
      <c r="AZ29" s="191"/>
      <c r="BA29" s="191"/>
      <c r="BB29" s="191"/>
    </row>
    <row r="30" spans="1:54" x14ac:dyDescent="0.25">
      <c r="A30" s="234"/>
      <c r="B30" s="199"/>
      <c r="C30" s="199"/>
      <c r="D30" s="199"/>
      <c r="E30" s="199"/>
      <c r="F30" s="199"/>
      <c r="G30" s="199"/>
      <c r="H30" s="233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1"/>
      <c r="AQ30" s="270"/>
      <c r="AR30" s="191"/>
      <c r="AS30" s="191"/>
      <c r="AT30" s="270"/>
      <c r="AU30" s="191"/>
      <c r="AV30" s="270"/>
      <c r="AW30" s="191"/>
      <c r="AX30" s="270"/>
      <c r="AY30" s="191"/>
      <c r="AZ30" s="191"/>
      <c r="BA30" s="191"/>
      <c r="BB30" s="191"/>
    </row>
    <row r="31" spans="1:54" ht="36" x14ac:dyDescent="0.25">
      <c r="A31" s="1116" t="s">
        <v>247</v>
      </c>
      <c r="B31" s="1117"/>
      <c r="C31" s="1118" t="s">
        <v>248</v>
      </c>
      <c r="D31" s="1117"/>
      <c r="E31" s="1116" t="s">
        <v>249</v>
      </c>
      <c r="F31" s="1117"/>
      <c r="G31" s="1116" t="s">
        <v>250</v>
      </c>
      <c r="H31" s="1117"/>
      <c r="I31" s="1116" t="s">
        <v>251</v>
      </c>
      <c r="J31" s="842"/>
      <c r="K31" s="1117"/>
      <c r="L31" s="1116" t="s">
        <v>252</v>
      </c>
      <c r="M31" s="842"/>
      <c r="N31" s="1117"/>
      <c r="O31" s="1116" t="s">
        <v>253</v>
      </c>
      <c r="P31" s="1117"/>
      <c r="Q31" s="1116" t="s">
        <v>254</v>
      </c>
      <c r="R31" s="1117"/>
      <c r="S31" s="1116" t="s">
        <v>255</v>
      </c>
      <c r="T31" s="842"/>
      <c r="U31" s="842"/>
      <c r="V31" s="842"/>
      <c r="W31" s="842"/>
      <c r="X31" s="842"/>
      <c r="Y31" s="842"/>
      <c r="Z31" s="1117"/>
      <c r="AA31" s="1116" t="s">
        <v>256</v>
      </c>
      <c r="AB31" s="842"/>
      <c r="AC31" s="842"/>
      <c r="AD31" s="842"/>
      <c r="AE31" s="1117"/>
      <c r="AF31" s="1116" t="s">
        <v>257</v>
      </c>
      <c r="AG31" s="842"/>
      <c r="AH31" s="1117"/>
      <c r="AI31" s="232" t="s">
        <v>258</v>
      </c>
      <c r="AJ31" s="1116" t="s">
        <v>259</v>
      </c>
      <c r="AK31" s="842"/>
      <c r="AL31" s="842"/>
      <c r="AM31" s="842"/>
      <c r="AN31" s="842"/>
      <c r="AO31" s="1117"/>
      <c r="AP31" s="232" t="s">
        <v>260</v>
      </c>
      <c r="AQ31" s="276" t="s">
        <v>261</v>
      </c>
      <c r="AR31" s="232" t="s">
        <v>262</v>
      </c>
      <c r="AS31" s="232" t="s">
        <v>263</v>
      </c>
      <c r="AT31" s="276" t="s">
        <v>264</v>
      </c>
      <c r="AU31" s="232" t="s">
        <v>265</v>
      </c>
      <c r="AV31" s="276" t="s">
        <v>266</v>
      </c>
      <c r="AW31" s="232" t="s">
        <v>267</v>
      </c>
      <c r="AX31" s="276" t="s">
        <v>268</v>
      </c>
      <c r="AY31" s="232" t="s">
        <v>269</v>
      </c>
      <c r="AZ31" s="232" t="s">
        <v>270</v>
      </c>
      <c r="BA31" s="232" t="s">
        <v>271</v>
      </c>
      <c r="BB31" s="232" t="s">
        <v>272</v>
      </c>
    </row>
    <row r="32" spans="1:54" hidden="1" x14ac:dyDescent="0.25">
      <c r="A32" s="1077" t="s">
        <v>14</v>
      </c>
      <c r="B32" s="829"/>
      <c r="C32" s="1077"/>
      <c r="D32" s="829"/>
      <c r="E32" s="1077"/>
      <c r="F32" s="829"/>
      <c r="G32" s="1077"/>
      <c r="H32" s="829"/>
      <c r="I32" s="1077"/>
      <c r="J32" s="829"/>
      <c r="K32" s="829"/>
      <c r="L32" s="1077"/>
      <c r="M32" s="829"/>
      <c r="N32" s="829"/>
      <c r="O32" s="1077"/>
      <c r="P32" s="829"/>
      <c r="Q32" s="1077"/>
      <c r="R32" s="829"/>
      <c r="S32" s="1076" t="s">
        <v>8</v>
      </c>
      <c r="T32" s="829"/>
      <c r="U32" s="829"/>
      <c r="V32" s="829"/>
      <c r="W32" s="829"/>
      <c r="X32" s="829"/>
      <c r="Y32" s="829"/>
      <c r="Z32" s="829"/>
      <c r="AA32" s="1077" t="s">
        <v>273</v>
      </c>
      <c r="AB32" s="829"/>
      <c r="AC32" s="829"/>
      <c r="AD32" s="829"/>
      <c r="AE32" s="829"/>
      <c r="AF32" s="1077" t="s">
        <v>274</v>
      </c>
      <c r="AG32" s="829"/>
      <c r="AH32" s="829"/>
      <c r="AI32" s="227" t="s">
        <v>65</v>
      </c>
      <c r="AJ32" s="1078" t="s">
        <v>275</v>
      </c>
      <c r="AK32" s="829"/>
      <c r="AL32" s="829"/>
      <c r="AM32" s="829"/>
      <c r="AN32" s="829"/>
      <c r="AO32" s="829"/>
      <c r="AP32" s="226">
        <v>379914630846</v>
      </c>
      <c r="AQ32" s="277">
        <v>740603347.5</v>
      </c>
      <c r="AR32" s="226">
        <v>15170683714.940001</v>
      </c>
      <c r="AS32" s="226">
        <v>8817000000</v>
      </c>
      <c r="AT32" s="277">
        <v>19279292464</v>
      </c>
      <c r="AU32" s="226">
        <v>-18538689116.5</v>
      </c>
      <c r="AV32" s="277">
        <v>34319361957.610001</v>
      </c>
      <c r="AW32" s="226">
        <v>-15040069493.610001</v>
      </c>
      <c r="AX32" s="277">
        <v>33942996107.610001</v>
      </c>
      <c r="AY32" s="226">
        <v>376365850</v>
      </c>
      <c r="AZ32" s="226">
        <v>33942996107.610001</v>
      </c>
      <c r="BA32" s="225">
        <v>0</v>
      </c>
      <c r="BB32" s="226">
        <v>28796437</v>
      </c>
    </row>
    <row r="33" spans="1:54" hidden="1" x14ac:dyDescent="0.25">
      <c r="A33" s="1077" t="s">
        <v>14</v>
      </c>
      <c r="B33" s="829"/>
      <c r="C33" s="1077"/>
      <c r="D33" s="829"/>
      <c r="E33" s="1077"/>
      <c r="F33" s="829"/>
      <c r="G33" s="1077"/>
      <c r="H33" s="829"/>
      <c r="I33" s="1077"/>
      <c r="J33" s="829"/>
      <c r="K33" s="829"/>
      <c r="L33" s="1077"/>
      <c r="M33" s="829"/>
      <c r="N33" s="829"/>
      <c r="O33" s="1077"/>
      <c r="P33" s="829"/>
      <c r="Q33" s="1077"/>
      <c r="R33" s="829"/>
      <c r="S33" s="1076" t="s">
        <v>8</v>
      </c>
      <c r="T33" s="829"/>
      <c r="U33" s="829"/>
      <c r="V33" s="829"/>
      <c r="W33" s="829"/>
      <c r="X33" s="829"/>
      <c r="Y33" s="829"/>
      <c r="Z33" s="829"/>
      <c r="AA33" s="1077" t="s">
        <v>273</v>
      </c>
      <c r="AB33" s="829"/>
      <c r="AC33" s="829"/>
      <c r="AD33" s="829"/>
      <c r="AE33" s="829"/>
      <c r="AF33" s="1077" t="s">
        <v>274</v>
      </c>
      <c r="AG33" s="829"/>
      <c r="AH33" s="829"/>
      <c r="AI33" s="227" t="s">
        <v>303</v>
      </c>
      <c r="AJ33" s="1078" t="s">
        <v>321</v>
      </c>
      <c r="AK33" s="829"/>
      <c r="AL33" s="829"/>
      <c r="AM33" s="829"/>
      <c r="AN33" s="829"/>
      <c r="AO33" s="829"/>
      <c r="AP33" s="226">
        <v>4021085821</v>
      </c>
      <c r="AQ33" s="277">
        <v>550000000</v>
      </c>
      <c r="AR33" s="226">
        <v>3471085821</v>
      </c>
      <c r="AS33" s="225">
        <v>0</v>
      </c>
      <c r="AT33" s="278">
        <v>0</v>
      </c>
      <c r="AU33" s="226">
        <v>550000000</v>
      </c>
      <c r="AV33" s="278">
        <v>0</v>
      </c>
      <c r="AW33" s="225">
        <v>0</v>
      </c>
      <c r="AX33" s="278">
        <v>0</v>
      </c>
      <c r="AY33" s="225">
        <v>0</v>
      </c>
      <c r="AZ33" s="225">
        <v>0</v>
      </c>
      <c r="BA33" s="225">
        <v>0</v>
      </c>
      <c r="BB33" s="225">
        <v>0</v>
      </c>
    </row>
    <row r="34" spans="1:54" hidden="1" x14ac:dyDescent="0.25">
      <c r="A34" s="1077" t="s">
        <v>14</v>
      </c>
      <c r="B34" s="829"/>
      <c r="C34" s="1077"/>
      <c r="D34" s="829"/>
      <c r="E34" s="1077"/>
      <c r="F34" s="829"/>
      <c r="G34" s="1077"/>
      <c r="H34" s="829"/>
      <c r="I34" s="1077"/>
      <c r="J34" s="829"/>
      <c r="K34" s="829"/>
      <c r="L34" s="1077"/>
      <c r="M34" s="829"/>
      <c r="N34" s="829"/>
      <c r="O34" s="1077"/>
      <c r="P34" s="829"/>
      <c r="Q34" s="1077"/>
      <c r="R34" s="829"/>
      <c r="S34" s="1076" t="s">
        <v>8</v>
      </c>
      <c r="T34" s="829"/>
      <c r="U34" s="829"/>
      <c r="V34" s="829"/>
      <c r="W34" s="829"/>
      <c r="X34" s="829"/>
      <c r="Y34" s="829"/>
      <c r="Z34" s="829"/>
      <c r="AA34" s="1077" t="s">
        <v>273</v>
      </c>
      <c r="AB34" s="829"/>
      <c r="AC34" s="829"/>
      <c r="AD34" s="829"/>
      <c r="AE34" s="829"/>
      <c r="AF34" s="1077" t="s">
        <v>276</v>
      </c>
      <c r="AG34" s="829"/>
      <c r="AH34" s="829"/>
      <c r="AI34" s="227" t="s">
        <v>80</v>
      </c>
      <c r="AJ34" s="1078" t="s">
        <v>277</v>
      </c>
      <c r="AK34" s="829"/>
      <c r="AL34" s="829"/>
      <c r="AM34" s="829"/>
      <c r="AN34" s="829"/>
      <c r="AO34" s="829"/>
      <c r="AP34" s="226">
        <v>519000000</v>
      </c>
      <c r="AQ34" s="278">
        <v>0</v>
      </c>
      <c r="AR34" s="226">
        <v>519000000</v>
      </c>
      <c r="AS34" s="225">
        <v>0</v>
      </c>
      <c r="AT34" s="278">
        <v>0</v>
      </c>
      <c r="AU34" s="225">
        <v>0</v>
      </c>
      <c r="AV34" s="278">
        <v>0</v>
      </c>
      <c r="AW34" s="225">
        <v>0</v>
      </c>
      <c r="AX34" s="278">
        <v>0</v>
      </c>
      <c r="AY34" s="225">
        <v>0</v>
      </c>
      <c r="AZ34" s="225">
        <v>0</v>
      </c>
      <c r="BA34" s="225">
        <v>0</v>
      </c>
      <c r="BB34" s="225">
        <v>0</v>
      </c>
    </row>
    <row r="35" spans="1:54" hidden="1" x14ac:dyDescent="0.25">
      <c r="A35" s="1077" t="s">
        <v>14</v>
      </c>
      <c r="B35" s="829"/>
      <c r="C35" s="1077"/>
      <c r="D35" s="829"/>
      <c r="E35" s="1077"/>
      <c r="F35" s="829"/>
      <c r="G35" s="1077"/>
      <c r="H35" s="829"/>
      <c r="I35" s="1077"/>
      <c r="J35" s="829"/>
      <c r="K35" s="829"/>
      <c r="L35" s="1077"/>
      <c r="M35" s="829"/>
      <c r="N35" s="829"/>
      <c r="O35" s="1077"/>
      <c r="P35" s="829"/>
      <c r="Q35" s="1077"/>
      <c r="R35" s="829"/>
      <c r="S35" s="1076" t="s">
        <v>8</v>
      </c>
      <c r="T35" s="829"/>
      <c r="U35" s="829"/>
      <c r="V35" s="829"/>
      <c r="W35" s="829"/>
      <c r="X35" s="829"/>
      <c r="Y35" s="829"/>
      <c r="Z35" s="829"/>
      <c r="AA35" s="1077" t="s">
        <v>273</v>
      </c>
      <c r="AB35" s="829"/>
      <c r="AC35" s="829"/>
      <c r="AD35" s="829"/>
      <c r="AE35" s="829"/>
      <c r="AF35" s="1077" t="s">
        <v>276</v>
      </c>
      <c r="AG35" s="829"/>
      <c r="AH35" s="829"/>
      <c r="AI35" s="227" t="s">
        <v>23</v>
      </c>
      <c r="AJ35" s="1078" t="s">
        <v>278</v>
      </c>
      <c r="AK35" s="829"/>
      <c r="AL35" s="829"/>
      <c r="AM35" s="829"/>
      <c r="AN35" s="829"/>
      <c r="AO35" s="829"/>
      <c r="AP35" s="226">
        <v>66513900000</v>
      </c>
      <c r="AQ35" s="277">
        <v>383351860</v>
      </c>
      <c r="AR35" s="226">
        <v>50027245401</v>
      </c>
      <c r="AS35" s="225">
        <v>0</v>
      </c>
      <c r="AT35" s="277">
        <v>795844296</v>
      </c>
      <c r="AU35" s="226">
        <v>-412492436</v>
      </c>
      <c r="AV35" s="277">
        <v>1086745468</v>
      </c>
      <c r="AW35" s="226">
        <v>-290901172</v>
      </c>
      <c r="AX35" s="277">
        <v>777770556</v>
      </c>
      <c r="AY35" s="226">
        <v>308974912</v>
      </c>
      <c r="AZ35" s="226">
        <v>777770556</v>
      </c>
      <c r="BA35" s="225">
        <v>0</v>
      </c>
      <c r="BB35" s="225">
        <v>0</v>
      </c>
    </row>
    <row r="36" spans="1:54" s="228" customFormat="1" hidden="1" x14ac:dyDescent="0.25">
      <c r="A36" s="922" t="s">
        <v>14</v>
      </c>
      <c r="B36" s="921"/>
      <c r="C36" s="922" t="s">
        <v>279</v>
      </c>
      <c r="D36" s="921"/>
      <c r="E36" s="922"/>
      <c r="F36" s="921"/>
      <c r="G36" s="922"/>
      <c r="H36" s="921"/>
      <c r="I36" s="922"/>
      <c r="J36" s="921"/>
      <c r="K36" s="921"/>
      <c r="L36" s="922"/>
      <c r="M36" s="921"/>
      <c r="N36" s="921"/>
      <c r="O36" s="922"/>
      <c r="P36" s="921"/>
      <c r="Q36" s="922"/>
      <c r="R36" s="921"/>
      <c r="S36" s="920" t="s">
        <v>7</v>
      </c>
      <c r="T36" s="921"/>
      <c r="U36" s="921"/>
      <c r="V36" s="921"/>
      <c r="W36" s="921"/>
      <c r="X36" s="921"/>
      <c r="Y36" s="921"/>
      <c r="Z36" s="921"/>
      <c r="AA36" s="922" t="s">
        <v>273</v>
      </c>
      <c r="AB36" s="921"/>
      <c r="AC36" s="921"/>
      <c r="AD36" s="921"/>
      <c r="AE36" s="921"/>
      <c r="AF36" s="922" t="s">
        <v>274</v>
      </c>
      <c r="AG36" s="921"/>
      <c r="AH36" s="921"/>
      <c r="AI36" s="231" t="s">
        <v>65</v>
      </c>
      <c r="AJ36" s="923" t="s">
        <v>275</v>
      </c>
      <c r="AK36" s="921"/>
      <c r="AL36" s="921"/>
      <c r="AM36" s="921"/>
      <c r="AN36" s="921"/>
      <c r="AO36" s="921"/>
      <c r="AP36" s="230">
        <v>153005016667</v>
      </c>
      <c r="AQ36" s="279">
        <v>70900000</v>
      </c>
      <c r="AR36" s="230">
        <v>2000097571</v>
      </c>
      <c r="AS36" s="230">
        <v>9382000000</v>
      </c>
      <c r="AT36" s="279">
        <v>16948512286</v>
      </c>
      <c r="AU36" s="230">
        <v>-16877612286</v>
      </c>
      <c r="AV36" s="279">
        <v>17128622012</v>
      </c>
      <c r="AW36" s="230">
        <v>-180109726</v>
      </c>
      <c r="AX36" s="279">
        <v>17141557772</v>
      </c>
      <c r="AY36" s="230">
        <v>-12935760</v>
      </c>
      <c r="AZ36" s="230">
        <v>17141557772</v>
      </c>
      <c r="BA36" s="229">
        <v>0</v>
      </c>
      <c r="BB36" s="230">
        <v>28223488</v>
      </c>
    </row>
    <row r="37" spans="1:54" hidden="1" x14ac:dyDescent="0.25">
      <c r="A37" s="1077" t="s">
        <v>14</v>
      </c>
      <c r="B37" s="829"/>
      <c r="C37" s="1077" t="s">
        <v>279</v>
      </c>
      <c r="D37" s="829"/>
      <c r="E37" s="1077" t="s">
        <v>280</v>
      </c>
      <c r="F37" s="829"/>
      <c r="G37" s="1077"/>
      <c r="H37" s="829"/>
      <c r="I37" s="1077"/>
      <c r="J37" s="829"/>
      <c r="K37" s="829"/>
      <c r="L37" s="1077"/>
      <c r="M37" s="829"/>
      <c r="N37" s="829"/>
      <c r="O37" s="1077"/>
      <c r="P37" s="829"/>
      <c r="Q37" s="1077"/>
      <c r="R37" s="829"/>
      <c r="S37" s="1076" t="s">
        <v>7</v>
      </c>
      <c r="T37" s="829"/>
      <c r="U37" s="829"/>
      <c r="V37" s="829"/>
      <c r="W37" s="829"/>
      <c r="X37" s="829"/>
      <c r="Y37" s="829"/>
      <c r="Z37" s="829"/>
      <c r="AA37" s="1077" t="s">
        <v>273</v>
      </c>
      <c r="AB37" s="829"/>
      <c r="AC37" s="829"/>
      <c r="AD37" s="829"/>
      <c r="AE37" s="829"/>
      <c r="AF37" s="1077" t="s">
        <v>274</v>
      </c>
      <c r="AG37" s="829"/>
      <c r="AH37" s="829"/>
      <c r="AI37" s="227" t="s">
        <v>65</v>
      </c>
      <c r="AJ37" s="1078" t="s">
        <v>275</v>
      </c>
      <c r="AK37" s="829"/>
      <c r="AL37" s="829"/>
      <c r="AM37" s="829"/>
      <c r="AN37" s="829"/>
      <c r="AO37" s="829"/>
      <c r="AP37" s="226">
        <v>153005016667</v>
      </c>
      <c r="AQ37" s="277">
        <v>70900000</v>
      </c>
      <c r="AR37" s="226">
        <v>2000097571</v>
      </c>
      <c r="AS37" s="226">
        <v>9382000000</v>
      </c>
      <c r="AT37" s="277">
        <v>16948512286</v>
      </c>
      <c r="AU37" s="226">
        <v>-16877612286</v>
      </c>
      <c r="AV37" s="277">
        <v>17128622012</v>
      </c>
      <c r="AW37" s="226">
        <v>-180109726</v>
      </c>
      <c r="AX37" s="277">
        <v>17141557772</v>
      </c>
      <c r="AY37" s="226">
        <v>-12935760</v>
      </c>
      <c r="AZ37" s="226">
        <v>17141557772</v>
      </c>
      <c r="BA37" s="225">
        <v>0</v>
      </c>
      <c r="BB37" s="226">
        <v>28223488</v>
      </c>
    </row>
    <row r="38" spans="1:54" hidden="1" x14ac:dyDescent="0.25">
      <c r="A38" s="1077" t="s">
        <v>14</v>
      </c>
      <c r="B38" s="829"/>
      <c r="C38" s="1077" t="s">
        <v>279</v>
      </c>
      <c r="D38" s="829"/>
      <c r="E38" s="1077" t="s">
        <v>280</v>
      </c>
      <c r="F38" s="829"/>
      <c r="G38" s="1077" t="s">
        <v>279</v>
      </c>
      <c r="H38" s="829"/>
      <c r="I38" s="1077"/>
      <c r="J38" s="829"/>
      <c r="K38" s="829"/>
      <c r="L38" s="1077"/>
      <c r="M38" s="829"/>
      <c r="N38" s="829"/>
      <c r="O38" s="1077"/>
      <c r="P38" s="829"/>
      <c r="Q38" s="1077"/>
      <c r="R38" s="829"/>
      <c r="S38" s="1076" t="s">
        <v>281</v>
      </c>
      <c r="T38" s="829"/>
      <c r="U38" s="829"/>
      <c r="V38" s="829"/>
      <c r="W38" s="829"/>
      <c r="X38" s="829"/>
      <c r="Y38" s="829"/>
      <c r="Z38" s="829"/>
      <c r="AA38" s="1077" t="s">
        <v>273</v>
      </c>
      <c r="AB38" s="829"/>
      <c r="AC38" s="829"/>
      <c r="AD38" s="829"/>
      <c r="AE38" s="829"/>
      <c r="AF38" s="1077" t="s">
        <v>274</v>
      </c>
      <c r="AG38" s="829"/>
      <c r="AH38" s="829"/>
      <c r="AI38" s="227" t="s">
        <v>65</v>
      </c>
      <c r="AJ38" s="1078" t="s">
        <v>275</v>
      </c>
      <c r="AK38" s="829"/>
      <c r="AL38" s="829"/>
      <c r="AM38" s="829"/>
      <c r="AN38" s="829"/>
      <c r="AO38" s="829"/>
      <c r="AP38" s="226">
        <v>115327000000</v>
      </c>
      <c r="AQ38" s="278">
        <v>0</v>
      </c>
      <c r="AR38" s="226">
        <v>2000000000</v>
      </c>
      <c r="AS38" s="226">
        <v>9382000000</v>
      </c>
      <c r="AT38" s="277">
        <v>13210043731</v>
      </c>
      <c r="AU38" s="226">
        <v>-13210043731</v>
      </c>
      <c r="AV38" s="277">
        <v>13210043731</v>
      </c>
      <c r="AW38" s="225">
        <v>0</v>
      </c>
      <c r="AX38" s="277">
        <v>13210043731</v>
      </c>
      <c r="AY38" s="225">
        <v>0</v>
      </c>
      <c r="AZ38" s="226">
        <v>13210043731</v>
      </c>
      <c r="BA38" s="225">
        <v>0</v>
      </c>
      <c r="BB38" s="226">
        <v>23826682</v>
      </c>
    </row>
    <row r="39" spans="1:54" hidden="1" x14ac:dyDescent="0.25">
      <c r="A39" s="1077" t="s">
        <v>14</v>
      </c>
      <c r="B39" s="829"/>
      <c r="C39" s="1077" t="s">
        <v>279</v>
      </c>
      <c r="D39" s="829"/>
      <c r="E39" s="1077" t="s">
        <v>280</v>
      </c>
      <c r="F39" s="829"/>
      <c r="G39" s="1077" t="s">
        <v>279</v>
      </c>
      <c r="H39" s="829"/>
      <c r="I39" s="1077" t="s">
        <v>279</v>
      </c>
      <c r="J39" s="829"/>
      <c r="K39" s="829"/>
      <c r="L39" s="1077"/>
      <c r="M39" s="829"/>
      <c r="N39" s="829"/>
      <c r="O39" s="1077"/>
      <c r="P39" s="829"/>
      <c r="Q39" s="1077"/>
      <c r="R39" s="829"/>
      <c r="S39" s="1076" t="s">
        <v>186</v>
      </c>
      <c r="T39" s="829"/>
      <c r="U39" s="829"/>
      <c r="V39" s="829"/>
      <c r="W39" s="829"/>
      <c r="X39" s="829"/>
      <c r="Y39" s="829"/>
      <c r="Z39" s="829"/>
      <c r="AA39" s="1077" t="s">
        <v>273</v>
      </c>
      <c r="AB39" s="829"/>
      <c r="AC39" s="829"/>
      <c r="AD39" s="829"/>
      <c r="AE39" s="829"/>
      <c r="AF39" s="1077" t="s">
        <v>274</v>
      </c>
      <c r="AG39" s="829"/>
      <c r="AH39" s="829"/>
      <c r="AI39" s="227" t="s">
        <v>65</v>
      </c>
      <c r="AJ39" s="1078" t="s">
        <v>275</v>
      </c>
      <c r="AK39" s="829"/>
      <c r="AL39" s="829"/>
      <c r="AM39" s="829"/>
      <c r="AN39" s="829"/>
      <c r="AO39" s="829"/>
      <c r="AP39" s="226">
        <v>89215000000</v>
      </c>
      <c r="AQ39" s="278">
        <v>0</v>
      </c>
      <c r="AR39" s="226">
        <v>2000000000</v>
      </c>
      <c r="AS39" s="225">
        <v>0</v>
      </c>
      <c r="AT39" s="277">
        <v>7894906531</v>
      </c>
      <c r="AU39" s="226">
        <v>-7894906531</v>
      </c>
      <c r="AV39" s="277">
        <v>7894906531</v>
      </c>
      <c r="AW39" s="225">
        <v>0</v>
      </c>
      <c r="AX39" s="277">
        <v>7894906531</v>
      </c>
      <c r="AY39" s="225">
        <v>0</v>
      </c>
      <c r="AZ39" s="226">
        <v>7894906531</v>
      </c>
      <c r="BA39" s="225">
        <v>0</v>
      </c>
      <c r="BB39" s="226">
        <v>23826682</v>
      </c>
    </row>
    <row r="40" spans="1:54" hidden="1" x14ac:dyDescent="0.25">
      <c r="A40" s="1084" t="s">
        <v>14</v>
      </c>
      <c r="B40" s="829"/>
      <c r="C40" s="1084" t="s">
        <v>279</v>
      </c>
      <c r="D40" s="829"/>
      <c r="E40" s="1084" t="s">
        <v>280</v>
      </c>
      <c r="F40" s="829"/>
      <c r="G40" s="1084" t="s">
        <v>279</v>
      </c>
      <c r="H40" s="829"/>
      <c r="I40" s="1084" t="s">
        <v>279</v>
      </c>
      <c r="J40" s="829"/>
      <c r="K40" s="829"/>
      <c r="L40" s="1084" t="s">
        <v>279</v>
      </c>
      <c r="M40" s="829"/>
      <c r="N40" s="829"/>
      <c r="O40" s="1084"/>
      <c r="P40" s="829"/>
      <c r="Q40" s="1084"/>
      <c r="R40" s="829"/>
      <c r="S40" s="1083" t="s">
        <v>15</v>
      </c>
      <c r="T40" s="829"/>
      <c r="U40" s="829"/>
      <c r="V40" s="829"/>
      <c r="W40" s="829"/>
      <c r="X40" s="829"/>
      <c r="Y40" s="829"/>
      <c r="Z40" s="829"/>
      <c r="AA40" s="1084" t="s">
        <v>273</v>
      </c>
      <c r="AB40" s="829"/>
      <c r="AC40" s="829"/>
      <c r="AD40" s="829"/>
      <c r="AE40" s="829"/>
      <c r="AF40" s="1084" t="s">
        <v>274</v>
      </c>
      <c r="AG40" s="829"/>
      <c r="AH40" s="829"/>
      <c r="AI40" s="224" t="s">
        <v>65</v>
      </c>
      <c r="AJ40" s="1085" t="s">
        <v>275</v>
      </c>
      <c r="AK40" s="829"/>
      <c r="AL40" s="829"/>
      <c r="AM40" s="829"/>
      <c r="AN40" s="829"/>
      <c r="AO40" s="829"/>
      <c r="AP40" s="223">
        <v>83015000000</v>
      </c>
      <c r="AQ40" s="281">
        <v>0</v>
      </c>
      <c r="AR40" s="223">
        <v>1800000000</v>
      </c>
      <c r="AS40" s="222">
        <v>0</v>
      </c>
      <c r="AT40" s="280">
        <v>7381992106</v>
      </c>
      <c r="AU40" s="223">
        <v>-7381992106</v>
      </c>
      <c r="AV40" s="280">
        <v>7381992106</v>
      </c>
      <c r="AW40" s="222">
        <v>0</v>
      </c>
      <c r="AX40" s="280">
        <v>7381992106</v>
      </c>
      <c r="AY40" s="222">
        <v>0</v>
      </c>
      <c r="AZ40" s="223">
        <v>7381992106</v>
      </c>
      <c r="BA40" s="222">
        <v>0</v>
      </c>
      <c r="BB40" s="222">
        <v>0</v>
      </c>
    </row>
    <row r="41" spans="1:54" hidden="1" x14ac:dyDescent="0.25">
      <c r="A41" s="1084" t="s">
        <v>14</v>
      </c>
      <c r="B41" s="829"/>
      <c r="C41" s="1084" t="s">
        <v>279</v>
      </c>
      <c r="D41" s="829"/>
      <c r="E41" s="1084" t="s">
        <v>280</v>
      </c>
      <c r="F41" s="829"/>
      <c r="G41" s="1084" t="s">
        <v>279</v>
      </c>
      <c r="H41" s="829"/>
      <c r="I41" s="1084" t="s">
        <v>279</v>
      </c>
      <c r="J41" s="829"/>
      <c r="K41" s="829"/>
      <c r="L41" s="1084" t="s">
        <v>282</v>
      </c>
      <c r="M41" s="829"/>
      <c r="N41" s="829"/>
      <c r="O41" s="1084"/>
      <c r="P41" s="829"/>
      <c r="Q41" s="1084"/>
      <c r="R41" s="829"/>
      <c r="S41" s="1083" t="s">
        <v>16</v>
      </c>
      <c r="T41" s="829"/>
      <c r="U41" s="829"/>
      <c r="V41" s="829"/>
      <c r="W41" s="829"/>
      <c r="X41" s="829"/>
      <c r="Y41" s="829"/>
      <c r="Z41" s="829"/>
      <c r="AA41" s="1084" t="s">
        <v>273</v>
      </c>
      <c r="AB41" s="829"/>
      <c r="AC41" s="829"/>
      <c r="AD41" s="829"/>
      <c r="AE41" s="829"/>
      <c r="AF41" s="1084" t="s">
        <v>274</v>
      </c>
      <c r="AG41" s="829"/>
      <c r="AH41" s="829"/>
      <c r="AI41" s="224" t="s">
        <v>65</v>
      </c>
      <c r="AJ41" s="1085" t="s">
        <v>275</v>
      </c>
      <c r="AK41" s="829"/>
      <c r="AL41" s="829"/>
      <c r="AM41" s="829"/>
      <c r="AN41" s="829"/>
      <c r="AO41" s="829"/>
      <c r="AP41" s="223">
        <v>5180000000</v>
      </c>
      <c r="AQ41" s="281">
        <v>0</v>
      </c>
      <c r="AR41" s="223">
        <v>180000000</v>
      </c>
      <c r="AS41" s="222">
        <v>0</v>
      </c>
      <c r="AT41" s="280">
        <v>402414802</v>
      </c>
      <c r="AU41" s="223">
        <v>-402414802</v>
      </c>
      <c r="AV41" s="280">
        <v>402414802</v>
      </c>
      <c r="AW41" s="222">
        <v>0</v>
      </c>
      <c r="AX41" s="280">
        <v>402414802</v>
      </c>
      <c r="AY41" s="222">
        <v>0</v>
      </c>
      <c r="AZ41" s="223">
        <v>402414802</v>
      </c>
      <c r="BA41" s="222">
        <v>0</v>
      </c>
      <c r="BB41" s="222">
        <v>0</v>
      </c>
    </row>
    <row r="42" spans="1:54" hidden="1" x14ac:dyDescent="0.25">
      <c r="A42" s="1084" t="s">
        <v>14</v>
      </c>
      <c r="B42" s="829"/>
      <c r="C42" s="1084" t="s">
        <v>279</v>
      </c>
      <c r="D42" s="829"/>
      <c r="E42" s="1084" t="s">
        <v>280</v>
      </c>
      <c r="F42" s="829"/>
      <c r="G42" s="1084" t="s">
        <v>279</v>
      </c>
      <c r="H42" s="829"/>
      <c r="I42" s="1084" t="s">
        <v>279</v>
      </c>
      <c r="J42" s="829"/>
      <c r="K42" s="829"/>
      <c r="L42" s="1084" t="s">
        <v>283</v>
      </c>
      <c r="M42" s="829"/>
      <c r="N42" s="829"/>
      <c r="O42" s="1084"/>
      <c r="P42" s="829"/>
      <c r="Q42" s="1084"/>
      <c r="R42" s="829"/>
      <c r="S42" s="1083" t="s">
        <v>17</v>
      </c>
      <c r="T42" s="829"/>
      <c r="U42" s="829"/>
      <c r="V42" s="829"/>
      <c r="W42" s="829"/>
      <c r="X42" s="829"/>
      <c r="Y42" s="829"/>
      <c r="Z42" s="829"/>
      <c r="AA42" s="1084" t="s">
        <v>273</v>
      </c>
      <c r="AB42" s="829"/>
      <c r="AC42" s="829"/>
      <c r="AD42" s="829"/>
      <c r="AE42" s="829"/>
      <c r="AF42" s="1084" t="s">
        <v>274</v>
      </c>
      <c r="AG42" s="829"/>
      <c r="AH42" s="829"/>
      <c r="AI42" s="224" t="s">
        <v>65</v>
      </c>
      <c r="AJ42" s="1085" t="s">
        <v>275</v>
      </c>
      <c r="AK42" s="829"/>
      <c r="AL42" s="829"/>
      <c r="AM42" s="829"/>
      <c r="AN42" s="829"/>
      <c r="AO42" s="829"/>
      <c r="AP42" s="223">
        <v>1020000000</v>
      </c>
      <c r="AQ42" s="281">
        <v>0</v>
      </c>
      <c r="AR42" s="223">
        <v>20000000</v>
      </c>
      <c r="AS42" s="222">
        <v>0</v>
      </c>
      <c r="AT42" s="280">
        <v>110499623</v>
      </c>
      <c r="AU42" s="223">
        <v>-110499623</v>
      </c>
      <c r="AV42" s="280">
        <v>110499623</v>
      </c>
      <c r="AW42" s="222">
        <v>0</v>
      </c>
      <c r="AX42" s="280">
        <v>110499623</v>
      </c>
      <c r="AY42" s="222">
        <v>0</v>
      </c>
      <c r="AZ42" s="223">
        <v>110499623</v>
      </c>
      <c r="BA42" s="222">
        <v>0</v>
      </c>
      <c r="BB42" s="223">
        <v>23826682</v>
      </c>
    </row>
    <row r="43" spans="1:54" hidden="1" x14ac:dyDescent="0.25">
      <c r="A43" s="1077" t="s">
        <v>14</v>
      </c>
      <c r="B43" s="829"/>
      <c r="C43" s="1077" t="s">
        <v>279</v>
      </c>
      <c r="D43" s="829"/>
      <c r="E43" s="1077" t="s">
        <v>280</v>
      </c>
      <c r="F43" s="829"/>
      <c r="G43" s="1077" t="s">
        <v>279</v>
      </c>
      <c r="H43" s="829"/>
      <c r="I43" s="1077" t="s">
        <v>283</v>
      </c>
      <c r="J43" s="829"/>
      <c r="K43" s="829"/>
      <c r="L43" s="1077"/>
      <c r="M43" s="829"/>
      <c r="N43" s="829"/>
      <c r="O43" s="1077"/>
      <c r="P43" s="829"/>
      <c r="Q43" s="1077"/>
      <c r="R43" s="829"/>
      <c r="S43" s="1076" t="s">
        <v>187</v>
      </c>
      <c r="T43" s="829"/>
      <c r="U43" s="829"/>
      <c r="V43" s="829"/>
      <c r="W43" s="829"/>
      <c r="X43" s="829"/>
      <c r="Y43" s="829"/>
      <c r="Z43" s="829"/>
      <c r="AA43" s="1077" t="s">
        <v>273</v>
      </c>
      <c r="AB43" s="829"/>
      <c r="AC43" s="829"/>
      <c r="AD43" s="829"/>
      <c r="AE43" s="829"/>
      <c r="AF43" s="1077" t="s">
        <v>274</v>
      </c>
      <c r="AG43" s="829"/>
      <c r="AH43" s="829"/>
      <c r="AI43" s="227" t="s">
        <v>65</v>
      </c>
      <c r="AJ43" s="1078" t="s">
        <v>275</v>
      </c>
      <c r="AK43" s="829"/>
      <c r="AL43" s="829"/>
      <c r="AM43" s="829"/>
      <c r="AN43" s="829"/>
      <c r="AO43" s="829"/>
      <c r="AP43" s="226">
        <v>1525000000</v>
      </c>
      <c r="AQ43" s="278">
        <v>0</v>
      </c>
      <c r="AR43" s="225">
        <v>0</v>
      </c>
      <c r="AS43" s="225">
        <v>0</v>
      </c>
      <c r="AT43" s="277">
        <v>144455025</v>
      </c>
      <c r="AU43" s="226">
        <v>-144455025</v>
      </c>
      <c r="AV43" s="277">
        <v>144455025</v>
      </c>
      <c r="AW43" s="225">
        <v>0</v>
      </c>
      <c r="AX43" s="277">
        <v>144455025</v>
      </c>
      <c r="AY43" s="225">
        <v>0</v>
      </c>
      <c r="AZ43" s="226">
        <v>144455025</v>
      </c>
      <c r="BA43" s="225">
        <v>0</v>
      </c>
      <c r="BB43" s="225">
        <v>0</v>
      </c>
    </row>
    <row r="44" spans="1:54" hidden="1" x14ac:dyDescent="0.25">
      <c r="A44" s="1084" t="s">
        <v>14</v>
      </c>
      <c r="B44" s="829"/>
      <c r="C44" s="1084" t="s">
        <v>279</v>
      </c>
      <c r="D44" s="829"/>
      <c r="E44" s="1084" t="s">
        <v>280</v>
      </c>
      <c r="F44" s="829"/>
      <c r="G44" s="1084" t="s">
        <v>279</v>
      </c>
      <c r="H44" s="829"/>
      <c r="I44" s="1084" t="s">
        <v>283</v>
      </c>
      <c r="J44" s="829"/>
      <c r="K44" s="829"/>
      <c r="L44" s="1084" t="s">
        <v>282</v>
      </c>
      <c r="M44" s="829"/>
      <c r="N44" s="829"/>
      <c r="O44" s="1084"/>
      <c r="P44" s="829"/>
      <c r="Q44" s="1084"/>
      <c r="R44" s="829"/>
      <c r="S44" s="1083" t="s">
        <v>18</v>
      </c>
      <c r="T44" s="829"/>
      <c r="U44" s="829"/>
      <c r="V44" s="829"/>
      <c r="W44" s="829"/>
      <c r="X44" s="829"/>
      <c r="Y44" s="829"/>
      <c r="Z44" s="829"/>
      <c r="AA44" s="1084" t="s">
        <v>273</v>
      </c>
      <c r="AB44" s="829"/>
      <c r="AC44" s="829"/>
      <c r="AD44" s="829"/>
      <c r="AE44" s="829"/>
      <c r="AF44" s="1084" t="s">
        <v>274</v>
      </c>
      <c r="AG44" s="829"/>
      <c r="AH44" s="829"/>
      <c r="AI44" s="224" t="s">
        <v>65</v>
      </c>
      <c r="AJ44" s="1085" t="s">
        <v>275</v>
      </c>
      <c r="AK44" s="829"/>
      <c r="AL44" s="829"/>
      <c r="AM44" s="829"/>
      <c r="AN44" s="829"/>
      <c r="AO44" s="829"/>
      <c r="AP44" s="223">
        <v>1525000000</v>
      </c>
      <c r="AQ44" s="281">
        <v>0</v>
      </c>
      <c r="AR44" s="222">
        <v>0</v>
      </c>
      <c r="AS44" s="222">
        <v>0</v>
      </c>
      <c r="AT44" s="280">
        <v>144455025</v>
      </c>
      <c r="AU44" s="223">
        <v>-144455025</v>
      </c>
      <c r="AV44" s="280">
        <v>144455025</v>
      </c>
      <c r="AW44" s="222">
        <v>0</v>
      </c>
      <c r="AX44" s="280">
        <v>144455025</v>
      </c>
      <c r="AY44" s="222">
        <v>0</v>
      </c>
      <c r="AZ44" s="223">
        <v>144455025</v>
      </c>
      <c r="BA44" s="222">
        <v>0</v>
      </c>
      <c r="BB44" s="222">
        <v>0</v>
      </c>
    </row>
    <row r="45" spans="1:54" hidden="1" x14ac:dyDescent="0.25">
      <c r="A45" s="1077" t="s">
        <v>14</v>
      </c>
      <c r="B45" s="829"/>
      <c r="C45" s="1077" t="s">
        <v>279</v>
      </c>
      <c r="D45" s="829"/>
      <c r="E45" s="1077" t="s">
        <v>280</v>
      </c>
      <c r="F45" s="829"/>
      <c r="G45" s="1077" t="s">
        <v>279</v>
      </c>
      <c r="H45" s="829"/>
      <c r="I45" s="1077" t="s">
        <v>284</v>
      </c>
      <c r="J45" s="829"/>
      <c r="K45" s="829"/>
      <c r="L45" s="1077"/>
      <c r="M45" s="829"/>
      <c r="N45" s="829"/>
      <c r="O45" s="1077"/>
      <c r="P45" s="829"/>
      <c r="Q45" s="1077"/>
      <c r="R45" s="829"/>
      <c r="S45" s="1076" t="s">
        <v>189</v>
      </c>
      <c r="T45" s="829"/>
      <c r="U45" s="829"/>
      <c r="V45" s="829"/>
      <c r="W45" s="829"/>
      <c r="X45" s="829"/>
      <c r="Y45" s="829"/>
      <c r="Z45" s="829"/>
      <c r="AA45" s="1077" t="s">
        <v>273</v>
      </c>
      <c r="AB45" s="829"/>
      <c r="AC45" s="829"/>
      <c r="AD45" s="829"/>
      <c r="AE45" s="829"/>
      <c r="AF45" s="1077" t="s">
        <v>274</v>
      </c>
      <c r="AG45" s="829"/>
      <c r="AH45" s="829"/>
      <c r="AI45" s="227" t="s">
        <v>65</v>
      </c>
      <c r="AJ45" s="1078" t="s">
        <v>275</v>
      </c>
      <c r="AK45" s="829"/>
      <c r="AL45" s="829"/>
      <c r="AM45" s="829"/>
      <c r="AN45" s="829"/>
      <c r="AO45" s="829"/>
      <c r="AP45" s="226">
        <v>24015000000</v>
      </c>
      <c r="AQ45" s="278">
        <v>0</v>
      </c>
      <c r="AR45" s="225">
        <v>0</v>
      </c>
      <c r="AS45" s="225">
        <v>0</v>
      </c>
      <c r="AT45" s="277">
        <v>5122296588</v>
      </c>
      <c r="AU45" s="226">
        <v>-5122296588</v>
      </c>
      <c r="AV45" s="277">
        <v>5122296588</v>
      </c>
      <c r="AW45" s="225">
        <v>0</v>
      </c>
      <c r="AX45" s="277">
        <v>5122296588</v>
      </c>
      <c r="AY45" s="225">
        <v>0</v>
      </c>
      <c r="AZ45" s="226">
        <v>5122296588</v>
      </c>
      <c r="BA45" s="225">
        <v>0</v>
      </c>
      <c r="BB45" s="225">
        <v>0</v>
      </c>
    </row>
    <row r="46" spans="1:54" hidden="1" x14ac:dyDescent="0.25">
      <c r="A46" s="1084" t="s">
        <v>14</v>
      </c>
      <c r="B46" s="829"/>
      <c r="C46" s="1084" t="s">
        <v>279</v>
      </c>
      <c r="D46" s="829"/>
      <c r="E46" s="1084" t="s">
        <v>280</v>
      </c>
      <c r="F46" s="829"/>
      <c r="G46" s="1084" t="s">
        <v>279</v>
      </c>
      <c r="H46" s="829"/>
      <c r="I46" s="1084" t="s">
        <v>284</v>
      </c>
      <c r="J46" s="829"/>
      <c r="K46" s="829"/>
      <c r="L46" s="1084" t="s">
        <v>279</v>
      </c>
      <c r="M46" s="829"/>
      <c r="N46" s="829"/>
      <c r="O46" s="1084"/>
      <c r="P46" s="829"/>
      <c r="Q46" s="1084"/>
      <c r="R46" s="829"/>
      <c r="S46" s="1083" t="s">
        <v>19</v>
      </c>
      <c r="T46" s="829"/>
      <c r="U46" s="829"/>
      <c r="V46" s="829"/>
      <c r="W46" s="829"/>
      <c r="X46" s="829"/>
      <c r="Y46" s="829"/>
      <c r="Z46" s="829"/>
      <c r="AA46" s="1084" t="s">
        <v>273</v>
      </c>
      <c r="AB46" s="829"/>
      <c r="AC46" s="829"/>
      <c r="AD46" s="829"/>
      <c r="AE46" s="829"/>
      <c r="AF46" s="1084" t="s">
        <v>274</v>
      </c>
      <c r="AG46" s="829"/>
      <c r="AH46" s="829"/>
      <c r="AI46" s="224" t="s">
        <v>65</v>
      </c>
      <c r="AJ46" s="1085" t="s">
        <v>275</v>
      </c>
      <c r="AK46" s="829"/>
      <c r="AL46" s="829"/>
      <c r="AM46" s="829"/>
      <c r="AN46" s="829"/>
      <c r="AO46" s="829"/>
      <c r="AP46" s="223">
        <v>3150962889</v>
      </c>
      <c r="AQ46" s="281">
        <v>0</v>
      </c>
      <c r="AR46" s="222">
        <v>0</v>
      </c>
      <c r="AS46" s="222">
        <v>0</v>
      </c>
      <c r="AT46" s="280">
        <v>295060203</v>
      </c>
      <c r="AU46" s="223">
        <v>-295060203</v>
      </c>
      <c r="AV46" s="280">
        <v>295060203</v>
      </c>
      <c r="AW46" s="222">
        <v>0</v>
      </c>
      <c r="AX46" s="280">
        <v>295060203</v>
      </c>
      <c r="AY46" s="222">
        <v>0</v>
      </c>
      <c r="AZ46" s="223">
        <v>295060203</v>
      </c>
      <c r="BA46" s="222">
        <v>0</v>
      </c>
      <c r="BB46" s="222">
        <v>0</v>
      </c>
    </row>
    <row r="47" spans="1:54" hidden="1" x14ac:dyDescent="0.25">
      <c r="A47" s="1084" t="s">
        <v>14</v>
      </c>
      <c r="B47" s="829"/>
      <c r="C47" s="1084" t="s">
        <v>279</v>
      </c>
      <c r="D47" s="829"/>
      <c r="E47" s="1084" t="s">
        <v>280</v>
      </c>
      <c r="F47" s="829"/>
      <c r="G47" s="1084" t="s">
        <v>279</v>
      </c>
      <c r="H47" s="829"/>
      <c r="I47" s="1084" t="s">
        <v>284</v>
      </c>
      <c r="J47" s="829"/>
      <c r="K47" s="829"/>
      <c r="L47" s="1084" t="s">
        <v>282</v>
      </c>
      <c r="M47" s="829"/>
      <c r="N47" s="829"/>
      <c r="O47" s="1084"/>
      <c r="P47" s="829"/>
      <c r="Q47" s="1084"/>
      <c r="R47" s="829"/>
      <c r="S47" s="1083" t="s">
        <v>20</v>
      </c>
      <c r="T47" s="829"/>
      <c r="U47" s="829"/>
      <c r="V47" s="829"/>
      <c r="W47" s="829"/>
      <c r="X47" s="829"/>
      <c r="Y47" s="829"/>
      <c r="Z47" s="829"/>
      <c r="AA47" s="1084" t="s">
        <v>273</v>
      </c>
      <c r="AB47" s="829"/>
      <c r="AC47" s="829"/>
      <c r="AD47" s="829"/>
      <c r="AE47" s="829"/>
      <c r="AF47" s="1084" t="s">
        <v>274</v>
      </c>
      <c r="AG47" s="829"/>
      <c r="AH47" s="829"/>
      <c r="AI47" s="224" t="s">
        <v>65</v>
      </c>
      <c r="AJ47" s="1085" t="s">
        <v>275</v>
      </c>
      <c r="AK47" s="829"/>
      <c r="AL47" s="829"/>
      <c r="AM47" s="829"/>
      <c r="AN47" s="829"/>
      <c r="AO47" s="829"/>
      <c r="AP47" s="223">
        <v>2597340556</v>
      </c>
      <c r="AQ47" s="281">
        <v>0</v>
      </c>
      <c r="AR47" s="222">
        <v>0</v>
      </c>
      <c r="AS47" s="222">
        <v>0</v>
      </c>
      <c r="AT47" s="280">
        <v>240582422</v>
      </c>
      <c r="AU47" s="223">
        <v>-240582422</v>
      </c>
      <c r="AV47" s="280">
        <v>240582422</v>
      </c>
      <c r="AW47" s="222">
        <v>0</v>
      </c>
      <c r="AX47" s="280">
        <v>240582422</v>
      </c>
      <c r="AY47" s="222">
        <v>0</v>
      </c>
      <c r="AZ47" s="223">
        <v>240582422</v>
      </c>
      <c r="BA47" s="222">
        <v>0</v>
      </c>
      <c r="BB47" s="222">
        <v>0</v>
      </c>
    </row>
    <row r="48" spans="1:54" hidden="1" x14ac:dyDescent="0.25">
      <c r="A48" s="1084" t="s">
        <v>14</v>
      </c>
      <c r="B48" s="829"/>
      <c r="C48" s="1084" t="s">
        <v>279</v>
      </c>
      <c r="D48" s="829"/>
      <c r="E48" s="1084" t="s">
        <v>280</v>
      </c>
      <c r="F48" s="829"/>
      <c r="G48" s="1084" t="s">
        <v>279</v>
      </c>
      <c r="H48" s="829"/>
      <c r="I48" s="1084" t="s">
        <v>284</v>
      </c>
      <c r="J48" s="829"/>
      <c r="K48" s="829"/>
      <c r="L48" s="1084" t="s">
        <v>285</v>
      </c>
      <c r="M48" s="829"/>
      <c r="N48" s="829"/>
      <c r="O48" s="1084"/>
      <c r="P48" s="829"/>
      <c r="Q48" s="1084"/>
      <c r="R48" s="829"/>
      <c r="S48" s="1083" t="s">
        <v>21</v>
      </c>
      <c r="T48" s="829"/>
      <c r="U48" s="829"/>
      <c r="V48" s="829"/>
      <c r="W48" s="829"/>
      <c r="X48" s="829"/>
      <c r="Y48" s="829"/>
      <c r="Z48" s="829"/>
      <c r="AA48" s="1084" t="s">
        <v>273</v>
      </c>
      <c r="AB48" s="829"/>
      <c r="AC48" s="829"/>
      <c r="AD48" s="829"/>
      <c r="AE48" s="829"/>
      <c r="AF48" s="1084" t="s">
        <v>274</v>
      </c>
      <c r="AG48" s="829"/>
      <c r="AH48" s="829"/>
      <c r="AI48" s="224" t="s">
        <v>65</v>
      </c>
      <c r="AJ48" s="1085" t="s">
        <v>275</v>
      </c>
      <c r="AK48" s="829"/>
      <c r="AL48" s="829"/>
      <c r="AM48" s="829"/>
      <c r="AN48" s="829"/>
      <c r="AO48" s="829"/>
      <c r="AP48" s="223">
        <v>4253886505</v>
      </c>
      <c r="AQ48" s="281">
        <v>0</v>
      </c>
      <c r="AR48" s="222">
        <v>0</v>
      </c>
      <c r="AS48" s="222">
        <v>0</v>
      </c>
      <c r="AT48" s="280">
        <v>4097223893</v>
      </c>
      <c r="AU48" s="223">
        <v>-4097223893</v>
      </c>
      <c r="AV48" s="280">
        <v>4097223893</v>
      </c>
      <c r="AW48" s="222">
        <v>0</v>
      </c>
      <c r="AX48" s="280">
        <v>4097223893</v>
      </c>
      <c r="AY48" s="222">
        <v>0</v>
      </c>
      <c r="AZ48" s="223">
        <v>4097223893</v>
      </c>
      <c r="BA48" s="222">
        <v>0</v>
      </c>
      <c r="BB48" s="222">
        <v>0</v>
      </c>
    </row>
    <row r="49" spans="1:54" hidden="1" x14ac:dyDescent="0.25">
      <c r="A49" s="1084" t="s">
        <v>14</v>
      </c>
      <c r="B49" s="829"/>
      <c r="C49" s="1084" t="s">
        <v>279</v>
      </c>
      <c r="D49" s="829"/>
      <c r="E49" s="1084" t="s">
        <v>280</v>
      </c>
      <c r="F49" s="829"/>
      <c r="G49" s="1084" t="s">
        <v>279</v>
      </c>
      <c r="H49" s="829"/>
      <c r="I49" s="1084" t="s">
        <v>284</v>
      </c>
      <c r="J49" s="829"/>
      <c r="K49" s="829"/>
      <c r="L49" s="1084" t="s">
        <v>286</v>
      </c>
      <c r="M49" s="829"/>
      <c r="N49" s="829"/>
      <c r="O49" s="1084"/>
      <c r="P49" s="829"/>
      <c r="Q49" s="1084"/>
      <c r="R49" s="829"/>
      <c r="S49" s="1083" t="s">
        <v>22</v>
      </c>
      <c r="T49" s="829"/>
      <c r="U49" s="829"/>
      <c r="V49" s="829"/>
      <c r="W49" s="829"/>
      <c r="X49" s="829"/>
      <c r="Y49" s="829"/>
      <c r="Z49" s="829"/>
      <c r="AA49" s="1084" t="s">
        <v>273</v>
      </c>
      <c r="AB49" s="829"/>
      <c r="AC49" s="829"/>
      <c r="AD49" s="829"/>
      <c r="AE49" s="829"/>
      <c r="AF49" s="1084" t="s">
        <v>274</v>
      </c>
      <c r="AG49" s="829"/>
      <c r="AH49" s="829"/>
      <c r="AI49" s="224" t="s">
        <v>65</v>
      </c>
      <c r="AJ49" s="1085" t="s">
        <v>275</v>
      </c>
      <c r="AK49" s="829"/>
      <c r="AL49" s="829"/>
      <c r="AM49" s="829"/>
      <c r="AN49" s="829"/>
      <c r="AO49" s="829"/>
      <c r="AP49" s="223">
        <v>4008125026</v>
      </c>
      <c r="AQ49" s="281">
        <v>0</v>
      </c>
      <c r="AR49" s="222">
        <v>0</v>
      </c>
      <c r="AS49" s="222">
        <v>0</v>
      </c>
      <c r="AT49" s="280">
        <v>286310237</v>
      </c>
      <c r="AU49" s="223">
        <v>-286310237</v>
      </c>
      <c r="AV49" s="280">
        <v>286310237</v>
      </c>
      <c r="AW49" s="222">
        <v>0</v>
      </c>
      <c r="AX49" s="280">
        <v>286310237</v>
      </c>
      <c r="AY49" s="222">
        <v>0</v>
      </c>
      <c r="AZ49" s="223">
        <v>286310237</v>
      </c>
      <c r="BA49" s="222">
        <v>0</v>
      </c>
      <c r="BB49" s="222">
        <v>0</v>
      </c>
    </row>
    <row r="50" spans="1:54" hidden="1" x14ac:dyDescent="0.25">
      <c r="A50" s="1084" t="s">
        <v>14</v>
      </c>
      <c r="B50" s="829"/>
      <c r="C50" s="1084" t="s">
        <v>279</v>
      </c>
      <c r="D50" s="829"/>
      <c r="E50" s="1084" t="s">
        <v>280</v>
      </c>
      <c r="F50" s="829"/>
      <c r="G50" s="1084" t="s">
        <v>279</v>
      </c>
      <c r="H50" s="829"/>
      <c r="I50" s="1084" t="s">
        <v>284</v>
      </c>
      <c r="J50" s="829"/>
      <c r="K50" s="829"/>
      <c r="L50" s="1084" t="s">
        <v>23</v>
      </c>
      <c r="M50" s="829"/>
      <c r="N50" s="829"/>
      <c r="O50" s="1084"/>
      <c r="P50" s="829"/>
      <c r="Q50" s="1084"/>
      <c r="R50" s="829"/>
      <c r="S50" s="1083" t="s">
        <v>24</v>
      </c>
      <c r="T50" s="829"/>
      <c r="U50" s="829"/>
      <c r="V50" s="829"/>
      <c r="W50" s="829"/>
      <c r="X50" s="829"/>
      <c r="Y50" s="829"/>
      <c r="Z50" s="829"/>
      <c r="AA50" s="1084" t="s">
        <v>273</v>
      </c>
      <c r="AB50" s="829"/>
      <c r="AC50" s="829"/>
      <c r="AD50" s="829"/>
      <c r="AE50" s="829"/>
      <c r="AF50" s="1084" t="s">
        <v>274</v>
      </c>
      <c r="AG50" s="829"/>
      <c r="AH50" s="829"/>
      <c r="AI50" s="224" t="s">
        <v>65</v>
      </c>
      <c r="AJ50" s="1085" t="s">
        <v>275</v>
      </c>
      <c r="AK50" s="829"/>
      <c r="AL50" s="829"/>
      <c r="AM50" s="829"/>
      <c r="AN50" s="829"/>
      <c r="AO50" s="829"/>
      <c r="AP50" s="223">
        <v>7990939236</v>
      </c>
      <c r="AQ50" s="281">
        <v>0</v>
      </c>
      <c r="AR50" s="222">
        <v>0</v>
      </c>
      <c r="AS50" s="222">
        <v>0</v>
      </c>
      <c r="AT50" s="280">
        <v>16979341</v>
      </c>
      <c r="AU50" s="223">
        <v>-16979341</v>
      </c>
      <c r="AV50" s="280">
        <v>16979341</v>
      </c>
      <c r="AW50" s="222">
        <v>0</v>
      </c>
      <c r="AX50" s="280">
        <v>16979341</v>
      </c>
      <c r="AY50" s="222">
        <v>0</v>
      </c>
      <c r="AZ50" s="223">
        <v>16979341</v>
      </c>
      <c r="BA50" s="222">
        <v>0</v>
      </c>
      <c r="BB50" s="222">
        <v>0</v>
      </c>
    </row>
    <row r="51" spans="1:54" hidden="1" x14ac:dyDescent="0.25">
      <c r="A51" s="1084" t="s">
        <v>14</v>
      </c>
      <c r="B51" s="829"/>
      <c r="C51" s="1084" t="s">
        <v>279</v>
      </c>
      <c r="D51" s="829"/>
      <c r="E51" s="1084" t="s">
        <v>280</v>
      </c>
      <c r="F51" s="829"/>
      <c r="G51" s="1084" t="s">
        <v>279</v>
      </c>
      <c r="H51" s="829"/>
      <c r="I51" s="1084" t="s">
        <v>284</v>
      </c>
      <c r="J51" s="829"/>
      <c r="K51" s="829"/>
      <c r="L51" s="1084" t="s">
        <v>287</v>
      </c>
      <c r="M51" s="829"/>
      <c r="N51" s="829"/>
      <c r="O51" s="1084"/>
      <c r="P51" s="829"/>
      <c r="Q51" s="1084"/>
      <c r="R51" s="829"/>
      <c r="S51" s="1083" t="s">
        <v>25</v>
      </c>
      <c r="T51" s="829"/>
      <c r="U51" s="829"/>
      <c r="V51" s="829"/>
      <c r="W51" s="829"/>
      <c r="X51" s="829"/>
      <c r="Y51" s="829"/>
      <c r="Z51" s="829"/>
      <c r="AA51" s="1084" t="s">
        <v>273</v>
      </c>
      <c r="AB51" s="829"/>
      <c r="AC51" s="829"/>
      <c r="AD51" s="829"/>
      <c r="AE51" s="829"/>
      <c r="AF51" s="1084" t="s">
        <v>274</v>
      </c>
      <c r="AG51" s="829"/>
      <c r="AH51" s="829"/>
      <c r="AI51" s="224" t="s">
        <v>65</v>
      </c>
      <c r="AJ51" s="1085" t="s">
        <v>275</v>
      </c>
      <c r="AK51" s="829"/>
      <c r="AL51" s="829"/>
      <c r="AM51" s="829"/>
      <c r="AN51" s="829"/>
      <c r="AO51" s="829"/>
      <c r="AP51" s="223">
        <v>2013745788</v>
      </c>
      <c r="AQ51" s="281">
        <v>0</v>
      </c>
      <c r="AR51" s="222">
        <v>0</v>
      </c>
      <c r="AS51" s="222">
        <v>0</v>
      </c>
      <c r="AT51" s="280">
        <v>186140492</v>
      </c>
      <c r="AU51" s="223">
        <v>-186140492</v>
      </c>
      <c r="AV51" s="280">
        <v>186140492</v>
      </c>
      <c r="AW51" s="222">
        <v>0</v>
      </c>
      <c r="AX51" s="280">
        <v>186140492</v>
      </c>
      <c r="AY51" s="222">
        <v>0</v>
      </c>
      <c r="AZ51" s="223">
        <v>186140492</v>
      </c>
      <c r="BA51" s="222">
        <v>0</v>
      </c>
      <c r="BB51" s="222">
        <v>0</v>
      </c>
    </row>
    <row r="52" spans="1:54" hidden="1" x14ac:dyDescent="0.25">
      <c r="A52" s="1077" t="s">
        <v>14</v>
      </c>
      <c r="B52" s="829"/>
      <c r="C52" s="1077" t="s">
        <v>279</v>
      </c>
      <c r="D52" s="829"/>
      <c r="E52" s="1077" t="s">
        <v>280</v>
      </c>
      <c r="F52" s="829"/>
      <c r="G52" s="1077" t="s">
        <v>279</v>
      </c>
      <c r="H52" s="829"/>
      <c r="I52" s="1077" t="s">
        <v>288</v>
      </c>
      <c r="J52" s="829"/>
      <c r="K52" s="829"/>
      <c r="L52" s="1077"/>
      <c r="M52" s="829"/>
      <c r="N52" s="829"/>
      <c r="O52" s="1077"/>
      <c r="P52" s="829"/>
      <c r="Q52" s="1077"/>
      <c r="R52" s="829"/>
      <c r="S52" s="1076" t="s">
        <v>190</v>
      </c>
      <c r="T52" s="829"/>
      <c r="U52" s="829"/>
      <c r="V52" s="829"/>
      <c r="W52" s="829"/>
      <c r="X52" s="829"/>
      <c r="Y52" s="829"/>
      <c r="Z52" s="829"/>
      <c r="AA52" s="1077" t="s">
        <v>273</v>
      </c>
      <c r="AB52" s="829"/>
      <c r="AC52" s="829"/>
      <c r="AD52" s="829"/>
      <c r="AE52" s="829"/>
      <c r="AF52" s="1077" t="s">
        <v>274</v>
      </c>
      <c r="AG52" s="829"/>
      <c r="AH52" s="829"/>
      <c r="AI52" s="227" t="s">
        <v>65</v>
      </c>
      <c r="AJ52" s="1078" t="s">
        <v>275</v>
      </c>
      <c r="AK52" s="829"/>
      <c r="AL52" s="829"/>
      <c r="AM52" s="829"/>
      <c r="AN52" s="829"/>
      <c r="AO52" s="829"/>
      <c r="AP52" s="226">
        <v>572000000</v>
      </c>
      <c r="AQ52" s="278">
        <v>0</v>
      </c>
      <c r="AR52" s="225">
        <v>0</v>
      </c>
      <c r="AS52" s="225">
        <v>0</v>
      </c>
      <c r="AT52" s="277">
        <v>48385587</v>
      </c>
      <c r="AU52" s="226">
        <v>-48385587</v>
      </c>
      <c r="AV52" s="277">
        <v>48385587</v>
      </c>
      <c r="AW52" s="225">
        <v>0</v>
      </c>
      <c r="AX52" s="277">
        <v>48385587</v>
      </c>
      <c r="AY52" s="225">
        <v>0</v>
      </c>
      <c r="AZ52" s="226">
        <v>48385587</v>
      </c>
      <c r="BA52" s="225">
        <v>0</v>
      </c>
      <c r="BB52" s="225">
        <v>0</v>
      </c>
    </row>
    <row r="53" spans="1:54" hidden="1" x14ac:dyDescent="0.25">
      <c r="A53" s="1084" t="s">
        <v>14</v>
      </c>
      <c r="B53" s="829"/>
      <c r="C53" s="1084" t="s">
        <v>279</v>
      </c>
      <c r="D53" s="829"/>
      <c r="E53" s="1084" t="s">
        <v>280</v>
      </c>
      <c r="F53" s="829"/>
      <c r="G53" s="1084" t="s">
        <v>279</v>
      </c>
      <c r="H53" s="829"/>
      <c r="I53" s="1084" t="s">
        <v>288</v>
      </c>
      <c r="J53" s="829"/>
      <c r="K53" s="829"/>
      <c r="L53" s="1084" t="s">
        <v>279</v>
      </c>
      <c r="M53" s="829"/>
      <c r="N53" s="829"/>
      <c r="O53" s="1084"/>
      <c r="P53" s="829"/>
      <c r="Q53" s="1084"/>
      <c r="R53" s="829"/>
      <c r="S53" s="1083" t="s">
        <v>26</v>
      </c>
      <c r="T53" s="829"/>
      <c r="U53" s="829"/>
      <c r="V53" s="829"/>
      <c r="W53" s="829"/>
      <c r="X53" s="829"/>
      <c r="Y53" s="829"/>
      <c r="Z53" s="829"/>
      <c r="AA53" s="1084" t="s">
        <v>273</v>
      </c>
      <c r="AB53" s="829"/>
      <c r="AC53" s="829"/>
      <c r="AD53" s="829"/>
      <c r="AE53" s="829"/>
      <c r="AF53" s="1084" t="s">
        <v>274</v>
      </c>
      <c r="AG53" s="829"/>
      <c r="AH53" s="829"/>
      <c r="AI53" s="224" t="s">
        <v>65</v>
      </c>
      <c r="AJ53" s="1085" t="s">
        <v>275</v>
      </c>
      <c r="AK53" s="829"/>
      <c r="AL53" s="829"/>
      <c r="AM53" s="829"/>
      <c r="AN53" s="829"/>
      <c r="AO53" s="829"/>
      <c r="AP53" s="223">
        <v>300000000</v>
      </c>
      <c r="AQ53" s="281">
        <v>0</v>
      </c>
      <c r="AR53" s="222">
        <v>0</v>
      </c>
      <c r="AS53" s="222">
        <v>0</v>
      </c>
      <c r="AT53" s="280">
        <v>30878738</v>
      </c>
      <c r="AU53" s="223">
        <v>-30878738</v>
      </c>
      <c r="AV53" s="280">
        <v>30878738</v>
      </c>
      <c r="AW53" s="222">
        <v>0</v>
      </c>
      <c r="AX53" s="280">
        <v>30878738</v>
      </c>
      <c r="AY53" s="222">
        <v>0</v>
      </c>
      <c r="AZ53" s="223">
        <v>30878738</v>
      </c>
      <c r="BA53" s="222">
        <v>0</v>
      </c>
      <c r="BB53" s="222">
        <v>0</v>
      </c>
    </row>
    <row r="54" spans="1:54" hidden="1" x14ac:dyDescent="0.25">
      <c r="A54" s="1084" t="s">
        <v>14</v>
      </c>
      <c r="B54" s="829"/>
      <c r="C54" s="1084" t="s">
        <v>279</v>
      </c>
      <c r="D54" s="829"/>
      <c r="E54" s="1084" t="s">
        <v>280</v>
      </c>
      <c r="F54" s="829"/>
      <c r="G54" s="1084" t="s">
        <v>279</v>
      </c>
      <c r="H54" s="829"/>
      <c r="I54" s="1084" t="s">
        <v>288</v>
      </c>
      <c r="J54" s="829"/>
      <c r="K54" s="829"/>
      <c r="L54" s="1084" t="s">
        <v>289</v>
      </c>
      <c r="M54" s="829"/>
      <c r="N54" s="829"/>
      <c r="O54" s="1084"/>
      <c r="P54" s="829"/>
      <c r="Q54" s="1084"/>
      <c r="R54" s="829"/>
      <c r="S54" s="1083" t="s">
        <v>27</v>
      </c>
      <c r="T54" s="829"/>
      <c r="U54" s="829"/>
      <c r="V54" s="829"/>
      <c r="W54" s="829"/>
      <c r="X54" s="829"/>
      <c r="Y54" s="829"/>
      <c r="Z54" s="829"/>
      <c r="AA54" s="1084" t="s">
        <v>273</v>
      </c>
      <c r="AB54" s="829"/>
      <c r="AC54" s="829"/>
      <c r="AD54" s="829"/>
      <c r="AE54" s="829"/>
      <c r="AF54" s="1084" t="s">
        <v>274</v>
      </c>
      <c r="AG54" s="829"/>
      <c r="AH54" s="829"/>
      <c r="AI54" s="224" t="s">
        <v>65</v>
      </c>
      <c r="AJ54" s="1085" t="s">
        <v>275</v>
      </c>
      <c r="AK54" s="829"/>
      <c r="AL54" s="829"/>
      <c r="AM54" s="829"/>
      <c r="AN54" s="829"/>
      <c r="AO54" s="829"/>
      <c r="AP54" s="223">
        <v>272000000</v>
      </c>
      <c r="AQ54" s="281">
        <v>0</v>
      </c>
      <c r="AR54" s="222">
        <v>0</v>
      </c>
      <c r="AS54" s="222">
        <v>0</v>
      </c>
      <c r="AT54" s="280">
        <v>17506849</v>
      </c>
      <c r="AU54" s="223">
        <v>-17506849</v>
      </c>
      <c r="AV54" s="280">
        <v>17506849</v>
      </c>
      <c r="AW54" s="222">
        <v>0</v>
      </c>
      <c r="AX54" s="280">
        <v>17506849</v>
      </c>
      <c r="AY54" s="222">
        <v>0</v>
      </c>
      <c r="AZ54" s="223">
        <v>17506849</v>
      </c>
      <c r="BA54" s="222">
        <v>0</v>
      </c>
      <c r="BB54" s="222">
        <v>0</v>
      </c>
    </row>
    <row r="55" spans="1:54" hidden="1" x14ac:dyDescent="0.25">
      <c r="A55" s="1084" t="s">
        <v>14</v>
      </c>
      <c r="B55" s="829"/>
      <c r="C55" s="1084" t="s">
        <v>279</v>
      </c>
      <c r="D55" s="829"/>
      <c r="E55" s="1084" t="s">
        <v>280</v>
      </c>
      <c r="F55" s="829"/>
      <c r="G55" s="1084" t="s">
        <v>279</v>
      </c>
      <c r="H55" s="829"/>
      <c r="I55" s="1084" t="s">
        <v>65</v>
      </c>
      <c r="J55" s="829"/>
      <c r="K55" s="829"/>
      <c r="L55" s="1084"/>
      <c r="M55" s="829"/>
      <c r="N55" s="829"/>
      <c r="O55" s="1084"/>
      <c r="P55" s="829"/>
      <c r="Q55" s="1084"/>
      <c r="R55" s="829"/>
      <c r="S55" s="1083" t="s">
        <v>665</v>
      </c>
      <c r="T55" s="829"/>
      <c r="U55" s="829"/>
      <c r="V55" s="829"/>
      <c r="W55" s="829"/>
      <c r="X55" s="829"/>
      <c r="Y55" s="829"/>
      <c r="Z55" s="829"/>
      <c r="AA55" s="1084" t="s">
        <v>273</v>
      </c>
      <c r="AB55" s="829"/>
      <c r="AC55" s="829"/>
      <c r="AD55" s="829"/>
      <c r="AE55" s="829"/>
      <c r="AF55" s="1084" t="s">
        <v>274</v>
      </c>
      <c r="AG55" s="829"/>
      <c r="AH55" s="829"/>
      <c r="AI55" s="224" t="s">
        <v>65</v>
      </c>
      <c r="AJ55" s="1085" t="s">
        <v>275</v>
      </c>
      <c r="AK55" s="829"/>
      <c r="AL55" s="829"/>
      <c r="AM55" s="829"/>
      <c r="AN55" s="829"/>
      <c r="AO55" s="829"/>
      <c r="AP55" s="222">
        <v>0</v>
      </c>
      <c r="AQ55" s="281">
        <v>0</v>
      </c>
      <c r="AR55" s="222">
        <v>0</v>
      </c>
      <c r="AS55" s="223">
        <v>9382000000</v>
      </c>
      <c r="AT55" s="281">
        <v>0</v>
      </c>
      <c r="AU55" s="222">
        <v>0</v>
      </c>
      <c r="AV55" s="281">
        <v>0</v>
      </c>
      <c r="AW55" s="222">
        <v>0</v>
      </c>
      <c r="AX55" s="281">
        <v>0</v>
      </c>
      <c r="AY55" s="222">
        <v>0</v>
      </c>
      <c r="AZ55" s="222">
        <v>0</v>
      </c>
      <c r="BA55" s="222">
        <v>0</v>
      </c>
      <c r="BB55" s="222">
        <v>0</v>
      </c>
    </row>
    <row r="56" spans="1:54" hidden="1" x14ac:dyDescent="0.25">
      <c r="A56" s="1077" t="s">
        <v>14</v>
      </c>
      <c r="B56" s="829"/>
      <c r="C56" s="1077" t="s">
        <v>279</v>
      </c>
      <c r="D56" s="829"/>
      <c r="E56" s="1077" t="s">
        <v>280</v>
      </c>
      <c r="F56" s="829"/>
      <c r="G56" s="1077" t="s">
        <v>282</v>
      </c>
      <c r="H56" s="829"/>
      <c r="I56" s="1077"/>
      <c r="J56" s="829"/>
      <c r="K56" s="829"/>
      <c r="L56" s="1077"/>
      <c r="M56" s="829"/>
      <c r="N56" s="829"/>
      <c r="O56" s="1077"/>
      <c r="P56" s="829"/>
      <c r="Q56" s="1077"/>
      <c r="R56" s="829"/>
      <c r="S56" s="1076" t="s">
        <v>193</v>
      </c>
      <c r="T56" s="829"/>
      <c r="U56" s="829"/>
      <c r="V56" s="829"/>
      <c r="W56" s="829"/>
      <c r="X56" s="829"/>
      <c r="Y56" s="829"/>
      <c r="Z56" s="829"/>
      <c r="AA56" s="1077" t="s">
        <v>273</v>
      </c>
      <c r="AB56" s="829"/>
      <c r="AC56" s="829"/>
      <c r="AD56" s="829"/>
      <c r="AE56" s="829"/>
      <c r="AF56" s="1077" t="s">
        <v>274</v>
      </c>
      <c r="AG56" s="829"/>
      <c r="AH56" s="829"/>
      <c r="AI56" s="227" t="s">
        <v>65</v>
      </c>
      <c r="AJ56" s="1078" t="s">
        <v>275</v>
      </c>
      <c r="AK56" s="829"/>
      <c r="AL56" s="829"/>
      <c r="AM56" s="829"/>
      <c r="AN56" s="829"/>
      <c r="AO56" s="829"/>
      <c r="AP56" s="226">
        <v>2620100000</v>
      </c>
      <c r="AQ56" s="277">
        <v>70900000</v>
      </c>
      <c r="AR56" s="226">
        <v>97571</v>
      </c>
      <c r="AS56" s="225">
        <v>0</v>
      </c>
      <c r="AT56" s="277">
        <v>36856155</v>
      </c>
      <c r="AU56" s="226">
        <v>34043845</v>
      </c>
      <c r="AV56" s="277">
        <v>216965881</v>
      </c>
      <c r="AW56" s="226">
        <v>-180109726</v>
      </c>
      <c r="AX56" s="277">
        <v>229901641</v>
      </c>
      <c r="AY56" s="226">
        <v>-12935760</v>
      </c>
      <c r="AZ56" s="226">
        <v>229901641</v>
      </c>
      <c r="BA56" s="225">
        <v>0</v>
      </c>
      <c r="BB56" s="225">
        <v>0</v>
      </c>
    </row>
    <row r="57" spans="1:54" hidden="1" x14ac:dyDescent="0.25">
      <c r="A57" s="1084" t="s">
        <v>14</v>
      </c>
      <c r="B57" s="829"/>
      <c r="C57" s="1084" t="s">
        <v>279</v>
      </c>
      <c r="D57" s="829"/>
      <c r="E57" s="1084" t="s">
        <v>280</v>
      </c>
      <c r="F57" s="829"/>
      <c r="G57" s="1084" t="s">
        <v>282</v>
      </c>
      <c r="H57" s="829"/>
      <c r="I57" s="1084" t="s">
        <v>290</v>
      </c>
      <c r="J57" s="829"/>
      <c r="K57" s="829"/>
      <c r="L57" s="1084"/>
      <c r="M57" s="829"/>
      <c r="N57" s="829"/>
      <c r="O57" s="1084"/>
      <c r="P57" s="829"/>
      <c r="Q57" s="1084"/>
      <c r="R57" s="829"/>
      <c r="S57" s="1083" t="s">
        <v>28</v>
      </c>
      <c r="T57" s="829"/>
      <c r="U57" s="829"/>
      <c r="V57" s="829"/>
      <c r="W57" s="829"/>
      <c r="X57" s="829"/>
      <c r="Y57" s="829"/>
      <c r="Z57" s="829"/>
      <c r="AA57" s="1084" t="s">
        <v>273</v>
      </c>
      <c r="AB57" s="829"/>
      <c r="AC57" s="829"/>
      <c r="AD57" s="829"/>
      <c r="AE57" s="829"/>
      <c r="AF57" s="1084" t="s">
        <v>274</v>
      </c>
      <c r="AG57" s="829"/>
      <c r="AH57" s="829"/>
      <c r="AI57" s="224" t="s">
        <v>65</v>
      </c>
      <c r="AJ57" s="1085" t="s">
        <v>275</v>
      </c>
      <c r="AK57" s="829"/>
      <c r="AL57" s="829"/>
      <c r="AM57" s="829"/>
      <c r="AN57" s="829"/>
      <c r="AO57" s="829"/>
      <c r="AP57" s="223">
        <v>2620100000</v>
      </c>
      <c r="AQ57" s="280">
        <v>70900000</v>
      </c>
      <c r="AR57" s="223">
        <v>97571</v>
      </c>
      <c r="AS57" s="222">
        <v>0</v>
      </c>
      <c r="AT57" s="280">
        <v>36856155</v>
      </c>
      <c r="AU57" s="223">
        <v>34043845</v>
      </c>
      <c r="AV57" s="280">
        <v>216965881</v>
      </c>
      <c r="AW57" s="223">
        <v>-180109726</v>
      </c>
      <c r="AX57" s="280">
        <v>229901641</v>
      </c>
      <c r="AY57" s="223">
        <v>-12935760</v>
      </c>
      <c r="AZ57" s="223">
        <v>229901641</v>
      </c>
      <c r="BA57" s="222">
        <v>0</v>
      </c>
      <c r="BB57" s="222">
        <v>0</v>
      </c>
    </row>
    <row r="58" spans="1:54" hidden="1" x14ac:dyDescent="0.25">
      <c r="A58" s="1077" t="s">
        <v>14</v>
      </c>
      <c r="B58" s="829"/>
      <c r="C58" s="1077" t="s">
        <v>279</v>
      </c>
      <c r="D58" s="829"/>
      <c r="E58" s="1077" t="s">
        <v>280</v>
      </c>
      <c r="F58" s="829"/>
      <c r="G58" s="1077" t="s">
        <v>284</v>
      </c>
      <c r="H58" s="829"/>
      <c r="I58" s="1077"/>
      <c r="J58" s="829"/>
      <c r="K58" s="829"/>
      <c r="L58" s="1077"/>
      <c r="M58" s="829"/>
      <c r="N58" s="829"/>
      <c r="O58" s="1077"/>
      <c r="P58" s="829"/>
      <c r="Q58" s="1077"/>
      <c r="R58" s="829"/>
      <c r="S58" s="1076" t="s">
        <v>195</v>
      </c>
      <c r="T58" s="829"/>
      <c r="U58" s="829"/>
      <c r="V58" s="829"/>
      <c r="W58" s="829"/>
      <c r="X58" s="829"/>
      <c r="Y58" s="829"/>
      <c r="Z58" s="829"/>
      <c r="AA58" s="1077" t="s">
        <v>273</v>
      </c>
      <c r="AB58" s="829"/>
      <c r="AC58" s="829"/>
      <c r="AD58" s="829"/>
      <c r="AE58" s="829"/>
      <c r="AF58" s="1077" t="s">
        <v>274</v>
      </c>
      <c r="AG58" s="829"/>
      <c r="AH58" s="829"/>
      <c r="AI58" s="227" t="s">
        <v>65</v>
      </c>
      <c r="AJ58" s="1078" t="s">
        <v>275</v>
      </c>
      <c r="AK58" s="829"/>
      <c r="AL58" s="829"/>
      <c r="AM58" s="829"/>
      <c r="AN58" s="829"/>
      <c r="AO58" s="829"/>
      <c r="AP58" s="226">
        <v>35057916667</v>
      </c>
      <c r="AQ58" s="278">
        <v>0</v>
      </c>
      <c r="AR58" s="225">
        <v>0</v>
      </c>
      <c r="AS58" s="225">
        <v>0</v>
      </c>
      <c r="AT58" s="277">
        <v>3701612400</v>
      </c>
      <c r="AU58" s="226">
        <v>-3701612400</v>
      </c>
      <c r="AV58" s="277">
        <v>3701612400</v>
      </c>
      <c r="AW58" s="225">
        <v>0</v>
      </c>
      <c r="AX58" s="277">
        <v>3701612400</v>
      </c>
      <c r="AY58" s="225">
        <v>0</v>
      </c>
      <c r="AZ58" s="226">
        <v>3701612400</v>
      </c>
      <c r="BA58" s="225">
        <v>0</v>
      </c>
      <c r="BB58" s="226">
        <v>4396806</v>
      </c>
    </row>
    <row r="59" spans="1:54" hidden="1" x14ac:dyDescent="0.25">
      <c r="A59" s="1077" t="s">
        <v>14</v>
      </c>
      <c r="B59" s="829"/>
      <c r="C59" s="1077" t="s">
        <v>279</v>
      </c>
      <c r="D59" s="829"/>
      <c r="E59" s="1077" t="s">
        <v>280</v>
      </c>
      <c r="F59" s="829"/>
      <c r="G59" s="1077" t="s">
        <v>284</v>
      </c>
      <c r="H59" s="829"/>
      <c r="I59" s="1077" t="s">
        <v>279</v>
      </c>
      <c r="J59" s="829"/>
      <c r="K59" s="829"/>
      <c r="L59" s="1077"/>
      <c r="M59" s="829"/>
      <c r="N59" s="829"/>
      <c r="O59" s="1077"/>
      <c r="P59" s="829"/>
      <c r="Q59" s="1077"/>
      <c r="R59" s="829"/>
      <c r="S59" s="1076" t="s">
        <v>197</v>
      </c>
      <c r="T59" s="829"/>
      <c r="U59" s="829"/>
      <c r="V59" s="829"/>
      <c r="W59" s="829"/>
      <c r="X59" s="829"/>
      <c r="Y59" s="829"/>
      <c r="Z59" s="829"/>
      <c r="AA59" s="1077" t="s">
        <v>273</v>
      </c>
      <c r="AB59" s="829"/>
      <c r="AC59" s="829"/>
      <c r="AD59" s="829"/>
      <c r="AE59" s="829"/>
      <c r="AF59" s="1077" t="s">
        <v>274</v>
      </c>
      <c r="AG59" s="829"/>
      <c r="AH59" s="829"/>
      <c r="AI59" s="227" t="s">
        <v>65</v>
      </c>
      <c r="AJ59" s="1078" t="s">
        <v>275</v>
      </c>
      <c r="AK59" s="829"/>
      <c r="AL59" s="829"/>
      <c r="AM59" s="829"/>
      <c r="AN59" s="829"/>
      <c r="AO59" s="829"/>
      <c r="AP59" s="226">
        <v>17935538469</v>
      </c>
      <c r="AQ59" s="278">
        <v>0</v>
      </c>
      <c r="AR59" s="225">
        <v>0</v>
      </c>
      <c r="AS59" s="225">
        <v>0</v>
      </c>
      <c r="AT59" s="277">
        <v>1822450447</v>
      </c>
      <c r="AU59" s="226">
        <v>-1822450447</v>
      </c>
      <c r="AV59" s="277">
        <v>1822450447</v>
      </c>
      <c r="AW59" s="225">
        <v>0</v>
      </c>
      <c r="AX59" s="277">
        <v>1822450447</v>
      </c>
      <c r="AY59" s="225">
        <v>0</v>
      </c>
      <c r="AZ59" s="226">
        <v>1822450447</v>
      </c>
      <c r="BA59" s="225">
        <v>0</v>
      </c>
      <c r="BB59" s="226">
        <v>3483860</v>
      </c>
    </row>
    <row r="60" spans="1:54" hidden="1" x14ac:dyDescent="0.25">
      <c r="A60" s="1084" t="s">
        <v>14</v>
      </c>
      <c r="B60" s="829"/>
      <c r="C60" s="1084" t="s">
        <v>279</v>
      </c>
      <c r="D60" s="829"/>
      <c r="E60" s="1084" t="s">
        <v>280</v>
      </c>
      <c r="F60" s="829"/>
      <c r="G60" s="1084" t="s">
        <v>284</v>
      </c>
      <c r="H60" s="829"/>
      <c r="I60" s="1084" t="s">
        <v>279</v>
      </c>
      <c r="J60" s="829"/>
      <c r="K60" s="829"/>
      <c r="L60" s="1084" t="s">
        <v>279</v>
      </c>
      <c r="M60" s="829"/>
      <c r="N60" s="829"/>
      <c r="O60" s="1084"/>
      <c r="P60" s="829"/>
      <c r="Q60" s="1084"/>
      <c r="R60" s="829"/>
      <c r="S60" s="1083" t="s">
        <v>29</v>
      </c>
      <c r="T60" s="829"/>
      <c r="U60" s="829"/>
      <c r="V60" s="829"/>
      <c r="W60" s="829"/>
      <c r="X60" s="829"/>
      <c r="Y60" s="829"/>
      <c r="Z60" s="829"/>
      <c r="AA60" s="1084" t="s">
        <v>273</v>
      </c>
      <c r="AB60" s="829"/>
      <c r="AC60" s="829"/>
      <c r="AD60" s="829"/>
      <c r="AE60" s="829"/>
      <c r="AF60" s="1084" t="s">
        <v>274</v>
      </c>
      <c r="AG60" s="829"/>
      <c r="AH60" s="829"/>
      <c r="AI60" s="224" t="s">
        <v>65</v>
      </c>
      <c r="AJ60" s="1085" t="s">
        <v>275</v>
      </c>
      <c r="AK60" s="829"/>
      <c r="AL60" s="829"/>
      <c r="AM60" s="829"/>
      <c r="AN60" s="829"/>
      <c r="AO60" s="829"/>
      <c r="AP60" s="223">
        <v>3486406531</v>
      </c>
      <c r="AQ60" s="281">
        <v>0</v>
      </c>
      <c r="AR60" s="222">
        <v>0</v>
      </c>
      <c r="AS60" s="222">
        <v>0</v>
      </c>
      <c r="AT60" s="280">
        <v>495935200</v>
      </c>
      <c r="AU60" s="223">
        <v>-495935200</v>
      </c>
      <c r="AV60" s="280">
        <v>495935200</v>
      </c>
      <c r="AW60" s="222">
        <v>0</v>
      </c>
      <c r="AX60" s="280">
        <v>495935200</v>
      </c>
      <c r="AY60" s="222">
        <v>0</v>
      </c>
      <c r="AZ60" s="223">
        <v>495935200</v>
      </c>
      <c r="BA60" s="222">
        <v>0</v>
      </c>
      <c r="BB60" s="222">
        <v>0</v>
      </c>
    </row>
    <row r="61" spans="1:54" hidden="1" x14ac:dyDescent="0.25">
      <c r="A61" s="1084" t="s">
        <v>14</v>
      </c>
      <c r="B61" s="829"/>
      <c r="C61" s="1084" t="s">
        <v>279</v>
      </c>
      <c r="D61" s="829"/>
      <c r="E61" s="1084" t="s">
        <v>280</v>
      </c>
      <c r="F61" s="829"/>
      <c r="G61" s="1084" t="s">
        <v>284</v>
      </c>
      <c r="H61" s="829"/>
      <c r="I61" s="1084" t="s">
        <v>279</v>
      </c>
      <c r="J61" s="829"/>
      <c r="K61" s="829"/>
      <c r="L61" s="1084" t="s">
        <v>282</v>
      </c>
      <c r="M61" s="829"/>
      <c r="N61" s="829"/>
      <c r="O61" s="1084"/>
      <c r="P61" s="829"/>
      <c r="Q61" s="1084"/>
      <c r="R61" s="829"/>
      <c r="S61" s="1083" t="s">
        <v>30</v>
      </c>
      <c r="T61" s="829"/>
      <c r="U61" s="829"/>
      <c r="V61" s="829"/>
      <c r="W61" s="829"/>
      <c r="X61" s="829"/>
      <c r="Y61" s="829"/>
      <c r="Z61" s="829"/>
      <c r="AA61" s="1084" t="s">
        <v>273</v>
      </c>
      <c r="AB61" s="829"/>
      <c r="AC61" s="829"/>
      <c r="AD61" s="829"/>
      <c r="AE61" s="829"/>
      <c r="AF61" s="1084" t="s">
        <v>274</v>
      </c>
      <c r="AG61" s="829"/>
      <c r="AH61" s="829"/>
      <c r="AI61" s="224" t="s">
        <v>65</v>
      </c>
      <c r="AJ61" s="1085" t="s">
        <v>275</v>
      </c>
      <c r="AK61" s="829"/>
      <c r="AL61" s="829"/>
      <c r="AM61" s="829"/>
      <c r="AN61" s="829"/>
      <c r="AO61" s="829"/>
      <c r="AP61" s="223">
        <v>1530182979</v>
      </c>
      <c r="AQ61" s="281">
        <v>0</v>
      </c>
      <c r="AR61" s="222">
        <v>0</v>
      </c>
      <c r="AS61" s="222">
        <v>0</v>
      </c>
      <c r="AT61" s="280">
        <v>7474347</v>
      </c>
      <c r="AU61" s="223">
        <v>-7474347</v>
      </c>
      <c r="AV61" s="280">
        <v>7474347</v>
      </c>
      <c r="AW61" s="222">
        <v>0</v>
      </c>
      <c r="AX61" s="280">
        <v>7474347</v>
      </c>
      <c r="AY61" s="222">
        <v>0</v>
      </c>
      <c r="AZ61" s="223">
        <v>7474347</v>
      </c>
      <c r="BA61" s="222">
        <v>0</v>
      </c>
      <c r="BB61" s="222">
        <v>0</v>
      </c>
    </row>
    <row r="62" spans="1:54" hidden="1" x14ac:dyDescent="0.25">
      <c r="A62" s="1084" t="s">
        <v>14</v>
      </c>
      <c r="B62" s="829"/>
      <c r="C62" s="1084" t="s">
        <v>279</v>
      </c>
      <c r="D62" s="829"/>
      <c r="E62" s="1084" t="s">
        <v>280</v>
      </c>
      <c r="F62" s="829"/>
      <c r="G62" s="1084" t="s">
        <v>284</v>
      </c>
      <c r="H62" s="829"/>
      <c r="I62" s="1084" t="s">
        <v>279</v>
      </c>
      <c r="J62" s="829"/>
      <c r="K62" s="829"/>
      <c r="L62" s="1084" t="s">
        <v>289</v>
      </c>
      <c r="M62" s="829"/>
      <c r="N62" s="829"/>
      <c r="O62" s="1084"/>
      <c r="P62" s="829"/>
      <c r="Q62" s="1084"/>
      <c r="R62" s="829"/>
      <c r="S62" s="1083" t="s">
        <v>31</v>
      </c>
      <c r="T62" s="829"/>
      <c r="U62" s="829"/>
      <c r="V62" s="829"/>
      <c r="W62" s="829"/>
      <c r="X62" s="829"/>
      <c r="Y62" s="829"/>
      <c r="Z62" s="829"/>
      <c r="AA62" s="1084" t="s">
        <v>273</v>
      </c>
      <c r="AB62" s="829"/>
      <c r="AC62" s="829"/>
      <c r="AD62" s="829"/>
      <c r="AE62" s="829"/>
      <c r="AF62" s="1084" t="s">
        <v>274</v>
      </c>
      <c r="AG62" s="829"/>
      <c r="AH62" s="829"/>
      <c r="AI62" s="224" t="s">
        <v>65</v>
      </c>
      <c r="AJ62" s="1085" t="s">
        <v>275</v>
      </c>
      <c r="AK62" s="829"/>
      <c r="AL62" s="829"/>
      <c r="AM62" s="829"/>
      <c r="AN62" s="829"/>
      <c r="AO62" s="829"/>
      <c r="AP62" s="223">
        <v>4451871042</v>
      </c>
      <c r="AQ62" s="281">
        <v>0</v>
      </c>
      <c r="AR62" s="222">
        <v>0</v>
      </c>
      <c r="AS62" s="222">
        <v>0</v>
      </c>
      <c r="AT62" s="280">
        <v>453359200</v>
      </c>
      <c r="AU62" s="223">
        <v>-453359200</v>
      </c>
      <c r="AV62" s="280">
        <v>453359200</v>
      </c>
      <c r="AW62" s="222">
        <v>0</v>
      </c>
      <c r="AX62" s="280">
        <v>453359200</v>
      </c>
      <c r="AY62" s="222">
        <v>0</v>
      </c>
      <c r="AZ62" s="223">
        <v>453359200</v>
      </c>
      <c r="BA62" s="222">
        <v>0</v>
      </c>
      <c r="BB62" s="222">
        <v>0</v>
      </c>
    </row>
    <row r="63" spans="1:54" hidden="1" x14ac:dyDescent="0.25">
      <c r="A63" s="1084" t="s">
        <v>14</v>
      </c>
      <c r="B63" s="829"/>
      <c r="C63" s="1084" t="s">
        <v>279</v>
      </c>
      <c r="D63" s="829"/>
      <c r="E63" s="1084" t="s">
        <v>280</v>
      </c>
      <c r="F63" s="829"/>
      <c r="G63" s="1084" t="s">
        <v>284</v>
      </c>
      <c r="H63" s="829"/>
      <c r="I63" s="1084" t="s">
        <v>279</v>
      </c>
      <c r="J63" s="829"/>
      <c r="K63" s="829"/>
      <c r="L63" s="1084" t="s">
        <v>283</v>
      </c>
      <c r="M63" s="829"/>
      <c r="N63" s="829"/>
      <c r="O63" s="1084"/>
      <c r="P63" s="829"/>
      <c r="Q63" s="1084"/>
      <c r="R63" s="829"/>
      <c r="S63" s="1083" t="s">
        <v>32</v>
      </c>
      <c r="T63" s="829"/>
      <c r="U63" s="829"/>
      <c r="V63" s="829"/>
      <c r="W63" s="829"/>
      <c r="X63" s="829"/>
      <c r="Y63" s="829"/>
      <c r="Z63" s="829"/>
      <c r="AA63" s="1084" t="s">
        <v>273</v>
      </c>
      <c r="AB63" s="829"/>
      <c r="AC63" s="829"/>
      <c r="AD63" s="829"/>
      <c r="AE63" s="829"/>
      <c r="AF63" s="1084" t="s">
        <v>274</v>
      </c>
      <c r="AG63" s="829"/>
      <c r="AH63" s="829"/>
      <c r="AI63" s="224" t="s">
        <v>65</v>
      </c>
      <c r="AJ63" s="1085" t="s">
        <v>275</v>
      </c>
      <c r="AK63" s="829"/>
      <c r="AL63" s="829"/>
      <c r="AM63" s="829"/>
      <c r="AN63" s="829"/>
      <c r="AO63" s="829"/>
      <c r="AP63" s="223">
        <v>7532131228</v>
      </c>
      <c r="AQ63" s="281">
        <v>0</v>
      </c>
      <c r="AR63" s="222">
        <v>0</v>
      </c>
      <c r="AS63" s="222">
        <v>0</v>
      </c>
      <c r="AT63" s="280">
        <v>773076700</v>
      </c>
      <c r="AU63" s="223">
        <v>-773076700</v>
      </c>
      <c r="AV63" s="280">
        <v>773076700</v>
      </c>
      <c r="AW63" s="222">
        <v>0</v>
      </c>
      <c r="AX63" s="280">
        <v>773076700</v>
      </c>
      <c r="AY63" s="222">
        <v>0</v>
      </c>
      <c r="AZ63" s="223">
        <v>773076700</v>
      </c>
      <c r="BA63" s="222">
        <v>0</v>
      </c>
      <c r="BB63" s="223">
        <v>3483860</v>
      </c>
    </row>
    <row r="64" spans="1:54" hidden="1" x14ac:dyDescent="0.25">
      <c r="A64" s="1084" t="s">
        <v>14</v>
      </c>
      <c r="B64" s="829"/>
      <c r="C64" s="1084" t="s">
        <v>279</v>
      </c>
      <c r="D64" s="829"/>
      <c r="E64" s="1084" t="s">
        <v>280</v>
      </c>
      <c r="F64" s="829"/>
      <c r="G64" s="1084" t="s">
        <v>284</v>
      </c>
      <c r="H64" s="829"/>
      <c r="I64" s="1084" t="s">
        <v>279</v>
      </c>
      <c r="J64" s="829"/>
      <c r="K64" s="829"/>
      <c r="L64" s="1084" t="s">
        <v>284</v>
      </c>
      <c r="M64" s="829"/>
      <c r="N64" s="829"/>
      <c r="O64" s="1084"/>
      <c r="P64" s="829"/>
      <c r="Q64" s="1084"/>
      <c r="R64" s="829"/>
      <c r="S64" s="1083" t="s">
        <v>33</v>
      </c>
      <c r="T64" s="829"/>
      <c r="U64" s="829"/>
      <c r="V64" s="829"/>
      <c r="W64" s="829"/>
      <c r="X64" s="829"/>
      <c r="Y64" s="829"/>
      <c r="Z64" s="829"/>
      <c r="AA64" s="1084" t="s">
        <v>273</v>
      </c>
      <c r="AB64" s="829"/>
      <c r="AC64" s="829"/>
      <c r="AD64" s="829"/>
      <c r="AE64" s="829"/>
      <c r="AF64" s="1084" t="s">
        <v>274</v>
      </c>
      <c r="AG64" s="829"/>
      <c r="AH64" s="829"/>
      <c r="AI64" s="224" t="s">
        <v>65</v>
      </c>
      <c r="AJ64" s="1085" t="s">
        <v>275</v>
      </c>
      <c r="AK64" s="829"/>
      <c r="AL64" s="829"/>
      <c r="AM64" s="829"/>
      <c r="AN64" s="829"/>
      <c r="AO64" s="829"/>
      <c r="AP64" s="223">
        <v>934946689</v>
      </c>
      <c r="AQ64" s="281">
        <v>0</v>
      </c>
      <c r="AR64" s="222">
        <v>0</v>
      </c>
      <c r="AS64" s="222">
        <v>0</v>
      </c>
      <c r="AT64" s="280">
        <v>92605000</v>
      </c>
      <c r="AU64" s="223">
        <v>-92605000</v>
      </c>
      <c r="AV64" s="280">
        <v>92605000</v>
      </c>
      <c r="AW64" s="222">
        <v>0</v>
      </c>
      <c r="AX64" s="280">
        <v>92605000</v>
      </c>
      <c r="AY64" s="222">
        <v>0</v>
      </c>
      <c r="AZ64" s="223">
        <v>92605000</v>
      </c>
      <c r="BA64" s="222">
        <v>0</v>
      </c>
      <c r="BB64" s="222">
        <v>0</v>
      </c>
    </row>
    <row r="65" spans="1:54" hidden="1" x14ac:dyDescent="0.25">
      <c r="A65" s="1077" t="s">
        <v>14</v>
      </c>
      <c r="B65" s="829"/>
      <c r="C65" s="1077" t="s">
        <v>279</v>
      </c>
      <c r="D65" s="829"/>
      <c r="E65" s="1077" t="s">
        <v>280</v>
      </c>
      <c r="F65" s="829"/>
      <c r="G65" s="1077" t="s">
        <v>284</v>
      </c>
      <c r="H65" s="829"/>
      <c r="I65" s="1077" t="s">
        <v>282</v>
      </c>
      <c r="J65" s="829"/>
      <c r="K65" s="829"/>
      <c r="L65" s="1077"/>
      <c r="M65" s="829"/>
      <c r="N65" s="829"/>
      <c r="O65" s="1077"/>
      <c r="P65" s="829"/>
      <c r="Q65" s="1077"/>
      <c r="R65" s="829"/>
      <c r="S65" s="1076" t="s">
        <v>291</v>
      </c>
      <c r="T65" s="829"/>
      <c r="U65" s="829"/>
      <c r="V65" s="829"/>
      <c r="W65" s="829"/>
      <c r="X65" s="829"/>
      <c r="Y65" s="829"/>
      <c r="Z65" s="829"/>
      <c r="AA65" s="1077" t="s">
        <v>273</v>
      </c>
      <c r="AB65" s="829"/>
      <c r="AC65" s="829"/>
      <c r="AD65" s="829"/>
      <c r="AE65" s="829"/>
      <c r="AF65" s="1077" t="s">
        <v>274</v>
      </c>
      <c r="AG65" s="829"/>
      <c r="AH65" s="829"/>
      <c r="AI65" s="227" t="s">
        <v>65</v>
      </c>
      <c r="AJ65" s="1078" t="s">
        <v>275</v>
      </c>
      <c r="AK65" s="829"/>
      <c r="AL65" s="829"/>
      <c r="AM65" s="829"/>
      <c r="AN65" s="829"/>
      <c r="AO65" s="829"/>
      <c r="AP65" s="226">
        <v>12419953098</v>
      </c>
      <c r="AQ65" s="278">
        <v>0</v>
      </c>
      <c r="AR65" s="225">
        <v>0</v>
      </c>
      <c r="AS65" s="225">
        <v>0</v>
      </c>
      <c r="AT65" s="277">
        <v>1239891053</v>
      </c>
      <c r="AU65" s="226">
        <v>-1239891053</v>
      </c>
      <c r="AV65" s="277">
        <v>1239891053</v>
      </c>
      <c r="AW65" s="225">
        <v>0</v>
      </c>
      <c r="AX65" s="277">
        <v>1239891053</v>
      </c>
      <c r="AY65" s="225">
        <v>0</v>
      </c>
      <c r="AZ65" s="226">
        <v>1239891053</v>
      </c>
      <c r="BA65" s="225">
        <v>0</v>
      </c>
      <c r="BB65" s="226">
        <v>912946</v>
      </c>
    </row>
    <row r="66" spans="1:54" hidden="1" x14ac:dyDescent="0.25">
      <c r="A66" s="1084" t="s">
        <v>14</v>
      </c>
      <c r="B66" s="829"/>
      <c r="C66" s="1084" t="s">
        <v>279</v>
      </c>
      <c r="D66" s="829"/>
      <c r="E66" s="1084" t="s">
        <v>280</v>
      </c>
      <c r="F66" s="829"/>
      <c r="G66" s="1084" t="s">
        <v>284</v>
      </c>
      <c r="H66" s="829"/>
      <c r="I66" s="1084" t="s">
        <v>282</v>
      </c>
      <c r="J66" s="829"/>
      <c r="K66" s="829"/>
      <c r="L66" s="1084" t="s">
        <v>279</v>
      </c>
      <c r="M66" s="829"/>
      <c r="N66" s="829"/>
      <c r="O66" s="1084"/>
      <c r="P66" s="829"/>
      <c r="Q66" s="1084"/>
      <c r="R66" s="829"/>
      <c r="S66" s="1083" t="s">
        <v>34</v>
      </c>
      <c r="T66" s="829"/>
      <c r="U66" s="829"/>
      <c r="V66" s="829"/>
      <c r="W66" s="829"/>
      <c r="X66" s="829"/>
      <c r="Y66" s="829"/>
      <c r="Z66" s="829"/>
      <c r="AA66" s="1084" t="s">
        <v>273</v>
      </c>
      <c r="AB66" s="829"/>
      <c r="AC66" s="829"/>
      <c r="AD66" s="829"/>
      <c r="AE66" s="829"/>
      <c r="AF66" s="1084" t="s">
        <v>274</v>
      </c>
      <c r="AG66" s="829"/>
      <c r="AH66" s="829"/>
      <c r="AI66" s="224" t="s">
        <v>65</v>
      </c>
      <c r="AJ66" s="1085" t="s">
        <v>275</v>
      </c>
      <c r="AK66" s="829"/>
      <c r="AL66" s="829"/>
      <c r="AM66" s="829"/>
      <c r="AN66" s="829"/>
      <c r="AO66" s="829"/>
      <c r="AP66" s="223">
        <v>119144700</v>
      </c>
      <c r="AQ66" s="281">
        <v>0</v>
      </c>
      <c r="AR66" s="222">
        <v>0</v>
      </c>
      <c r="AS66" s="222">
        <v>0</v>
      </c>
      <c r="AT66" s="280">
        <v>15288800</v>
      </c>
      <c r="AU66" s="223">
        <v>-15288800</v>
      </c>
      <c r="AV66" s="280">
        <v>15288800</v>
      </c>
      <c r="AW66" s="222">
        <v>0</v>
      </c>
      <c r="AX66" s="280">
        <v>15288800</v>
      </c>
      <c r="AY66" s="222">
        <v>0</v>
      </c>
      <c r="AZ66" s="223">
        <v>15288800</v>
      </c>
      <c r="BA66" s="222">
        <v>0</v>
      </c>
      <c r="BB66" s="222">
        <v>0</v>
      </c>
    </row>
    <row r="67" spans="1:54" hidden="1" x14ac:dyDescent="0.25">
      <c r="A67" s="1084" t="s">
        <v>14</v>
      </c>
      <c r="B67" s="829"/>
      <c r="C67" s="1084" t="s">
        <v>279</v>
      </c>
      <c r="D67" s="829"/>
      <c r="E67" s="1084" t="s">
        <v>280</v>
      </c>
      <c r="F67" s="829"/>
      <c r="G67" s="1084" t="s">
        <v>284</v>
      </c>
      <c r="H67" s="829"/>
      <c r="I67" s="1084" t="s">
        <v>282</v>
      </c>
      <c r="J67" s="829"/>
      <c r="K67" s="829"/>
      <c r="L67" s="1084" t="s">
        <v>282</v>
      </c>
      <c r="M67" s="829"/>
      <c r="N67" s="829"/>
      <c r="O67" s="1084"/>
      <c r="P67" s="829"/>
      <c r="Q67" s="1084"/>
      <c r="R67" s="829"/>
      <c r="S67" s="1083" t="s">
        <v>35</v>
      </c>
      <c r="T67" s="829"/>
      <c r="U67" s="829"/>
      <c r="V67" s="829"/>
      <c r="W67" s="829"/>
      <c r="X67" s="829"/>
      <c r="Y67" s="829"/>
      <c r="Z67" s="829"/>
      <c r="AA67" s="1084" t="s">
        <v>273</v>
      </c>
      <c r="AB67" s="829"/>
      <c r="AC67" s="829"/>
      <c r="AD67" s="829"/>
      <c r="AE67" s="829"/>
      <c r="AF67" s="1084" t="s">
        <v>274</v>
      </c>
      <c r="AG67" s="829"/>
      <c r="AH67" s="829"/>
      <c r="AI67" s="224" t="s">
        <v>65</v>
      </c>
      <c r="AJ67" s="1085" t="s">
        <v>275</v>
      </c>
      <c r="AK67" s="829"/>
      <c r="AL67" s="829"/>
      <c r="AM67" s="829"/>
      <c r="AN67" s="829"/>
      <c r="AO67" s="829"/>
      <c r="AP67" s="223">
        <v>5697403045</v>
      </c>
      <c r="AQ67" s="281">
        <v>0</v>
      </c>
      <c r="AR67" s="222">
        <v>0</v>
      </c>
      <c r="AS67" s="222">
        <v>0</v>
      </c>
      <c r="AT67" s="280">
        <v>569840053</v>
      </c>
      <c r="AU67" s="223">
        <v>-569840053</v>
      </c>
      <c r="AV67" s="280">
        <v>569840053</v>
      </c>
      <c r="AW67" s="222">
        <v>0</v>
      </c>
      <c r="AX67" s="280">
        <v>569840053</v>
      </c>
      <c r="AY67" s="222">
        <v>0</v>
      </c>
      <c r="AZ67" s="223">
        <v>569840053</v>
      </c>
      <c r="BA67" s="222">
        <v>0</v>
      </c>
      <c r="BB67" s="222">
        <v>0</v>
      </c>
    </row>
    <row r="68" spans="1:54" hidden="1" x14ac:dyDescent="0.25">
      <c r="A68" s="1084" t="s">
        <v>14</v>
      </c>
      <c r="B68" s="829"/>
      <c r="C68" s="1084" t="s">
        <v>279</v>
      </c>
      <c r="D68" s="829"/>
      <c r="E68" s="1084" t="s">
        <v>280</v>
      </c>
      <c r="F68" s="829"/>
      <c r="G68" s="1084" t="s">
        <v>284</v>
      </c>
      <c r="H68" s="829"/>
      <c r="I68" s="1084" t="s">
        <v>282</v>
      </c>
      <c r="J68" s="829"/>
      <c r="K68" s="829"/>
      <c r="L68" s="1084" t="s">
        <v>289</v>
      </c>
      <c r="M68" s="829"/>
      <c r="N68" s="829"/>
      <c r="O68" s="1084"/>
      <c r="P68" s="829"/>
      <c r="Q68" s="1084"/>
      <c r="R68" s="829"/>
      <c r="S68" s="1083" t="s">
        <v>36</v>
      </c>
      <c r="T68" s="829"/>
      <c r="U68" s="829"/>
      <c r="V68" s="829"/>
      <c r="W68" s="829"/>
      <c r="X68" s="829"/>
      <c r="Y68" s="829"/>
      <c r="Z68" s="829"/>
      <c r="AA68" s="1084" t="s">
        <v>273</v>
      </c>
      <c r="AB68" s="829"/>
      <c r="AC68" s="829"/>
      <c r="AD68" s="829"/>
      <c r="AE68" s="829"/>
      <c r="AF68" s="1084" t="s">
        <v>274</v>
      </c>
      <c r="AG68" s="829"/>
      <c r="AH68" s="829"/>
      <c r="AI68" s="224" t="s">
        <v>65</v>
      </c>
      <c r="AJ68" s="1085" t="s">
        <v>275</v>
      </c>
      <c r="AK68" s="829"/>
      <c r="AL68" s="829"/>
      <c r="AM68" s="829"/>
      <c r="AN68" s="829"/>
      <c r="AO68" s="829"/>
      <c r="AP68" s="223">
        <v>6528258063</v>
      </c>
      <c r="AQ68" s="281">
        <v>0</v>
      </c>
      <c r="AR68" s="222">
        <v>0</v>
      </c>
      <c r="AS68" s="222">
        <v>0</v>
      </c>
      <c r="AT68" s="280">
        <v>647493600</v>
      </c>
      <c r="AU68" s="223">
        <v>-647493600</v>
      </c>
      <c r="AV68" s="280">
        <v>647493600</v>
      </c>
      <c r="AW68" s="222">
        <v>0</v>
      </c>
      <c r="AX68" s="280">
        <v>647493600</v>
      </c>
      <c r="AY68" s="222">
        <v>0</v>
      </c>
      <c r="AZ68" s="223">
        <v>647493600</v>
      </c>
      <c r="BA68" s="222">
        <v>0</v>
      </c>
      <c r="BB68" s="223">
        <v>912946</v>
      </c>
    </row>
    <row r="69" spans="1:54" hidden="1" x14ac:dyDescent="0.25">
      <c r="A69" s="1084" t="s">
        <v>14</v>
      </c>
      <c r="B69" s="829"/>
      <c r="C69" s="1084" t="s">
        <v>279</v>
      </c>
      <c r="D69" s="829"/>
      <c r="E69" s="1084" t="s">
        <v>280</v>
      </c>
      <c r="F69" s="829"/>
      <c r="G69" s="1084" t="s">
        <v>284</v>
      </c>
      <c r="H69" s="829"/>
      <c r="I69" s="1084" t="s">
        <v>282</v>
      </c>
      <c r="J69" s="829"/>
      <c r="K69" s="829"/>
      <c r="L69" s="1084" t="s">
        <v>292</v>
      </c>
      <c r="M69" s="829"/>
      <c r="N69" s="829"/>
      <c r="O69" s="1084"/>
      <c r="P69" s="829"/>
      <c r="Q69" s="1084"/>
      <c r="R69" s="829"/>
      <c r="S69" s="1083" t="s">
        <v>37</v>
      </c>
      <c r="T69" s="829"/>
      <c r="U69" s="829"/>
      <c r="V69" s="829"/>
      <c r="W69" s="829"/>
      <c r="X69" s="829"/>
      <c r="Y69" s="829"/>
      <c r="Z69" s="829"/>
      <c r="AA69" s="1084" t="s">
        <v>273</v>
      </c>
      <c r="AB69" s="829"/>
      <c r="AC69" s="829"/>
      <c r="AD69" s="829"/>
      <c r="AE69" s="829"/>
      <c r="AF69" s="1084" t="s">
        <v>274</v>
      </c>
      <c r="AG69" s="829"/>
      <c r="AH69" s="829"/>
      <c r="AI69" s="224" t="s">
        <v>65</v>
      </c>
      <c r="AJ69" s="1085" t="s">
        <v>275</v>
      </c>
      <c r="AK69" s="829"/>
      <c r="AL69" s="829"/>
      <c r="AM69" s="829"/>
      <c r="AN69" s="829"/>
      <c r="AO69" s="829"/>
      <c r="AP69" s="223">
        <v>75147290</v>
      </c>
      <c r="AQ69" s="281">
        <v>0</v>
      </c>
      <c r="AR69" s="222">
        <v>0</v>
      </c>
      <c r="AS69" s="222">
        <v>0</v>
      </c>
      <c r="AT69" s="280">
        <v>7268600</v>
      </c>
      <c r="AU69" s="223">
        <v>-7268600</v>
      </c>
      <c r="AV69" s="280">
        <v>7268600</v>
      </c>
      <c r="AW69" s="222">
        <v>0</v>
      </c>
      <c r="AX69" s="280">
        <v>7268600</v>
      </c>
      <c r="AY69" s="222">
        <v>0</v>
      </c>
      <c r="AZ69" s="223">
        <v>7268600</v>
      </c>
      <c r="BA69" s="222">
        <v>0</v>
      </c>
      <c r="BB69" s="222">
        <v>0</v>
      </c>
    </row>
    <row r="70" spans="1:54" hidden="1" x14ac:dyDescent="0.25">
      <c r="A70" s="1084" t="s">
        <v>14</v>
      </c>
      <c r="B70" s="829"/>
      <c r="C70" s="1084" t="s">
        <v>279</v>
      </c>
      <c r="D70" s="829"/>
      <c r="E70" s="1084" t="s">
        <v>280</v>
      </c>
      <c r="F70" s="829"/>
      <c r="G70" s="1084" t="s">
        <v>284</v>
      </c>
      <c r="H70" s="829"/>
      <c r="I70" s="1084" t="s">
        <v>292</v>
      </c>
      <c r="J70" s="829"/>
      <c r="K70" s="829"/>
      <c r="L70" s="1084"/>
      <c r="M70" s="829"/>
      <c r="N70" s="829"/>
      <c r="O70" s="1084"/>
      <c r="P70" s="829"/>
      <c r="Q70" s="1084"/>
      <c r="R70" s="829"/>
      <c r="S70" s="1083" t="s">
        <v>38</v>
      </c>
      <c r="T70" s="829"/>
      <c r="U70" s="829"/>
      <c r="V70" s="829"/>
      <c r="W70" s="829"/>
      <c r="X70" s="829"/>
      <c r="Y70" s="829"/>
      <c r="Z70" s="829"/>
      <c r="AA70" s="1084" t="s">
        <v>273</v>
      </c>
      <c r="AB70" s="829"/>
      <c r="AC70" s="829"/>
      <c r="AD70" s="829"/>
      <c r="AE70" s="829"/>
      <c r="AF70" s="1084" t="s">
        <v>274</v>
      </c>
      <c r="AG70" s="829"/>
      <c r="AH70" s="829"/>
      <c r="AI70" s="224" t="s">
        <v>65</v>
      </c>
      <c r="AJ70" s="1085" t="s">
        <v>275</v>
      </c>
      <c r="AK70" s="829"/>
      <c r="AL70" s="829"/>
      <c r="AM70" s="829"/>
      <c r="AN70" s="829"/>
      <c r="AO70" s="829"/>
      <c r="AP70" s="223">
        <v>2721591300</v>
      </c>
      <c r="AQ70" s="281">
        <v>0</v>
      </c>
      <c r="AR70" s="222">
        <v>0</v>
      </c>
      <c r="AS70" s="222">
        <v>0</v>
      </c>
      <c r="AT70" s="280">
        <v>383438000</v>
      </c>
      <c r="AU70" s="223">
        <v>-383438000</v>
      </c>
      <c r="AV70" s="280">
        <v>383438000</v>
      </c>
      <c r="AW70" s="222">
        <v>0</v>
      </c>
      <c r="AX70" s="280">
        <v>383438000</v>
      </c>
      <c r="AY70" s="222">
        <v>0</v>
      </c>
      <c r="AZ70" s="223">
        <v>383438000</v>
      </c>
      <c r="BA70" s="222">
        <v>0</v>
      </c>
      <c r="BB70" s="222">
        <v>0</v>
      </c>
    </row>
    <row r="71" spans="1:54" hidden="1" x14ac:dyDescent="0.25">
      <c r="A71" s="1084" t="s">
        <v>14</v>
      </c>
      <c r="B71" s="829"/>
      <c r="C71" s="1084" t="s">
        <v>279</v>
      </c>
      <c r="D71" s="829"/>
      <c r="E71" s="1084" t="s">
        <v>280</v>
      </c>
      <c r="F71" s="829"/>
      <c r="G71" s="1084" t="s">
        <v>284</v>
      </c>
      <c r="H71" s="829"/>
      <c r="I71" s="1084" t="s">
        <v>293</v>
      </c>
      <c r="J71" s="829"/>
      <c r="K71" s="829"/>
      <c r="L71" s="1084"/>
      <c r="M71" s="829"/>
      <c r="N71" s="829"/>
      <c r="O71" s="1084"/>
      <c r="P71" s="829"/>
      <c r="Q71" s="1084"/>
      <c r="R71" s="829"/>
      <c r="S71" s="1083" t="s">
        <v>39</v>
      </c>
      <c r="T71" s="829"/>
      <c r="U71" s="829"/>
      <c r="V71" s="829"/>
      <c r="W71" s="829"/>
      <c r="X71" s="829"/>
      <c r="Y71" s="829"/>
      <c r="Z71" s="829"/>
      <c r="AA71" s="1084" t="s">
        <v>273</v>
      </c>
      <c r="AB71" s="829"/>
      <c r="AC71" s="829"/>
      <c r="AD71" s="829"/>
      <c r="AE71" s="829"/>
      <c r="AF71" s="1084" t="s">
        <v>274</v>
      </c>
      <c r="AG71" s="829"/>
      <c r="AH71" s="829"/>
      <c r="AI71" s="224" t="s">
        <v>65</v>
      </c>
      <c r="AJ71" s="1085" t="s">
        <v>275</v>
      </c>
      <c r="AK71" s="829"/>
      <c r="AL71" s="829"/>
      <c r="AM71" s="829"/>
      <c r="AN71" s="829"/>
      <c r="AO71" s="829"/>
      <c r="AP71" s="223">
        <v>520219400</v>
      </c>
      <c r="AQ71" s="281">
        <v>0</v>
      </c>
      <c r="AR71" s="222">
        <v>0</v>
      </c>
      <c r="AS71" s="222">
        <v>0</v>
      </c>
      <c r="AT71" s="280">
        <v>63977800</v>
      </c>
      <c r="AU71" s="223">
        <v>-63977800</v>
      </c>
      <c r="AV71" s="280">
        <v>63977800</v>
      </c>
      <c r="AW71" s="222">
        <v>0</v>
      </c>
      <c r="AX71" s="280">
        <v>63977800</v>
      </c>
      <c r="AY71" s="222">
        <v>0</v>
      </c>
      <c r="AZ71" s="223">
        <v>63977800</v>
      </c>
      <c r="BA71" s="222">
        <v>0</v>
      </c>
      <c r="BB71" s="222">
        <v>0</v>
      </c>
    </row>
    <row r="72" spans="1:54" hidden="1" x14ac:dyDescent="0.25">
      <c r="A72" s="1084" t="s">
        <v>14</v>
      </c>
      <c r="B72" s="829"/>
      <c r="C72" s="1084" t="s">
        <v>279</v>
      </c>
      <c r="D72" s="829"/>
      <c r="E72" s="1084" t="s">
        <v>280</v>
      </c>
      <c r="F72" s="829"/>
      <c r="G72" s="1084" t="s">
        <v>284</v>
      </c>
      <c r="H72" s="829"/>
      <c r="I72" s="1084" t="s">
        <v>294</v>
      </c>
      <c r="J72" s="829"/>
      <c r="K72" s="829"/>
      <c r="L72" s="1084"/>
      <c r="M72" s="829"/>
      <c r="N72" s="829"/>
      <c r="O72" s="1084"/>
      <c r="P72" s="829"/>
      <c r="Q72" s="1084"/>
      <c r="R72" s="829"/>
      <c r="S72" s="1083" t="s">
        <v>40</v>
      </c>
      <c r="T72" s="829"/>
      <c r="U72" s="829"/>
      <c r="V72" s="829"/>
      <c r="W72" s="829"/>
      <c r="X72" s="829"/>
      <c r="Y72" s="829"/>
      <c r="Z72" s="829"/>
      <c r="AA72" s="1084" t="s">
        <v>273</v>
      </c>
      <c r="AB72" s="829"/>
      <c r="AC72" s="829"/>
      <c r="AD72" s="829"/>
      <c r="AE72" s="829"/>
      <c r="AF72" s="1084" t="s">
        <v>274</v>
      </c>
      <c r="AG72" s="829"/>
      <c r="AH72" s="829"/>
      <c r="AI72" s="224" t="s">
        <v>65</v>
      </c>
      <c r="AJ72" s="1085" t="s">
        <v>275</v>
      </c>
      <c r="AK72" s="829"/>
      <c r="AL72" s="829"/>
      <c r="AM72" s="829"/>
      <c r="AN72" s="829"/>
      <c r="AO72" s="829"/>
      <c r="AP72" s="223">
        <v>520219400</v>
      </c>
      <c r="AQ72" s="281">
        <v>0</v>
      </c>
      <c r="AR72" s="222">
        <v>0</v>
      </c>
      <c r="AS72" s="222">
        <v>0</v>
      </c>
      <c r="AT72" s="280">
        <v>63977800</v>
      </c>
      <c r="AU72" s="223">
        <v>-63977800</v>
      </c>
      <c r="AV72" s="280">
        <v>63977800</v>
      </c>
      <c r="AW72" s="222">
        <v>0</v>
      </c>
      <c r="AX72" s="280">
        <v>63977800</v>
      </c>
      <c r="AY72" s="222">
        <v>0</v>
      </c>
      <c r="AZ72" s="223">
        <v>63977800</v>
      </c>
      <c r="BA72" s="222">
        <v>0</v>
      </c>
      <c r="BB72" s="222">
        <v>0</v>
      </c>
    </row>
    <row r="73" spans="1:54" hidden="1" x14ac:dyDescent="0.25">
      <c r="A73" s="1084" t="s">
        <v>14</v>
      </c>
      <c r="B73" s="829"/>
      <c r="C73" s="1084" t="s">
        <v>279</v>
      </c>
      <c r="D73" s="829"/>
      <c r="E73" s="1084" t="s">
        <v>280</v>
      </c>
      <c r="F73" s="829"/>
      <c r="G73" s="1084" t="s">
        <v>284</v>
      </c>
      <c r="H73" s="829"/>
      <c r="I73" s="1084" t="s">
        <v>288</v>
      </c>
      <c r="J73" s="829"/>
      <c r="K73" s="829"/>
      <c r="L73" s="1084"/>
      <c r="M73" s="829"/>
      <c r="N73" s="829"/>
      <c r="O73" s="1084"/>
      <c r="P73" s="829"/>
      <c r="Q73" s="1084"/>
      <c r="R73" s="829"/>
      <c r="S73" s="1083" t="s">
        <v>41</v>
      </c>
      <c r="T73" s="829"/>
      <c r="U73" s="829"/>
      <c r="V73" s="829"/>
      <c r="W73" s="829"/>
      <c r="X73" s="829"/>
      <c r="Y73" s="829"/>
      <c r="Z73" s="829"/>
      <c r="AA73" s="1084" t="s">
        <v>273</v>
      </c>
      <c r="AB73" s="829"/>
      <c r="AC73" s="829"/>
      <c r="AD73" s="829"/>
      <c r="AE73" s="829"/>
      <c r="AF73" s="1084" t="s">
        <v>274</v>
      </c>
      <c r="AG73" s="829"/>
      <c r="AH73" s="829"/>
      <c r="AI73" s="224" t="s">
        <v>65</v>
      </c>
      <c r="AJ73" s="1085" t="s">
        <v>275</v>
      </c>
      <c r="AK73" s="829"/>
      <c r="AL73" s="829"/>
      <c r="AM73" s="829"/>
      <c r="AN73" s="829"/>
      <c r="AO73" s="829"/>
      <c r="AP73" s="223">
        <v>940395000</v>
      </c>
      <c r="AQ73" s="281">
        <v>0</v>
      </c>
      <c r="AR73" s="222">
        <v>0</v>
      </c>
      <c r="AS73" s="222">
        <v>0</v>
      </c>
      <c r="AT73" s="280">
        <v>127877300</v>
      </c>
      <c r="AU73" s="223">
        <v>-127877300</v>
      </c>
      <c r="AV73" s="280">
        <v>127877300</v>
      </c>
      <c r="AW73" s="222">
        <v>0</v>
      </c>
      <c r="AX73" s="280">
        <v>127877300</v>
      </c>
      <c r="AY73" s="222">
        <v>0</v>
      </c>
      <c r="AZ73" s="223">
        <v>127877300</v>
      </c>
      <c r="BA73" s="222">
        <v>0</v>
      </c>
      <c r="BB73" s="222">
        <v>0</v>
      </c>
    </row>
    <row r="74" spans="1:54" s="188" customFormat="1" hidden="1" x14ac:dyDescent="0.25">
      <c r="A74" s="853" t="s">
        <v>14</v>
      </c>
      <c r="B74" s="854"/>
      <c r="C74" s="853" t="s">
        <v>282</v>
      </c>
      <c r="D74" s="854"/>
      <c r="E74" s="853"/>
      <c r="F74" s="854"/>
      <c r="G74" s="853"/>
      <c r="H74" s="854"/>
      <c r="I74" s="853"/>
      <c r="J74" s="854"/>
      <c r="K74" s="854"/>
      <c r="L74" s="853"/>
      <c r="M74" s="854"/>
      <c r="N74" s="854"/>
      <c r="O74" s="853"/>
      <c r="P74" s="854"/>
      <c r="Q74" s="853"/>
      <c r="R74" s="854"/>
      <c r="S74" s="1119" t="s">
        <v>9</v>
      </c>
      <c r="T74" s="854"/>
      <c r="U74" s="854"/>
      <c r="V74" s="854"/>
      <c r="W74" s="854"/>
      <c r="X74" s="854"/>
      <c r="Y74" s="854"/>
      <c r="Z74" s="854"/>
      <c r="AA74" s="853" t="s">
        <v>273</v>
      </c>
      <c r="AB74" s="854"/>
      <c r="AC74" s="854"/>
      <c r="AD74" s="854"/>
      <c r="AE74" s="854"/>
      <c r="AF74" s="853" t="s">
        <v>274</v>
      </c>
      <c r="AG74" s="854"/>
      <c r="AH74" s="854"/>
      <c r="AI74" s="146" t="s">
        <v>65</v>
      </c>
      <c r="AJ74" s="855" t="s">
        <v>275</v>
      </c>
      <c r="AK74" s="854"/>
      <c r="AL74" s="854"/>
      <c r="AM74" s="854"/>
      <c r="AN74" s="854"/>
      <c r="AO74" s="854"/>
      <c r="AP74" s="145">
        <v>14585414179</v>
      </c>
      <c r="AQ74" s="282">
        <v>260239196.5</v>
      </c>
      <c r="AR74" s="145">
        <v>3907350294.9400001</v>
      </c>
      <c r="AS74" s="145">
        <v>-145000000</v>
      </c>
      <c r="AT74" s="282">
        <v>121737851</v>
      </c>
      <c r="AU74" s="145">
        <v>138501345.5</v>
      </c>
      <c r="AV74" s="282">
        <v>1050483871.61</v>
      </c>
      <c r="AW74" s="145">
        <v>-928746020.61000001</v>
      </c>
      <c r="AX74" s="282">
        <v>1029897867.61</v>
      </c>
      <c r="AY74" s="145">
        <v>20586004</v>
      </c>
      <c r="AZ74" s="145">
        <v>1029897867.61</v>
      </c>
      <c r="BA74" s="147">
        <v>0</v>
      </c>
      <c r="BB74" s="145">
        <v>391766</v>
      </c>
    </row>
    <row r="75" spans="1:54" s="188" customFormat="1" hidden="1" x14ac:dyDescent="0.25">
      <c r="A75" s="853" t="s">
        <v>14</v>
      </c>
      <c r="B75" s="854"/>
      <c r="C75" s="853" t="s">
        <v>282</v>
      </c>
      <c r="D75" s="854"/>
      <c r="E75" s="853"/>
      <c r="F75" s="854"/>
      <c r="G75" s="853"/>
      <c r="H75" s="854"/>
      <c r="I75" s="853"/>
      <c r="J75" s="854"/>
      <c r="K75" s="854"/>
      <c r="L75" s="853"/>
      <c r="M75" s="854"/>
      <c r="N75" s="854"/>
      <c r="O75" s="853"/>
      <c r="P75" s="854"/>
      <c r="Q75" s="853"/>
      <c r="R75" s="854"/>
      <c r="S75" s="1119" t="s">
        <v>9</v>
      </c>
      <c r="T75" s="854"/>
      <c r="U75" s="854"/>
      <c r="V75" s="854"/>
      <c r="W75" s="854"/>
      <c r="X75" s="854"/>
      <c r="Y75" s="854"/>
      <c r="Z75" s="854"/>
      <c r="AA75" s="853" t="s">
        <v>273</v>
      </c>
      <c r="AB75" s="854"/>
      <c r="AC75" s="854"/>
      <c r="AD75" s="854"/>
      <c r="AE75" s="854"/>
      <c r="AF75" s="853" t="s">
        <v>274</v>
      </c>
      <c r="AG75" s="854"/>
      <c r="AH75" s="854"/>
      <c r="AI75" s="146" t="s">
        <v>303</v>
      </c>
      <c r="AJ75" s="855" t="s">
        <v>321</v>
      </c>
      <c r="AK75" s="854"/>
      <c r="AL75" s="854"/>
      <c r="AM75" s="854"/>
      <c r="AN75" s="854"/>
      <c r="AO75" s="854"/>
      <c r="AP75" s="145">
        <v>4021085821</v>
      </c>
      <c r="AQ75" s="282">
        <v>550000000</v>
      </c>
      <c r="AR75" s="145">
        <v>3471085821</v>
      </c>
      <c r="AS75" s="147">
        <v>0</v>
      </c>
      <c r="AT75" s="283">
        <v>0</v>
      </c>
      <c r="AU75" s="145">
        <v>550000000</v>
      </c>
      <c r="AV75" s="283">
        <v>0</v>
      </c>
      <c r="AW75" s="147">
        <v>0</v>
      </c>
      <c r="AX75" s="283">
        <v>0</v>
      </c>
      <c r="AY75" s="147">
        <v>0</v>
      </c>
      <c r="AZ75" s="147">
        <v>0</v>
      </c>
      <c r="BA75" s="147">
        <v>0</v>
      </c>
      <c r="BB75" s="147">
        <v>0</v>
      </c>
    </row>
    <row r="76" spans="1:54" hidden="1" x14ac:dyDescent="0.25">
      <c r="A76" s="1077" t="s">
        <v>14</v>
      </c>
      <c r="B76" s="829"/>
      <c r="C76" s="1077" t="s">
        <v>282</v>
      </c>
      <c r="D76" s="829"/>
      <c r="E76" s="1077" t="s">
        <v>280</v>
      </c>
      <c r="F76" s="829"/>
      <c r="G76" s="1077"/>
      <c r="H76" s="829"/>
      <c r="I76" s="1077"/>
      <c r="J76" s="829"/>
      <c r="K76" s="829"/>
      <c r="L76" s="1077"/>
      <c r="M76" s="829"/>
      <c r="N76" s="829"/>
      <c r="O76" s="1077"/>
      <c r="P76" s="829"/>
      <c r="Q76" s="1077"/>
      <c r="R76" s="829"/>
      <c r="S76" s="1076" t="s">
        <v>9</v>
      </c>
      <c r="T76" s="829"/>
      <c r="U76" s="829"/>
      <c r="V76" s="829"/>
      <c r="W76" s="829"/>
      <c r="X76" s="829"/>
      <c r="Y76" s="829"/>
      <c r="Z76" s="829"/>
      <c r="AA76" s="1077" t="s">
        <v>273</v>
      </c>
      <c r="AB76" s="829"/>
      <c r="AC76" s="829"/>
      <c r="AD76" s="829"/>
      <c r="AE76" s="829"/>
      <c r="AF76" s="1077" t="s">
        <v>274</v>
      </c>
      <c r="AG76" s="829"/>
      <c r="AH76" s="829"/>
      <c r="AI76" s="227" t="s">
        <v>65</v>
      </c>
      <c r="AJ76" s="1078" t="s">
        <v>275</v>
      </c>
      <c r="AK76" s="829"/>
      <c r="AL76" s="829"/>
      <c r="AM76" s="829"/>
      <c r="AN76" s="829"/>
      <c r="AO76" s="829"/>
      <c r="AP76" s="226">
        <v>14585414179</v>
      </c>
      <c r="AQ76" s="277">
        <v>260239196.5</v>
      </c>
      <c r="AR76" s="226">
        <v>3907350294.9400001</v>
      </c>
      <c r="AS76" s="226">
        <v>-145000000</v>
      </c>
      <c r="AT76" s="277">
        <v>121737851</v>
      </c>
      <c r="AU76" s="226">
        <v>138501345.5</v>
      </c>
      <c r="AV76" s="277">
        <v>1050483871.61</v>
      </c>
      <c r="AW76" s="226">
        <v>-928746020.61000001</v>
      </c>
      <c r="AX76" s="277">
        <v>1029897867.61</v>
      </c>
      <c r="AY76" s="226">
        <v>20586004</v>
      </c>
      <c r="AZ76" s="226">
        <v>1029897867.61</v>
      </c>
      <c r="BA76" s="225">
        <v>0</v>
      </c>
      <c r="BB76" s="226">
        <v>391766</v>
      </c>
    </row>
    <row r="77" spans="1:54" hidden="1" x14ac:dyDescent="0.25">
      <c r="A77" s="1077" t="s">
        <v>14</v>
      </c>
      <c r="B77" s="829"/>
      <c r="C77" s="1077" t="s">
        <v>282</v>
      </c>
      <c r="D77" s="829"/>
      <c r="E77" s="1077" t="s">
        <v>280</v>
      </c>
      <c r="F77" s="829"/>
      <c r="G77" s="1077"/>
      <c r="H77" s="829"/>
      <c r="I77" s="1077"/>
      <c r="J77" s="829"/>
      <c r="K77" s="829"/>
      <c r="L77" s="1077"/>
      <c r="M77" s="829"/>
      <c r="N77" s="829"/>
      <c r="O77" s="1077"/>
      <c r="P77" s="829"/>
      <c r="Q77" s="1077"/>
      <c r="R77" s="829"/>
      <c r="S77" s="1076" t="s">
        <v>9</v>
      </c>
      <c r="T77" s="829"/>
      <c r="U77" s="829"/>
      <c r="V77" s="829"/>
      <c r="W77" s="829"/>
      <c r="X77" s="829"/>
      <c r="Y77" s="829"/>
      <c r="Z77" s="829"/>
      <c r="AA77" s="1077" t="s">
        <v>273</v>
      </c>
      <c r="AB77" s="829"/>
      <c r="AC77" s="829"/>
      <c r="AD77" s="829"/>
      <c r="AE77" s="829"/>
      <c r="AF77" s="1077" t="s">
        <v>274</v>
      </c>
      <c r="AG77" s="829"/>
      <c r="AH77" s="829"/>
      <c r="AI77" s="227" t="s">
        <v>303</v>
      </c>
      <c r="AJ77" s="1078" t="s">
        <v>321</v>
      </c>
      <c r="AK77" s="829"/>
      <c r="AL77" s="829"/>
      <c r="AM77" s="829"/>
      <c r="AN77" s="829"/>
      <c r="AO77" s="829"/>
      <c r="AP77" s="226">
        <v>4021085821</v>
      </c>
      <c r="AQ77" s="277">
        <v>550000000</v>
      </c>
      <c r="AR77" s="226">
        <v>3471085821</v>
      </c>
      <c r="AS77" s="225">
        <v>0</v>
      </c>
      <c r="AT77" s="278">
        <v>0</v>
      </c>
      <c r="AU77" s="226">
        <v>550000000</v>
      </c>
      <c r="AV77" s="278">
        <v>0</v>
      </c>
      <c r="AW77" s="225">
        <v>0</v>
      </c>
      <c r="AX77" s="278">
        <v>0</v>
      </c>
      <c r="AY77" s="225">
        <v>0</v>
      </c>
      <c r="AZ77" s="225">
        <v>0</v>
      </c>
      <c r="BA77" s="225">
        <v>0</v>
      </c>
      <c r="BB77" s="225">
        <v>0</v>
      </c>
    </row>
    <row r="78" spans="1:54" hidden="1" x14ac:dyDescent="0.25">
      <c r="A78" s="1077" t="s">
        <v>14</v>
      </c>
      <c r="B78" s="829"/>
      <c r="C78" s="1077" t="s">
        <v>282</v>
      </c>
      <c r="D78" s="829"/>
      <c r="E78" s="1077" t="s">
        <v>280</v>
      </c>
      <c r="F78" s="829"/>
      <c r="G78" s="1077" t="s">
        <v>289</v>
      </c>
      <c r="H78" s="829"/>
      <c r="I78" s="1077"/>
      <c r="J78" s="829"/>
      <c r="K78" s="829"/>
      <c r="L78" s="1077"/>
      <c r="M78" s="829"/>
      <c r="N78" s="829"/>
      <c r="O78" s="1077"/>
      <c r="P78" s="829"/>
      <c r="Q78" s="1077"/>
      <c r="R78" s="829"/>
      <c r="S78" s="1076" t="s">
        <v>201</v>
      </c>
      <c r="T78" s="829"/>
      <c r="U78" s="829"/>
      <c r="V78" s="829"/>
      <c r="W78" s="829"/>
      <c r="X78" s="829"/>
      <c r="Y78" s="829"/>
      <c r="Z78" s="829"/>
      <c r="AA78" s="1077" t="s">
        <v>273</v>
      </c>
      <c r="AB78" s="829"/>
      <c r="AC78" s="829"/>
      <c r="AD78" s="829"/>
      <c r="AE78" s="829"/>
      <c r="AF78" s="1077" t="s">
        <v>274</v>
      </c>
      <c r="AG78" s="829"/>
      <c r="AH78" s="829"/>
      <c r="AI78" s="227" t="s">
        <v>65</v>
      </c>
      <c r="AJ78" s="1078" t="s">
        <v>275</v>
      </c>
      <c r="AK78" s="829"/>
      <c r="AL78" s="829"/>
      <c r="AM78" s="829"/>
      <c r="AN78" s="829"/>
      <c r="AO78" s="829"/>
      <c r="AP78" s="226">
        <v>343000000</v>
      </c>
      <c r="AQ78" s="278">
        <v>0</v>
      </c>
      <c r="AR78" s="226">
        <v>29338437</v>
      </c>
      <c r="AS78" s="225">
        <v>0</v>
      </c>
      <c r="AT78" s="278">
        <v>0</v>
      </c>
      <c r="AU78" s="225">
        <v>0</v>
      </c>
      <c r="AV78" s="278">
        <v>0</v>
      </c>
      <c r="AW78" s="225">
        <v>0</v>
      </c>
      <c r="AX78" s="278">
        <v>0</v>
      </c>
      <c r="AY78" s="225">
        <v>0</v>
      </c>
      <c r="AZ78" s="225">
        <v>0</v>
      </c>
      <c r="BA78" s="225">
        <v>0</v>
      </c>
      <c r="BB78" s="225">
        <v>0</v>
      </c>
    </row>
    <row r="79" spans="1:54" hidden="1" x14ac:dyDescent="0.25">
      <c r="A79" s="1077" t="s">
        <v>14</v>
      </c>
      <c r="B79" s="829"/>
      <c r="C79" s="1077" t="s">
        <v>282</v>
      </c>
      <c r="D79" s="829"/>
      <c r="E79" s="1077" t="s">
        <v>280</v>
      </c>
      <c r="F79" s="829"/>
      <c r="G79" s="1077" t="s">
        <v>289</v>
      </c>
      <c r="H79" s="829"/>
      <c r="I79" s="1077" t="s">
        <v>295</v>
      </c>
      <c r="J79" s="829"/>
      <c r="K79" s="829"/>
      <c r="L79" s="1077"/>
      <c r="M79" s="829"/>
      <c r="N79" s="829"/>
      <c r="O79" s="1077"/>
      <c r="P79" s="829"/>
      <c r="Q79" s="1077"/>
      <c r="R79" s="829"/>
      <c r="S79" s="1076" t="s">
        <v>208</v>
      </c>
      <c r="T79" s="829"/>
      <c r="U79" s="829"/>
      <c r="V79" s="829"/>
      <c r="W79" s="829"/>
      <c r="X79" s="829"/>
      <c r="Y79" s="829"/>
      <c r="Z79" s="829"/>
      <c r="AA79" s="1077" t="s">
        <v>273</v>
      </c>
      <c r="AB79" s="829"/>
      <c r="AC79" s="829"/>
      <c r="AD79" s="829"/>
      <c r="AE79" s="829"/>
      <c r="AF79" s="1077" t="s">
        <v>274</v>
      </c>
      <c r="AG79" s="829"/>
      <c r="AH79" s="829"/>
      <c r="AI79" s="227" t="s">
        <v>65</v>
      </c>
      <c r="AJ79" s="1078" t="s">
        <v>275</v>
      </c>
      <c r="AK79" s="829"/>
      <c r="AL79" s="829"/>
      <c r="AM79" s="829"/>
      <c r="AN79" s="829"/>
      <c r="AO79" s="829"/>
      <c r="AP79" s="226">
        <v>341000000</v>
      </c>
      <c r="AQ79" s="278">
        <v>0</v>
      </c>
      <c r="AR79" s="226">
        <v>27338437</v>
      </c>
      <c r="AS79" s="225">
        <v>0</v>
      </c>
      <c r="AT79" s="278">
        <v>0</v>
      </c>
      <c r="AU79" s="225">
        <v>0</v>
      </c>
      <c r="AV79" s="278">
        <v>0</v>
      </c>
      <c r="AW79" s="225">
        <v>0</v>
      </c>
      <c r="AX79" s="278">
        <v>0</v>
      </c>
      <c r="AY79" s="225">
        <v>0</v>
      </c>
      <c r="AZ79" s="225">
        <v>0</v>
      </c>
      <c r="BA79" s="225">
        <v>0</v>
      </c>
      <c r="BB79" s="225">
        <v>0</v>
      </c>
    </row>
    <row r="80" spans="1:54" hidden="1" x14ac:dyDescent="0.25">
      <c r="A80" s="1084" t="s">
        <v>14</v>
      </c>
      <c r="B80" s="829"/>
      <c r="C80" s="1084" t="s">
        <v>282</v>
      </c>
      <c r="D80" s="829"/>
      <c r="E80" s="1084" t="s">
        <v>280</v>
      </c>
      <c r="F80" s="829"/>
      <c r="G80" s="1084" t="s">
        <v>289</v>
      </c>
      <c r="H80" s="829"/>
      <c r="I80" s="1084" t="s">
        <v>295</v>
      </c>
      <c r="J80" s="829"/>
      <c r="K80" s="829"/>
      <c r="L80" s="1084" t="s">
        <v>282</v>
      </c>
      <c r="M80" s="829"/>
      <c r="N80" s="829"/>
      <c r="O80" s="1084"/>
      <c r="P80" s="829"/>
      <c r="Q80" s="1084"/>
      <c r="R80" s="829"/>
      <c r="S80" s="1083" t="s">
        <v>42</v>
      </c>
      <c r="T80" s="829"/>
      <c r="U80" s="829"/>
      <c r="V80" s="829"/>
      <c r="W80" s="829"/>
      <c r="X80" s="829"/>
      <c r="Y80" s="829"/>
      <c r="Z80" s="829"/>
      <c r="AA80" s="1084" t="s">
        <v>273</v>
      </c>
      <c r="AB80" s="829"/>
      <c r="AC80" s="829"/>
      <c r="AD80" s="829"/>
      <c r="AE80" s="829"/>
      <c r="AF80" s="1084" t="s">
        <v>274</v>
      </c>
      <c r="AG80" s="829"/>
      <c r="AH80" s="829"/>
      <c r="AI80" s="224" t="s">
        <v>65</v>
      </c>
      <c r="AJ80" s="1085" t="s">
        <v>275</v>
      </c>
      <c r="AK80" s="829"/>
      <c r="AL80" s="829"/>
      <c r="AM80" s="829"/>
      <c r="AN80" s="829"/>
      <c r="AO80" s="829"/>
      <c r="AP80" s="223">
        <v>6376304</v>
      </c>
      <c r="AQ80" s="281">
        <v>0</v>
      </c>
      <c r="AR80" s="223">
        <v>158429</v>
      </c>
      <c r="AS80" s="222">
        <v>0</v>
      </c>
      <c r="AT80" s="281">
        <v>0</v>
      </c>
      <c r="AU80" s="222">
        <v>0</v>
      </c>
      <c r="AV80" s="281">
        <v>0</v>
      </c>
      <c r="AW80" s="222">
        <v>0</v>
      </c>
      <c r="AX80" s="281">
        <v>0</v>
      </c>
      <c r="AY80" s="222">
        <v>0</v>
      </c>
      <c r="AZ80" s="222">
        <v>0</v>
      </c>
      <c r="BA80" s="222">
        <v>0</v>
      </c>
      <c r="BB80" s="222">
        <v>0</v>
      </c>
    </row>
    <row r="81" spans="1:54" hidden="1" x14ac:dyDescent="0.25">
      <c r="A81" s="1084" t="s">
        <v>14</v>
      </c>
      <c r="B81" s="829"/>
      <c r="C81" s="1084" t="s">
        <v>282</v>
      </c>
      <c r="D81" s="829"/>
      <c r="E81" s="1084" t="s">
        <v>280</v>
      </c>
      <c r="F81" s="829"/>
      <c r="G81" s="1084" t="s">
        <v>289</v>
      </c>
      <c r="H81" s="829"/>
      <c r="I81" s="1084" t="s">
        <v>295</v>
      </c>
      <c r="J81" s="829"/>
      <c r="K81" s="829"/>
      <c r="L81" s="1084" t="s">
        <v>289</v>
      </c>
      <c r="M81" s="829"/>
      <c r="N81" s="829"/>
      <c r="O81" s="1084"/>
      <c r="P81" s="829"/>
      <c r="Q81" s="1084"/>
      <c r="R81" s="829"/>
      <c r="S81" s="1083" t="s">
        <v>43</v>
      </c>
      <c r="T81" s="829"/>
      <c r="U81" s="829"/>
      <c r="V81" s="829"/>
      <c r="W81" s="829"/>
      <c r="X81" s="829"/>
      <c r="Y81" s="829"/>
      <c r="Z81" s="829"/>
      <c r="AA81" s="1084" t="s">
        <v>273</v>
      </c>
      <c r="AB81" s="829"/>
      <c r="AC81" s="829"/>
      <c r="AD81" s="829"/>
      <c r="AE81" s="829"/>
      <c r="AF81" s="1084" t="s">
        <v>274</v>
      </c>
      <c r="AG81" s="829"/>
      <c r="AH81" s="829"/>
      <c r="AI81" s="224" t="s">
        <v>65</v>
      </c>
      <c r="AJ81" s="1085" t="s">
        <v>275</v>
      </c>
      <c r="AK81" s="829"/>
      <c r="AL81" s="829"/>
      <c r="AM81" s="829"/>
      <c r="AN81" s="829"/>
      <c r="AO81" s="829"/>
      <c r="AP81" s="223">
        <v>324023696</v>
      </c>
      <c r="AQ81" s="281">
        <v>0</v>
      </c>
      <c r="AR81" s="223">
        <v>16580008</v>
      </c>
      <c r="AS81" s="222">
        <v>0</v>
      </c>
      <c r="AT81" s="281">
        <v>0</v>
      </c>
      <c r="AU81" s="222">
        <v>0</v>
      </c>
      <c r="AV81" s="281">
        <v>0</v>
      </c>
      <c r="AW81" s="222">
        <v>0</v>
      </c>
      <c r="AX81" s="281">
        <v>0</v>
      </c>
      <c r="AY81" s="222">
        <v>0</v>
      </c>
      <c r="AZ81" s="222">
        <v>0</v>
      </c>
      <c r="BA81" s="222">
        <v>0</v>
      </c>
      <c r="BB81" s="222">
        <v>0</v>
      </c>
    </row>
    <row r="82" spans="1:54" hidden="1" x14ac:dyDescent="0.25">
      <c r="A82" s="1084" t="s">
        <v>14</v>
      </c>
      <c r="B82" s="829"/>
      <c r="C82" s="1084" t="s">
        <v>282</v>
      </c>
      <c r="D82" s="829"/>
      <c r="E82" s="1084" t="s">
        <v>280</v>
      </c>
      <c r="F82" s="829"/>
      <c r="G82" s="1084" t="s">
        <v>289</v>
      </c>
      <c r="H82" s="829"/>
      <c r="I82" s="1084" t="s">
        <v>295</v>
      </c>
      <c r="J82" s="829"/>
      <c r="K82" s="829"/>
      <c r="L82" s="1084" t="s">
        <v>23</v>
      </c>
      <c r="M82" s="829"/>
      <c r="N82" s="829"/>
      <c r="O82" s="1084"/>
      <c r="P82" s="829"/>
      <c r="Q82" s="1084"/>
      <c r="R82" s="829"/>
      <c r="S82" s="1083" t="s">
        <v>44</v>
      </c>
      <c r="T82" s="829"/>
      <c r="U82" s="829"/>
      <c r="V82" s="829"/>
      <c r="W82" s="829"/>
      <c r="X82" s="829"/>
      <c r="Y82" s="829"/>
      <c r="Z82" s="829"/>
      <c r="AA82" s="1084" t="s">
        <v>273</v>
      </c>
      <c r="AB82" s="829"/>
      <c r="AC82" s="829"/>
      <c r="AD82" s="829"/>
      <c r="AE82" s="829"/>
      <c r="AF82" s="1084" t="s">
        <v>274</v>
      </c>
      <c r="AG82" s="829"/>
      <c r="AH82" s="829"/>
      <c r="AI82" s="224" t="s">
        <v>65</v>
      </c>
      <c r="AJ82" s="1085" t="s">
        <v>275</v>
      </c>
      <c r="AK82" s="829"/>
      <c r="AL82" s="829"/>
      <c r="AM82" s="829"/>
      <c r="AN82" s="829"/>
      <c r="AO82" s="829"/>
      <c r="AP82" s="223">
        <v>10000000</v>
      </c>
      <c r="AQ82" s="281">
        <v>0</v>
      </c>
      <c r="AR82" s="223">
        <v>10000000</v>
      </c>
      <c r="AS82" s="222">
        <v>0</v>
      </c>
      <c r="AT82" s="281">
        <v>0</v>
      </c>
      <c r="AU82" s="222">
        <v>0</v>
      </c>
      <c r="AV82" s="281">
        <v>0</v>
      </c>
      <c r="AW82" s="222">
        <v>0</v>
      </c>
      <c r="AX82" s="281">
        <v>0</v>
      </c>
      <c r="AY82" s="222">
        <v>0</v>
      </c>
      <c r="AZ82" s="222">
        <v>0</v>
      </c>
      <c r="BA82" s="222">
        <v>0</v>
      </c>
      <c r="BB82" s="222">
        <v>0</v>
      </c>
    </row>
    <row r="83" spans="1:54" hidden="1" x14ac:dyDescent="0.25">
      <c r="A83" s="1084" t="s">
        <v>14</v>
      </c>
      <c r="B83" s="829"/>
      <c r="C83" s="1084" t="s">
        <v>282</v>
      </c>
      <c r="D83" s="829"/>
      <c r="E83" s="1084" t="s">
        <v>280</v>
      </c>
      <c r="F83" s="829"/>
      <c r="G83" s="1084" t="s">
        <v>289</v>
      </c>
      <c r="H83" s="829"/>
      <c r="I83" s="1084" t="s">
        <v>295</v>
      </c>
      <c r="J83" s="829"/>
      <c r="K83" s="829"/>
      <c r="L83" s="1084" t="s">
        <v>296</v>
      </c>
      <c r="M83" s="829"/>
      <c r="N83" s="829"/>
      <c r="O83" s="1084"/>
      <c r="P83" s="829"/>
      <c r="Q83" s="1084"/>
      <c r="R83" s="829"/>
      <c r="S83" s="1083" t="s">
        <v>45</v>
      </c>
      <c r="T83" s="829"/>
      <c r="U83" s="829"/>
      <c r="V83" s="829"/>
      <c r="W83" s="829"/>
      <c r="X83" s="829"/>
      <c r="Y83" s="829"/>
      <c r="Z83" s="829"/>
      <c r="AA83" s="1084" t="s">
        <v>273</v>
      </c>
      <c r="AB83" s="829"/>
      <c r="AC83" s="829"/>
      <c r="AD83" s="829"/>
      <c r="AE83" s="829"/>
      <c r="AF83" s="1084" t="s">
        <v>274</v>
      </c>
      <c r="AG83" s="829"/>
      <c r="AH83" s="829"/>
      <c r="AI83" s="224" t="s">
        <v>65</v>
      </c>
      <c r="AJ83" s="1085" t="s">
        <v>275</v>
      </c>
      <c r="AK83" s="829"/>
      <c r="AL83" s="829"/>
      <c r="AM83" s="829"/>
      <c r="AN83" s="829"/>
      <c r="AO83" s="829"/>
      <c r="AP83" s="223">
        <v>600000</v>
      </c>
      <c r="AQ83" s="281">
        <v>0</v>
      </c>
      <c r="AR83" s="223">
        <v>600000</v>
      </c>
      <c r="AS83" s="222">
        <v>0</v>
      </c>
      <c r="AT83" s="281">
        <v>0</v>
      </c>
      <c r="AU83" s="222">
        <v>0</v>
      </c>
      <c r="AV83" s="281">
        <v>0</v>
      </c>
      <c r="AW83" s="222">
        <v>0</v>
      </c>
      <c r="AX83" s="281">
        <v>0</v>
      </c>
      <c r="AY83" s="222">
        <v>0</v>
      </c>
      <c r="AZ83" s="222">
        <v>0</v>
      </c>
      <c r="BA83" s="222">
        <v>0</v>
      </c>
      <c r="BB83" s="222">
        <v>0</v>
      </c>
    </row>
    <row r="84" spans="1:54" hidden="1" x14ac:dyDescent="0.25">
      <c r="A84" s="1077" t="s">
        <v>14</v>
      </c>
      <c r="B84" s="829"/>
      <c r="C84" s="1077" t="s">
        <v>282</v>
      </c>
      <c r="D84" s="829"/>
      <c r="E84" s="1077" t="s">
        <v>280</v>
      </c>
      <c r="F84" s="829"/>
      <c r="G84" s="1077" t="s">
        <v>289</v>
      </c>
      <c r="H84" s="829"/>
      <c r="I84" s="1077" t="s">
        <v>297</v>
      </c>
      <c r="J84" s="829"/>
      <c r="K84" s="829"/>
      <c r="L84" s="1077"/>
      <c r="M84" s="829"/>
      <c r="N84" s="829"/>
      <c r="O84" s="1077"/>
      <c r="P84" s="829"/>
      <c r="Q84" s="1077"/>
      <c r="R84" s="829"/>
      <c r="S84" s="1076" t="s">
        <v>204</v>
      </c>
      <c r="T84" s="829"/>
      <c r="U84" s="829"/>
      <c r="V84" s="829"/>
      <c r="W84" s="829"/>
      <c r="X84" s="829"/>
      <c r="Y84" s="829"/>
      <c r="Z84" s="829"/>
      <c r="AA84" s="1077" t="s">
        <v>273</v>
      </c>
      <c r="AB84" s="829"/>
      <c r="AC84" s="829"/>
      <c r="AD84" s="829"/>
      <c r="AE84" s="829"/>
      <c r="AF84" s="1077" t="s">
        <v>274</v>
      </c>
      <c r="AG84" s="829"/>
      <c r="AH84" s="829"/>
      <c r="AI84" s="227" t="s">
        <v>65</v>
      </c>
      <c r="AJ84" s="1078" t="s">
        <v>275</v>
      </c>
      <c r="AK84" s="829"/>
      <c r="AL84" s="829"/>
      <c r="AM84" s="829"/>
      <c r="AN84" s="829"/>
      <c r="AO84" s="829"/>
      <c r="AP84" s="226">
        <v>2000000</v>
      </c>
      <c r="AQ84" s="278">
        <v>0</v>
      </c>
      <c r="AR84" s="226">
        <v>2000000</v>
      </c>
      <c r="AS84" s="225">
        <v>0</v>
      </c>
      <c r="AT84" s="278">
        <v>0</v>
      </c>
      <c r="AU84" s="225">
        <v>0</v>
      </c>
      <c r="AV84" s="278">
        <v>0</v>
      </c>
      <c r="AW84" s="225">
        <v>0</v>
      </c>
      <c r="AX84" s="278">
        <v>0</v>
      </c>
      <c r="AY84" s="225">
        <v>0</v>
      </c>
      <c r="AZ84" s="225">
        <v>0</v>
      </c>
      <c r="BA84" s="225">
        <v>0</v>
      </c>
      <c r="BB84" s="225">
        <v>0</v>
      </c>
    </row>
    <row r="85" spans="1:54" hidden="1" x14ac:dyDescent="0.25">
      <c r="A85" s="1084" t="s">
        <v>14</v>
      </c>
      <c r="B85" s="829"/>
      <c r="C85" s="1084" t="s">
        <v>282</v>
      </c>
      <c r="D85" s="829"/>
      <c r="E85" s="1084" t="s">
        <v>280</v>
      </c>
      <c r="F85" s="829"/>
      <c r="G85" s="1084" t="s">
        <v>289</v>
      </c>
      <c r="H85" s="829"/>
      <c r="I85" s="1084" t="s">
        <v>297</v>
      </c>
      <c r="J85" s="829"/>
      <c r="K85" s="829"/>
      <c r="L85" s="1084" t="s">
        <v>279</v>
      </c>
      <c r="M85" s="829"/>
      <c r="N85" s="829"/>
      <c r="O85" s="1084"/>
      <c r="P85" s="829"/>
      <c r="Q85" s="1084"/>
      <c r="R85" s="829"/>
      <c r="S85" s="1083" t="s">
        <v>46</v>
      </c>
      <c r="T85" s="829"/>
      <c r="U85" s="829"/>
      <c r="V85" s="829"/>
      <c r="W85" s="829"/>
      <c r="X85" s="829"/>
      <c r="Y85" s="829"/>
      <c r="Z85" s="829"/>
      <c r="AA85" s="1084" t="s">
        <v>273</v>
      </c>
      <c r="AB85" s="829"/>
      <c r="AC85" s="829"/>
      <c r="AD85" s="829"/>
      <c r="AE85" s="829"/>
      <c r="AF85" s="1084" t="s">
        <v>274</v>
      </c>
      <c r="AG85" s="829"/>
      <c r="AH85" s="829"/>
      <c r="AI85" s="224" t="s">
        <v>65</v>
      </c>
      <c r="AJ85" s="1085" t="s">
        <v>275</v>
      </c>
      <c r="AK85" s="829"/>
      <c r="AL85" s="829"/>
      <c r="AM85" s="829"/>
      <c r="AN85" s="829"/>
      <c r="AO85" s="829"/>
      <c r="AP85" s="223">
        <v>1000000</v>
      </c>
      <c r="AQ85" s="281">
        <v>0</v>
      </c>
      <c r="AR85" s="223">
        <v>1000000</v>
      </c>
      <c r="AS85" s="222">
        <v>0</v>
      </c>
      <c r="AT85" s="281">
        <v>0</v>
      </c>
      <c r="AU85" s="222">
        <v>0</v>
      </c>
      <c r="AV85" s="281">
        <v>0</v>
      </c>
      <c r="AW85" s="222">
        <v>0</v>
      </c>
      <c r="AX85" s="281">
        <v>0</v>
      </c>
      <c r="AY85" s="222">
        <v>0</v>
      </c>
      <c r="AZ85" s="222">
        <v>0</v>
      </c>
      <c r="BA85" s="222">
        <v>0</v>
      </c>
      <c r="BB85" s="222">
        <v>0</v>
      </c>
    </row>
    <row r="86" spans="1:54" hidden="1" x14ac:dyDescent="0.25">
      <c r="A86" s="1084" t="s">
        <v>14</v>
      </c>
      <c r="B86" s="829"/>
      <c r="C86" s="1084" t="s">
        <v>282</v>
      </c>
      <c r="D86" s="829"/>
      <c r="E86" s="1084" t="s">
        <v>280</v>
      </c>
      <c r="F86" s="829"/>
      <c r="G86" s="1084" t="s">
        <v>289</v>
      </c>
      <c r="H86" s="829"/>
      <c r="I86" s="1084" t="s">
        <v>297</v>
      </c>
      <c r="J86" s="829"/>
      <c r="K86" s="829"/>
      <c r="L86" s="1084" t="s">
        <v>282</v>
      </c>
      <c r="M86" s="829"/>
      <c r="N86" s="829"/>
      <c r="O86" s="1084"/>
      <c r="P86" s="829"/>
      <c r="Q86" s="1084"/>
      <c r="R86" s="829"/>
      <c r="S86" s="1083" t="s">
        <v>47</v>
      </c>
      <c r="T86" s="829"/>
      <c r="U86" s="829"/>
      <c r="V86" s="829"/>
      <c r="W86" s="829"/>
      <c r="X86" s="829"/>
      <c r="Y86" s="829"/>
      <c r="Z86" s="829"/>
      <c r="AA86" s="1084" t="s">
        <v>273</v>
      </c>
      <c r="AB86" s="829"/>
      <c r="AC86" s="829"/>
      <c r="AD86" s="829"/>
      <c r="AE86" s="829"/>
      <c r="AF86" s="1084" t="s">
        <v>274</v>
      </c>
      <c r="AG86" s="829"/>
      <c r="AH86" s="829"/>
      <c r="AI86" s="224" t="s">
        <v>65</v>
      </c>
      <c r="AJ86" s="1085" t="s">
        <v>275</v>
      </c>
      <c r="AK86" s="829"/>
      <c r="AL86" s="829"/>
      <c r="AM86" s="829"/>
      <c r="AN86" s="829"/>
      <c r="AO86" s="829"/>
      <c r="AP86" s="223">
        <v>1000000</v>
      </c>
      <c r="AQ86" s="281">
        <v>0</v>
      </c>
      <c r="AR86" s="223">
        <v>1000000</v>
      </c>
      <c r="AS86" s="222">
        <v>0</v>
      </c>
      <c r="AT86" s="281">
        <v>0</v>
      </c>
      <c r="AU86" s="222">
        <v>0</v>
      </c>
      <c r="AV86" s="281">
        <v>0</v>
      </c>
      <c r="AW86" s="222">
        <v>0</v>
      </c>
      <c r="AX86" s="281">
        <v>0</v>
      </c>
      <c r="AY86" s="222">
        <v>0</v>
      </c>
      <c r="AZ86" s="222">
        <v>0</v>
      </c>
      <c r="BA86" s="222">
        <v>0</v>
      </c>
      <c r="BB86" s="222">
        <v>0</v>
      </c>
    </row>
    <row r="87" spans="1:54" hidden="1" x14ac:dyDescent="0.25">
      <c r="A87" s="1084" t="s">
        <v>14</v>
      </c>
      <c r="B87" s="829"/>
      <c r="C87" s="1084" t="s">
        <v>282</v>
      </c>
      <c r="D87" s="829"/>
      <c r="E87" s="1084" t="s">
        <v>280</v>
      </c>
      <c r="F87" s="829"/>
      <c r="G87" s="1084" t="s">
        <v>283</v>
      </c>
      <c r="H87" s="829"/>
      <c r="I87" s="1084"/>
      <c r="J87" s="829"/>
      <c r="K87" s="829"/>
      <c r="L87" s="1084"/>
      <c r="M87" s="829"/>
      <c r="N87" s="829"/>
      <c r="O87" s="1084"/>
      <c r="P87" s="829"/>
      <c r="Q87" s="1084"/>
      <c r="R87" s="829"/>
      <c r="S87" s="1083" t="s">
        <v>206</v>
      </c>
      <c r="T87" s="829"/>
      <c r="U87" s="829"/>
      <c r="V87" s="829"/>
      <c r="W87" s="829"/>
      <c r="X87" s="829"/>
      <c r="Y87" s="829"/>
      <c r="Z87" s="829"/>
      <c r="AA87" s="1084" t="s">
        <v>273</v>
      </c>
      <c r="AB87" s="829"/>
      <c r="AC87" s="829"/>
      <c r="AD87" s="829"/>
      <c r="AE87" s="829"/>
      <c r="AF87" s="1084" t="s">
        <v>274</v>
      </c>
      <c r="AG87" s="829"/>
      <c r="AH87" s="829"/>
      <c r="AI87" s="224" t="s">
        <v>65</v>
      </c>
      <c r="AJ87" s="1085" t="s">
        <v>275</v>
      </c>
      <c r="AK87" s="829"/>
      <c r="AL87" s="829"/>
      <c r="AM87" s="829"/>
      <c r="AN87" s="829"/>
      <c r="AO87" s="829"/>
      <c r="AP87" s="223">
        <v>14242414179</v>
      </c>
      <c r="AQ87" s="280">
        <v>260239196.5</v>
      </c>
      <c r="AR87" s="223">
        <v>3878011857.9400001</v>
      </c>
      <c r="AS87" s="223">
        <v>-145000000</v>
      </c>
      <c r="AT87" s="280">
        <v>121737851</v>
      </c>
      <c r="AU87" s="223">
        <v>138501345.5</v>
      </c>
      <c r="AV87" s="280">
        <v>1050483871.61</v>
      </c>
      <c r="AW87" s="223">
        <v>-928746020.61000001</v>
      </c>
      <c r="AX87" s="280">
        <v>1029897867.61</v>
      </c>
      <c r="AY87" s="223">
        <v>20586004</v>
      </c>
      <c r="AZ87" s="223">
        <v>1029897867.61</v>
      </c>
      <c r="BA87" s="222">
        <v>0</v>
      </c>
      <c r="BB87" s="223">
        <v>391766</v>
      </c>
    </row>
    <row r="88" spans="1:54" hidden="1" x14ac:dyDescent="0.25">
      <c r="A88" s="1077" t="s">
        <v>14</v>
      </c>
      <c r="B88" s="829"/>
      <c r="C88" s="1077" t="s">
        <v>282</v>
      </c>
      <c r="D88" s="829"/>
      <c r="E88" s="1077" t="s">
        <v>280</v>
      </c>
      <c r="F88" s="829"/>
      <c r="G88" s="1077" t="s">
        <v>283</v>
      </c>
      <c r="H88" s="829"/>
      <c r="I88" s="1077"/>
      <c r="J88" s="829"/>
      <c r="K88" s="829"/>
      <c r="L88" s="1077"/>
      <c r="M88" s="829"/>
      <c r="N88" s="829"/>
      <c r="O88" s="1077"/>
      <c r="P88" s="829"/>
      <c r="Q88" s="1077"/>
      <c r="R88" s="829"/>
      <c r="S88" s="1076" t="s">
        <v>206</v>
      </c>
      <c r="T88" s="829"/>
      <c r="U88" s="829"/>
      <c r="V88" s="829"/>
      <c r="W88" s="829"/>
      <c r="X88" s="829"/>
      <c r="Y88" s="829"/>
      <c r="Z88" s="829"/>
      <c r="AA88" s="1077" t="s">
        <v>273</v>
      </c>
      <c r="AB88" s="829"/>
      <c r="AC88" s="829"/>
      <c r="AD88" s="829"/>
      <c r="AE88" s="829"/>
      <c r="AF88" s="1077" t="s">
        <v>274</v>
      </c>
      <c r="AG88" s="829"/>
      <c r="AH88" s="829"/>
      <c r="AI88" s="227" t="s">
        <v>303</v>
      </c>
      <c r="AJ88" s="1078" t="s">
        <v>321</v>
      </c>
      <c r="AK88" s="829"/>
      <c r="AL88" s="829"/>
      <c r="AM88" s="829"/>
      <c r="AN88" s="829"/>
      <c r="AO88" s="829"/>
      <c r="AP88" s="226">
        <v>4021085821</v>
      </c>
      <c r="AQ88" s="277">
        <v>550000000</v>
      </c>
      <c r="AR88" s="226">
        <v>3471085821</v>
      </c>
      <c r="AS88" s="225">
        <v>0</v>
      </c>
      <c r="AT88" s="278">
        <v>0</v>
      </c>
      <c r="AU88" s="226">
        <v>550000000</v>
      </c>
      <c r="AV88" s="278">
        <v>0</v>
      </c>
      <c r="AW88" s="225">
        <v>0</v>
      </c>
      <c r="AX88" s="278">
        <v>0</v>
      </c>
      <c r="AY88" s="225">
        <v>0</v>
      </c>
      <c r="AZ88" s="225">
        <v>0</v>
      </c>
      <c r="BA88" s="225">
        <v>0</v>
      </c>
      <c r="BB88" s="225">
        <v>0</v>
      </c>
    </row>
    <row r="89" spans="1:54" hidden="1" x14ac:dyDescent="0.25">
      <c r="A89" s="1077" t="s">
        <v>14</v>
      </c>
      <c r="B89" s="829"/>
      <c r="C89" s="1077" t="s">
        <v>282</v>
      </c>
      <c r="D89" s="829"/>
      <c r="E89" s="1077" t="s">
        <v>280</v>
      </c>
      <c r="F89" s="829"/>
      <c r="G89" s="1077" t="s">
        <v>283</v>
      </c>
      <c r="H89" s="829"/>
      <c r="I89" s="1077" t="s">
        <v>279</v>
      </c>
      <c r="J89" s="829"/>
      <c r="K89" s="829"/>
      <c r="L89" s="1077"/>
      <c r="M89" s="829"/>
      <c r="N89" s="829"/>
      <c r="O89" s="1077"/>
      <c r="P89" s="829"/>
      <c r="Q89" s="1077"/>
      <c r="R89" s="829"/>
      <c r="S89" s="1076" t="s">
        <v>209</v>
      </c>
      <c r="T89" s="829"/>
      <c r="U89" s="829"/>
      <c r="V89" s="829"/>
      <c r="W89" s="829"/>
      <c r="X89" s="829"/>
      <c r="Y89" s="829"/>
      <c r="Z89" s="829"/>
      <c r="AA89" s="1077" t="s">
        <v>273</v>
      </c>
      <c r="AB89" s="829"/>
      <c r="AC89" s="829"/>
      <c r="AD89" s="829"/>
      <c r="AE89" s="829"/>
      <c r="AF89" s="1077" t="s">
        <v>274</v>
      </c>
      <c r="AG89" s="829"/>
      <c r="AH89" s="829"/>
      <c r="AI89" s="227" t="s">
        <v>65</v>
      </c>
      <c r="AJ89" s="1078" t="s">
        <v>275</v>
      </c>
      <c r="AK89" s="829"/>
      <c r="AL89" s="829"/>
      <c r="AM89" s="829"/>
      <c r="AN89" s="829"/>
      <c r="AO89" s="829"/>
      <c r="AP89" s="226">
        <v>307000000</v>
      </c>
      <c r="AQ89" s="278">
        <v>0</v>
      </c>
      <c r="AR89" s="226">
        <v>75357390.849999994</v>
      </c>
      <c r="AS89" s="225">
        <v>0</v>
      </c>
      <c r="AT89" s="278">
        <v>0</v>
      </c>
      <c r="AU89" s="225">
        <v>0</v>
      </c>
      <c r="AV89" s="277">
        <v>201345982.44</v>
      </c>
      <c r="AW89" s="226">
        <v>-201345982.44</v>
      </c>
      <c r="AX89" s="277">
        <v>201345982.44</v>
      </c>
      <c r="AY89" s="225">
        <v>0</v>
      </c>
      <c r="AZ89" s="226">
        <v>201345982.44</v>
      </c>
      <c r="BA89" s="225">
        <v>0</v>
      </c>
      <c r="BB89" s="225">
        <v>0</v>
      </c>
    </row>
    <row r="90" spans="1:54" hidden="1" x14ac:dyDescent="0.25">
      <c r="A90" s="1077" t="s">
        <v>14</v>
      </c>
      <c r="B90" s="829"/>
      <c r="C90" s="1077" t="s">
        <v>282</v>
      </c>
      <c r="D90" s="829"/>
      <c r="E90" s="1077" t="s">
        <v>280</v>
      </c>
      <c r="F90" s="829"/>
      <c r="G90" s="1077" t="s">
        <v>283</v>
      </c>
      <c r="H90" s="829"/>
      <c r="I90" s="1077" t="s">
        <v>279</v>
      </c>
      <c r="J90" s="829"/>
      <c r="K90" s="829"/>
      <c r="L90" s="1077"/>
      <c r="M90" s="829"/>
      <c r="N90" s="829"/>
      <c r="O90" s="1077"/>
      <c r="P90" s="829"/>
      <c r="Q90" s="1077"/>
      <c r="R90" s="829"/>
      <c r="S90" s="1076" t="s">
        <v>209</v>
      </c>
      <c r="T90" s="829"/>
      <c r="U90" s="829"/>
      <c r="V90" s="829"/>
      <c r="W90" s="829"/>
      <c r="X90" s="829"/>
      <c r="Y90" s="829"/>
      <c r="Z90" s="829"/>
      <c r="AA90" s="1077" t="s">
        <v>273</v>
      </c>
      <c r="AB90" s="829"/>
      <c r="AC90" s="829"/>
      <c r="AD90" s="829"/>
      <c r="AE90" s="829"/>
      <c r="AF90" s="1077" t="s">
        <v>274</v>
      </c>
      <c r="AG90" s="829"/>
      <c r="AH90" s="829"/>
      <c r="AI90" s="227" t="s">
        <v>303</v>
      </c>
      <c r="AJ90" s="1078" t="s">
        <v>321</v>
      </c>
      <c r="AK90" s="829"/>
      <c r="AL90" s="829"/>
      <c r="AM90" s="829"/>
      <c r="AN90" s="829"/>
      <c r="AO90" s="829"/>
      <c r="AP90" s="226">
        <v>986000000</v>
      </c>
      <c r="AQ90" s="278">
        <v>0</v>
      </c>
      <c r="AR90" s="226">
        <v>986000000</v>
      </c>
      <c r="AS90" s="225">
        <v>0</v>
      </c>
      <c r="AT90" s="278">
        <v>0</v>
      </c>
      <c r="AU90" s="225">
        <v>0</v>
      </c>
      <c r="AV90" s="278">
        <v>0</v>
      </c>
      <c r="AW90" s="225">
        <v>0</v>
      </c>
      <c r="AX90" s="278">
        <v>0</v>
      </c>
      <c r="AY90" s="225">
        <v>0</v>
      </c>
      <c r="AZ90" s="225">
        <v>0</v>
      </c>
      <c r="BA90" s="225">
        <v>0</v>
      </c>
      <c r="BB90" s="225">
        <v>0</v>
      </c>
    </row>
    <row r="91" spans="1:54" hidden="1" x14ac:dyDescent="0.25">
      <c r="A91" s="1084" t="s">
        <v>14</v>
      </c>
      <c r="B91" s="829"/>
      <c r="C91" s="1084" t="s">
        <v>282</v>
      </c>
      <c r="D91" s="829"/>
      <c r="E91" s="1084" t="s">
        <v>280</v>
      </c>
      <c r="F91" s="829"/>
      <c r="G91" s="1084" t="s">
        <v>283</v>
      </c>
      <c r="H91" s="829"/>
      <c r="I91" s="1084" t="s">
        <v>279</v>
      </c>
      <c r="J91" s="829"/>
      <c r="K91" s="829"/>
      <c r="L91" s="1084" t="s">
        <v>289</v>
      </c>
      <c r="M91" s="829"/>
      <c r="N91" s="829"/>
      <c r="O91" s="1084"/>
      <c r="P91" s="829"/>
      <c r="Q91" s="1084"/>
      <c r="R91" s="829"/>
      <c r="S91" s="1083" t="s">
        <v>655</v>
      </c>
      <c r="T91" s="829"/>
      <c r="U91" s="829"/>
      <c r="V91" s="829"/>
      <c r="W91" s="829"/>
      <c r="X91" s="829"/>
      <c r="Y91" s="829"/>
      <c r="Z91" s="829"/>
      <c r="AA91" s="1084" t="s">
        <v>273</v>
      </c>
      <c r="AB91" s="829"/>
      <c r="AC91" s="829"/>
      <c r="AD91" s="829"/>
      <c r="AE91" s="829"/>
      <c r="AF91" s="1084" t="s">
        <v>274</v>
      </c>
      <c r="AG91" s="829"/>
      <c r="AH91" s="829"/>
      <c r="AI91" s="224" t="s">
        <v>303</v>
      </c>
      <c r="AJ91" s="1085" t="s">
        <v>321</v>
      </c>
      <c r="AK91" s="829"/>
      <c r="AL91" s="829"/>
      <c r="AM91" s="829"/>
      <c r="AN91" s="829"/>
      <c r="AO91" s="829"/>
      <c r="AP91" s="223">
        <v>6000000</v>
      </c>
      <c r="AQ91" s="281">
        <v>0</v>
      </c>
      <c r="AR91" s="223">
        <v>6000000</v>
      </c>
      <c r="AS91" s="222">
        <v>0</v>
      </c>
      <c r="AT91" s="281">
        <v>0</v>
      </c>
      <c r="AU91" s="222">
        <v>0</v>
      </c>
      <c r="AV91" s="281">
        <v>0</v>
      </c>
      <c r="AW91" s="222">
        <v>0</v>
      </c>
      <c r="AX91" s="281">
        <v>0</v>
      </c>
      <c r="AY91" s="222">
        <v>0</v>
      </c>
      <c r="AZ91" s="222">
        <v>0</v>
      </c>
      <c r="BA91" s="222">
        <v>0</v>
      </c>
      <c r="BB91" s="222">
        <v>0</v>
      </c>
    </row>
    <row r="92" spans="1:54" hidden="1" x14ac:dyDescent="0.25">
      <c r="A92" s="1084" t="s">
        <v>14</v>
      </c>
      <c r="B92" s="829"/>
      <c r="C92" s="1084" t="s">
        <v>282</v>
      </c>
      <c r="D92" s="829"/>
      <c r="E92" s="1084" t="s">
        <v>280</v>
      </c>
      <c r="F92" s="829"/>
      <c r="G92" s="1084" t="s">
        <v>283</v>
      </c>
      <c r="H92" s="829"/>
      <c r="I92" s="1084" t="s">
        <v>279</v>
      </c>
      <c r="J92" s="829"/>
      <c r="K92" s="829"/>
      <c r="L92" s="1084" t="s">
        <v>292</v>
      </c>
      <c r="M92" s="829"/>
      <c r="N92" s="829"/>
      <c r="O92" s="1084"/>
      <c r="P92" s="829"/>
      <c r="Q92" s="1084"/>
      <c r="R92" s="829"/>
      <c r="S92" s="1083" t="s">
        <v>48</v>
      </c>
      <c r="T92" s="829"/>
      <c r="U92" s="829"/>
      <c r="V92" s="829"/>
      <c r="W92" s="829"/>
      <c r="X92" s="829"/>
      <c r="Y92" s="829"/>
      <c r="Z92" s="829"/>
      <c r="AA92" s="1084" t="s">
        <v>273</v>
      </c>
      <c r="AB92" s="829"/>
      <c r="AC92" s="829"/>
      <c r="AD92" s="829"/>
      <c r="AE92" s="829"/>
      <c r="AF92" s="1084" t="s">
        <v>274</v>
      </c>
      <c r="AG92" s="829"/>
      <c r="AH92" s="829"/>
      <c r="AI92" s="224" t="s">
        <v>65</v>
      </c>
      <c r="AJ92" s="1085" t="s">
        <v>275</v>
      </c>
      <c r="AK92" s="829"/>
      <c r="AL92" s="829"/>
      <c r="AM92" s="829"/>
      <c r="AN92" s="829"/>
      <c r="AO92" s="829"/>
      <c r="AP92" s="223">
        <v>75000000</v>
      </c>
      <c r="AQ92" s="281">
        <v>0</v>
      </c>
      <c r="AR92" s="223">
        <v>74600000</v>
      </c>
      <c r="AS92" s="222">
        <v>0</v>
      </c>
      <c r="AT92" s="281">
        <v>0</v>
      </c>
      <c r="AU92" s="222">
        <v>0</v>
      </c>
      <c r="AV92" s="281">
        <v>0</v>
      </c>
      <c r="AW92" s="222">
        <v>0</v>
      </c>
      <c r="AX92" s="281">
        <v>0</v>
      </c>
      <c r="AY92" s="222">
        <v>0</v>
      </c>
      <c r="AZ92" s="222">
        <v>0</v>
      </c>
      <c r="BA92" s="222">
        <v>0</v>
      </c>
      <c r="BB92" s="222">
        <v>0</v>
      </c>
    </row>
    <row r="93" spans="1:54" hidden="1" x14ac:dyDescent="0.25">
      <c r="A93" s="1084" t="s">
        <v>14</v>
      </c>
      <c r="B93" s="829"/>
      <c r="C93" s="1084" t="s">
        <v>282</v>
      </c>
      <c r="D93" s="829"/>
      <c r="E93" s="1084" t="s">
        <v>280</v>
      </c>
      <c r="F93" s="829"/>
      <c r="G93" s="1084" t="s">
        <v>283</v>
      </c>
      <c r="H93" s="829"/>
      <c r="I93" s="1084" t="s">
        <v>279</v>
      </c>
      <c r="J93" s="829"/>
      <c r="K93" s="829"/>
      <c r="L93" s="1084" t="s">
        <v>292</v>
      </c>
      <c r="M93" s="829"/>
      <c r="N93" s="829"/>
      <c r="O93" s="1084"/>
      <c r="P93" s="829"/>
      <c r="Q93" s="1084"/>
      <c r="R93" s="829"/>
      <c r="S93" s="1083" t="s">
        <v>48</v>
      </c>
      <c r="T93" s="829"/>
      <c r="U93" s="829"/>
      <c r="V93" s="829"/>
      <c r="W93" s="829"/>
      <c r="X93" s="829"/>
      <c r="Y93" s="829"/>
      <c r="Z93" s="829"/>
      <c r="AA93" s="1084" t="s">
        <v>273</v>
      </c>
      <c r="AB93" s="829"/>
      <c r="AC93" s="829"/>
      <c r="AD93" s="829"/>
      <c r="AE93" s="829"/>
      <c r="AF93" s="1084" t="s">
        <v>274</v>
      </c>
      <c r="AG93" s="829"/>
      <c r="AH93" s="829"/>
      <c r="AI93" s="224" t="s">
        <v>303</v>
      </c>
      <c r="AJ93" s="1085" t="s">
        <v>321</v>
      </c>
      <c r="AK93" s="829"/>
      <c r="AL93" s="829"/>
      <c r="AM93" s="829"/>
      <c r="AN93" s="829"/>
      <c r="AO93" s="829"/>
      <c r="AP93" s="223">
        <v>500000000</v>
      </c>
      <c r="AQ93" s="281">
        <v>0</v>
      </c>
      <c r="AR93" s="223">
        <v>500000000</v>
      </c>
      <c r="AS93" s="222">
        <v>0</v>
      </c>
      <c r="AT93" s="281">
        <v>0</v>
      </c>
      <c r="AU93" s="222">
        <v>0</v>
      </c>
      <c r="AV93" s="281">
        <v>0</v>
      </c>
      <c r="AW93" s="222">
        <v>0</v>
      </c>
      <c r="AX93" s="281">
        <v>0</v>
      </c>
      <c r="AY93" s="222">
        <v>0</v>
      </c>
      <c r="AZ93" s="222">
        <v>0</v>
      </c>
      <c r="BA93" s="222">
        <v>0</v>
      </c>
      <c r="BB93" s="222">
        <v>0</v>
      </c>
    </row>
    <row r="94" spans="1:54" hidden="1" x14ac:dyDescent="0.25">
      <c r="A94" s="1084" t="s">
        <v>14</v>
      </c>
      <c r="B94" s="829"/>
      <c r="C94" s="1084" t="s">
        <v>282</v>
      </c>
      <c r="D94" s="829"/>
      <c r="E94" s="1084" t="s">
        <v>280</v>
      </c>
      <c r="F94" s="829"/>
      <c r="G94" s="1084" t="s">
        <v>283</v>
      </c>
      <c r="H94" s="829"/>
      <c r="I94" s="1084" t="s">
        <v>279</v>
      </c>
      <c r="J94" s="829"/>
      <c r="K94" s="829"/>
      <c r="L94" s="1084" t="s">
        <v>294</v>
      </c>
      <c r="M94" s="829"/>
      <c r="N94" s="829"/>
      <c r="O94" s="1084"/>
      <c r="P94" s="829"/>
      <c r="Q94" s="1084"/>
      <c r="R94" s="829"/>
      <c r="S94" s="1083" t="s">
        <v>49</v>
      </c>
      <c r="T94" s="829"/>
      <c r="U94" s="829"/>
      <c r="V94" s="829"/>
      <c r="W94" s="829"/>
      <c r="X94" s="829"/>
      <c r="Y94" s="829"/>
      <c r="Z94" s="829"/>
      <c r="AA94" s="1084" t="s">
        <v>273</v>
      </c>
      <c r="AB94" s="829"/>
      <c r="AC94" s="829"/>
      <c r="AD94" s="829"/>
      <c r="AE94" s="829"/>
      <c r="AF94" s="1084" t="s">
        <v>274</v>
      </c>
      <c r="AG94" s="829"/>
      <c r="AH94" s="829"/>
      <c r="AI94" s="224" t="s">
        <v>65</v>
      </c>
      <c r="AJ94" s="1085" t="s">
        <v>275</v>
      </c>
      <c r="AK94" s="829"/>
      <c r="AL94" s="829"/>
      <c r="AM94" s="829"/>
      <c r="AN94" s="829"/>
      <c r="AO94" s="829"/>
      <c r="AP94" s="223">
        <v>232000000</v>
      </c>
      <c r="AQ94" s="281">
        <v>0</v>
      </c>
      <c r="AR94" s="223">
        <v>757390.85</v>
      </c>
      <c r="AS94" s="222">
        <v>0</v>
      </c>
      <c r="AT94" s="281">
        <v>0</v>
      </c>
      <c r="AU94" s="222">
        <v>0</v>
      </c>
      <c r="AV94" s="280">
        <v>201345982.44</v>
      </c>
      <c r="AW94" s="223">
        <v>-201345982.44</v>
      </c>
      <c r="AX94" s="280">
        <v>201345982.44</v>
      </c>
      <c r="AY94" s="222">
        <v>0</v>
      </c>
      <c r="AZ94" s="223">
        <v>201345982.44</v>
      </c>
      <c r="BA94" s="222">
        <v>0</v>
      </c>
      <c r="BB94" s="222">
        <v>0</v>
      </c>
    </row>
    <row r="95" spans="1:54" hidden="1" x14ac:dyDescent="0.25">
      <c r="A95" s="1084" t="s">
        <v>14</v>
      </c>
      <c r="B95" s="829"/>
      <c r="C95" s="1084" t="s">
        <v>282</v>
      </c>
      <c r="D95" s="829"/>
      <c r="E95" s="1084" t="s">
        <v>280</v>
      </c>
      <c r="F95" s="829"/>
      <c r="G95" s="1084" t="s">
        <v>283</v>
      </c>
      <c r="H95" s="829"/>
      <c r="I95" s="1084" t="s">
        <v>279</v>
      </c>
      <c r="J95" s="829"/>
      <c r="K95" s="829"/>
      <c r="L95" s="1084" t="s">
        <v>294</v>
      </c>
      <c r="M95" s="829"/>
      <c r="N95" s="829"/>
      <c r="O95" s="1084"/>
      <c r="P95" s="829"/>
      <c r="Q95" s="1084"/>
      <c r="R95" s="829"/>
      <c r="S95" s="1083" t="s">
        <v>49</v>
      </c>
      <c r="T95" s="829"/>
      <c r="U95" s="829"/>
      <c r="V95" s="829"/>
      <c r="W95" s="829"/>
      <c r="X95" s="829"/>
      <c r="Y95" s="829"/>
      <c r="Z95" s="829"/>
      <c r="AA95" s="1084" t="s">
        <v>273</v>
      </c>
      <c r="AB95" s="829"/>
      <c r="AC95" s="829"/>
      <c r="AD95" s="829"/>
      <c r="AE95" s="829"/>
      <c r="AF95" s="1084" t="s">
        <v>274</v>
      </c>
      <c r="AG95" s="829"/>
      <c r="AH95" s="829"/>
      <c r="AI95" s="224" t="s">
        <v>303</v>
      </c>
      <c r="AJ95" s="1085" t="s">
        <v>321</v>
      </c>
      <c r="AK95" s="829"/>
      <c r="AL95" s="829"/>
      <c r="AM95" s="829"/>
      <c r="AN95" s="829"/>
      <c r="AO95" s="829"/>
      <c r="AP95" s="223">
        <v>480000000</v>
      </c>
      <c r="AQ95" s="281">
        <v>0</v>
      </c>
      <c r="AR95" s="223">
        <v>480000000</v>
      </c>
      <c r="AS95" s="222">
        <v>0</v>
      </c>
      <c r="AT95" s="281">
        <v>0</v>
      </c>
      <c r="AU95" s="222">
        <v>0</v>
      </c>
      <c r="AV95" s="281">
        <v>0</v>
      </c>
      <c r="AW95" s="222">
        <v>0</v>
      </c>
      <c r="AX95" s="281">
        <v>0</v>
      </c>
      <c r="AY95" s="222">
        <v>0</v>
      </c>
      <c r="AZ95" s="222">
        <v>0</v>
      </c>
      <c r="BA95" s="222">
        <v>0</v>
      </c>
      <c r="BB95" s="222">
        <v>0</v>
      </c>
    </row>
    <row r="96" spans="1:54" hidden="1" x14ac:dyDescent="0.25">
      <c r="A96" s="1077" t="s">
        <v>14</v>
      </c>
      <c r="B96" s="829"/>
      <c r="C96" s="1077" t="s">
        <v>282</v>
      </c>
      <c r="D96" s="829"/>
      <c r="E96" s="1077" t="s">
        <v>280</v>
      </c>
      <c r="F96" s="829"/>
      <c r="G96" s="1077" t="s">
        <v>283</v>
      </c>
      <c r="H96" s="829"/>
      <c r="I96" s="1077" t="s">
        <v>282</v>
      </c>
      <c r="J96" s="829"/>
      <c r="K96" s="829"/>
      <c r="L96" s="1077"/>
      <c r="M96" s="829"/>
      <c r="N96" s="829"/>
      <c r="O96" s="1077"/>
      <c r="P96" s="829"/>
      <c r="Q96" s="1077"/>
      <c r="R96" s="829"/>
      <c r="S96" s="1076" t="s">
        <v>211</v>
      </c>
      <c r="T96" s="829"/>
      <c r="U96" s="829"/>
      <c r="V96" s="829"/>
      <c r="W96" s="829"/>
      <c r="X96" s="829"/>
      <c r="Y96" s="829"/>
      <c r="Z96" s="829"/>
      <c r="AA96" s="1077" t="s">
        <v>273</v>
      </c>
      <c r="AB96" s="829"/>
      <c r="AC96" s="829"/>
      <c r="AD96" s="829"/>
      <c r="AE96" s="829"/>
      <c r="AF96" s="1077" t="s">
        <v>274</v>
      </c>
      <c r="AG96" s="829"/>
      <c r="AH96" s="829"/>
      <c r="AI96" s="227" t="s">
        <v>65</v>
      </c>
      <c r="AJ96" s="1078" t="s">
        <v>275</v>
      </c>
      <c r="AK96" s="829"/>
      <c r="AL96" s="829"/>
      <c r="AM96" s="829"/>
      <c r="AN96" s="829"/>
      <c r="AO96" s="829"/>
      <c r="AP96" s="226">
        <v>127000000</v>
      </c>
      <c r="AQ96" s="278">
        <v>0</v>
      </c>
      <c r="AR96" s="226">
        <v>99628010</v>
      </c>
      <c r="AS96" s="225">
        <v>0</v>
      </c>
      <c r="AT96" s="278">
        <v>0</v>
      </c>
      <c r="AU96" s="225">
        <v>0</v>
      </c>
      <c r="AV96" s="278">
        <v>0</v>
      </c>
      <c r="AW96" s="225">
        <v>0</v>
      </c>
      <c r="AX96" s="278">
        <v>0</v>
      </c>
      <c r="AY96" s="225">
        <v>0</v>
      </c>
      <c r="AZ96" s="225">
        <v>0</v>
      </c>
      <c r="BA96" s="225">
        <v>0</v>
      </c>
      <c r="BB96" s="225">
        <v>0</v>
      </c>
    </row>
    <row r="97" spans="1:54" hidden="1" x14ac:dyDescent="0.25">
      <c r="A97" s="1084" t="s">
        <v>14</v>
      </c>
      <c r="B97" s="829"/>
      <c r="C97" s="1084" t="s">
        <v>282</v>
      </c>
      <c r="D97" s="829"/>
      <c r="E97" s="1084" t="s">
        <v>280</v>
      </c>
      <c r="F97" s="829"/>
      <c r="G97" s="1084" t="s">
        <v>283</v>
      </c>
      <c r="H97" s="829"/>
      <c r="I97" s="1084" t="s">
        <v>282</v>
      </c>
      <c r="J97" s="829"/>
      <c r="K97" s="829"/>
      <c r="L97" s="1084" t="s">
        <v>279</v>
      </c>
      <c r="M97" s="829"/>
      <c r="N97" s="829"/>
      <c r="O97" s="1084"/>
      <c r="P97" s="829"/>
      <c r="Q97" s="1084"/>
      <c r="R97" s="829"/>
      <c r="S97" s="1083" t="s">
        <v>50</v>
      </c>
      <c r="T97" s="829"/>
      <c r="U97" s="829"/>
      <c r="V97" s="829"/>
      <c r="W97" s="829"/>
      <c r="X97" s="829"/>
      <c r="Y97" s="829"/>
      <c r="Z97" s="829"/>
      <c r="AA97" s="1084" t="s">
        <v>273</v>
      </c>
      <c r="AB97" s="829"/>
      <c r="AC97" s="829"/>
      <c r="AD97" s="829"/>
      <c r="AE97" s="829"/>
      <c r="AF97" s="1084" t="s">
        <v>274</v>
      </c>
      <c r="AG97" s="829"/>
      <c r="AH97" s="829"/>
      <c r="AI97" s="224" t="s">
        <v>65</v>
      </c>
      <c r="AJ97" s="1085" t="s">
        <v>275</v>
      </c>
      <c r="AK97" s="829"/>
      <c r="AL97" s="829"/>
      <c r="AM97" s="829"/>
      <c r="AN97" s="829"/>
      <c r="AO97" s="829"/>
      <c r="AP97" s="223">
        <v>57000000</v>
      </c>
      <c r="AQ97" s="281">
        <v>0</v>
      </c>
      <c r="AR97" s="223">
        <v>30628010</v>
      </c>
      <c r="AS97" s="222">
        <v>0</v>
      </c>
      <c r="AT97" s="281">
        <v>0</v>
      </c>
      <c r="AU97" s="222">
        <v>0</v>
      </c>
      <c r="AV97" s="281">
        <v>0</v>
      </c>
      <c r="AW97" s="222">
        <v>0</v>
      </c>
      <c r="AX97" s="281">
        <v>0</v>
      </c>
      <c r="AY97" s="222">
        <v>0</v>
      </c>
      <c r="AZ97" s="222">
        <v>0</v>
      </c>
      <c r="BA97" s="222">
        <v>0</v>
      </c>
      <c r="BB97" s="222">
        <v>0</v>
      </c>
    </row>
    <row r="98" spans="1:54" hidden="1" x14ac:dyDescent="0.25">
      <c r="A98" s="1084" t="s">
        <v>14</v>
      </c>
      <c r="B98" s="829"/>
      <c r="C98" s="1084" t="s">
        <v>282</v>
      </c>
      <c r="D98" s="829"/>
      <c r="E98" s="1084" t="s">
        <v>280</v>
      </c>
      <c r="F98" s="829"/>
      <c r="G98" s="1084" t="s">
        <v>283</v>
      </c>
      <c r="H98" s="829"/>
      <c r="I98" s="1084" t="s">
        <v>282</v>
      </c>
      <c r="J98" s="829"/>
      <c r="K98" s="829"/>
      <c r="L98" s="1084" t="s">
        <v>282</v>
      </c>
      <c r="M98" s="829"/>
      <c r="N98" s="829"/>
      <c r="O98" s="1084"/>
      <c r="P98" s="829"/>
      <c r="Q98" s="1084"/>
      <c r="R98" s="829"/>
      <c r="S98" s="1083" t="s">
        <v>51</v>
      </c>
      <c r="T98" s="829"/>
      <c r="U98" s="829"/>
      <c r="V98" s="829"/>
      <c r="W98" s="829"/>
      <c r="X98" s="829"/>
      <c r="Y98" s="829"/>
      <c r="Z98" s="829"/>
      <c r="AA98" s="1084" t="s">
        <v>273</v>
      </c>
      <c r="AB98" s="829"/>
      <c r="AC98" s="829"/>
      <c r="AD98" s="829"/>
      <c r="AE98" s="829"/>
      <c r="AF98" s="1084" t="s">
        <v>274</v>
      </c>
      <c r="AG98" s="829"/>
      <c r="AH98" s="829"/>
      <c r="AI98" s="224" t="s">
        <v>65</v>
      </c>
      <c r="AJ98" s="1085" t="s">
        <v>275</v>
      </c>
      <c r="AK98" s="829"/>
      <c r="AL98" s="829"/>
      <c r="AM98" s="829"/>
      <c r="AN98" s="829"/>
      <c r="AO98" s="829"/>
      <c r="AP98" s="223">
        <v>70000000</v>
      </c>
      <c r="AQ98" s="281">
        <v>0</v>
      </c>
      <c r="AR98" s="223">
        <v>69000000</v>
      </c>
      <c r="AS98" s="222">
        <v>0</v>
      </c>
      <c r="AT98" s="281">
        <v>0</v>
      </c>
      <c r="AU98" s="222">
        <v>0</v>
      </c>
      <c r="AV98" s="281">
        <v>0</v>
      </c>
      <c r="AW98" s="222">
        <v>0</v>
      </c>
      <c r="AX98" s="281">
        <v>0</v>
      </c>
      <c r="AY98" s="222">
        <v>0</v>
      </c>
      <c r="AZ98" s="222">
        <v>0</v>
      </c>
      <c r="BA98" s="222">
        <v>0</v>
      </c>
      <c r="BB98" s="222">
        <v>0</v>
      </c>
    </row>
    <row r="99" spans="1:54" hidden="1" x14ac:dyDescent="0.25">
      <c r="A99" s="1077" t="s">
        <v>14</v>
      </c>
      <c r="B99" s="829"/>
      <c r="C99" s="1077" t="s">
        <v>282</v>
      </c>
      <c r="D99" s="829"/>
      <c r="E99" s="1077" t="s">
        <v>280</v>
      </c>
      <c r="F99" s="829"/>
      <c r="G99" s="1077" t="s">
        <v>283</v>
      </c>
      <c r="H99" s="829"/>
      <c r="I99" s="1077" t="s">
        <v>283</v>
      </c>
      <c r="J99" s="829"/>
      <c r="K99" s="829"/>
      <c r="L99" s="1077"/>
      <c r="M99" s="829"/>
      <c r="N99" s="829"/>
      <c r="O99" s="1077"/>
      <c r="P99" s="829"/>
      <c r="Q99" s="1077"/>
      <c r="R99" s="829"/>
      <c r="S99" s="1076" t="s">
        <v>213</v>
      </c>
      <c r="T99" s="829"/>
      <c r="U99" s="829"/>
      <c r="V99" s="829"/>
      <c r="W99" s="829"/>
      <c r="X99" s="829"/>
      <c r="Y99" s="829"/>
      <c r="Z99" s="829"/>
      <c r="AA99" s="1077" t="s">
        <v>273</v>
      </c>
      <c r="AB99" s="829"/>
      <c r="AC99" s="829"/>
      <c r="AD99" s="829"/>
      <c r="AE99" s="829"/>
      <c r="AF99" s="1077" t="s">
        <v>274</v>
      </c>
      <c r="AG99" s="829"/>
      <c r="AH99" s="829"/>
      <c r="AI99" s="227" t="s">
        <v>65</v>
      </c>
      <c r="AJ99" s="1078" t="s">
        <v>275</v>
      </c>
      <c r="AK99" s="829"/>
      <c r="AL99" s="829"/>
      <c r="AM99" s="829"/>
      <c r="AN99" s="829"/>
      <c r="AO99" s="829"/>
      <c r="AP99" s="226">
        <v>298103744</v>
      </c>
      <c r="AQ99" s="277">
        <v>1538488</v>
      </c>
      <c r="AR99" s="226">
        <v>51300261</v>
      </c>
      <c r="AS99" s="225">
        <v>0</v>
      </c>
      <c r="AT99" s="277">
        <v>1500000</v>
      </c>
      <c r="AU99" s="226">
        <v>38488</v>
      </c>
      <c r="AV99" s="277">
        <v>18832540</v>
      </c>
      <c r="AW99" s="226">
        <v>-17332540</v>
      </c>
      <c r="AX99" s="277">
        <v>16432540</v>
      </c>
      <c r="AY99" s="226">
        <v>2400000</v>
      </c>
      <c r="AZ99" s="226">
        <v>16432540</v>
      </c>
      <c r="BA99" s="225">
        <v>0</v>
      </c>
      <c r="BB99" s="225">
        <v>0</v>
      </c>
    </row>
    <row r="100" spans="1:54" hidden="1" x14ac:dyDescent="0.25">
      <c r="A100" s="1077" t="s">
        <v>14</v>
      </c>
      <c r="B100" s="829"/>
      <c r="C100" s="1077" t="s">
        <v>282</v>
      </c>
      <c r="D100" s="829"/>
      <c r="E100" s="1077" t="s">
        <v>280</v>
      </c>
      <c r="F100" s="829"/>
      <c r="G100" s="1077" t="s">
        <v>283</v>
      </c>
      <c r="H100" s="829"/>
      <c r="I100" s="1077" t="s">
        <v>283</v>
      </c>
      <c r="J100" s="829"/>
      <c r="K100" s="829"/>
      <c r="L100" s="1077"/>
      <c r="M100" s="829"/>
      <c r="N100" s="829"/>
      <c r="O100" s="1077"/>
      <c r="P100" s="829"/>
      <c r="Q100" s="1077"/>
      <c r="R100" s="829"/>
      <c r="S100" s="1076" t="s">
        <v>213</v>
      </c>
      <c r="T100" s="829"/>
      <c r="U100" s="829"/>
      <c r="V100" s="829"/>
      <c r="W100" s="829"/>
      <c r="X100" s="829"/>
      <c r="Y100" s="829"/>
      <c r="Z100" s="829"/>
      <c r="AA100" s="1077" t="s">
        <v>273</v>
      </c>
      <c r="AB100" s="829"/>
      <c r="AC100" s="829"/>
      <c r="AD100" s="829"/>
      <c r="AE100" s="829"/>
      <c r="AF100" s="1077" t="s">
        <v>274</v>
      </c>
      <c r="AG100" s="829"/>
      <c r="AH100" s="829"/>
      <c r="AI100" s="227" t="s">
        <v>303</v>
      </c>
      <c r="AJ100" s="1078" t="s">
        <v>321</v>
      </c>
      <c r="AK100" s="829"/>
      <c r="AL100" s="829"/>
      <c r="AM100" s="829"/>
      <c r="AN100" s="829"/>
      <c r="AO100" s="829"/>
      <c r="AP100" s="226">
        <v>1175000000</v>
      </c>
      <c r="AQ100" s="277">
        <v>550000000</v>
      </c>
      <c r="AR100" s="226">
        <v>625000000</v>
      </c>
      <c r="AS100" s="225">
        <v>0</v>
      </c>
      <c r="AT100" s="278">
        <v>0</v>
      </c>
      <c r="AU100" s="226">
        <v>550000000</v>
      </c>
      <c r="AV100" s="278">
        <v>0</v>
      </c>
      <c r="AW100" s="225">
        <v>0</v>
      </c>
      <c r="AX100" s="278">
        <v>0</v>
      </c>
      <c r="AY100" s="225">
        <v>0</v>
      </c>
      <c r="AZ100" s="225">
        <v>0</v>
      </c>
      <c r="BA100" s="225">
        <v>0</v>
      </c>
      <c r="BB100" s="225">
        <v>0</v>
      </c>
    </row>
    <row r="101" spans="1:54" hidden="1" x14ac:dyDescent="0.25">
      <c r="A101" s="1084" t="s">
        <v>14</v>
      </c>
      <c r="B101" s="829"/>
      <c r="C101" s="1084" t="s">
        <v>282</v>
      </c>
      <c r="D101" s="829"/>
      <c r="E101" s="1084" t="s">
        <v>280</v>
      </c>
      <c r="F101" s="829"/>
      <c r="G101" s="1084" t="s">
        <v>283</v>
      </c>
      <c r="H101" s="829"/>
      <c r="I101" s="1084" t="s">
        <v>283</v>
      </c>
      <c r="J101" s="829"/>
      <c r="K101" s="829"/>
      <c r="L101" s="1084" t="s">
        <v>279</v>
      </c>
      <c r="M101" s="829"/>
      <c r="N101" s="829"/>
      <c r="O101" s="1084"/>
      <c r="P101" s="829"/>
      <c r="Q101" s="1084"/>
      <c r="R101" s="829"/>
      <c r="S101" s="1083" t="s">
        <v>52</v>
      </c>
      <c r="T101" s="829"/>
      <c r="U101" s="829"/>
      <c r="V101" s="829"/>
      <c r="W101" s="829"/>
      <c r="X101" s="829"/>
      <c r="Y101" s="829"/>
      <c r="Z101" s="829"/>
      <c r="AA101" s="1084" t="s">
        <v>273</v>
      </c>
      <c r="AB101" s="829"/>
      <c r="AC101" s="829"/>
      <c r="AD101" s="829"/>
      <c r="AE101" s="829"/>
      <c r="AF101" s="1084" t="s">
        <v>274</v>
      </c>
      <c r="AG101" s="829"/>
      <c r="AH101" s="829"/>
      <c r="AI101" s="224" t="s">
        <v>65</v>
      </c>
      <c r="AJ101" s="1085" t="s">
        <v>275</v>
      </c>
      <c r="AK101" s="829"/>
      <c r="AL101" s="829"/>
      <c r="AM101" s="829"/>
      <c r="AN101" s="829"/>
      <c r="AO101" s="829"/>
      <c r="AP101" s="223">
        <v>196000000</v>
      </c>
      <c r="AQ101" s="281">
        <v>0</v>
      </c>
      <c r="AR101" s="223">
        <v>16800000</v>
      </c>
      <c r="AS101" s="222">
        <v>0</v>
      </c>
      <c r="AT101" s="280">
        <v>1500000</v>
      </c>
      <c r="AU101" s="223">
        <v>-1500000</v>
      </c>
      <c r="AV101" s="280">
        <v>18832540</v>
      </c>
      <c r="AW101" s="223">
        <v>-17332540</v>
      </c>
      <c r="AX101" s="280">
        <v>16432540</v>
      </c>
      <c r="AY101" s="223">
        <v>2400000</v>
      </c>
      <c r="AZ101" s="223">
        <v>16432540</v>
      </c>
      <c r="BA101" s="222">
        <v>0</v>
      </c>
      <c r="BB101" s="222">
        <v>0</v>
      </c>
    </row>
    <row r="102" spans="1:54" hidden="1" x14ac:dyDescent="0.25">
      <c r="A102" s="1084" t="s">
        <v>14</v>
      </c>
      <c r="B102" s="829"/>
      <c r="C102" s="1084" t="s">
        <v>282</v>
      </c>
      <c r="D102" s="829"/>
      <c r="E102" s="1084" t="s">
        <v>280</v>
      </c>
      <c r="F102" s="829"/>
      <c r="G102" s="1084" t="s">
        <v>283</v>
      </c>
      <c r="H102" s="829"/>
      <c r="I102" s="1084" t="s">
        <v>283</v>
      </c>
      <c r="J102" s="829"/>
      <c r="K102" s="829"/>
      <c r="L102" s="1084" t="s">
        <v>279</v>
      </c>
      <c r="M102" s="829"/>
      <c r="N102" s="829"/>
      <c r="O102" s="1084"/>
      <c r="P102" s="829"/>
      <c r="Q102" s="1084"/>
      <c r="R102" s="829"/>
      <c r="S102" s="1083" t="s">
        <v>52</v>
      </c>
      <c r="T102" s="829"/>
      <c r="U102" s="829"/>
      <c r="V102" s="829"/>
      <c r="W102" s="829"/>
      <c r="X102" s="829"/>
      <c r="Y102" s="829"/>
      <c r="Z102" s="829"/>
      <c r="AA102" s="1084" t="s">
        <v>273</v>
      </c>
      <c r="AB102" s="829"/>
      <c r="AC102" s="829"/>
      <c r="AD102" s="829"/>
      <c r="AE102" s="829"/>
      <c r="AF102" s="1084" t="s">
        <v>274</v>
      </c>
      <c r="AG102" s="829"/>
      <c r="AH102" s="829"/>
      <c r="AI102" s="224" t="s">
        <v>303</v>
      </c>
      <c r="AJ102" s="1085" t="s">
        <v>321</v>
      </c>
      <c r="AK102" s="829"/>
      <c r="AL102" s="829"/>
      <c r="AM102" s="829"/>
      <c r="AN102" s="829"/>
      <c r="AO102" s="829"/>
      <c r="AP102" s="223">
        <v>200000000</v>
      </c>
      <c r="AQ102" s="281">
        <v>0</v>
      </c>
      <c r="AR102" s="223">
        <v>200000000</v>
      </c>
      <c r="AS102" s="222">
        <v>0</v>
      </c>
      <c r="AT102" s="281">
        <v>0</v>
      </c>
      <c r="AU102" s="222">
        <v>0</v>
      </c>
      <c r="AV102" s="281">
        <v>0</v>
      </c>
      <c r="AW102" s="222">
        <v>0</v>
      </c>
      <c r="AX102" s="281">
        <v>0</v>
      </c>
      <c r="AY102" s="222">
        <v>0</v>
      </c>
      <c r="AZ102" s="222">
        <v>0</v>
      </c>
      <c r="BA102" s="222">
        <v>0</v>
      </c>
      <c r="BB102" s="222">
        <v>0</v>
      </c>
    </row>
    <row r="103" spans="1:54" hidden="1" x14ac:dyDescent="0.25">
      <c r="A103" s="1084" t="s">
        <v>14</v>
      </c>
      <c r="B103" s="829"/>
      <c r="C103" s="1084" t="s">
        <v>282</v>
      </c>
      <c r="D103" s="829"/>
      <c r="E103" s="1084" t="s">
        <v>280</v>
      </c>
      <c r="F103" s="829"/>
      <c r="G103" s="1084" t="s">
        <v>283</v>
      </c>
      <c r="H103" s="829"/>
      <c r="I103" s="1084" t="s">
        <v>283</v>
      </c>
      <c r="J103" s="829"/>
      <c r="K103" s="829"/>
      <c r="L103" s="1084" t="s">
        <v>292</v>
      </c>
      <c r="M103" s="829"/>
      <c r="N103" s="829"/>
      <c r="O103" s="1084"/>
      <c r="P103" s="829"/>
      <c r="Q103" s="1084"/>
      <c r="R103" s="829"/>
      <c r="S103" s="1083" t="s">
        <v>53</v>
      </c>
      <c r="T103" s="829"/>
      <c r="U103" s="829"/>
      <c r="V103" s="829"/>
      <c r="W103" s="829"/>
      <c r="X103" s="829"/>
      <c r="Y103" s="829"/>
      <c r="Z103" s="829"/>
      <c r="AA103" s="1084" t="s">
        <v>273</v>
      </c>
      <c r="AB103" s="829"/>
      <c r="AC103" s="829"/>
      <c r="AD103" s="829"/>
      <c r="AE103" s="829"/>
      <c r="AF103" s="1084" t="s">
        <v>274</v>
      </c>
      <c r="AG103" s="829"/>
      <c r="AH103" s="829"/>
      <c r="AI103" s="224" t="s">
        <v>65</v>
      </c>
      <c r="AJ103" s="1085" t="s">
        <v>275</v>
      </c>
      <c r="AK103" s="829"/>
      <c r="AL103" s="829"/>
      <c r="AM103" s="829"/>
      <c r="AN103" s="829"/>
      <c r="AO103" s="829"/>
      <c r="AP103" s="223">
        <v>20000000</v>
      </c>
      <c r="AQ103" s="281">
        <v>0</v>
      </c>
      <c r="AR103" s="223">
        <v>20000000</v>
      </c>
      <c r="AS103" s="222">
        <v>0</v>
      </c>
      <c r="AT103" s="281">
        <v>0</v>
      </c>
      <c r="AU103" s="222">
        <v>0</v>
      </c>
      <c r="AV103" s="281">
        <v>0</v>
      </c>
      <c r="AW103" s="222">
        <v>0</v>
      </c>
      <c r="AX103" s="281">
        <v>0</v>
      </c>
      <c r="AY103" s="222">
        <v>0</v>
      </c>
      <c r="AZ103" s="222">
        <v>0</v>
      </c>
      <c r="BA103" s="222">
        <v>0</v>
      </c>
      <c r="BB103" s="222">
        <v>0</v>
      </c>
    </row>
    <row r="104" spans="1:54" hidden="1" x14ac:dyDescent="0.25">
      <c r="A104" s="1084" t="s">
        <v>14</v>
      </c>
      <c r="B104" s="829"/>
      <c r="C104" s="1084" t="s">
        <v>282</v>
      </c>
      <c r="D104" s="829"/>
      <c r="E104" s="1084" t="s">
        <v>280</v>
      </c>
      <c r="F104" s="829"/>
      <c r="G104" s="1084" t="s">
        <v>283</v>
      </c>
      <c r="H104" s="829"/>
      <c r="I104" s="1084" t="s">
        <v>283</v>
      </c>
      <c r="J104" s="829"/>
      <c r="K104" s="829"/>
      <c r="L104" s="1084" t="s">
        <v>292</v>
      </c>
      <c r="M104" s="829"/>
      <c r="N104" s="829"/>
      <c r="O104" s="1084"/>
      <c r="P104" s="829"/>
      <c r="Q104" s="1084"/>
      <c r="R104" s="829"/>
      <c r="S104" s="1083" t="s">
        <v>53</v>
      </c>
      <c r="T104" s="829"/>
      <c r="U104" s="829"/>
      <c r="V104" s="829"/>
      <c r="W104" s="829"/>
      <c r="X104" s="829"/>
      <c r="Y104" s="829"/>
      <c r="Z104" s="829"/>
      <c r="AA104" s="1084" t="s">
        <v>273</v>
      </c>
      <c r="AB104" s="829"/>
      <c r="AC104" s="829"/>
      <c r="AD104" s="829"/>
      <c r="AE104" s="829"/>
      <c r="AF104" s="1084" t="s">
        <v>274</v>
      </c>
      <c r="AG104" s="829"/>
      <c r="AH104" s="829"/>
      <c r="AI104" s="224" t="s">
        <v>303</v>
      </c>
      <c r="AJ104" s="1085" t="s">
        <v>321</v>
      </c>
      <c r="AK104" s="829"/>
      <c r="AL104" s="829"/>
      <c r="AM104" s="829"/>
      <c r="AN104" s="829"/>
      <c r="AO104" s="829"/>
      <c r="AP104" s="223">
        <v>80000000</v>
      </c>
      <c r="AQ104" s="281">
        <v>0</v>
      </c>
      <c r="AR104" s="223">
        <v>80000000</v>
      </c>
      <c r="AS104" s="222">
        <v>0</v>
      </c>
      <c r="AT104" s="281">
        <v>0</v>
      </c>
      <c r="AU104" s="222">
        <v>0</v>
      </c>
      <c r="AV104" s="281">
        <v>0</v>
      </c>
      <c r="AW104" s="222">
        <v>0</v>
      </c>
      <c r="AX104" s="281">
        <v>0</v>
      </c>
      <c r="AY104" s="222">
        <v>0</v>
      </c>
      <c r="AZ104" s="222">
        <v>0</v>
      </c>
      <c r="BA104" s="222">
        <v>0</v>
      </c>
      <c r="BB104" s="222">
        <v>0</v>
      </c>
    </row>
    <row r="105" spans="1:54" hidden="1" x14ac:dyDescent="0.25">
      <c r="A105" s="1084" t="s">
        <v>14</v>
      </c>
      <c r="B105" s="829"/>
      <c r="C105" s="1084" t="s">
        <v>282</v>
      </c>
      <c r="D105" s="829"/>
      <c r="E105" s="1084" t="s">
        <v>280</v>
      </c>
      <c r="F105" s="829"/>
      <c r="G105" s="1084" t="s">
        <v>283</v>
      </c>
      <c r="H105" s="829"/>
      <c r="I105" s="1084" t="s">
        <v>283</v>
      </c>
      <c r="J105" s="829"/>
      <c r="K105" s="829"/>
      <c r="L105" s="1084" t="s">
        <v>288</v>
      </c>
      <c r="M105" s="829"/>
      <c r="N105" s="829"/>
      <c r="O105" s="1084"/>
      <c r="P105" s="829"/>
      <c r="Q105" s="1084"/>
      <c r="R105" s="829"/>
      <c r="S105" s="1083" t="s">
        <v>54</v>
      </c>
      <c r="T105" s="829"/>
      <c r="U105" s="829"/>
      <c r="V105" s="829"/>
      <c r="W105" s="829"/>
      <c r="X105" s="829"/>
      <c r="Y105" s="829"/>
      <c r="Z105" s="829"/>
      <c r="AA105" s="1084" t="s">
        <v>273</v>
      </c>
      <c r="AB105" s="829"/>
      <c r="AC105" s="829"/>
      <c r="AD105" s="829"/>
      <c r="AE105" s="829"/>
      <c r="AF105" s="1084" t="s">
        <v>274</v>
      </c>
      <c r="AG105" s="829"/>
      <c r="AH105" s="829"/>
      <c r="AI105" s="224" t="s">
        <v>65</v>
      </c>
      <c r="AJ105" s="1085" t="s">
        <v>275</v>
      </c>
      <c r="AK105" s="829"/>
      <c r="AL105" s="829"/>
      <c r="AM105" s="829"/>
      <c r="AN105" s="829"/>
      <c r="AO105" s="829"/>
      <c r="AP105" s="223">
        <v>10000000</v>
      </c>
      <c r="AQ105" s="281">
        <v>0</v>
      </c>
      <c r="AR105" s="223">
        <v>3400000</v>
      </c>
      <c r="AS105" s="222">
        <v>0</v>
      </c>
      <c r="AT105" s="281">
        <v>0</v>
      </c>
      <c r="AU105" s="222">
        <v>0</v>
      </c>
      <c r="AV105" s="281">
        <v>0</v>
      </c>
      <c r="AW105" s="222">
        <v>0</v>
      </c>
      <c r="AX105" s="281">
        <v>0</v>
      </c>
      <c r="AY105" s="222">
        <v>0</v>
      </c>
      <c r="AZ105" s="222">
        <v>0</v>
      </c>
      <c r="BA105" s="222">
        <v>0</v>
      </c>
      <c r="BB105" s="222">
        <v>0</v>
      </c>
    </row>
    <row r="106" spans="1:54" hidden="1" x14ac:dyDescent="0.25">
      <c r="A106" s="1084" t="s">
        <v>14</v>
      </c>
      <c r="B106" s="829"/>
      <c r="C106" s="1084" t="s">
        <v>282</v>
      </c>
      <c r="D106" s="829"/>
      <c r="E106" s="1084" t="s">
        <v>280</v>
      </c>
      <c r="F106" s="829"/>
      <c r="G106" s="1084" t="s">
        <v>283</v>
      </c>
      <c r="H106" s="829"/>
      <c r="I106" s="1084" t="s">
        <v>283</v>
      </c>
      <c r="J106" s="829"/>
      <c r="K106" s="829"/>
      <c r="L106" s="1084" t="s">
        <v>288</v>
      </c>
      <c r="M106" s="829"/>
      <c r="N106" s="829"/>
      <c r="O106" s="1084"/>
      <c r="P106" s="829"/>
      <c r="Q106" s="1084"/>
      <c r="R106" s="829"/>
      <c r="S106" s="1083" t="s">
        <v>54</v>
      </c>
      <c r="T106" s="829"/>
      <c r="U106" s="829"/>
      <c r="V106" s="829"/>
      <c r="W106" s="829"/>
      <c r="X106" s="829"/>
      <c r="Y106" s="829"/>
      <c r="Z106" s="829"/>
      <c r="AA106" s="1084" t="s">
        <v>273</v>
      </c>
      <c r="AB106" s="829"/>
      <c r="AC106" s="829"/>
      <c r="AD106" s="829"/>
      <c r="AE106" s="829"/>
      <c r="AF106" s="1084" t="s">
        <v>274</v>
      </c>
      <c r="AG106" s="829"/>
      <c r="AH106" s="829"/>
      <c r="AI106" s="224" t="s">
        <v>303</v>
      </c>
      <c r="AJ106" s="1085" t="s">
        <v>321</v>
      </c>
      <c r="AK106" s="829"/>
      <c r="AL106" s="829"/>
      <c r="AM106" s="829"/>
      <c r="AN106" s="829"/>
      <c r="AO106" s="829"/>
      <c r="AP106" s="223">
        <v>20000000</v>
      </c>
      <c r="AQ106" s="281">
        <v>0</v>
      </c>
      <c r="AR106" s="223">
        <v>20000000</v>
      </c>
      <c r="AS106" s="222">
        <v>0</v>
      </c>
      <c r="AT106" s="281">
        <v>0</v>
      </c>
      <c r="AU106" s="222">
        <v>0</v>
      </c>
      <c r="AV106" s="281">
        <v>0</v>
      </c>
      <c r="AW106" s="222">
        <v>0</v>
      </c>
      <c r="AX106" s="281">
        <v>0</v>
      </c>
      <c r="AY106" s="222">
        <v>0</v>
      </c>
      <c r="AZ106" s="222">
        <v>0</v>
      </c>
      <c r="BA106" s="222">
        <v>0</v>
      </c>
      <c r="BB106" s="222">
        <v>0</v>
      </c>
    </row>
    <row r="107" spans="1:54" hidden="1" x14ac:dyDescent="0.25">
      <c r="A107" s="1084" t="s">
        <v>14</v>
      </c>
      <c r="B107" s="829"/>
      <c r="C107" s="1084" t="s">
        <v>282</v>
      </c>
      <c r="D107" s="829"/>
      <c r="E107" s="1084" t="s">
        <v>280</v>
      </c>
      <c r="F107" s="829"/>
      <c r="G107" s="1084" t="s">
        <v>283</v>
      </c>
      <c r="H107" s="829"/>
      <c r="I107" s="1084" t="s">
        <v>283</v>
      </c>
      <c r="J107" s="829"/>
      <c r="K107" s="829"/>
      <c r="L107" s="1084" t="s">
        <v>286</v>
      </c>
      <c r="M107" s="829"/>
      <c r="N107" s="829"/>
      <c r="O107" s="1084"/>
      <c r="P107" s="829"/>
      <c r="Q107" s="1084"/>
      <c r="R107" s="829"/>
      <c r="S107" s="1083" t="s">
        <v>55</v>
      </c>
      <c r="T107" s="829"/>
      <c r="U107" s="829"/>
      <c r="V107" s="829"/>
      <c r="W107" s="829"/>
      <c r="X107" s="829"/>
      <c r="Y107" s="829"/>
      <c r="Z107" s="829"/>
      <c r="AA107" s="1084" t="s">
        <v>273</v>
      </c>
      <c r="AB107" s="829"/>
      <c r="AC107" s="829"/>
      <c r="AD107" s="829"/>
      <c r="AE107" s="829"/>
      <c r="AF107" s="1084" t="s">
        <v>274</v>
      </c>
      <c r="AG107" s="829"/>
      <c r="AH107" s="829"/>
      <c r="AI107" s="224" t="s">
        <v>65</v>
      </c>
      <c r="AJ107" s="1085" t="s">
        <v>275</v>
      </c>
      <c r="AK107" s="829"/>
      <c r="AL107" s="829"/>
      <c r="AM107" s="829"/>
      <c r="AN107" s="829"/>
      <c r="AO107" s="829"/>
      <c r="AP107" s="223">
        <v>6600000</v>
      </c>
      <c r="AQ107" s="280">
        <v>597600</v>
      </c>
      <c r="AR107" s="223">
        <v>2763240</v>
      </c>
      <c r="AS107" s="222">
        <v>0</v>
      </c>
      <c r="AT107" s="281">
        <v>0</v>
      </c>
      <c r="AU107" s="223">
        <v>597600</v>
      </c>
      <c r="AV107" s="281">
        <v>0</v>
      </c>
      <c r="AW107" s="222">
        <v>0</v>
      </c>
      <c r="AX107" s="281">
        <v>0</v>
      </c>
      <c r="AY107" s="222">
        <v>0</v>
      </c>
      <c r="AZ107" s="222">
        <v>0</v>
      </c>
      <c r="BA107" s="222">
        <v>0</v>
      </c>
      <c r="BB107" s="222">
        <v>0</v>
      </c>
    </row>
    <row r="108" spans="1:54" hidden="1" x14ac:dyDescent="0.25">
      <c r="A108" s="1084" t="s">
        <v>14</v>
      </c>
      <c r="B108" s="829"/>
      <c r="C108" s="1084" t="s">
        <v>282</v>
      </c>
      <c r="D108" s="829"/>
      <c r="E108" s="1084" t="s">
        <v>280</v>
      </c>
      <c r="F108" s="829"/>
      <c r="G108" s="1084" t="s">
        <v>283</v>
      </c>
      <c r="H108" s="829"/>
      <c r="I108" s="1084" t="s">
        <v>283</v>
      </c>
      <c r="J108" s="829"/>
      <c r="K108" s="829"/>
      <c r="L108" s="1084" t="s">
        <v>286</v>
      </c>
      <c r="M108" s="829"/>
      <c r="N108" s="829"/>
      <c r="O108" s="1084"/>
      <c r="P108" s="829"/>
      <c r="Q108" s="1084"/>
      <c r="R108" s="829"/>
      <c r="S108" s="1083" t="s">
        <v>55</v>
      </c>
      <c r="T108" s="829"/>
      <c r="U108" s="829"/>
      <c r="V108" s="829"/>
      <c r="W108" s="829"/>
      <c r="X108" s="829"/>
      <c r="Y108" s="829"/>
      <c r="Z108" s="829"/>
      <c r="AA108" s="1084" t="s">
        <v>273</v>
      </c>
      <c r="AB108" s="829"/>
      <c r="AC108" s="829"/>
      <c r="AD108" s="829"/>
      <c r="AE108" s="829"/>
      <c r="AF108" s="1084" t="s">
        <v>274</v>
      </c>
      <c r="AG108" s="829"/>
      <c r="AH108" s="829"/>
      <c r="AI108" s="224" t="s">
        <v>303</v>
      </c>
      <c r="AJ108" s="1085" t="s">
        <v>321</v>
      </c>
      <c r="AK108" s="829"/>
      <c r="AL108" s="829"/>
      <c r="AM108" s="829"/>
      <c r="AN108" s="829"/>
      <c r="AO108" s="829"/>
      <c r="AP108" s="223">
        <v>550000000</v>
      </c>
      <c r="AQ108" s="280">
        <v>550000000</v>
      </c>
      <c r="AR108" s="222">
        <v>0</v>
      </c>
      <c r="AS108" s="222">
        <v>0</v>
      </c>
      <c r="AT108" s="281">
        <v>0</v>
      </c>
      <c r="AU108" s="223">
        <v>550000000</v>
      </c>
      <c r="AV108" s="281">
        <v>0</v>
      </c>
      <c r="AW108" s="222">
        <v>0</v>
      </c>
      <c r="AX108" s="281">
        <v>0</v>
      </c>
      <c r="AY108" s="222">
        <v>0</v>
      </c>
      <c r="AZ108" s="222">
        <v>0</v>
      </c>
      <c r="BA108" s="222">
        <v>0</v>
      </c>
      <c r="BB108" s="222">
        <v>0</v>
      </c>
    </row>
    <row r="109" spans="1:54" hidden="1" x14ac:dyDescent="0.25">
      <c r="A109" s="1084" t="s">
        <v>14</v>
      </c>
      <c r="B109" s="829"/>
      <c r="C109" s="1084" t="s">
        <v>282</v>
      </c>
      <c r="D109" s="829"/>
      <c r="E109" s="1084" t="s">
        <v>280</v>
      </c>
      <c r="F109" s="829"/>
      <c r="G109" s="1084" t="s">
        <v>283</v>
      </c>
      <c r="H109" s="829"/>
      <c r="I109" s="1084" t="s">
        <v>283</v>
      </c>
      <c r="J109" s="829"/>
      <c r="K109" s="829"/>
      <c r="L109" s="1084" t="s">
        <v>298</v>
      </c>
      <c r="M109" s="829"/>
      <c r="N109" s="829"/>
      <c r="O109" s="1084"/>
      <c r="P109" s="829"/>
      <c r="Q109" s="1084"/>
      <c r="R109" s="829"/>
      <c r="S109" s="1083" t="s">
        <v>56</v>
      </c>
      <c r="T109" s="829"/>
      <c r="U109" s="829"/>
      <c r="V109" s="829"/>
      <c r="W109" s="829"/>
      <c r="X109" s="829"/>
      <c r="Y109" s="829"/>
      <c r="Z109" s="829"/>
      <c r="AA109" s="1084" t="s">
        <v>273</v>
      </c>
      <c r="AB109" s="829"/>
      <c r="AC109" s="829"/>
      <c r="AD109" s="829"/>
      <c r="AE109" s="829"/>
      <c r="AF109" s="1084" t="s">
        <v>274</v>
      </c>
      <c r="AG109" s="829"/>
      <c r="AH109" s="829"/>
      <c r="AI109" s="224" t="s">
        <v>65</v>
      </c>
      <c r="AJ109" s="1085" t="s">
        <v>275</v>
      </c>
      <c r="AK109" s="829"/>
      <c r="AL109" s="829"/>
      <c r="AM109" s="829"/>
      <c r="AN109" s="829"/>
      <c r="AO109" s="829"/>
      <c r="AP109" s="223">
        <v>7503744</v>
      </c>
      <c r="AQ109" s="281">
        <v>0</v>
      </c>
      <c r="AR109" s="223">
        <v>1353744</v>
      </c>
      <c r="AS109" s="222">
        <v>0</v>
      </c>
      <c r="AT109" s="281">
        <v>0</v>
      </c>
      <c r="AU109" s="222">
        <v>0</v>
      </c>
      <c r="AV109" s="281">
        <v>0</v>
      </c>
      <c r="AW109" s="222">
        <v>0</v>
      </c>
      <c r="AX109" s="281">
        <v>0</v>
      </c>
      <c r="AY109" s="222">
        <v>0</v>
      </c>
      <c r="AZ109" s="222">
        <v>0</v>
      </c>
      <c r="BA109" s="222">
        <v>0</v>
      </c>
      <c r="BB109" s="222">
        <v>0</v>
      </c>
    </row>
    <row r="110" spans="1:54" hidden="1" x14ac:dyDescent="0.25">
      <c r="A110" s="1084" t="s">
        <v>14</v>
      </c>
      <c r="B110" s="829"/>
      <c r="C110" s="1084" t="s">
        <v>282</v>
      </c>
      <c r="D110" s="829"/>
      <c r="E110" s="1084" t="s">
        <v>280</v>
      </c>
      <c r="F110" s="829"/>
      <c r="G110" s="1084" t="s">
        <v>283</v>
      </c>
      <c r="H110" s="829"/>
      <c r="I110" s="1084" t="s">
        <v>283</v>
      </c>
      <c r="J110" s="829"/>
      <c r="K110" s="829"/>
      <c r="L110" s="1084" t="s">
        <v>298</v>
      </c>
      <c r="M110" s="829"/>
      <c r="N110" s="829"/>
      <c r="O110" s="1084"/>
      <c r="P110" s="829"/>
      <c r="Q110" s="1084"/>
      <c r="R110" s="829"/>
      <c r="S110" s="1083" t="s">
        <v>56</v>
      </c>
      <c r="T110" s="829"/>
      <c r="U110" s="829"/>
      <c r="V110" s="829"/>
      <c r="W110" s="829"/>
      <c r="X110" s="829"/>
      <c r="Y110" s="829"/>
      <c r="Z110" s="829"/>
      <c r="AA110" s="1084" t="s">
        <v>273</v>
      </c>
      <c r="AB110" s="829"/>
      <c r="AC110" s="829"/>
      <c r="AD110" s="829"/>
      <c r="AE110" s="829"/>
      <c r="AF110" s="1084" t="s">
        <v>274</v>
      </c>
      <c r="AG110" s="829"/>
      <c r="AH110" s="829"/>
      <c r="AI110" s="224" t="s">
        <v>303</v>
      </c>
      <c r="AJ110" s="1085" t="s">
        <v>321</v>
      </c>
      <c r="AK110" s="829"/>
      <c r="AL110" s="829"/>
      <c r="AM110" s="829"/>
      <c r="AN110" s="829"/>
      <c r="AO110" s="829"/>
      <c r="AP110" s="223">
        <v>35000000</v>
      </c>
      <c r="AQ110" s="281">
        <v>0</v>
      </c>
      <c r="AR110" s="223">
        <v>35000000</v>
      </c>
      <c r="AS110" s="222">
        <v>0</v>
      </c>
      <c r="AT110" s="281">
        <v>0</v>
      </c>
      <c r="AU110" s="222">
        <v>0</v>
      </c>
      <c r="AV110" s="281">
        <v>0</v>
      </c>
      <c r="AW110" s="222">
        <v>0</v>
      </c>
      <c r="AX110" s="281">
        <v>0</v>
      </c>
      <c r="AY110" s="222">
        <v>0</v>
      </c>
      <c r="AZ110" s="222">
        <v>0</v>
      </c>
      <c r="BA110" s="222">
        <v>0</v>
      </c>
      <c r="BB110" s="222">
        <v>0</v>
      </c>
    </row>
    <row r="111" spans="1:54" hidden="1" x14ac:dyDescent="0.25">
      <c r="A111" s="1084" t="s">
        <v>14</v>
      </c>
      <c r="B111" s="829"/>
      <c r="C111" s="1084" t="s">
        <v>282</v>
      </c>
      <c r="D111" s="829"/>
      <c r="E111" s="1084" t="s">
        <v>280</v>
      </c>
      <c r="F111" s="829"/>
      <c r="G111" s="1084" t="s">
        <v>283</v>
      </c>
      <c r="H111" s="829"/>
      <c r="I111" s="1084" t="s">
        <v>283</v>
      </c>
      <c r="J111" s="829"/>
      <c r="K111" s="829"/>
      <c r="L111" s="1084" t="s">
        <v>299</v>
      </c>
      <c r="M111" s="829"/>
      <c r="N111" s="829"/>
      <c r="O111" s="1084"/>
      <c r="P111" s="829"/>
      <c r="Q111" s="1084"/>
      <c r="R111" s="829"/>
      <c r="S111" s="1083" t="s">
        <v>57</v>
      </c>
      <c r="T111" s="829"/>
      <c r="U111" s="829"/>
      <c r="V111" s="829"/>
      <c r="W111" s="829"/>
      <c r="X111" s="829"/>
      <c r="Y111" s="829"/>
      <c r="Z111" s="829"/>
      <c r="AA111" s="1084" t="s">
        <v>273</v>
      </c>
      <c r="AB111" s="829"/>
      <c r="AC111" s="829"/>
      <c r="AD111" s="829"/>
      <c r="AE111" s="829"/>
      <c r="AF111" s="1084" t="s">
        <v>274</v>
      </c>
      <c r="AG111" s="829"/>
      <c r="AH111" s="829"/>
      <c r="AI111" s="224" t="s">
        <v>65</v>
      </c>
      <c r="AJ111" s="1085" t="s">
        <v>275</v>
      </c>
      <c r="AK111" s="829"/>
      <c r="AL111" s="829"/>
      <c r="AM111" s="829"/>
      <c r="AN111" s="829"/>
      <c r="AO111" s="829"/>
      <c r="AP111" s="223">
        <v>9000000</v>
      </c>
      <c r="AQ111" s="281">
        <v>0</v>
      </c>
      <c r="AR111" s="223">
        <v>3800000</v>
      </c>
      <c r="AS111" s="222">
        <v>0</v>
      </c>
      <c r="AT111" s="281">
        <v>0</v>
      </c>
      <c r="AU111" s="222">
        <v>0</v>
      </c>
      <c r="AV111" s="281">
        <v>0</v>
      </c>
      <c r="AW111" s="222">
        <v>0</v>
      </c>
      <c r="AX111" s="281">
        <v>0</v>
      </c>
      <c r="AY111" s="222">
        <v>0</v>
      </c>
      <c r="AZ111" s="222">
        <v>0</v>
      </c>
      <c r="BA111" s="222">
        <v>0</v>
      </c>
      <c r="BB111" s="222">
        <v>0</v>
      </c>
    </row>
    <row r="112" spans="1:54" hidden="1" x14ac:dyDescent="0.25">
      <c r="A112" s="1084" t="s">
        <v>14</v>
      </c>
      <c r="B112" s="829"/>
      <c r="C112" s="1084" t="s">
        <v>282</v>
      </c>
      <c r="D112" s="829"/>
      <c r="E112" s="1084" t="s">
        <v>280</v>
      </c>
      <c r="F112" s="829"/>
      <c r="G112" s="1084" t="s">
        <v>283</v>
      </c>
      <c r="H112" s="829"/>
      <c r="I112" s="1084" t="s">
        <v>283</v>
      </c>
      <c r="J112" s="829"/>
      <c r="K112" s="829"/>
      <c r="L112" s="1084" t="s">
        <v>300</v>
      </c>
      <c r="M112" s="829"/>
      <c r="N112" s="829"/>
      <c r="O112" s="1084"/>
      <c r="P112" s="829"/>
      <c r="Q112" s="1084"/>
      <c r="R112" s="829"/>
      <c r="S112" s="1083" t="s">
        <v>58</v>
      </c>
      <c r="T112" s="829"/>
      <c r="U112" s="829"/>
      <c r="V112" s="829"/>
      <c r="W112" s="829"/>
      <c r="X112" s="829"/>
      <c r="Y112" s="829"/>
      <c r="Z112" s="829"/>
      <c r="AA112" s="1084" t="s">
        <v>273</v>
      </c>
      <c r="AB112" s="829"/>
      <c r="AC112" s="829"/>
      <c r="AD112" s="829"/>
      <c r="AE112" s="829"/>
      <c r="AF112" s="1084" t="s">
        <v>274</v>
      </c>
      <c r="AG112" s="829"/>
      <c r="AH112" s="829"/>
      <c r="AI112" s="224" t="s">
        <v>65</v>
      </c>
      <c r="AJ112" s="1085" t="s">
        <v>275</v>
      </c>
      <c r="AK112" s="829"/>
      <c r="AL112" s="829"/>
      <c r="AM112" s="829"/>
      <c r="AN112" s="829"/>
      <c r="AO112" s="829"/>
      <c r="AP112" s="223">
        <v>33000000</v>
      </c>
      <c r="AQ112" s="280">
        <v>565488</v>
      </c>
      <c r="AR112" s="223">
        <v>2691162</v>
      </c>
      <c r="AS112" s="222">
        <v>0</v>
      </c>
      <c r="AT112" s="281">
        <v>0</v>
      </c>
      <c r="AU112" s="223">
        <v>565488</v>
      </c>
      <c r="AV112" s="281">
        <v>0</v>
      </c>
      <c r="AW112" s="222">
        <v>0</v>
      </c>
      <c r="AX112" s="281">
        <v>0</v>
      </c>
      <c r="AY112" s="222">
        <v>0</v>
      </c>
      <c r="AZ112" s="222">
        <v>0</v>
      </c>
      <c r="BA112" s="222">
        <v>0</v>
      </c>
      <c r="BB112" s="222">
        <v>0</v>
      </c>
    </row>
    <row r="113" spans="1:54" hidden="1" x14ac:dyDescent="0.25">
      <c r="A113" s="1084" t="s">
        <v>14</v>
      </c>
      <c r="B113" s="829"/>
      <c r="C113" s="1084" t="s">
        <v>282</v>
      </c>
      <c r="D113" s="829"/>
      <c r="E113" s="1084" t="s">
        <v>280</v>
      </c>
      <c r="F113" s="829"/>
      <c r="G113" s="1084" t="s">
        <v>283</v>
      </c>
      <c r="H113" s="829"/>
      <c r="I113" s="1084" t="s">
        <v>283</v>
      </c>
      <c r="J113" s="829"/>
      <c r="K113" s="829"/>
      <c r="L113" s="1084" t="s">
        <v>300</v>
      </c>
      <c r="M113" s="829"/>
      <c r="N113" s="829"/>
      <c r="O113" s="1084"/>
      <c r="P113" s="829"/>
      <c r="Q113" s="1084"/>
      <c r="R113" s="829"/>
      <c r="S113" s="1083" t="s">
        <v>58</v>
      </c>
      <c r="T113" s="829"/>
      <c r="U113" s="829"/>
      <c r="V113" s="829"/>
      <c r="W113" s="829"/>
      <c r="X113" s="829"/>
      <c r="Y113" s="829"/>
      <c r="Z113" s="829"/>
      <c r="AA113" s="1084" t="s">
        <v>273</v>
      </c>
      <c r="AB113" s="829"/>
      <c r="AC113" s="829"/>
      <c r="AD113" s="829"/>
      <c r="AE113" s="829"/>
      <c r="AF113" s="1084" t="s">
        <v>274</v>
      </c>
      <c r="AG113" s="829"/>
      <c r="AH113" s="829"/>
      <c r="AI113" s="224" t="s">
        <v>303</v>
      </c>
      <c r="AJ113" s="1085" t="s">
        <v>321</v>
      </c>
      <c r="AK113" s="829"/>
      <c r="AL113" s="829"/>
      <c r="AM113" s="829"/>
      <c r="AN113" s="829"/>
      <c r="AO113" s="829"/>
      <c r="AP113" s="223">
        <v>270000000</v>
      </c>
      <c r="AQ113" s="281">
        <v>0</v>
      </c>
      <c r="AR113" s="223">
        <v>270000000</v>
      </c>
      <c r="AS113" s="222">
        <v>0</v>
      </c>
      <c r="AT113" s="281">
        <v>0</v>
      </c>
      <c r="AU113" s="222">
        <v>0</v>
      </c>
      <c r="AV113" s="281">
        <v>0</v>
      </c>
      <c r="AW113" s="222">
        <v>0</v>
      </c>
      <c r="AX113" s="281">
        <v>0</v>
      </c>
      <c r="AY113" s="222">
        <v>0</v>
      </c>
      <c r="AZ113" s="222">
        <v>0</v>
      </c>
      <c r="BA113" s="222">
        <v>0</v>
      </c>
      <c r="BB113" s="222">
        <v>0</v>
      </c>
    </row>
    <row r="114" spans="1:54" s="188" customFormat="1" hidden="1" x14ac:dyDescent="0.25">
      <c r="A114" s="922" t="s">
        <v>14</v>
      </c>
      <c r="B114" s="854"/>
      <c r="C114" s="922" t="s">
        <v>282</v>
      </c>
      <c r="D114" s="854"/>
      <c r="E114" s="922" t="s">
        <v>280</v>
      </c>
      <c r="F114" s="854"/>
      <c r="G114" s="922" t="s">
        <v>283</v>
      </c>
      <c r="H114" s="854"/>
      <c r="I114" s="922" t="s">
        <v>283</v>
      </c>
      <c r="J114" s="854"/>
      <c r="K114" s="854"/>
      <c r="L114" s="922" t="s">
        <v>302</v>
      </c>
      <c r="M114" s="854"/>
      <c r="N114" s="854"/>
      <c r="O114" s="922"/>
      <c r="P114" s="854"/>
      <c r="Q114" s="922"/>
      <c r="R114" s="854"/>
      <c r="S114" s="920" t="s">
        <v>59</v>
      </c>
      <c r="T114" s="854"/>
      <c r="U114" s="854"/>
      <c r="V114" s="854"/>
      <c r="W114" s="854"/>
      <c r="X114" s="854"/>
      <c r="Y114" s="854"/>
      <c r="Z114" s="854"/>
      <c r="AA114" s="922" t="s">
        <v>273</v>
      </c>
      <c r="AB114" s="854"/>
      <c r="AC114" s="854"/>
      <c r="AD114" s="854"/>
      <c r="AE114" s="854"/>
      <c r="AF114" s="922" t="s">
        <v>274</v>
      </c>
      <c r="AG114" s="854"/>
      <c r="AH114" s="854"/>
      <c r="AI114" s="231" t="s">
        <v>65</v>
      </c>
      <c r="AJ114" s="923" t="s">
        <v>275</v>
      </c>
      <c r="AK114" s="854"/>
      <c r="AL114" s="854"/>
      <c r="AM114" s="854"/>
      <c r="AN114" s="854"/>
      <c r="AO114" s="854"/>
      <c r="AP114" s="230">
        <v>16000000</v>
      </c>
      <c r="AQ114" s="279">
        <v>375400</v>
      </c>
      <c r="AR114" s="230">
        <v>492115</v>
      </c>
      <c r="AS114" s="229">
        <v>0</v>
      </c>
      <c r="AT114" s="284">
        <v>0</v>
      </c>
      <c r="AU114" s="230">
        <v>375400</v>
      </c>
      <c r="AV114" s="284">
        <v>0</v>
      </c>
      <c r="AW114" s="229">
        <v>0</v>
      </c>
      <c r="AX114" s="284">
        <v>0</v>
      </c>
      <c r="AY114" s="229">
        <v>0</v>
      </c>
      <c r="AZ114" s="229">
        <v>0</v>
      </c>
      <c r="BA114" s="229">
        <v>0</v>
      </c>
      <c r="BB114" s="229">
        <v>0</v>
      </c>
    </row>
    <row r="115" spans="1:54" hidden="1" x14ac:dyDescent="0.25">
      <c r="A115" s="1084" t="s">
        <v>14</v>
      </c>
      <c r="B115" s="829"/>
      <c r="C115" s="1084" t="s">
        <v>282</v>
      </c>
      <c r="D115" s="829"/>
      <c r="E115" s="1084" t="s">
        <v>280</v>
      </c>
      <c r="F115" s="829"/>
      <c r="G115" s="1084" t="s">
        <v>283</v>
      </c>
      <c r="H115" s="829"/>
      <c r="I115" s="1084" t="s">
        <v>283</v>
      </c>
      <c r="J115" s="829"/>
      <c r="K115" s="829"/>
      <c r="L115" s="1084" t="s">
        <v>302</v>
      </c>
      <c r="M115" s="829"/>
      <c r="N115" s="829"/>
      <c r="O115" s="1084"/>
      <c r="P115" s="829"/>
      <c r="Q115" s="1084"/>
      <c r="R115" s="829"/>
      <c r="S115" s="1083" t="s">
        <v>59</v>
      </c>
      <c r="T115" s="829"/>
      <c r="U115" s="829"/>
      <c r="V115" s="829"/>
      <c r="W115" s="829"/>
      <c r="X115" s="829"/>
      <c r="Y115" s="829"/>
      <c r="Z115" s="829"/>
      <c r="AA115" s="1084" t="s">
        <v>273</v>
      </c>
      <c r="AB115" s="829"/>
      <c r="AC115" s="829"/>
      <c r="AD115" s="829"/>
      <c r="AE115" s="829"/>
      <c r="AF115" s="1084" t="s">
        <v>274</v>
      </c>
      <c r="AG115" s="829"/>
      <c r="AH115" s="829"/>
      <c r="AI115" s="224" t="s">
        <v>303</v>
      </c>
      <c r="AJ115" s="1085" t="s">
        <v>321</v>
      </c>
      <c r="AK115" s="829"/>
      <c r="AL115" s="829"/>
      <c r="AM115" s="829"/>
      <c r="AN115" s="829"/>
      <c r="AO115" s="829"/>
      <c r="AP115" s="223">
        <v>20000000</v>
      </c>
      <c r="AQ115" s="281">
        <v>0</v>
      </c>
      <c r="AR115" s="223">
        <v>20000000</v>
      </c>
      <c r="AS115" s="222">
        <v>0</v>
      </c>
      <c r="AT115" s="281">
        <v>0</v>
      </c>
      <c r="AU115" s="222">
        <v>0</v>
      </c>
      <c r="AV115" s="281">
        <v>0</v>
      </c>
      <c r="AW115" s="222">
        <v>0</v>
      </c>
      <c r="AX115" s="281">
        <v>0</v>
      </c>
      <c r="AY115" s="222">
        <v>0</v>
      </c>
      <c r="AZ115" s="222">
        <v>0</v>
      </c>
      <c r="BA115" s="222">
        <v>0</v>
      </c>
      <c r="BB115" s="222">
        <v>0</v>
      </c>
    </row>
    <row r="116" spans="1:54" hidden="1" x14ac:dyDescent="0.25">
      <c r="A116" s="1077" t="s">
        <v>14</v>
      </c>
      <c r="B116" s="829"/>
      <c r="C116" s="1077" t="s">
        <v>282</v>
      </c>
      <c r="D116" s="829"/>
      <c r="E116" s="1077" t="s">
        <v>280</v>
      </c>
      <c r="F116" s="829"/>
      <c r="G116" s="1077" t="s">
        <v>283</v>
      </c>
      <c r="H116" s="829"/>
      <c r="I116" s="1077" t="s">
        <v>284</v>
      </c>
      <c r="J116" s="829"/>
      <c r="K116" s="829"/>
      <c r="L116" s="1077"/>
      <c r="M116" s="829"/>
      <c r="N116" s="829"/>
      <c r="O116" s="1077"/>
      <c r="P116" s="829"/>
      <c r="Q116" s="1077"/>
      <c r="R116" s="829"/>
      <c r="S116" s="1076" t="s">
        <v>216</v>
      </c>
      <c r="T116" s="829"/>
      <c r="U116" s="829"/>
      <c r="V116" s="829"/>
      <c r="W116" s="829"/>
      <c r="X116" s="829"/>
      <c r="Y116" s="829"/>
      <c r="Z116" s="829"/>
      <c r="AA116" s="1077" t="s">
        <v>273</v>
      </c>
      <c r="AB116" s="829"/>
      <c r="AC116" s="829"/>
      <c r="AD116" s="829"/>
      <c r="AE116" s="829"/>
      <c r="AF116" s="1077" t="s">
        <v>274</v>
      </c>
      <c r="AG116" s="829"/>
      <c r="AH116" s="829"/>
      <c r="AI116" s="227" t="s">
        <v>65</v>
      </c>
      <c r="AJ116" s="1078" t="s">
        <v>275</v>
      </c>
      <c r="AK116" s="829"/>
      <c r="AL116" s="829"/>
      <c r="AM116" s="829"/>
      <c r="AN116" s="829"/>
      <c r="AO116" s="829"/>
      <c r="AP116" s="226">
        <v>6153723603</v>
      </c>
      <c r="AQ116" s="277">
        <v>72047900</v>
      </c>
      <c r="AR116" s="226">
        <v>2047775727.5899999</v>
      </c>
      <c r="AS116" s="225">
        <v>0</v>
      </c>
      <c r="AT116" s="277">
        <v>4773962</v>
      </c>
      <c r="AU116" s="226">
        <v>67273938</v>
      </c>
      <c r="AV116" s="277">
        <v>261609192.16999999</v>
      </c>
      <c r="AW116" s="226">
        <v>-256835230.16999999</v>
      </c>
      <c r="AX116" s="277">
        <v>261609192.16999999</v>
      </c>
      <c r="AY116" s="225">
        <v>0</v>
      </c>
      <c r="AZ116" s="226">
        <v>261609192.16999999</v>
      </c>
      <c r="BA116" s="225">
        <v>0</v>
      </c>
      <c r="BB116" s="225">
        <v>0</v>
      </c>
    </row>
    <row r="117" spans="1:54" hidden="1" x14ac:dyDescent="0.25">
      <c r="A117" s="1077" t="s">
        <v>14</v>
      </c>
      <c r="B117" s="829"/>
      <c r="C117" s="1077" t="s">
        <v>282</v>
      </c>
      <c r="D117" s="829"/>
      <c r="E117" s="1077" t="s">
        <v>280</v>
      </c>
      <c r="F117" s="829"/>
      <c r="G117" s="1077" t="s">
        <v>283</v>
      </c>
      <c r="H117" s="829"/>
      <c r="I117" s="1077" t="s">
        <v>284</v>
      </c>
      <c r="J117" s="829"/>
      <c r="K117" s="829"/>
      <c r="L117" s="1077"/>
      <c r="M117" s="829"/>
      <c r="N117" s="829"/>
      <c r="O117" s="1077"/>
      <c r="P117" s="829"/>
      <c r="Q117" s="1077"/>
      <c r="R117" s="829"/>
      <c r="S117" s="1076" t="s">
        <v>216</v>
      </c>
      <c r="T117" s="829"/>
      <c r="U117" s="829"/>
      <c r="V117" s="829"/>
      <c r="W117" s="829"/>
      <c r="X117" s="829"/>
      <c r="Y117" s="829"/>
      <c r="Z117" s="829"/>
      <c r="AA117" s="1077" t="s">
        <v>273</v>
      </c>
      <c r="AB117" s="829"/>
      <c r="AC117" s="829"/>
      <c r="AD117" s="829"/>
      <c r="AE117" s="829"/>
      <c r="AF117" s="1077" t="s">
        <v>274</v>
      </c>
      <c r="AG117" s="829"/>
      <c r="AH117" s="829"/>
      <c r="AI117" s="227" t="s">
        <v>303</v>
      </c>
      <c r="AJ117" s="1078" t="s">
        <v>321</v>
      </c>
      <c r="AK117" s="829"/>
      <c r="AL117" s="829"/>
      <c r="AM117" s="829"/>
      <c r="AN117" s="829"/>
      <c r="AO117" s="829"/>
      <c r="AP117" s="226">
        <v>1074085821</v>
      </c>
      <c r="AQ117" s="278">
        <v>0</v>
      </c>
      <c r="AR117" s="226">
        <v>1074085821</v>
      </c>
      <c r="AS117" s="225">
        <v>0</v>
      </c>
      <c r="AT117" s="278">
        <v>0</v>
      </c>
      <c r="AU117" s="225">
        <v>0</v>
      </c>
      <c r="AV117" s="278">
        <v>0</v>
      </c>
      <c r="AW117" s="225">
        <v>0</v>
      </c>
      <c r="AX117" s="278">
        <v>0</v>
      </c>
      <c r="AY117" s="225">
        <v>0</v>
      </c>
      <c r="AZ117" s="225">
        <v>0</v>
      </c>
      <c r="BA117" s="225">
        <v>0</v>
      </c>
      <c r="BB117" s="225">
        <v>0</v>
      </c>
    </row>
    <row r="118" spans="1:54" hidden="1" x14ac:dyDescent="0.25">
      <c r="A118" s="1084" t="s">
        <v>14</v>
      </c>
      <c r="B118" s="829"/>
      <c r="C118" s="1084" t="s">
        <v>282</v>
      </c>
      <c r="D118" s="829"/>
      <c r="E118" s="1084" t="s">
        <v>280</v>
      </c>
      <c r="F118" s="829"/>
      <c r="G118" s="1084" t="s">
        <v>283</v>
      </c>
      <c r="H118" s="829"/>
      <c r="I118" s="1084" t="s">
        <v>284</v>
      </c>
      <c r="J118" s="829"/>
      <c r="K118" s="829"/>
      <c r="L118" s="1084" t="s">
        <v>279</v>
      </c>
      <c r="M118" s="829"/>
      <c r="N118" s="829"/>
      <c r="O118" s="1084"/>
      <c r="P118" s="829"/>
      <c r="Q118" s="1084"/>
      <c r="R118" s="829"/>
      <c r="S118" s="1083" t="s">
        <v>60</v>
      </c>
      <c r="T118" s="829"/>
      <c r="U118" s="829"/>
      <c r="V118" s="829"/>
      <c r="W118" s="829"/>
      <c r="X118" s="829"/>
      <c r="Y118" s="829"/>
      <c r="Z118" s="829"/>
      <c r="AA118" s="1084" t="s">
        <v>273</v>
      </c>
      <c r="AB118" s="829"/>
      <c r="AC118" s="829"/>
      <c r="AD118" s="829"/>
      <c r="AE118" s="829"/>
      <c r="AF118" s="1084" t="s">
        <v>274</v>
      </c>
      <c r="AG118" s="829"/>
      <c r="AH118" s="829"/>
      <c r="AI118" s="224" t="s">
        <v>65</v>
      </c>
      <c r="AJ118" s="1085" t="s">
        <v>275</v>
      </c>
      <c r="AK118" s="829"/>
      <c r="AL118" s="829"/>
      <c r="AM118" s="829"/>
      <c r="AN118" s="829"/>
      <c r="AO118" s="829"/>
      <c r="AP118" s="223">
        <v>952410435</v>
      </c>
      <c r="AQ118" s="280">
        <v>26355000</v>
      </c>
      <c r="AR118" s="223">
        <v>393055546</v>
      </c>
      <c r="AS118" s="222">
        <v>0</v>
      </c>
      <c r="AT118" s="280">
        <v>4773962</v>
      </c>
      <c r="AU118" s="223">
        <v>21581038</v>
      </c>
      <c r="AV118" s="280">
        <v>51030326</v>
      </c>
      <c r="AW118" s="223">
        <v>-46256364</v>
      </c>
      <c r="AX118" s="280">
        <v>51030326</v>
      </c>
      <c r="AY118" s="222">
        <v>0</v>
      </c>
      <c r="AZ118" s="223">
        <v>51030326</v>
      </c>
      <c r="BA118" s="222">
        <v>0</v>
      </c>
      <c r="BB118" s="222">
        <v>0</v>
      </c>
    </row>
    <row r="119" spans="1:54" hidden="1" x14ac:dyDescent="0.25">
      <c r="A119" s="1084" t="s">
        <v>14</v>
      </c>
      <c r="B119" s="829"/>
      <c r="C119" s="1084" t="s">
        <v>282</v>
      </c>
      <c r="D119" s="829"/>
      <c r="E119" s="1084" t="s">
        <v>280</v>
      </c>
      <c r="F119" s="829"/>
      <c r="G119" s="1084" t="s">
        <v>283</v>
      </c>
      <c r="H119" s="829"/>
      <c r="I119" s="1084" t="s">
        <v>284</v>
      </c>
      <c r="J119" s="829"/>
      <c r="K119" s="829"/>
      <c r="L119" s="1084" t="s">
        <v>279</v>
      </c>
      <c r="M119" s="829"/>
      <c r="N119" s="829"/>
      <c r="O119" s="1084"/>
      <c r="P119" s="829"/>
      <c r="Q119" s="1084"/>
      <c r="R119" s="829"/>
      <c r="S119" s="1083" t="s">
        <v>60</v>
      </c>
      <c r="T119" s="829"/>
      <c r="U119" s="829"/>
      <c r="V119" s="829"/>
      <c r="W119" s="829"/>
      <c r="X119" s="829"/>
      <c r="Y119" s="829"/>
      <c r="Z119" s="829"/>
      <c r="AA119" s="1084" t="s">
        <v>273</v>
      </c>
      <c r="AB119" s="829"/>
      <c r="AC119" s="829"/>
      <c r="AD119" s="829"/>
      <c r="AE119" s="829"/>
      <c r="AF119" s="1084" t="s">
        <v>274</v>
      </c>
      <c r="AG119" s="829"/>
      <c r="AH119" s="829"/>
      <c r="AI119" s="224" t="s">
        <v>303</v>
      </c>
      <c r="AJ119" s="1085" t="s">
        <v>321</v>
      </c>
      <c r="AK119" s="829"/>
      <c r="AL119" s="829"/>
      <c r="AM119" s="829"/>
      <c r="AN119" s="829"/>
      <c r="AO119" s="829"/>
      <c r="AP119" s="223">
        <v>754085821</v>
      </c>
      <c r="AQ119" s="281">
        <v>0</v>
      </c>
      <c r="AR119" s="223">
        <v>754085821</v>
      </c>
      <c r="AS119" s="222">
        <v>0</v>
      </c>
      <c r="AT119" s="281">
        <v>0</v>
      </c>
      <c r="AU119" s="222">
        <v>0</v>
      </c>
      <c r="AV119" s="281">
        <v>0</v>
      </c>
      <c r="AW119" s="222">
        <v>0</v>
      </c>
      <c r="AX119" s="281">
        <v>0</v>
      </c>
      <c r="AY119" s="222">
        <v>0</v>
      </c>
      <c r="AZ119" s="222">
        <v>0</v>
      </c>
      <c r="BA119" s="222">
        <v>0</v>
      </c>
      <c r="BB119" s="222">
        <v>0</v>
      </c>
    </row>
    <row r="120" spans="1:54" hidden="1" x14ac:dyDescent="0.25">
      <c r="A120" s="1084" t="s">
        <v>14</v>
      </c>
      <c r="B120" s="829"/>
      <c r="C120" s="1084" t="s">
        <v>282</v>
      </c>
      <c r="D120" s="829"/>
      <c r="E120" s="1084" t="s">
        <v>280</v>
      </c>
      <c r="F120" s="829"/>
      <c r="G120" s="1084" t="s">
        <v>283</v>
      </c>
      <c r="H120" s="829"/>
      <c r="I120" s="1084" t="s">
        <v>284</v>
      </c>
      <c r="J120" s="829"/>
      <c r="K120" s="829"/>
      <c r="L120" s="1084" t="s">
        <v>282</v>
      </c>
      <c r="M120" s="829"/>
      <c r="N120" s="829"/>
      <c r="O120" s="1084"/>
      <c r="P120" s="829"/>
      <c r="Q120" s="1084"/>
      <c r="R120" s="829"/>
      <c r="S120" s="1083" t="s">
        <v>61</v>
      </c>
      <c r="T120" s="829"/>
      <c r="U120" s="829"/>
      <c r="V120" s="829"/>
      <c r="W120" s="829"/>
      <c r="X120" s="829"/>
      <c r="Y120" s="829"/>
      <c r="Z120" s="829"/>
      <c r="AA120" s="1084" t="s">
        <v>273</v>
      </c>
      <c r="AB120" s="829"/>
      <c r="AC120" s="829"/>
      <c r="AD120" s="829"/>
      <c r="AE120" s="829"/>
      <c r="AF120" s="1084" t="s">
        <v>274</v>
      </c>
      <c r="AG120" s="829"/>
      <c r="AH120" s="829"/>
      <c r="AI120" s="224" t="s">
        <v>65</v>
      </c>
      <c r="AJ120" s="1085" t="s">
        <v>275</v>
      </c>
      <c r="AK120" s="829"/>
      <c r="AL120" s="829"/>
      <c r="AM120" s="829"/>
      <c r="AN120" s="829"/>
      <c r="AO120" s="829"/>
      <c r="AP120" s="223">
        <v>66000000</v>
      </c>
      <c r="AQ120" s="280">
        <v>249900</v>
      </c>
      <c r="AR120" s="223">
        <v>63255750</v>
      </c>
      <c r="AS120" s="222">
        <v>0</v>
      </c>
      <c r="AT120" s="281">
        <v>0</v>
      </c>
      <c r="AU120" s="223">
        <v>249900</v>
      </c>
      <c r="AV120" s="281">
        <v>0</v>
      </c>
      <c r="AW120" s="222">
        <v>0</v>
      </c>
      <c r="AX120" s="281">
        <v>0</v>
      </c>
      <c r="AY120" s="222">
        <v>0</v>
      </c>
      <c r="AZ120" s="222">
        <v>0</v>
      </c>
      <c r="BA120" s="222">
        <v>0</v>
      </c>
      <c r="BB120" s="222">
        <v>0</v>
      </c>
    </row>
    <row r="121" spans="1:54" hidden="1" x14ac:dyDescent="0.25">
      <c r="A121" s="1084" t="s">
        <v>14</v>
      </c>
      <c r="B121" s="829"/>
      <c r="C121" s="1084" t="s">
        <v>282</v>
      </c>
      <c r="D121" s="829"/>
      <c r="E121" s="1084" t="s">
        <v>280</v>
      </c>
      <c r="F121" s="829"/>
      <c r="G121" s="1084" t="s">
        <v>283</v>
      </c>
      <c r="H121" s="829"/>
      <c r="I121" s="1084" t="s">
        <v>284</v>
      </c>
      <c r="J121" s="829"/>
      <c r="K121" s="829"/>
      <c r="L121" s="1084" t="s">
        <v>284</v>
      </c>
      <c r="M121" s="829"/>
      <c r="N121" s="829"/>
      <c r="O121" s="1084"/>
      <c r="P121" s="829"/>
      <c r="Q121" s="1084"/>
      <c r="R121" s="829"/>
      <c r="S121" s="1083" t="s">
        <v>62</v>
      </c>
      <c r="T121" s="829"/>
      <c r="U121" s="829"/>
      <c r="V121" s="829"/>
      <c r="W121" s="829"/>
      <c r="X121" s="829"/>
      <c r="Y121" s="829"/>
      <c r="Z121" s="829"/>
      <c r="AA121" s="1084" t="s">
        <v>273</v>
      </c>
      <c r="AB121" s="829"/>
      <c r="AC121" s="829"/>
      <c r="AD121" s="829"/>
      <c r="AE121" s="829"/>
      <c r="AF121" s="1084" t="s">
        <v>274</v>
      </c>
      <c r="AG121" s="829"/>
      <c r="AH121" s="829"/>
      <c r="AI121" s="224" t="s">
        <v>65</v>
      </c>
      <c r="AJ121" s="1085" t="s">
        <v>275</v>
      </c>
      <c r="AK121" s="829"/>
      <c r="AL121" s="829"/>
      <c r="AM121" s="829"/>
      <c r="AN121" s="829"/>
      <c r="AO121" s="829"/>
      <c r="AP121" s="223">
        <v>530000000</v>
      </c>
      <c r="AQ121" s="281">
        <v>0</v>
      </c>
      <c r="AR121" s="223">
        <v>525000000</v>
      </c>
      <c r="AS121" s="222">
        <v>0</v>
      </c>
      <c r="AT121" s="281">
        <v>0</v>
      </c>
      <c r="AU121" s="222">
        <v>0</v>
      </c>
      <c r="AV121" s="281">
        <v>0</v>
      </c>
      <c r="AW121" s="222">
        <v>0</v>
      </c>
      <c r="AX121" s="281">
        <v>0</v>
      </c>
      <c r="AY121" s="222">
        <v>0</v>
      </c>
      <c r="AZ121" s="222">
        <v>0</v>
      </c>
      <c r="BA121" s="222">
        <v>0</v>
      </c>
      <c r="BB121" s="222">
        <v>0</v>
      </c>
    </row>
    <row r="122" spans="1:54" hidden="1" x14ac:dyDescent="0.25">
      <c r="A122" s="1084" t="s">
        <v>14</v>
      </c>
      <c r="B122" s="829"/>
      <c r="C122" s="1084" t="s">
        <v>282</v>
      </c>
      <c r="D122" s="829"/>
      <c r="E122" s="1084" t="s">
        <v>280</v>
      </c>
      <c r="F122" s="829"/>
      <c r="G122" s="1084" t="s">
        <v>283</v>
      </c>
      <c r="H122" s="829"/>
      <c r="I122" s="1084" t="s">
        <v>284</v>
      </c>
      <c r="J122" s="829"/>
      <c r="K122" s="829"/>
      <c r="L122" s="1084" t="s">
        <v>292</v>
      </c>
      <c r="M122" s="829"/>
      <c r="N122" s="829"/>
      <c r="O122" s="1084"/>
      <c r="P122" s="829"/>
      <c r="Q122" s="1084"/>
      <c r="R122" s="829"/>
      <c r="S122" s="1083" t="s">
        <v>63</v>
      </c>
      <c r="T122" s="829"/>
      <c r="U122" s="829"/>
      <c r="V122" s="829"/>
      <c r="W122" s="829"/>
      <c r="X122" s="829"/>
      <c r="Y122" s="829"/>
      <c r="Z122" s="829"/>
      <c r="AA122" s="1084" t="s">
        <v>273</v>
      </c>
      <c r="AB122" s="829"/>
      <c r="AC122" s="829"/>
      <c r="AD122" s="829"/>
      <c r="AE122" s="829"/>
      <c r="AF122" s="1084" t="s">
        <v>274</v>
      </c>
      <c r="AG122" s="829"/>
      <c r="AH122" s="829"/>
      <c r="AI122" s="224" t="s">
        <v>65</v>
      </c>
      <c r="AJ122" s="1085" t="s">
        <v>275</v>
      </c>
      <c r="AK122" s="829"/>
      <c r="AL122" s="829"/>
      <c r="AM122" s="829"/>
      <c r="AN122" s="829"/>
      <c r="AO122" s="829"/>
      <c r="AP122" s="223">
        <v>125000000</v>
      </c>
      <c r="AQ122" s="280">
        <v>45443000</v>
      </c>
      <c r="AR122" s="223">
        <v>3284115</v>
      </c>
      <c r="AS122" s="222">
        <v>0</v>
      </c>
      <c r="AT122" s="281">
        <v>0</v>
      </c>
      <c r="AU122" s="223">
        <v>45443000</v>
      </c>
      <c r="AV122" s="280">
        <v>8146194</v>
      </c>
      <c r="AW122" s="223">
        <v>-8146194</v>
      </c>
      <c r="AX122" s="280">
        <v>8146194</v>
      </c>
      <c r="AY122" s="222">
        <v>0</v>
      </c>
      <c r="AZ122" s="223">
        <v>8146194</v>
      </c>
      <c r="BA122" s="222">
        <v>0</v>
      </c>
      <c r="BB122" s="222">
        <v>0</v>
      </c>
    </row>
    <row r="123" spans="1:54" hidden="1" x14ac:dyDescent="0.25">
      <c r="A123" s="1084" t="s">
        <v>14</v>
      </c>
      <c r="B123" s="829"/>
      <c r="C123" s="1084" t="s">
        <v>282</v>
      </c>
      <c r="D123" s="829"/>
      <c r="E123" s="1084" t="s">
        <v>280</v>
      </c>
      <c r="F123" s="829"/>
      <c r="G123" s="1084" t="s">
        <v>283</v>
      </c>
      <c r="H123" s="829"/>
      <c r="I123" s="1084" t="s">
        <v>284</v>
      </c>
      <c r="J123" s="829"/>
      <c r="K123" s="829"/>
      <c r="L123" s="1084" t="s">
        <v>292</v>
      </c>
      <c r="M123" s="829"/>
      <c r="N123" s="829"/>
      <c r="O123" s="1084"/>
      <c r="P123" s="829"/>
      <c r="Q123" s="1084"/>
      <c r="R123" s="829"/>
      <c r="S123" s="1083" t="s">
        <v>63</v>
      </c>
      <c r="T123" s="829"/>
      <c r="U123" s="829"/>
      <c r="V123" s="829"/>
      <c r="W123" s="829"/>
      <c r="X123" s="829"/>
      <c r="Y123" s="829"/>
      <c r="Z123" s="829"/>
      <c r="AA123" s="1084" t="s">
        <v>273</v>
      </c>
      <c r="AB123" s="829"/>
      <c r="AC123" s="829"/>
      <c r="AD123" s="829"/>
      <c r="AE123" s="829"/>
      <c r="AF123" s="1084" t="s">
        <v>274</v>
      </c>
      <c r="AG123" s="829"/>
      <c r="AH123" s="829"/>
      <c r="AI123" s="224" t="s">
        <v>303</v>
      </c>
      <c r="AJ123" s="1085" t="s">
        <v>321</v>
      </c>
      <c r="AK123" s="829"/>
      <c r="AL123" s="829"/>
      <c r="AM123" s="829"/>
      <c r="AN123" s="829"/>
      <c r="AO123" s="829"/>
      <c r="AP123" s="223">
        <v>320000000</v>
      </c>
      <c r="AQ123" s="281">
        <v>0</v>
      </c>
      <c r="AR123" s="223">
        <v>320000000</v>
      </c>
      <c r="AS123" s="222">
        <v>0</v>
      </c>
      <c r="AT123" s="281">
        <v>0</v>
      </c>
      <c r="AU123" s="222">
        <v>0</v>
      </c>
      <c r="AV123" s="281">
        <v>0</v>
      </c>
      <c r="AW123" s="222">
        <v>0</v>
      </c>
      <c r="AX123" s="281">
        <v>0</v>
      </c>
      <c r="AY123" s="222">
        <v>0</v>
      </c>
      <c r="AZ123" s="222">
        <v>0</v>
      </c>
      <c r="BA123" s="222">
        <v>0</v>
      </c>
      <c r="BB123" s="222">
        <v>0</v>
      </c>
    </row>
    <row r="124" spans="1:54" hidden="1" x14ac:dyDescent="0.25">
      <c r="A124" s="1084" t="s">
        <v>14</v>
      </c>
      <c r="B124" s="829"/>
      <c r="C124" s="1084" t="s">
        <v>282</v>
      </c>
      <c r="D124" s="829"/>
      <c r="E124" s="1084" t="s">
        <v>280</v>
      </c>
      <c r="F124" s="829"/>
      <c r="G124" s="1084" t="s">
        <v>283</v>
      </c>
      <c r="H124" s="829"/>
      <c r="I124" s="1084" t="s">
        <v>284</v>
      </c>
      <c r="J124" s="829"/>
      <c r="K124" s="829"/>
      <c r="L124" s="1084" t="s">
        <v>294</v>
      </c>
      <c r="M124" s="829"/>
      <c r="N124" s="829"/>
      <c r="O124" s="1084"/>
      <c r="P124" s="829"/>
      <c r="Q124" s="1084"/>
      <c r="R124" s="829"/>
      <c r="S124" s="1083" t="s">
        <v>64</v>
      </c>
      <c r="T124" s="829"/>
      <c r="U124" s="829"/>
      <c r="V124" s="829"/>
      <c r="W124" s="829"/>
      <c r="X124" s="829"/>
      <c r="Y124" s="829"/>
      <c r="Z124" s="829"/>
      <c r="AA124" s="1084" t="s">
        <v>273</v>
      </c>
      <c r="AB124" s="829"/>
      <c r="AC124" s="829"/>
      <c r="AD124" s="829"/>
      <c r="AE124" s="829"/>
      <c r="AF124" s="1084" t="s">
        <v>274</v>
      </c>
      <c r="AG124" s="829"/>
      <c r="AH124" s="829"/>
      <c r="AI124" s="224" t="s">
        <v>65</v>
      </c>
      <c r="AJ124" s="1085" t="s">
        <v>275</v>
      </c>
      <c r="AK124" s="829"/>
      <c r="AL124" s="829"/>
      <c r="AM124" s="829"/>
      <c r="AN124" s="829"/>
      <c r="AO124" s="829"/>
      <c r="AP124" s="223">
        <v>1761022020</v>
      </c>
      <c r="AQ124" s="281">
        <v>0</v>
      </c>
      <c r="AR124" s="223">
        <v>450569926.88</v>
      </c>
      <c r="AS124" s="222">
        <v>0</v>
      </c>
      <c r="AT124" s="281">
        <v>0</v>
      </c>
      <c r="AU124" s="222">
        <v>0</v>
      </c>
      <c r="AV124" s="280">
        <v>202432672.16999999</v>
      </c>
      <c r="AW124" s="223">
        <v>-202432672.16999999</v>
      </c>
      <c r="AX124" s="280">
        <v>202432672.16999999</v>
      </c>
      <c r="AY124" s="222">
        <v>0</v>
      </c>
      <c r="AZ124" s="223">
        <v>202432672.16999999</v>
      </c>
      <c r="BA124" s="222">
        <v>0</v>
      </c>
      <c r="BB124" s="222">
        <v>0</v>
      </c>
    </row>
    <row r="125" spans="1:54" hidden="1" x14ac:dyDescent="0.25">
      <c r="A125" s="1084" t="s">
        <v>14</v>
      </c>
      <c r="B125" s="829"/>
      <c r="C125" s="1084" t="s">
        <v>282</v>
      </c>
      <c r="D125" s="829"/>
      <c r="E125" s="1084" t="s">
        <v>280</v>
      </c>
      <c r="F125" s="829"/>
      <c r="G125" s="1084" t="s">
        <v>283</v>
      </c>
      <c r="H125" s="829"/>
      <c r="I125" s="1084" t="s">
        <v>284</v>
      </c>
      <c r="J125" s="829"/>
      <c r="K125" s="829"/>
      <c r="L125" s="1084" t="s">
        <v>65</v>
      </c>
      <c r="M125" s="829"/>
      <c r="N125" s="829"/>
      <c r="O125" s="1084"/>
      <c r="P125" s="829"/>
      <c r="Q125" s="1084"/>
      <c r="R125" s="829"/>
      <c r="S125" s="1083" t="s">
        <v>66</v>
      </c>
      <c r="T125" s="829"/>
      <c r="U125" s="829"/>
      <c r="V125" s="829"/>
      <c r="W125" s="829"/>
      <c r="X125" s="829"/>
      <c r="Y125" s="829"/>
      <c r="Z125" s="829"/>
      <c r="AA125" s="1084" t="s">
        <v>273</v>
      </c>
      <c r="AB125" s="829"/>
      <c r="AC125" s="829"/>
      <c r="AD125" s="829"/>
      <c r="AE125" s="829"/>
      <c r="AF125" s="1084" t="s">
        <v>274</v>
      </c>
      <c r="AG125" s="829"/>
      <c r="AH125" s="829"/>
      <c r="AI125" s="224" t="s">
        <v>65</v>
      </c>
      <c r="AJ125" s="1085" t="s">
        <v>275</v>
      </c>
      <c r="AK125" s="829"/>
      <c r="AL125" s="829"/>
      <c r="AM125" s="829"/>
      <c r="AN125" s="829"/>
      <c r="AO125" s="829"/>
      <c r="AP125" s="223">
        <v>2715791148</v>
      </c>
      <c r="AQ125" s="281">
        <v>0</v>
      </c>
      <c r="AR125" s="223">
        <v>610067349.71000004</v>
      </c>
      <c r="AS125" s="222">
        <v>0</v>
      </c>
      <c r="AT125" s="281">
        <v>0</v>
      </c>
      <c r="AU125" s="222">
        <v>0</v>
      </c>
      <c r="AV125" s="281">
        <v>0</v>
      </c>
      <c r="AW125" s="222">
        <v>0</v>
      </c>
      <c r="AX125" s="281">
        <v>0</v>
      </c>
      <c r="AY125" s="222">
        <v>0</v>
      </c>
      <c r="AZ125" s="222">
        <v>0</v>
      </c>
      <c r="BA125" s="222">
        <v>0</v>
      </c>
      <c r="BB125" s="222">
        <v>0</v>
      </c>
    </row>
    <row r="126" spans="1:54" hidden="1" x14ac:dyDescent="0.25">
      <c r="A126" s="1084" t="s">
        <v>14</v>
      </c>
      <c r="B126" s="829"/>
      <c r="C126" s="1084" t="s">
        <v>282</v>
      </c>
      <c r="D126" s="829"/>
      <c r="E126" s="1084" t="s">
        <v>280</v>
      </c>
      <c r="F126" s="829"/>
      <c r="G126" s="1084" t="s">
        <v>283</v>
      </c>
      <c r="H126" s="829"/>
      <c r="I126" s="1084" t="s">
        <v>284</v>
      </c>
      <c r="J126" s="829"/>
      <c r="K126" s="829"/>
      <c r="L126" s="1084" t="s">
        <v>290</v>
      </c>
      <c r="M126" s="829"/>
      <c r="N126" s="829"/>
      <c r="O126" s="1084"/>
      <c r="P126" s="829"/>
      <c r="Q126" s="1084"/>
      <c r="R126" s="829"/>
      <c r="S126" s="1083" t="s">
        <v>67</v>
      </c>
      <c r="T126" s="829"/>
      <c r="U126" s="829"/>
      <c r="V126" s="829"/>
      <c r="W126" s="829"/>
      <c r="X126" s="829"/>
      <c r="Y126" s="829"/>
      <c r="Z126" s="829"/>
      <c r="AA126" s="1084" t="s">
        <v>273</v>
      </c>
      <c r="AB126" s="829"/>
      <c r="AC126" s="829"/>
      <c r="AD126" s="829"/>
      <c r="AE126" s="829"/>
      <c r="AF126" s="1084" t="s">
        <v>274</v>
      </c>
      <c r="AG126" s="829"/>
      <c r="AH126" s="829"/>
      <c r="AI126" s="224" t="s">
        <v>65</v>
      </c>
      <c r="AJ126" s="1085" t="s">
        <v>275</v>
      </c>
      <c r="AK126" s="829"/>
      <c r="AL126" s="829"/>
      <c r="AM126" s="829"/>
      <c r="AN126" s="829"/>
      <c r="AO126" s="829"/>
      <c r="AP126" s="223">
        <v>3500000</v>
      </c>
      <c r="AQ126" s="281">
        <v>0</v>
      </c>
      <c r="AR126" s="223">
        <v>2543040</v>
      </c>
      <c r="AS126" s="222">
        <v>0</v>
      </c>
      <c r="AT126" s="281">
        <v>0</v>
      </c>
      <c r="AU126" s="222">
        <v>0</v>
      </c>
      <c r="AV126" s="281">
        <v>0</v>
      </c>
      <c r="AW126" s="222">
        <v>0</v>
      </c>
      <c r="AX126" s="281">
        <v>0</v>
      </c>
      <c r="AY126" s="222">
        <v>0</v>
      </c>
      <c r="AZ126" s="222">
        <v>0</v>
      </c>
      <c r="BA126" s="222">
        <v>0</v>
      </c>
      <c r="BB126" s="222">
        <v>0</v>
      </c>
    </row>
    <row r="127" spans="1:54" hidden="1" x14ac:dyDescent="0.25">
      <c r="A127" s="1077" t="s">
        <v>14</v>
      </c>
      <c r="B127" s="829"/>
      <c r="C127" s="1077" t="s">
        <v>282</v>
      </c>
      <c r="D127" s="829"/>
      <c r="E127" s="1077" t="s">
        <v>280</v>
      </c>
      <c r="F127" s="829"/>
      <c r="G127" s="1077" t="s">
        <v>283</v>
      </c>
      <c r="H127" s="829"/>
      <c r="I127" s="1077" t="s">
        <v>292</v>
      </c>
      <c r="J127" s="829"/>
      <c r="K127" s="829"/>
      <c r="L127" s="1077"/>
      <c r="M127" s="829"/>
      <c r="N127" s="829"/>
      <c r="O127" s="1077"/>
      <c r="P127" s="829"/>
      <c r="Q127" s="1077"/>
      <c r="R127" s="829"/>
      <c r="S127" s="1076" t="s">
        <v>304</v>
      </c>
      <c r="T127" s="829"/>
      <c r="U127" s="829"/>
      <c r="V127" s="829"/>
      <c r="W127" s="829"/>
      <c r="X127" s="829"/>
      <c r="Y127" s="829"/>
      <c r="Z127" s="829"/>
      <c r="AA127" s="1077" t="s">
        <v>273</v>
      </c>
      <c r="AB127" s="829"/>
      <c r="AC127" s="829"/>
      <c r="AD127" s="829"/>
      <c r="AE127" s="829"/>
      <c r="AF127" s="1077" t="s">
        <v>274</v>
      </c>
      <c r="AG127" s="829"/>
      <c r="AH127" s="829"/>
      <c r="AI127" s="227" t="s">
        <v>65</v>
      </c>
      <c r="AJ127" s="1078" t="s">
        <v>275</v>
      </c>
      <c r="AK127" s="829"/>
      <c r="AL127" s="829"/>
      <c r="AM127" s="829"/>
      <c r="AN127" s="829"/>
      <c r="AO127" s="829"/>
      <c r="AP127" s="226">
        <v>2810671112</v>
      </c>
      <c r="AQ127" s="277">
        <v>114358169.5</v>
      </c>
      <c r="AR127" s="226">
        <v>721989435.5</v>
      </c>
      <c r="AS127" s="225">
        <v>0</v>
      </c>
      <c r="AT127" s="278">
        <v>0</v>
      </c>
      <c r="AU127" s="226">
        <v>114358169.5</v>
      </c>
      <c r="AV127" s="277">
        <v>343074504</v>
      </c>
      <c r="AW127" s="226">
        <v>-343074504</v>
      </c>
      <c r="AX127" s="277">
        <v>343074504</v>
      </c>
      <c r="AY127" s="225">
        <v>0</v>
      </c>
      <c r="AZ127" s="226">
        <v>343074504</v>
      </c>
      <c r="BA127" s="225">
        <v>0</v>
      </c>
      <c r="BB127" s="225">
        <v>0</v>
      </c>
    </row>
    <row r="128" spans="1:54" hidden="1" x14ac:dyDescent="0.25">
      <c r="A128" s="1084" t="s">
        <v>14</v>
      </c>
      <c r="B128" s="829"/>
      <c r="C128" s="1084" t="s">
        <v>282</v>
      </c>
      <c r="D128" s="829"/>
      <c r="E128" s="1084" t="s">
        <v>280</v>
      </c>
      <c r="F128" s="829"/>
      <c r="G128" s="1084" t="s">
        <v>283</v>
      </c>
      <c r="H128" s="829"/>
      <c r="I128" s="1084" t="s">
        <v>292</v>
      </c>
      <c r="J128" s="829"/>
      <c r="K128" s="829"/>
      <c r="L128" s="1084" t="s">
        <v>282</v>
      </c>
      <c r="M128" s="829"/>
      <c r="N128" s="829"/>
      <c r="O128" s="1084"/>
      <c r="P128" s="829"/>
      <c r="Q128" s="1084"/>
      <c r="R128" s="829"/>
      <c r="S128" s="1083" t="s">
        <v>68</v>
      </c>
      <c r="T128" s="829"/>
      <c r="U128" s="829"/>
      <c r="V128" s="829"/>
      <c r="W128" s="829"/>
      <c r="X128" s="829"/>
      <c r="Y128" s="829"/>
      <c r="Z128" s="829"/>
      <c r="AA128" s="1084" t="s">
        <v>273</v>
      </c>
      <c r="AB128" s="829"/>
      <c r="AC128" s="829"/>
      <c r="AD128" s="829"/>
      <c r="AE128" s="829"/>
      <c r="AF128" s="1084" t="s">
        <v>274</v>
      </c>
      <c r="AG128" s="829"/>
      <c r="AH128" s="829"/>
      <c r="AI128" s="224" t="s">
        <v>65</v>
      </c>
      <c r="AJ128" s="1085" t="s">
        <v>275</v>
      </c>
      <c r="AK128" s="829"/>
      <c r="AL128" s="829"/>
      <c r="AM128" s="829"/>
      <c r="AN128" s="829"/>
      <c r="AO128" s="829"/>
      <c r="AP128" s="223">
        <v>1086771112</v>
      </c>
      <c r="AQ128" s="281">
        <v>0</v>
      </c>
      <c r="AR128" s="223">
        <v>381989436</v>
      </c>
      <c r="AS128" s="222">
        <v>0</v>
      </c>
      <c r="AT128" s="281">
        <v>0</v>
      </c>
      <c r="AU128" s="222">
        <v>0</v>
      </c>
      <c r="AV128" s="281">
        <v>0</v>
      </c>
      <c r="AW128" s="222">
        <v>0</v>
      </c>
      <c r="AX128" s="281">
        <v>0</v>
      </c>
      <c r="AY128" s="222">
        <v>0</v>
      </c>
      <c r="AZ128" s="222">
        <v>0</v>
      </c>
      <c r="BA128" s="222">
        <v>0</v>
      </c>
      <c r="BB128" s="222">
        <v>0</v>
      </c>
    </row>
    <row r="129" spans="1:54" hidden="1" x14ac:dyDescent="0.25">
      <c r="A129" s="1084" t="s">
        <v>14</v>
      </c>
      <c r="B129" s="829"/>
      <c r="C129" s="1084" t="s">
        <v>282</v>
      </c>
      <c r="D129" s="829"/>
      <c r="E129" s="1084" t="s">
        <v>280</v>
      </c>
      <c r="F129" s="829"/>
      <c r="G129" s="1084" t="s">
        <v>283</v>
      </c>
      <c r="H129" s="829"/>
      <c r="I129" s="1084" t="s">
        <v>292</v>
      </c>
      <c r="J129" s="829"/>
      <c r="K129" s="829"/>
      <c r="L129" s="1084" t="s">
        <v>289</v>
      </c>
      <c r="M129" s="829"/>
      <c r="N129" s="829"/>
      <c r="O129" s="1084"/>
      <c r="P129" s="829"/>
      <c r="Q129" s="1084"/>
      <c r="R129" s="829"/>
      <c r="S129" s="1083" t="s">
        <v>69</v>
      </c>
      <c r="T129" s="829"/>
      <c r="U129" s="829"/>
      <c r="V129" s="829"/>
      <c r="W129" s="829"/>
      <c r="X129" s="829"/>
      <c r="Y129" s="829"/>
      <c r="Z129" s="829"/>
      <c r="AA129" s="1084" t="s">
        <v>273</v>
      </c>
      <c r="AB129" s="829"/>
      <c r="AC129" s="829"/>
      <c r="AD129" s="829"/>
      <c r="AE129" s="829"/>
      <c r="AF129" s="1084" t="s">
        <v>274</v>
      </c>
      <c r="AG129" s="829"/>
      <c r="AH129" s="829"/>
      <c r="AI129" s="224" t="s">
        <v>65</v>
      </c>
      <c r="AJ129" s="1085" t="s">
        <v>275</v>
      </c>
      <c r="AK129" s="829"/>
      <c r="AL129" s="829"/>
      <c r="AM129" s="829"/>
      <c r="AN129" s="829"/>
      <c r="AO129" s="829"/>
      <c r="AP129" s="223">
        <v>90000000</v>
      </c>
      <c r="AQ129" s="281">
        <v>0</v>
      </c>
      <c r="AR129" s="223">
        <v>90000000</v>
      </c>
      <c r="AS129" s="222">
        <v>0</v>
      </c>
      <c r="AT129" s="281">
        <v>0</v>
      </c>
      <c r="AU129" s="222">
        <v>0</v>
      </c>
      <c r="AV129" s="281">
        <v>0</v>
      </c>
      <c r="AW129" s="222">
        <v>0</v>
      </c>
      <c r="AX129" s="281">
        <v>0</v>
      </c>
      <c r="AY129" s="222">
        <v>0</v>
      </c>
      <c r="AZ129" s="222">
        <v>0</v>
      </c>
      <c r="BA129" s="222">
        <v>0</v>
      </c>
      <c r="BB129" s="222">
        <v>0</v>
      </c>
    </row>
    <row r="130" spans="1:54" hidden="1" x14ac:dyDescent="0.25">
      <c r="A130" s="1084" t="s">
        <v>14</v>
      </c>
      <c r="B130" s="829"/>
      <c r="C130" s="1084" t="s">
        <v>282</v>
      </c>
      <c r="D130" s="829"/>
      <c r="E130" s="1084" t="s">
        <v>280</v>
      </c>
      <c r="F130" s="829"/>
      <c r="G130" s="1084" t="s">
        <v>283</v>
      </c>
      <c r="H130" s="829"/>
      <c r="I130" s="1084" t="s">
        <v>292</v>
      </c>
      <c r="J130" s="829"/>
      <c r="K130" s="829"/>
      <c r="L130" s="1084" t="s">
        <v>284</v>
      </c>
      <c r="M130" s="829"/>
      <c r="N130" s="829"/>
      <c r="O130" s="1084"/>
      <c r="P130" s="829"/>
      <c r="Q130" s="1084"/>
      <c r="R130" s="829"/>
      <c r="S130" s="1083" t="s">
        <v>70</v>
      </c>
      <c r="T130" s="829"/>
      <c r="U130" s="829"/>
      <c r="V130" s="829"/>
      <c r="W130" s="829"/>
      <c r="X130" s="829"/>
      <c r="Y130" s="829"/>
      <c r="Z130" s="829"/>
      <c r="AA130" s="1084" t="s">
        <v>273</v>
      </c>
      <c r="AB130" s="829"/>
      <c r="AC130" s="829"/>
      <c r="AD130" s="829"/>
      <c r="AE130" s="829"/>
      <c r="AF130" s="1084" t="s">
        <v>274</v>
      </c>
      <c r="AG130" s="829"/>
      <c r="AH130" s="829"/>
      <c r="AI130" s="224" t="s">
        <v>65</v>
      </c>
      <c r="AJ130" s="1085" t="s">
        <v>275</v>
      </c>
      <c r="AK130" s="829"/>
      <c r="AL130" s="829"/>
      <c r="AM130" s="829"/>
      <c r="AN130" s="829"/>
      <c r="AO130" s="829"/>
      <c r="AP130" s="223">
        <v>1583900000</v>
      </c>
      <c r="AQ130" s="280">
        <v>114358169.5</v>
      </c>
      <c r="AR130" s="223">
        <v>199999999.5</v>
      </c>
      <c r="AS130" s="222">
        <v>0</v>
      </c>
      <c r="AT130" s="281">
        <v>0</v>
      </c>
      <c r="AU130" s="223">
        <v>114358169.5</v>
      </c>
      <c r="AV130" s="280">
        <v>343074504</v>
      </c>
      <c r="AW130" s="223">
        <v>-343074504</v>
      </c>
      <c r="AX130" s="280">
        <v>343074504</v>
      </c>
      <c r="AY130" s="222">
        <v>0</v>
      </c>
      <c r="AZ130" s="223">
        <v>343074504</v>
      </c>
      <c r="BA130" s="222">
        <v>0</v>
      </c>
      <c r="BB130" s="222">
        <v>0</v>
      </c>
    </row>
    <row r="131" spans="1:54" hidden="1" x14ac:dyDescent="0.25">
      <c r="A131" s="1084" t="s">
        <v>14</v>
      </c>
      <c r="B131" s="829"/>
      <c r="C131" s="1084" t="s">
        <v>282</v>
      </c>
      <c r="D131" s="829"/>
      <c r="E131" s="1084" t="s">
        <v>280</v>
      </c>
      <c r="F131" s="829"/>
      <c r="G131" s="1084" t="s">
        <v>283</v>
      </c>
      <c r="H131" s="829"/>
      <c r="I131" s="1084" t="s">
        <v>292</v>
      </c>
      <c r="J131" s="829"/>
      <c r="K131" s="829"/>
      <c r="L131" s="1084" t="s">
        <v>294</v>
      </c>
      <c r="M131" s="829"/>
      <c r="N131" s="829"/>
      <c r="O131" s="1084"/>
      <c r="P131" s="829"/>
      <c r="Q131" s="1084"/>
      <c r="R131" s="829"/>
      <c r="S131" s="1083" t="s">
        <v>657</v>
      </c>
      <c r="T131" s="829"/>
      <c r="U131" s="829"/>
      <c r="V131" s="829"/>
      <c r="W131" s="829"/>
      <c r="X131" s="829"/>
      <c r="Y131" s="829"/>
      <c r="Z131" s="829"/>
      <c r="AA131" s="1084" t="s">
        <v>273</v>
      </c>
      <c r="AB131" s="829"/>
      <c r="AC131" s="829"/>
      <c r="AD131" s="829"/>
      <c r="AE131" s="829"/>
      <c r="AF131" s="1084" t="s">
        <v>274</v>
      </c>
      <c r="AG131" s="829"/>
      <c r="AH131" s="829"/>
      <c r="AI131" s="224" t="s">
        <v>65</v>
      </c>
      <c r="AJ131" s="1085" t="s">
        <v>275</v>
      </c>
      <c r="AK131" s="829"/>
      <c r="AL131" s="829"/>
      <c r="AM131" s="829"/>
      <c r="AN131" s="829"/>
      <c r="AO131" s="829"/>
      <c r="AP131" s="223">
        <v>50000000</v>
      </c>
      <c r="AQ131" s="281">
        <v>0</v>
      </c>
      <c r="AR131" s="223">
        <v>50000000</v>
      </c>
      <c r="AS131" s="222">
        <v>0</v>
      </c>
      <c r="AT131" s="281">
        <v>0</v>
      </c>
      <c r="AU131" s="222">
        <v>0</v>
      </c>
      <c r="AV131" s="281">
        <v>0</v>
      </c>
      <c r="AW131" s="222">
        <v>0</v>
      </c>
      <c r="AX131" s="281">
        <v>0</v>
      </c>
      <c r="AY131" s="222">
        <v>0</v>
      </c>
      <c r="AZ131" s="222">
        <v>0</v>
      </c>
      <c r="BA131" s="222">
        <v>0</v>
      </c>
      <c r="BB131" s="222">
        <v>0</v>
      </c>
    </row>
    <row r="132" spans="1:54" hidden="1" x14ac:dyDescent="0.25">
      <c r="A132" s="1077" t="s">
        <v>14</v>
      </c>
      <c r="B132" s="829"/>
      <c r="C132" s="1077" t="s">
        <v>282</v>
      </c>
      <c r="D132" s="829"/>
      <c r="E132" s="1077" t="s">
        <v>280</v>
      </c>
      <c r="F132" s="829"/>
      <c r="G132" s="1077" t="s">
        <v>283</v>
      </c>
      <c r="H132" s="829"/>
      <c r="I132" s="1077" t="s">
        <v>293</v>
      </c>
      <c r="J132" s="829"/>
      <c r="K132" s="829"/>
      <c r="L132" s="1077"/>
      <c r="M132" s="829"/>
      <c r="N132" s="829"/>
      <c r="O132" s="1077"/>
      <c r="P132" s="829"/>
      <c r="Q132" s="1077"/>
      <c r="R132" s="829"/>
      <c r="S132" s="1076" t="s">
        <v>220</v>
      </c>
      <c r="T132" s="829"/>
      <c r="U132" s="829"/>
      <c r="V132" s="829"/>
      <c r="W132" s="829"/>
      <c r="X132" s="829"/>
      <c r="Y132" s="829"/>
      <c r="Z132" s="829"/>
      <c r="AA132" s="1077" t="s">
        <v>273</v>
      </c>
      <c r="AB132" s="829"/>
      <c r="AC132" s="829"/>
      <c r="AD132" s="829"/>
      <c r="AE132" s="829"/>
      <c r="AF132" s="1077" t="s">
        <v>274</v>
      </c>
      <c r="AG132" s="829"/>
      <c r="AH132" s="829"/>
      <c r="AI132" s="227" t="s">
        <v>65</v>
      </c>
      <c r="AJ132" s="1078" t="s">
        <v>275</v>
      </c>
      <c r="AK132" s="829"/>
      <c r="AL132" s="829"/>
      <c r="AM132" s="829"/>
      <c r="AN132" s="829"/>
      <c r="AO132" s="829"/>
      <c r="AP132" s="226">
        <v>101400000</v>
      </c>
      <c r="AQ132" s="277">
        <v>24200129</v>
      </c>
      <c r="AR132" s="226">
        <v>35865371</v>
      </c>
      <c r="AS132" s="225">
        <v>0</v>
      </c>
      <c r="AT132" s="278">
        <v>0</v>
      </c>
      <c r="AU132" s="226">
        <v>24200129</v>
      </c>
      <c r="AV132" s="277">
        <v>39999946</v>
      </c>
      <c r="AW132" s="226">
        <v>-39999946</v>
      </c>
      <c r="AX132" s="277">
        <v>39999946</v>
      </c>
      <c r="AY132" s="225">
        <v>0</v>
      </c>
      <c r="AZ132" s="226">
        <v>39999946</v>
      </c>
      <c r="BA132" s="225">
        <v>0</v>
      </c>
      <c r="BB132" s="225">
        <v>0</v>
      </c>
    </row>
    <row r="133" spans="1:54" hidden="1" x14ac:dyDescent="0.25">
      <c r="A133" s="1084" t="s">
        <v>14</v>
      </c>
      <c r="B133" s="829"/>
      <c r="C133" s="1084" t="s">
        <v>282</v>
      </c>
      <c r="D133" s="829"/>
      <c r="E133" s="1084" t="s">
        <v>280</v>
      </c>
      <c r="F133" s="829"/>
      <c r="G133" s="1084" t="s">
        <v>283</v>
      </c>
      <c r="H133" s="829"/>
      <c r="I133" s="1084" t="s">
        <v>293</v>
      </c>
      <c r="J133" s="829"/>
      <c r="K133" s="829"/>
      <c r="L133" s="1084" t="s">
        <v>284</v>
      </c>
      <c r="M133" s="829"/>
      <c r="N133" s="829"/>
      <c r="O133" s="1084"/>
      <c r="P133" s="829"/>
      <c r="Q133" s="1084"/>
      <c r="R133" s="829"/>
      <c r="S133" s="1083" t="s">
        <v>71</v>
      </c>
      <c r="T133" s="829"/>
      <c r="U133" s="829"/>
      <c r="V133" s="829"/>
      <c r="W133" s="829"/>
      <c r="X133" s="829"/>
      <c r="Y133" s="829"/>
      <c r="Z133" s="829"/>
      <c r="AA133" s="1084" t="s">
        <v>273</v>
      </c>
      <c r="AB133" s="829"/>
      <c r="AC133" s="829"/>
      <c r="AD133" s="829"/>
      <c r="AE133" s="829"/>
      <c r="AF133" s="1084" t="s">
        <v>274</v>
      </c>
      <c r="AG133" s="829"/>
      <c r="AH133" s="829"/>
      <c r="AI133" s="224" t="s">
        <v>65</v>
      </c>
      <c r="AJ133" s="1085" t="s">
        <v>275</v>
      </c>
      <c r="AK133" s="829"/>
      <c r="AL133" s="829"/>
      <c r="AM133" s="829"/>
      <c r="AN133" s="829"/>
      <c r="AO133" s="829"/>
      <c r="AP133" s="223">
        <v>6000000</v>
      </c>
      <c r="AQ133" s="281">
        <v>0</v>
      </c>
      <c r="AR133" s="223">
        <v>5163000</v>
      </c>
      <c r="AS133" s="222">
        <v>0</v>
      </c>
      <c r="AT133" s="281">
        <v>0</v>
      </c>
      <c r="AU133" s="222">
        <v>0</v>
      </c>
      <c r="AV133" s="281">
        <v>0</v>
      </c>
      <c r="AW133" s="222">
        <v>0</v>
      </c>
      <c r="AX133" s="281">
        <v>0</v>
      </c>
      <c r="AY133" s="222">
        <v>0</v>
      </c>
      <c r="AZ133" s="222">
        <v>0</v>
      </c>
      <c r="BA133" s="222">
        <v>0</v>
      </c>
      <c r="BB133" s="222">
        <v>0</v>
      </c>
    </row>
    <row r="134" spans="1:54" hidden="1" x14ac:dyDescent="0.25">
      <c r="A134" s="1084" t="s">
        <v>14</v>
      </c>
      <c r="B134" s="829"/>
      <c r="C134" s="1084" t="s">
        <v>282</v>
      </c>
      <c r="D134" s="829"/>
      <c r="E134" s="1084" t="s">
        <v>280</v>
      </c>
      <c r="F134" s="829"/>
      <c r="G134" s="1084" t="s">
        <v>283</v>
      </c>
      <c r="H134" s="829"/>
      <c r="I134" s="1084" t="s">
        <v>293</v>
      </c>
      <c r="J134" s="829"/>
      <c r="K134" s="829"/>
      <c r="L134" s="1084" t="s">
        <v>292</v>
      </c>
      <c r="M134" s="829"/>
      <c r="N134" s="829"/>
      <c r="O134" s="1084"/>
      <c r="P134" s="829"/>
      <c r="Q134" s="1084"/>
      <c r="R134" s="829"/>
      <c r="S134" s="1083" t="s">
        <v>72</v>
      </c>
      <c r="T134" s="829"/>
      <c r="U134" s="829"/>
      <c r="V134" s="829"/>
      <c r="W134" s="829"/>
      <c r="X134" s="829"/>
      <c r="Y134" s="829"/>
      <c r="Z134" s="829"/>
      <c r="AA134" s="1084" t="s">
        <v>273</v>
      </c>
      <c r="AB134" s="829"/>
      <c r="AC134" s="829"/>
      <c r="AD134" s="829"/>
      <c r="AE134" s="829"/>
      <c r="AF134" s="1084" t="s">
        <v>274</v>
      </c>
      <c r="AG134" s="829"/>
      <c r="AH134" s="829"/>
      <c r="AI134" s="224" t="s">
        <v>65</v>
      </c>
      <c r="AJ134" s="1085" t="s">
        <v>275</v>
      </c>
      <c r="AK134" s="829"/>
      <c r="AL134" s="829"/>
      <c r="AM134" s="829"/>
      <c r="AN134" s="829"/>
      <c r="AO134" s="829"/>
      <c r="AP134" s="223">
        <v>95400000</v>
      </c>
      <c r="AQ134" s="280">
        <v>24200129</v>
      </c>
      <c r="AR134" s="223">
        <v>30702371</v>
      </c>
      <c r="AS134" s="222">
        <v>0</v>
      </c>
      <c r="AT134" s="281">
        <v>0</v>
      </c>
      <c r="AU134" s="223">
        <v>24200129</v>
      </c>
      <c r="AV134" s="280">
        <v>39999946</v>
      </c>
      <c r="AW134" s="223">
        <v>-39999946</v>
      </c>
      <c r="AX134" s="280">
        <v>39999946</v>
      </c>
      <c r="AY134" s="222">
        <v>0</v>
      </c>
      <c r="AZ134" s="223">
        <v>39999946</v>
      </c>
      <c r="BA134" s="222">
        <v>0</v>
      </c>
      <c r="BB134" s="222">
        <v>0</v>
      </c>
    </row>
    <row r="135" spans="1:54" hidden="1" x14ac:dyDescent="0.25">
      <c r="A135" s="1077" t="s">
        <v>14</v>
      </c>
      <c r="B135" s="829"/>
      <c r="C135" s="1077" t="s">
        <v>282</v>
      </c>
      <c r="D135" s="829"/>
      <c r="E135" s="1077" t="s">
        <v>280</v>
      </c>
      <c r="F135" s="829"/>
      <c r="G135" s="1077" t="s">
        <v>283</v>
      </c>
      <c r="H135" s="829"/>
      <c r="I135" s="1077" t="s">
        <v>294</v>
      </c>
      <c r="J135" s="829"/>
      <c r="K135" s="829"/>
      <c r="L135" s="1077"/>
      <c r="M135" s="829"/>
      <c r="N135" s="829"/>
      <c r="O135" s="1077"/>
      <c r="P135" s="829"/>
      <c r="Q135" s="1077"/>
      <c r="R135" s="829"/>
      <c r="S135" s="1076" t="s">
        <v>305</v>
      </c>
      <c r="T135" s="829"/>
      <c r="U135" s="829"/>
      <c r="V135" s="829"/>
      <c r="W135" s="829"/>
      <c r="X135" s="829"/>
      <c r="Y135" s="829"/>
      <c r="Z135" s="829"/>
      <c r="AA135" s="1077" t="s">
        <v>273</v>
      </c>
      <c r="AB135" s="829"/>
      <c r="AC135" s="829"/>
      <c r="AD135" s="829"/>
      <c r="AE135" s="829"/>
      <c r="AF135" s="1077" t="s">
        <v>274</v>
      </c>
      <c r="AG135" s="829"/>
      <c r="AH135" s="829"/>
      <c r="AI135" s="227" t="s">
        <v>65</v>
      </c>
      <c r="AJ135" s="1078" t="s">
        <v>275</v>
      </c>
      <c r="AK135" s="829"/>
      <c r="AL135" s="829"/>
      <c r="AM135" s="829"/>
      <c r="AN135" s="829"/>
      <c r="AO135" s="829"/>
      <c r="AP135" s="226">
        <v>1343176172</v>
      </c>
      <c r="AQ135" s="278">
        <v>0</v>
      </c>
      <c r="AR135" s="225">
        <v>0</v>
      </c>
      <c r="AS135" s="225">
        <v>0</v>
      </c>
      <c r="AT135" s="277">
        <v>102105087</v>
      </c>
      <c r="AU135" s="226">
        <v>-102105087</v>
      </c>
      <c r="AV135" s="277">
        <v>102105087</v>
      </c>
      <c r="AW135" s="225">
        <v>0</v>
      </c>
      <c r="AX135" s="277">
        <v>85277885</v>
      </c>
      <c r="AY135" s="226">
        <v>16827202</v>
      </c>
      <c r="AZ135" s="226">
        <v>85277885</v>
      </c>
      <c r="BA135" s="225">
        <v>0</v>
      </c>
      <c r="BB135" s="226">
        <v>391766</v>
      </c>
    </row>
    <row r="136" spans="1:54" hidden="1" x14ac:dyDescent="0.25">
      <c r="A136" s="1084" t="s">
        <v>14</v>
      </c>
      <c r="B136" s="829"/>
      <c r="C136" s="1084" t="s">
        <v>282</v>
      </c>
      <c r="D136" s="829"/>
      <c r="E136" s="1084" t="s">
        <v>280</v>
      </c>
      <c r="F136" s="829"/>
      <c r="G136" s="1084" t="s">
        <v>283</v>
      </c>
      <c r="H136" s="829"/>
      <c r="I136" s="1084" t="s">
        <v>294</v>
      </c>
      <c r="J136" s="829"/>
      <c r="K136" s="829"/>
      <c r="L136" s="1084" t="s">
        <v>279</v>
      </c>
      <c r="M136" s="829"/>
      <c r="N136" s="829"/>
      <c r="O136" s="1084"/>
      <c r="P136" s="829"/>
      <c r="Q136" s="1084"/>
      <c r="R136" s="829"/>
      <c r="S136" s="1083" t="s">
        <v>73</v>
      </c>
      <c r="T136" s="829"/>
      <c r="U136" s="829"/>
      <c r="V136" s="829"/>
      <c r="W136" s="829"/>
      <c r="X136" s="829"/>
      <c r="Y136" s="829"/>
      <c r="Z136" s="829"/>
      <c r="AA136" s="1084" t="s">
        <v>273</v>
      </c>
      <c r="AB136" s="829"/>
      <c r="AC136" s="829"/>
      <c r="AD136" s="829"/>
      <c r="AE136" s="829"/>
      <c r="AF136" s="1084" t="s">
        <v>274</v>
      </c>
      <c r="AG136" s="829"/>
      <c r="AH136" s="829"/>
      <c r="AI136" s="224" t="s">
        <v>65</v>
      </c>
      <c r="AJ136" s="1085" t="s">
        <v>275</v>
      </c>
      <c r="AK136" s="829"/>
      <c r="AL136" s="829"/>
      <c r="AM136" s="829"/>
      <c r="AN136" s="829"/>
      <c r="AO136" s="829"/>
      <c r="AP136" s="223">
        <v>143815862</v>
      </c>
      <c r="AQ136" s="281">
        <v>0</v>
      </c>
      <c r="AR136" s="222">
        <v>0</v>
      </c>
      <c r="AS136" s="222">
        <v>0</v>
      </c>
      <c r="AT136" s="280">
        <v>7567811</v>
      </c>
      <c r="AU136" s="223">
        <v>-7567811</v>
      </c>
      <c r="AV136" s="280">
        <v>7567811</v>
      </c>
      <c r="AW136" s="222">
        <v>0</v>
      </c>
      <c r="AX136" s="280">
        <v>7156021</v>
      </c>
      <c r="AY136" s="223">
        <v>411790</v>
      </c>
      <c r="AZ136" s="223">
        <v>7156021</v>
      </c>
      <c r="BA136" s="222">
        <v>0</v>
      </c>
      <c r="BB136" s="222">
        <v>0</v>
      </c>
    </row>
    <row r="137" spans="1:54" hidden="1" x14ac:dyDescent="0.25">
      <c r="A137" s="1084" t="s">
        <v>14</v>
      </c>
      <c r="B137" s="829"/>
      <c r="C137" s="1084" t="s">
        <v>282</v>
      </c>
      <c r="D137" s="829"/>
      <c r="E137" s="1084" t="s">
        <v>280</v>
      </c>
      <c r="F137" s="829"/>
      <c r="G137" s="1084" t="s">
        <v>283</v>
      </c>
      <c r="H137" s="829"/>
      <c r="I137" s="1084" t="s">
        <v>294</v>
      </c>
      <c r="J137" s="829"/>
      <c r="K137" s="829"/>
      <c r="L137" s="1084" t="s">
        <v>282</v>
      </c>
      <c r="M137" s="829"/>
      <c r="N137" s="829"/>
      <c r="O137" s="1084"/>
      <c r="P137" s="829"/>
      <c r="Q137" s="1084"/>
      <c r="R137" s="829"/>
      <c r="S137" s="1083" t="s">
        <v>74</v>
      </c>
      <c r="T137" s="829"/>
      <c r="U137" s="829"/>
      <c r="V137" s="829"/>
      <c r="W137" s="829"/>
      <c r="X137" s="829"/>
      <c r="Y137" s="829"/>
      <c r="Z137" s="829"/>
      <c r="AA137" s="1084" t="s">
        <v>273</v>
      </c>
      <c r="AB137" s="829"/>
      <c r="AC137" s="829"/>
      <c r="AD137" s="829"/>
      <c r="AE137" s="829"/>
      <c r="AF137" s="1084" t="s">
        <v>274</v>
      </c>
      <c r="AG137" s="829"/>
      <c r="AH137" s="829"/>
      <c r="AI137" s="224" t="s">
        <v>65</v>
      </c>
      <c r="AJ137" s="1085" t="s">
        <v>275</v>
      </c>
      <c r="AK137" s="829"/>
      <c r="AL137" s="829"/>
      <c r="AM137" s="829"/>
      <c r="AN137" s="829"/>
      <c r="AO137" s="829"/>
      <c r="AP137" s="223">
        <v>794010310</v>
      </c>
      <c r="AQ137" s="281">
        <v>0</v>
      </c>
      <c r="AR137" s="222">
        <v>0</v>
      </c>
      <c r="AS137" s="222">
        <v>0</v>
      </c>
      <c r="AT137" s="280">
        <v>64081536</v>
      </c>
      <c r="AU137" s="223">
        <v>-64081536</v>
      </c>
      <c r="AV137" s="280">
        <v>64081536</v>
      </c>
      <c r="AW137" s="222">
        <v>0</v>
      </c>
      <c r="AX137" s="280">
        <v>61012466</v>
      </c>
      <c r="AY137" s="223">
        <v>3069070</v>
      </c>
      <c r="AZ137" s="223">
        <v>61012466</v>
      </c>
      <c r="BA137" s="222">
        <v>0</v>
      </c>
      <c r="BB137" s="223">
        <v>386466</v>
      </c>
    </row>
    <row r="138" spans="1:54" hidden="1" x14ac:dyDescent="0.25">
      <c r="A138" s="1084" t="s">
        <v>14</v>
      </c>
      <c r="B138" s="829"/>
      <c r="C138" s="1084" t="s">
        <v>282</v>
      </c>
      <c r="D138" s="829"/>
      <c r="E138" s="1084" t="s">
        <v>280</v>
      </c>
      <c r="F138" s="829"/>
      <c r="G138" s="1084" t="s">
        <v>283</v>
      </c>
      <c r="H138" s="829"/>
      <c r="I138" s="1084" t="s">
        <v>294</v>
      </c>
      <c r="J138" s="829"/>
      <c r="K138" s="829"/>
      <c r="L138" s="1084" t="s">
        <v>289</v>
      </c>
      <c r="M138" s="829"/>
      <c r="N138" s="829"/>
      <c r="O138" s="1084"/>
      <c r="P138" s="829"/>
      <c r="Q138" s="1084"/>
      <c r="R138" s="829"/>
      <c r="S138" s="1083" t="s">
        <v>75</v>
      </c>
      <c r="T138" s="829"/>
      <c r="U138" s="829"/>
      <c r="V138" s="829"/>
      <c r="W138" s="829"/>
      <c r="X138" s="829"/>
      <c r="Y138" s="829"/>
      <c r="Z138" s="829"/>
      <c r="AA138" s="1084" t="s">
        <v>273</v>
      </c>
      <c r="AB138" s="829"/>
      <c r="AC138" s="829"/>
      <c r="AD138" s="829"/>
      <c r="AE138" s="829"/>
      <c r="AF138" s="1084" t="s">
        <v>274</v>
      </c>
      <c r="AG138" s="829"/>
      <c r="AH138" s="829"/>
      <c r="AI138" s="224" t="s">
        <v>65</v>
      </c>
      <c r="AJ138" s="1085" t="s">
        <v>275</v>
      </c>
      <c r="AK138" s="829"/>
      <c r="AL138" s="829"/>
      <c r="AM138" s="829"/>
      <c r="AN138" s="829"/>
      <c r="AO138" s="829"/>
      <c r="AP138" s="223">
        <v>350000</v>
      </c>
      <c r="AQ138" s="281">
        <v>0</v>
      </c>
      <c r="AR138" s="222">
        <v>0</v>
      </c>
      <c r="AS138" s="222">
        <v>0</v>
      </c>
      <c r="AT138" s="280">
        <v>4508</v>
      </c>
      <c r="AU138" s="223">
        <v>-4508</v>
      </c>
      <c r="AV138" s="280">
        <v>4508</v>
      </c>
      <c r="AW138" s="222">
        <v>0</v>
      </c>
      <c r="AX138" s="280">
        <v>4508</v>
      </c>
      <c r="AY138" s="222">
        <v>0</v>
      </c>
      <c r="AZ138" s="223">
        <v>4508</v>
      </c>
      <c r="BA138" s="222">
        <v>0</v>
      </c>
      <c r="BB138" s="222">
        <v>0</v>
      </c>
    </row>
    <row r="139" spans="1:54" hidden="1" x14ac:dyDescent="0.25">
      <c r="A139" s="1084" t="s">
        <v>14</v>
      </c>
      <c r="B139" s="829"/>
      <c r="C139" s="1084" t="s">
        <v>282</v>
      </c>
      <c r="D139" s="829"/>
      <c r="E139" s="1084" t="s">
        <v>280</v>
      </c>
      <c r="F139" s="829"/>
      <c r="G139" s="1084" t="s">
        <v>283</v>
      </c>
      <c r="H139" s="829"/>
      <c r="I139" s="1084" t="s">
        <v>294</v>
      </c>
      <c r="J139" s="829"/>
      <c r="K139" s="829"/>
      <c r="L139" s="1084" t="s">
        <v>284</v>
      </c>
      <c r="M139" s="829"/>
      <c r="N139" s="829"/>
      <c r="O139" s="1084"/>
      <c r="P139" s="829"/>
      <c r="Q139" s="1084"/>
      <c r="R139" s="829"/>
      <c r="S139" s="1083" t="s">
        <v>76</v>
      </c>
      <c r="T139" s="829"/>
      <c r="U139" s="829"/>
      <c r="V139" s="829"/>
      <c r="W139" s="829"/>
      <c r="X139" s="829"/>
      <c r="Y139" s="829"/>
      <c r="Z139" s="829"/>
      <c r="AA139" s="1084" t="s">
        <v>273</v>
      </c>
      <c r="AB139" s="829"/>
      <c r="AC139" s="829"/>
      <c r="AD139" s="829"/>
      <c r="AE139" s="829"/>
      <c r="AF139" s="1084" t="s">
        <v>274</v>
      </c>
      <c r="AG139" s="829"/>
      <c r="AH139" s="829"/>
      <c r="AI139" s="224" t="s">
        <v>65</v>
      </c>
      <c r="AJ139" s="1085" t="s">
        <v>275</v>
      </c>
      <c r="AK139" s="829"/>
      <c r="AL139" s="829"/>
      <c r="AM139" s="829"/>
      <c r="AN139" s="829"/>
      <c r="AO139" s="829"/>
      <c r="AP139" s="223">
        <v>185000000</v>
      </c>
      <c r="AQ139" s="281">
        <v>0</v>
      </c>
      <c r="AR139" s="222">
        <v>0</v>
      </c>
      <c r="AS139" s="222">
        <v>0</v>
      </c>
      <c r="AT139" s="280">
        <v>12824674</v>
      </c>
      <c r="AU139" s="223">
        <v>-12824674</v>
      </c>
      <c r="AV139" s="280">
        <v>12824674</v>
      </c>
      <c r="AW139" s="222">
        <v>0</v>
      </c>
      <c r="AX139" s="281">
        <v>0</v>
      </c>
      <c r="AY139" s="223">
        <v>12824674</v>
      </c>
      <c r="AZ139" s="222">
        <v>0</v>
      </c>
      <c r="BA139" s="222">
        <v>0</v>
      </c>
      <c r="BB139" s="223">
        <v>5300</v>
      </c>
    </row>
    <row r="140" spans="1:54" hidden="1" x14ac:dyDescent="0.25">
      <c r="A140" s="1084" t="s">
        <v>14</v>
      </c>
      <c r="B140" s="829"/>
      <c r="C140" s="1084" t="s">
        <v>282</v>
      </c>
      <c r="D140" s="829"/>
      <c r="E140" s="1084" t="s">
        <v>280</v>
      </c>
      <c r="F140" s="829"/>
      <c r="G140" s="1084" t="s">
        <v>283</v>
      </c>
      <c r="H140" s="829"/>
      <c r="I140" s="1084" t="s">
        <v>294</v>
      </c>
      <c r="J140" s="829"/>
      <c r="K140" s="829"/>
      <c r="L140" s="1084" t="s">
        <v>292</v>
      </c>
      <c r="M140" s="829"/>
      <c r="N140" s="829"/>
      <c r="O140" s="1084"/>
      <c r="P140" s="829"/>
      <c r="Q140" s="1084"/>
      <c r="R140" s="829"/>
      <c r="S140" s="1083" t="s">
        <v>77</v>
      </c>
      <c r="T140" s="829"/>
      <c r="U140" s="829"/>
      <c r="V140" s="829"/>
      <c r="W140" s="829"/>
      <c r="X140" s="829"/>
      <c r="Y140" s="829"/>
      <c r="Z140" s="829"/>
      <c r="AA140" s="1084" t="s">
        <v>273</v>
      </c>
      <c r="AB140" s="829"/>
      <c r="AC140" s="829"/>
      <c r="AD140" s="829"/>
      <c r="AE140" s="829"/>
      <c r="AF140" s="1084" t="s">
        <v>274</v>
      </c>
      <c r="AG140" s="829"/>
      <c r="AH140" s="829"/>
      <c r="AI140" s="224" t="s">
        <v>65</v>
      </c>
      <c r="AJ140" s="1085" t="s">
        <v>275</v>
      </c>
      <c r="AK140" s="829"/>
      <c r="AL140" s="829"/>
      <c r="AM140" s="829"/>
      <c r="AN140" s="829"/>
      <c r="AO140" s="829"/>
      <c r="AP140" s="223">
        <v>220000000</v>
      </c>
      <c r="AQ140" s="281">
        <v>0</v>
      </c>
      <c r="AR140" s="222">
        <v>0</v>
      </c>
      <c r="AS140" s="222">
        <v>0</v>
      </c>
      <c r="AT140" s="280">
        <v>17626558</v>
      </c>
      <c r="AU140" s="223">
        <v>-17626558</v>
      </c>
      <c r="AV140" s="280">
        <v>17626558</v>
      </c>
      <c r="AW140" s="222">
        <v>0</v>
      </c>
      <c r="AX140" s="280">
        <v>17104890</v>
      </c>
      <c r="AY140" s="223">
        <v>521668</v>
      </c>
      <c r="AZ140" s="223">
        <v>17104890</v>
      </c>
      <c r="BA140" s="222">
        <v>0</v>
      </c>
      <c r="BB140" s="222">
        <v>0</v>
      </c>
    </row>
    <row r="141" spans="1:54" hidden="1" x14ac:dyDescent="0.25">
      <c r="A141" s="1077" t="s">
        <v>14</v>
      </c>
      <c r="B141" s="829"/>
      <c r="C141" s="1077" t="s">
        <v>282</v>
      </c>
      <c r="D141" s="829"/>
      <c r="E141" s="1077" t="s">
        <v>280</v>
      </c>
      <c r="F141" s="829"/>
      <c r="G141" s="1077" t="s">
        <v>283</v>
      </c>
      <c r="H141" s="829"/>
      <c r="I141" s="1077" t="s">
        <v>288</v>
      </c>
      <c r="J141" s="829"/>
      <c r="K141" s="829"/>
      <c r="L141" s="1077"/>
      <c r="M141" s="829"/>
      <c r="N141" s="829"/>
      <c r="O141" s="1077"/>
      <c r="P141" s="829"/>
      <c r="Q141" s="1077"/>
      <c r="R141" s="829"/>
      <c r="S141" s="1076" t="s">
        <v>224</v>
      </c>
      <c r="T141" s="829"/>
      <c r="U141" s="829"/>
      <c r="V141" s="829"/>
      <c r="W141" s="829"/>
      <c r="X141" s="829"/>
      <c r="Y141" s="829"/>
      <c r="Z141" s="829"/>
      <c r="AA141" s="1077" t="s">
        <v>273</v>
      </c>
      <c r="AB141" s="829"/>
      <c r="AC141" s="829"/>
      <c r="AD141" s="829"/>
      <c r="AE141" s="829"/>
      <c r="AF141" s="1077" t="s">
        <v>274</v>
      </c>
      <c r="AG141" s="829"/>
      <c r="AH141" s="829"/>
      <c r="AI141" s="227" t="s">
        <v>65</v>
      </c>
      <c r="AJ141" s="1078" t="s">
        <v>275</v>
      </c>
      <c r="AK141" s="829"/>
      <c r="AL141" s="829"/>
      <c r="AM141" s="829"/>
      <c r="AN141" s="829"/>
      <c r="AO141" s="829"/>
      <c r="AP141" s="226">
        <v>597250000</v>
      </c>
      <c r="AQ141" s="278">
        <v>0</v>
      </c>
      <c r="AR141" s="226">
        <v>21986260</v>
      </c>
      <c r="AS141" s="225">
        <v>0</v>
      </c>
      <c r="AT141" s="278">
        <v>0</v>
      </c>
      <c r="AU141" s="225">
        <v>0</v>
      </c>
      <c r="AV141" s="278">
        <v>0</v>
      </c>
      <c r="AW141" s="225">
        <v>0</v>
      </c>
      <c r="AX141" s="278">
        <v>0</v>
      </c>
      <c r="AY141" s="225">
        <v>0</v>
      </c>
      <c r="AZ141" s="225">
        <v>0</v>
      </c>
      <c r="BA141" s="225">
        <v>0</v>
      </c>
      <c r="BB141" s="225">
        <v>0</v>
      </c>
    </row>
    <row r="142" spans="1:54" hidden="1" x14ac:dyDescent="0.25">
      <c r="A142" s="1084" t="s">
        <v>14</v>
      </c>
      <c r="B142" s="829"/>
      <c r="C142" s="1084" t="s">
        <v>282</v>
      </c>
      <c r="D142" s="829"/>
      <c r="E142" s="1084" t="s">
        <v>280</v>
      </c>
      <c r="F142" s="829"/>
      <c r="G142" s="1084" t="s">
        <v>283</v>
      </c>
      <c r="H142" s="829"/>
      <c r="I142" s="1084" t="s">
        <v>288</v>
      </c>
      <c r="J142" s="829"/>
      <c r="K142" s="829"/>
      <c r="L142" s="1084" t="s">
        <v>279</v>
      </c>
      <c r="M142" s="829"/>
      <c r="N142" s="829"/>
      <c r="O142" s="1084"/>
      <c r="P142" s="829"/>
      <c r="Q142" s="1084"/>
      <c r="R142" s="829"/>
      <c r="S142" s="1083" t="s">
        <v>78</v>
      </c>
      <c r="T142" s="829"/>
      <c r="U142" s="829"/>
      <c r="V142" s="829"/>
      <c r="W142" s="829"/>
      <c r="X142" s="829"/>
      <c r="Y142" s="829"/>
      <c r="Z142" s="829"/>
      <c r="AA142" s="1084" t="s">
        <v>273</v>
      </c>
      <c r="AB142" s="829"/>
      <c r="AC142" s="829"/>
      <c r="AD142" s="829"/>
      <c r="AE142" s="829"/>
      <c r="AF142" s="1084" t="s">
        <v>274</v>
      </c>
      <c r="AG142" s="829"/>
      <c r="AH142" s="829"/>
      <c r="AI142" s="224" t="s">
        <v>65</v>
      </c>
      <c r="AJ142" s="1085" t="s">
        <v>275</v>
      </c>
      <c r="AK142" s="829"/>
      <c r="AL142" s="829"/>
      <c r="AM142" s="829"/>
      <c r="AN142" s="829"/>
      <c r="AO142" s="829"/>
      <c r="AP142" s="223">
        <v>72100000</v>
      </c>
      <c r="AQ142" s="281">
        <v>0</v>
      </c>
      <c r="AR142" s="223">
        <v>21986260</v>
      </c>
      <c r="AS142" s="222">
        <v>0</v>
      </c>
      <c r="AT142" s="281">
        <v>0</v>
      </c>
      <c r="AU142" s="222">
        <v>0</v>
      </c>
      <c r="AV142" s="281">
        <v>0</v>
      </c>
      <c r="AW142" s="222">
        <v>0</v>
      </c>
      <c r="AX142" s="281">
        <v>0</v>
      </c>
      <c r="AY142" s="222">
        <v>0</v>
      </c>
      <c r="AZ142" s="222">
        <v>0</v>
      </c>
      <c r="BA142" s="222">
        <v>0</v>
      </c>
      <c r="BB142" s="222">
        <v>0</v>
      </c>
    </row>
    <row r="143" spans="1:54" hidden="1" x14ac:dyDescent="0.25">
      <c r="A143" s="1084" t="s">
        <v>14</v>
      </c>
      <c r="B143" s="829"/>
      <c r="C143" s="1084" t="s">
        <v>282</v>
      </c>
      <c r="D143" s="829"/>
      <c r="E143" s="1084" t="s">
        <v>280</v>
      </c>
      <c r="F143" s="829"/>
      <c r="G143" s="1084" t="s">
        <v>283</v>
      </c>
      <c r="H143" s="829"/>
      <c r="I143" s="1084" t="s">
        <v>288</v>
      </c>
      <c r="J143" s="829"/>
      <c r="K143" s="829"/>
      <c r="L143" s="1084" t="s">
        <v>294</v>
      </c>
      <c r="M143" s="829"/>
      <c r="N143" s="829"/>
      <c r="O143" s="1084"/>
      <c r="P143" s="829"/>
      <c r="Q143" s="1084"/>
      <c r="R143" s="829"/>
      <c r="S143" s="1083" t="s">
        <v>79</v>
      </c>
      <c r="T143" s="829"/>
      <c r="U143" s="829"/>
      <c r="V143" s="829"/>
      <c r="W143" s="829"/>
      <c r="X143" s="829"/>
      <c r="Y143" s="829"/>
      <c r="Z143" s="829"/>
      <c r="AA143" s="1084" t="s">
        <v>273</v>
      </c>
      <c r="AB143" s="829"/>
      <c r="AC143" s="829"/>
      <c r="AD143" s="829"/>
      <c r="AE143" s="829"/>
      <c r="AF143" s="1084" t="s">
        <v>274</v>
      </c>
      <c r="AG143" s="829"/>
      <c r="AH143" s="829"/>
      <c r="AI143" s="224" t="s">
        <v>65</v>
      </c>
      <c r="AJ143" s="1085" t="s">
        <v>275</v>
      </c>
      <c r="AK143" s="829"/>
      <c r="AL143" s="829"/>
      <c r="AM143" s="829"/>
      <c r="AN143" s="829"/>
      <c r="AO143" s="829"/>
      <c r="AP143" s="223">
        <v>13373589</v>
      </c>
      <c r="AQ143" s="281">
        <v>0</v>
      </c>
      <c r="AR143" s="222">
        <v>0</v>
      </c>
      <c r="AS143" s="222">
        <v>0</v>
      </c>
      <c r="AT143" s="281">
        <v>0</v>
      </c>
      <c r="AU143" s="222">
        <v>0</v>
      </c>
      <c r="AV143" s="281">
        <v>0</v>
      </c>
      <c r="AW143" s="222">
        <v>0</v>
      </c>
      <c r="AX143" s="281">
        <v>0</v>
      </c>
      <c r="AY143" s="222">
        <v>0</v>
      </c>
      <c r="AZ143" s="222">
        <v>0</v>
      </c>
      <c r="BA143" s="222">
        <v>0</v>
      </c>
      <c r="BB143" s="222">
        <v>0</v>
      </c>
    </row>
    <row r="144" spans="1:54" hidden="1" x14ac:dyDescent="0.25">
      <c r="A144" s="1084" t="s">
        <v>14</v>
      </c>
      <c r="B144" s="829"/>
      <c r="C144" s="1084" t="s">
        <v>282</v>
      </c>
      <c r="D144" s="829"/>
      <c r="E144" s="1084" t="s">
        <v>280</v>
      </c>
      <c r="F144" s="829"/>
      <c r="G144" s="1084" t="s">
        <v>283</v>
      </c>
      <c r="H144" s="829"/>
      <c r="I144" s="1084" t="s">
        <v>288</v>
      </c>
      <c r="J144" s="829"/>
      <c r="K144" s="829"/>
      <c r="L144" s="1084" t="s">
        <v>80</v>
      </c>
      <c r="M144" s="829"/>
      <c r="N144" s="829"/>
      <c r="O144" s="1084"/>
      <c r="P144" s="829"/>
      <c r="Q144" s="1084"/>
      <c r="R144" s="829"/>
      <c r="S144" s="1083" t="s">
        <v>81</v>
      </c>
      <c r="T144" s="829"/>
      <c r="U144" s="829"/>
      <c r="V144" s="829"/>
      <c r="W144" s="829"/>
      <c r="X144" s="829"/>
      <c r="Y144" s="829"/>
      <c r="Z144" s="829"/>
      <c r="AA144" s="1084" t="s">
        <v>273</v>
      </c>
      <c r="AB144" s="829"/>
      <c r="AC144" s="829"/>
      <c r="AD144" s="829"/>
      <c r="AE144" s="829"/>
      <c r="AF144" s="1084" t="s">
        <v>274</v>
      </c>
      <c r="AG144" s="829"/>
      <c r="AH144" s="829"/>
      <c r="AI144" s="224" t="s">
        <v>65</v>
      </c>
      <c r="AJ144" s="1085" t="s">
        <v>275</v>
      </c>
      <c r="AK144" s="829"/>
      <c r="AL144" s="829"/>
      <c r="AM144" s="829"/>
      <c r="AN144" s="829"/>
      <c r="AO144" s="829"/>
      <c r="AP144" s="223">
        <v>511776411</v>
      </c>
      <c r="AQ144" s="281">
        <v>0</v>
      </c>
      <c r="AR144" s="222">
        <v>0</v>
      </c>
      <c r="AS144" s="222">
        <v>0</v>
      </c>
      <c r="AT144" s="281">
        <v>0</v>
      </c>
      <c r="AU144" s="222">
        <v>0</v>
      </c>
      <c r="AV144" s="281">
        <v>0</v>
      </c>
      <c r="AW144" s="222">
        <v>0</v>
      </c>
      <c r="AX144" s="281">
        <v>0</v>
      </c>
      <c r="AY144" s="222">
        <v>0</v>
      </c>
      <c r="AZ144" s="222">
        <v>0</v>
      </c>
      <c r="BA144" s="222">
        <v>0</v>
      </c>
      <c r="BB144" s="222">
        <v>0</v>
      </c>
    </row>
    <row r="145" spans="1:54" hidden="1" x14ac:dyDescent="0.25">
      <c r="A145" s="1077" t="s">
        <v>14</v>
      </c>
      <c r="B145" s="829"/>
      <c r="C145" s="1077" t="s">
        <v>282</v>
      </c>
      <c r="D145" s="829"/>
      <c r="E145" s="1077" t="s">
        <v>280</v>
      </c>
      <c r="F145" s="829"/>
      <c r="G145" s="1077" t="s">
        <v>283</v>
      </c>
      <c r="H145" s="829"/>
      <c r="I145" s="1077" t="s">
        <v>65</v>
      </c>
      <c r="J145" s="829"/>
      <c r="K145" s="829"/>
      <c r="L145" s="1077"/>
      <c r="M145" s="829"/>
      <c r="N145" s="829"/>
      <c r="O145" s="1077"/>
      <c r="P145" s="829"/>
      <c r="Q145" s="1077"/>
      <c r="R145" s="829"/>
      <c r="S145" s="1076" t="s">
        <v>226</v>
      </c>
      <c r="T145" s="829"/>
      <c r="U145" s="829"/>
      <c r="V145" s="829"/>
      <c r="W145" s="829"/>
      <c r="X145" s="829"/>
      <c r="Y145" s="829"/>
      <c r="Z145" s="829"/>
      <c r="AA145" s="1077" t="s">
        <v>273</v>
      </c>
      <c r="AB145" s="829"/>
      <c r="AC145" s="829"/>
      <c r="AD145" s="829"/>
      <c r="AE145" s="829"/>
      <c r="AF145" s="1077" t="s">
        <v>274</v>
      </c>
      <c r="AG145" s="829"/>
      <c r="AH145" s="829"/>
      <c r="AI145" s="227" t="s">
        <v>65</v>
      </c>
      <c r="AJ145" s="1078" t="s">
        <v>275</v>
      </c>
      <c r="AK145" s="829"/>
      <c r="AL145" s="829"/>
      <c r="AM145" s="829"/>
      <c r="AN145" s="829"/>
      <c r="AO145" s="829"/>
      <c r="AP145" s="226">
        <v>1603139548</v>
      </c>
      <c r="AQ145" s="277">
        <v>48000000</v>
      </c>
      <c r="AR145" s="226">
        <v>452413404</v>
      </c>
      <c r="AS145" s="225">
        <v>0</v>
      </c>
      <c r="AT145" s="277">
        <v>12000000</v>
      </c>
      <c r="AU145" s="226">
        <v>36000000</v>
      </c>
      <c r="AV145" s="277">
        <v>78265705</v>
      </c>
      <c r="AW145" s="226">
        <v>-66265705</v>
      </c>
      <c r="AX145" s="277">
        <v>78265705</v>
      </c>
      <c r="AY145" s="225">
        <v>0</v>
      </c>
      <c r="AZ145" s="226">
        <v>78265705</v>
      </c>
      <c r="BA145" s="225">
        <v>0</v>
      </c>
      <c r="BB145" s="225">
        <v>0</v>
      </c>
    </row>
    <row r="146" spans="1:54" hidden="1" x14ac:dyDescent="0.25">
      <c r="A146" s="1084" t="s">
        <v>14</v>
      </c>
      <c r="B146" s="829"/>
      <c r="C146" s="1084" t="s">
        <v>282</v>
      </c>
      <c r="D146" s="829"/>
      <c r="E146" s="1084" t="s">
        <v>280</v>
      </c>
      <c r="F146" s="829"/>
      <c r="G146" s="1084" t="s">
        <v>283</v>
      </c>
      <c r="H146" s="829"/>
      <c r="I146" s="1084" t="s">
        <v>65</v>
      </c>
      <c r="J146" s="829"/>
      <c r="K146" s="829"/>
      <c r="L146" s="1084" t="s">
        <v>279</v>
      </c>
      <c r="M146" s="829"/>
      <c r="N146" s="829"/>
      <c r="O146" s="1084"/>
      <c r="P146" s="829"/>
      <c r="Q146" s="1084"/>
      <c r="R146" s="829"/>
      <c r="S146" s="1083" t="s">
        <v>407</v>
      </c>
      <c r="T146" s="829"/>
      <c r="U146" s="829"/>
      <c r="V146" s="829"/>
      <c r="W146" s="829"/>
      <c r="X146" s="829"/>
      <c r="Y146" s="829"/>
      <c r="Z146" s="829"/>
      <c r="AA146" s="1084" t="s">
        <v>273</v>
      </c>
      <c r="AB146" s="829"/>
      <c r="AC146" s="829"/>
      <c r="AD146" s="829"/>
      <c r="AE146" s="829"/>
      <c r="AF146" s="1084" t="s">
        <v>274</v>
      </c>
      <c r="AG146" s="829"/>
      <c r="AH146" s="829"/>
      <c r="AI146" s="224" t="s">
        <v>65</v>
      </c>
      <c r="AJ146" s="1085" t="s">
        <v>275</v>
      </c>
      <c r="AK146" s="829"/>
      <c r="AL146" s="829"/>
      <c r="AM146" s="829"/>
      <c r="AN146" s="829"/>
      <c r="AO146" s="829"/>
      <c r="AP146" s="223">
        <v>400000000</v>
      </c>
      <c r="AQ146" s="281">
        <v>0</v>
      </c>
      <c r="AR146" s="223">
        <v>304800000</v>
      </c>
      <c r="AS146" s="222">
        <v>0</v>
      </c>
      <c r="AT146" s="281">
        <v>0</v>
      </c>
      <c r="AU146" s="222">
        <v>0</v>
      </c>
      <c r="AV146" s="281">
        <v>0</v>
      </c>
      <c r="AW146" s="222">
        <v>0</v>
      </c>
      <c r="AX146" s="281">
        <v>0</v>
      </c>
      <c r="AY146" s="222">
        <v>0</v>
      </c>
      <c r="AZ146" s="222">
        <v>0</v>
      </c>
      <c r="BA146" s="222">
        <v>0</v>
      </c>
      <c r="BB146" s="222">
        <v>0</v>
      </c>
    </row>
    <row r="147" spans="1:54" hidden="1" x14ac:dyDescent="0.25">
      <c r="A147" s="1084" t="s">
        <v>14</v>
      </c>
      <c r="B147" s="829"/>
      <c r="C147" s="1084" t="s">
        <v>282</v>
      </c>
      <c r="D147" s="829"/>
      <c r="E147" s="1084" t="s">
        <v>280</v>
      </c>
      <c r="F147" s="829"/>
      <c r="G147" s="1084" t="s">
        <v>283</v>
      </c>
      <c r="H147" s="829"/>
      <c r="I147" s="1084" t="s">
        <v>65</v>
      </c>
      <c r="J147" s="829"/>
      <c r="K147" s="829"/>
      <c r="L147" s="1084" t="s">
        <v>282</v>
      </c>
      <c r="M147" s="829"/>
      <c r="N147" s="829"/>
      <c r="O147" s="1084"/>
      <c r="P147" s="829"/>
      <c r="Q147" s="1084"/>
      <c r="R147" s="829"/>
      <c r="S147" s="1083" t="s">
        <v>82</v>
      </c>
      <c r="T147" s="829"/>
      <c r="U147" s="829"/>
      <c r="V147" s="829"/>
      <c r="W147" s="829"/>
      <c r="X147" s="829"/>
      <c r="Y147" s="829"/>
      <c r="Z147" s="829"/>
      <c r="AA147" s="1084" t="s">
        <v>273</v>
      </c>
      <c r="AB147" s="829"/>
      <c r="AC147" s="829"/>
      <c r="AD147" s="829"/>
      <c r="AE147" s="829"/>
      <c r="AF147" s="1084" t="s">
        <v>274</v>
      </c>
      <c r="AG147" s="829"/>
      <c r="AH147" s="829"/>
      <c r="AI147" s="224" t="s">
        <v>65</v>
      </c>
      <c r="AJ147" s="1085" t="s">
        <v>275</v>
      </c>
      <c r="AK147" s="829"/>
      <c r="AL147" s="829"/>
      <c r="AM147" s="829"/>
      <c r="AN147" s="829"/>
      <c r="AO147" s="829"/>
      <c r="AP147" s="223">
        <v>1203139548</v>
      </c>
      <c r="AQ147" s="280">
        <v>48000000</v>
      </c>
      <c r="AR147" s="223">
        <v>147613404</v>
      </c>
      <c r="AS147" s="222">
        <v>0</v>
      </c>
      <c r="AT147" s="280">
        <v>12000000</v>
      </c>
      <c r="AU147" s="223">
        <v>36000000</v>
      </c>
      <c r="AV147" s="280">
        <v>78265705</v>
      </c>
      <c r="AW147" s="223">
        <v>-66265705</v>
      </c>
      <c r="AX147" s="280">
        <v>78265705</v>
      </c>
      <c r="AY147" s="222">
        <v>0</v>
      </c>
      <c r="AZ147" s="223">
        <v>78265705</v>
      </c>
      <c r="BA147" s="222">
        <v>0</v>
      </c>
      <c r="BB147" s="222">
        <v>0</v>
      </c>
    </row>
    <row r="148" spans="1:54" hidden="1" x14ac:dyDescent="0.25">
      <c r="A148" s="1077" t="s">
        <v>14</v>
      </c>
      <c r="B148" s="829"/>
      <c r="C148" s="1077" t="s">
        <v>282</v>
      </c>
      <c r="D148" s="829"/>
      <c r="E148" s="1077" t="s">
        <v>280</v>
      </c>
      <c r="F148" s="829"/>
      <c r="G148" s="1077" t="s">
        <v>283</v>
      </c>
      <c r="H148" s="829"/>
      <c r="I148" s="1077" t="s">
        <v>80</v>
      </c>
      <c r="J148" s="829"/>
      <c r="K148" s="829"/>
      <c r="L148" s="1077"/>
      <c r="M148" s="829"/>
      <c r="N148" s="829"/>
      <c r="O148" s="1077"/>
      <c r="P148" s="829"/>
      <c r="Q148" s="1077"/>
      <c r="R148" s="829"/>
      <c r="S148" s="1076" t="s">
        <v>227</v>
      </c>
      <c r="T148" s="829"/>
      <c r="U148" s="829"/>
      <c r="V148" s="829"/>
      <c r="W148" s="829"/>
      <c r="X148" s="829"/>
      <c r="Y148" s="829"/>
      <c r="Z148" s="829"/>
      <c r="AA148" s="1077" t="s">
        <v>273</v>
      </c>
      <c r="AB148" s="829"/>
      <c r="AC148" s="829"/>
      <c r="AD148" s="829"/>
      <c r="AE148" s="829"/>
      <c r="AF148" s="1077" t="s">
        <v>274</v>
      </c>
      <c r="AG148" s="829"/>
      <c r="AH148" s="829"/>
      <c r="AI148" s="227" t="s">
        <v>65</v>
      </c>
      <c r="AJ148" s="1078" t="s">
        <v>275</v>
      </c>
      <c r="AK148" s="829"/>
      <c r="AL148" s="829"/>
      <c r="AM148" s="829"/>
      <c r="AN148" s="829"/>
      <c r="AO148" s="829"/>
      <c r="AP148" s="226">
        <v>298000000</v>
      </c>
      <c r="AQ148" s="278">
        <v>0</v>
      </c>
      <c r="AR148" s="225">
        <v>0</v>
      </c>
      <c r="AS148" s="225">
        <v>0</v>
      </c>
      <c r="AT148" s="277">
        <v>1358802</v>
      </c>
      <c r="AU148" s="226">
        <v>-1358802</v>
      </c>
      <c r="AV148" s="277">
        <v>5250915</v>
      </c>
      <c r="AW148" s="226">
        <v>-3892113</v>
      </c>
      <c r="AX148" s="277">
        <v>3892113</v>
      </c>
      <c r="AY148" s="226">
        <v>1358802</v>
      </c>
      <c r="AZ148" s="226">
        <v>3892113</v>
      </c>
      <c r="BA148" s="225">
        <v>0</v>
      </c>
      <c r="BB148" s="225">
        <v>0</v>
      </c>
    </row>
    <row r="149" spans="1:54" hidden="1" x14ac:dyDescent="0.25">
      <c r="A149" s="1077" t="s">
        <v>14</v>
      </c>
      <c r="B149" s="829"/>
      <c r="C149" s="1077" t="s">
        <v>282</v>
      </c>
      <c r="D149" s="829"/>
      <c r="E149" s="1077" t="s">
        <v>280</v>
      </c>
      <c r="F149" s="829"/>
      <c r="G149" s="1077" t="s">
        <v>283</v>
      </c>
      <c r="H149" s="829"/>
      <c r="I149" s="1077" t="s">
        <v>80</v>
      </c>
      <c r="J149" s="829"/>
      <c r="K149" s="829"/>
      <c r="L149" s="1077"/>
      <c r="M149" s="829"/>
      <c r="N149" s="829"/>
      <c r="O149" s="1077"/>
      <c r="P149" s="829"/>
      <c r="Q149" s="1077"/>
      <c r="R149" s="829"/>
      <c r="S149" s="1076" t="s">
        <v>227</v>
      </c>
      <c r="T149" s="829"/>
      <c r="U149" s="829"/>
      <c r="V149" s="829"/>
      <c r="W149" s="829"/>
      <c r="X149" s="829"/>
      <c r="Y149" s="829"/>
      <c r="Z149" s="829"/>
      <c r="AA149" s="1077" t="s">
        <v>273</v>
      </c>
      <c r="AB149" s="829"/>
      <c r="AC149" s="829"/>
      <c r="AD149" s="829"/>
      <c r="AE149" s="829"/>
      <c r="AF149" s="1077" t="s">
        <v>274</v>
      </c>
      <c r="AG149" s="829"/>
      <c r="AH149" s="829"/>
      <c r="AI149" s="227" t="s">
        <v>303</v>
      </c>
      <c r="AJ149" s="1078" t="s">
        <v>321</v>
      </c>
      <c r="AK149" s="829"/>
      <c r="AL149" s="829"/>
      <c r="AM149" s="829"/>
      <c r="AN149" s="829"/>
      <c r="AO149" s="829"/>
      <c r="AP149" s="226">
        <v>550000000</v>
      </c>
      <c r="AQ149" s="278">
        <v>0</v>
      </c>
      <c r="AR149" s="226">
        <v>550000000</v>
      </c>
      <c r="AS149" s="225">
        <v>0</v>
      </c>
      <c r="AT149" s="278">
        <v>0</v>
      </c>
      <c r="AU149" s="225">
        <v>0</v>
      </c>
      <c r="AV149" s="278">
        <v>0</v>
      </c>
      <c r="AW149" s="225">
        <v>0</v>
      </c>
      <c r="AX149" s="278">
        <v>0</v>
      </c>
      <c r="AY149" s="225">
        <v>0</v>
      </c>
      <c r="AZ149" s="225">
        <v>0</v>
      </c>
      <c r="BA149" s="225">
        <v>0</v>
      </c>
      <c r="BB149" s="225">
        <v>0</v>
      </c>
    </row>
    <row r="150" spans="1:54" hidden="1" x14ac:dyDescent="0.25">
      <c r="A150" s="1084" t="s">
        <v>14</v>
      </c>
      <c r="B150" s="829"/>
      <c r="C150" s="1084" t="s">
        <v>282</v>
      </c>
      <c r="D150" s="829"/>
      <c r="E150" s="1084" t="s">
        <v>280</v>
      </c>
      <c r="F150" s="829"/>
      <c r="G150" s="1084" t="s">
        <v>283</v>
      </c>
      <c r="H150" s="829"/>
      <c r="I150" s="1084" t="s">
        <v>80</v>
      </c>
      <c r="J150" s="829"/>
      <c r="K150" s="829"/>
      <c r="L150" s="1084" t="s">
        <v>279</v>
      </c>
      <c r="M150" s="829"/>
      <c r="N150" s="829"/>
      <c r="O150" s="1084"/>
      <c r="P150" s="829"/>
      <c r="Q150" s="1084"/>
      <c r="R150" s="829"/>
      <c r="S150" s="1083" t="s">
        <v>83</v>
      </c>
      <c r="T150" s="829"/>
      <c r="U150" s="829"/>
      <c r="V150" s="829"/>
      <c r="W150" s="829"/>
      <c r="X150" s="829"/>
      <c r="Y150" s="829"/>
      <c r="Z150" s="829"/>
      <c r="AA150" s="1084" t="s">
        <v>273</v>
      </c>
      <c r="AB150" s="829"/>
      <c r="AC150" s="829"/>
      <c r="AD150" s="829"/>
      <c r="AE150" s="829"/>
      <c r="AF150" s="1084" t="s">
        <v>274</v>
      </c>
      <c r="AG150" s="829"/>
      <c r="AH150" s="829"/>
      <c r="AI150" s="224" t="s">
        <v>65</v>
      </c>
      <c r="AJ150" s="1085" t="s">
        <v>275</v>
      </c>
      <c r="AK150" s="829"/>
      <c r="AL150" s="829"/>
      <c r="AM150" s="829"/>
      <c r="AN150" s="829"/>
      <c r="AO150" s="829"/>
      <c r="AP150" s="223">
        <v>110000000</v>
      </c>
      <c r="AQ150" s="281">
        <v>0</v>
      </c>
      <c r="AR150" s="222">
        <v>0</v>
      </c>
      <c r="AS150" s="222">
        <v>0</v>
      </c>
      <c r="AT150" s="280">
        <v>1358802</v>
      </c>
      <c r="AU150" s="223">
        <v>-1358802</v>
      </c>
      <c r="AV150" s="280">
        <v>5250915</v>
      </c>
      <c r="AW150" s="223">
        <v>-3892113</v>
      </c>
      <c r="AX150" s="280">
        <v>3892113</v>
      </c>
      <c r="AY150" s="223">
        <v>1358802</v>
      </c>
      <c r="AZ150" s="223">
        <v>3892113</v>
      </c>
      <c r="BA150" s="222">
        <v>0</v>
      </c>
      <c r="BB150" s="222">
        <v>0</v>
      </c>
    </row>
    <row r="151" spans="1:54" hidden="1" x14ac:dyDescent="0.25">
      <c r="A151" s="1084" t="s">
        <v>14</v>
      </c>
      <c r="B151" s="829"/>
      <c r="C151" s="1084" t="s">
        <v>282</v>
      </c>
      <c r="D151" s="829"/>
      <c r="E151" s="1084" t="s">
        <v>280</v>
      </c>
      <c r="F151" s="829"/>
      <c r="G151" s="1084" t="s">
        <v>283</v>
      </c>
      <c r="H151" s="829"/>
      <c r="I151" s="1084" t="s">
        <v>80</v>
      </c>
      <c r="J151" s="829"/>
      <c r="K151" s="829"/>
      <c r="L151" s="1084" t="s">
        <v>279</v>
      </c>
      <c r="M151" s="829"/>
      <c r="N151" s="829"/>
      <c r="O151" s="1084"/>
      <c r="P151" s="829"/>
      <c r="Q151" s="1084"/>
      <c r="R151" s="829"/>
      <c r="S151" s="1083" t="s">
        <v>83</v>
      </c>
      <c r="T151" s="829"/>
      <c r="U151" s="829"/>
      <c r="V151" s="829"/>
      <c r="W151" s="829"/>
      <c r="X151" s="829"/>
      <c r="Y151" s="829"/>
      <c r="Z151" s="829"/>
      <c r="AA151" s="1084" t="s">
        <v>273</v>
      </c>
      <c r="AB151" s="829"/>
      <c r="AC151" s="829"/>
      <c r="AD151" s="829"/>
      <c r="AE151" s="829"/>
      <c r="AF151" s="1084" t="s">
        <v>274</v>
      </c>
      <c r="AG151" s="829"/>
      <c r="AH151" s="829"/>
      <c r="AI151" s="224" t="s">
        <v>303</v>
      </c>
      <c r="AJ151" s="1085" t="s">
        <v>321</v>
      </c>
      <c r="AK151" s="829"/>
      <c r="AL151" s="829"/>
      <c r="AM151" s="829"/>
      <c r="AN151" s="829"/>
      <c r="AO151" s="829"/>
      <c r="AP151" s="223">
        <v>50000000</v>
      </c>
      <c r="AQ151" s="281">
        <v>0</v>
      </c>
      <c r="AR151" s="223">
        <v>50000000</v>
      </c>
      <c r="AS151" s="222">
        <v>0</v>
      </c>
      <c r="AT151" s="281">
        <v>0</v>
      </c>
      <c r="AU151" s="222">
        <v>0</v>
      </c>
      <c r="AV151" s="281">
        <v>0</v>
      </c>
      <c r="AW151" s="222">
        <v>0</v>
      </c>
      <c r="AX151" s="281">
        <v>0</v>
      </c>
      <c r="AY151" s="222">
        <v>0</v>
      </c>
      <c r="AZ151" s="222">
        <v>0</v>
      </c>
      <c r="BA151" s="222">
        <v>0</v>
      </c>
      <c r="BB151" s="222">
        <v>0</v>
      </c>
    </row>
    <row r="152" spans="1:54" hidden="1" x14ac:dyDescent="0.25">
      <c r="A152" s="1084" t="s">
        <v>14</v>
      </c>
      <c r="B152" s="829"/>
      <c r="C152" s="1084" t="s">
        <v>282</v>
      </c>
      <c r="D152" s="829"/>
      <c r="E152" s="1084" t="s">
        <v>280</v>
      </c>
      <c r="F152" s="829"/>
      <c r="G152" s="1084" t="s">
        <v>283</v>
      </c>
      <c r="H152" s="829"/>
      <c r="I152" s="1084" t="s">
        <v>80</v>
      </c>
      <c r="J152" s="829"/>
      <c r="K152" s="829"/>
      <c r="L152" s="1084" t="s">
        <v>282</v>
      </c>
      <c r="M152" s="829"/>
      <c r="N152" s="829"/>
      <c r="O152" s="1084"/>
      <c r="P152" s="829"/>
      <c r="Q152" s="1084"/>
      <c r="R152" s="829"/>
      <c r="S152" s="1083" t="s">
        <v>84</v>
      </c>
      <c r="T152" s="829"/>
      <c r="U152" s="829"/>
      <c r="V152" s="829"/>
      <c r="W152" s="829"/>
      <c r="X152" s="829"/>
      <c r="Y152" s="829"/>
      <c r="Z152" s="829"/>
      <c r="AA152" s="1084" t="s">
        <v>273</v>
      </c>
      <c r="AB152" s="829"/>
      <c r="AC152" s="829"/>
      <c r="AD152" s="829"/>
      <c r="AE152" s="829"/>
      <c r="AF152" s="1084" t="s">
        <v>274</v>
      </c>
      <c r="AG152" s="829"/>
      <c r="AH152" s="829"/>
      <c r="AI152" s="224" t="s">
        <v>65</v>
      </c>
      <c r="AJ152" s="1085" t="s">
        <v>275</v>
      </c>
      <c r="AK152" s="829"/>
      <c r="AL152" s="829"/>
      <c r="AM152" s="829"/>
      <c r="AN152" s="829"/>
      <c r="AO152" s="829"/>
      <c r="AP152" s="223">
        <v>188000000</v>
      </c>
      <c r="AQ152" s="281">
        <v>0</v>
      </c>
      <c r="AR152" s="222">
        <v>0</v>
      </c>
      <c r="AS152" s="222">
        <v>0</v>
      </c>
      <c r="AT152" s="281">
        <v>0</v>
      </c>
      <c r="AU152" s="222">
        <v>0</v>
      </c>
      <c r="AV152" s="281">
        <v>0</v>
      </c>
      <c r="AW152" s="222">
        <v>0</v>
      </c>
      <c r="AX152" s="281">
        <v>0</v>
      </c>
      <c r="AY152" s="222">
        <v>0</v>
      </c>
      <c r="AZ152" s="222">
        <v>0</v>
      </c>
      <c r="BA152" s="222">
        <v>0</v>
      </c>
      <c r="BB152" s="222">
        <v>0</v>
      </c>
    </row>
    <row r="153" spans="1:54" hidden="1" x14ac:dyDescent="0.25">
      <c r="A153" s="1084" t="s">
        <v>14</v>
      </c>
      <c r="B153" s="829"/>
      <c r="C153" s="1084" t="s">
        <v>282</v>
      </c>
      <c r="D153" s="829"/>
      <c r="E153" s="1084" t="s">
        <v>280</v>
      </c>
      <c r="F153" s="829"/>
      <c r="G153" s="1084" t="s">
        <v>283</v>
      </c>
      <c r="H153" s="829"/>
      <c r="I153" s="1084" t="s">
        <v>80</v>
      </c>
      <c r="J153" s="829"/>
      <c r="K153" s="829"/>
      <c r="L153" s="1084" t="s">
        <v>282</v>
      </c>
      <c r="M153" s="829"/>
      <c r="N153" s="829"/>
      <c r="O153" s="1084"/>
      <c r="P153" s="829"/>
      <c r="Q153" s="1084"/>
      <c r="R153" s="829"/>
      <c r="S153" s="1083" t="s">
        <v>84</v>
      </c>
      <c r="T153" s="829"/>
      <c r="U153" s="829"/>
      <c r="V153" s="829"/>
      <c r="W153" s="829"/>
      <c r="X153" s="829"/>
      <c r="Y153" s="829"/>
      <c r="Z153" s="829"/>
      <c r="AA153" s="1084" t="s">
        <v>273</v>
      </c>
      <c r="AB153" s="829"/>
      <c r="AC153" s="829"/>
      <c r="AD153" s="829"/>
      <c r="AE153" s="829"/>
      <c r="AF153" s="1084" t="s">
        <v>274</v>
      </c>
      <c r="AG153" s="829"/>
      <c r="AH153" s="829"/>
      <c r="AI153" s="224" t="s">
        <v>303</v>
      </c>
      <c r="AJ153" s="1085" t="s">
        <v>321</v>
      </c>
      <c r="AK153" s="829"/>
      <c r="AL153" s="829"/>
      <c r="AM153" s="829"/>
      <c r="AN153" s="829"/>
      <c r="AO153" s="829"/>
      <c r="AP153" s="223">
        <v>500000000</v>
      </c>
      <c r="AQ153" s="281">
        <v>0</v>
      </c>
      <c r="AR153" s="223">
        <v>500000000</v>
      </c>
      <c r="AS153" s="222">
        <v>0</v>
      </c>
      <c r="AT153" s="281">
        <v>0</v>
      </c>
      <c r="AU153" s="222">
        <v>0</v>
      </c>
      <c r="AV153" s="281">
        <v>0</v>
      </c>
      <c r="AW153" s="222">
        <v>0</v>
      </c>
      <c r="AX153" s="281">
        <v>0</v>
      </c>
      <c r="AY153" s="222">
        <v>0</v>
      </c>
      <c r="AZ153" s="222">
        <v>0</v>
      </c>
      <c r="BA153" s="222">
        <v>0</v>
      </c>
      <c r="BB153" s="222">
        <v>0</v>
      </c>
    </row>
    <row r="154" spans="1:54" hidden="1" x14ac:dyDescent="0.25">
      <c r="A154" s="1084" t="s">
        <v>14</v>
      </c>
      <c r="B154" s="829"/>
      <c r="C154" s="1084" t="s">
        <v>282</v>
      </c>
      <c r="D154" s="829"/>
      <c r="E154" s="1084" t="s">
        <v>280</v>
      </c>
      <c r="F154" s="829"/>
      <c r="G154" s="1084" t="s">
        <v>283</v>
      </c>
      <c r="H154" s="829"/>
      <c r="I154" s="1084" t="s">
        <v>285</v>
      </c>
      <c r="J154" s="829"/>
      <c r="K154" s="829"/>
      <c r="L154" s="1084"/>
      <c r="M154" s="829"/>
      <c r="N154" s="829"/>
      <c r="O154" s="1084"/>
      <c r="P154" s="829"/>
      <c r="Q154" s="1084"/>
      <c r="R154" s="829"/>
      <c r="S154" s="1083" t="s">
        <v>408</v>
      </c>
      <c r="T154" s="829"/>
      <c r="U154" s="829"/>
      <c r="V154" s="829"/>
      <c r="W154" s="829"/>
      <c r="X154" s="829"/>
      <c r="Y154" s="829"/>
      <c r="Z154" s="829"/>
      <c r="AA154" s="1084" t="s">
        <v>273</v>
      </c>
      <c r="AB154" s="829"/>
      <c r="AC154" s="829"/>
      <c r="AD154" s="829"/>
      <c r="AE154" s="829"/>
      <c r="AF154" s="1084" t="s">
        <v>274</v>
      </c>
      <c r="AG154" s="829"/>
      <c r="AH154" s="829"/>
      <c r="AI154" s="224" t="s">
        <v>65</v>
      </c>
      <c r="AJ154" s="1085" t="s">
        <v>275</v>
      </c>
      <c r="AK154" s="829"/>
      <c r="AL154" s="829"/>
      <c r="AM154" s="829"/>
      <c r="AN154" s="829"/>
      <c r="AO154" s="829"/>
      <c r="AP154" s="223">
        <v>2500000</v>
      </c>
      <c r="AQ154" s="280">
        <v>94510</v>
      </c>
      <c r="AR154" s="223">
        <v>1574260</v>
      </c>
      <c r="AS154" s="222">
        <v>0</v>
      </c>
      <c r="AT154" s="281">
        <v>0</v>
      </c>
      <c r="AU154" s="223">
        <v>94510</v>
      </c>
      <c r="AV154" s="281">
        <v>0</v>
      </c>
      <c r="AW154" s="222">
        <v>0</v>
      </c>
      <c r="AX154" s="281">
        <v>0</v>
      </c>
      <c r="AY154" s="222">
        <v>0</v>
      </c>
      <c r="AZ154" s="222">
        <v>0</v>
      </c>
      <c r="BA154" s="222">
        <v>0</v>
      </c>
      <c r="BB154" s="222">
        <v>0</v>
      </c>
    </row>
    <row r="155" spans="1:54" hidden="1" x14ac:dyDescent="0.25">
      <c r="A155" s="1077" t="s">
        <v>14</v>
      </c>
      <c r="B155" s="829"/>
      <c r="C155" s="1077" t="s">
        <v>282</v>
      </c>
      <c r="D155" s="829"/>
      <c r="E155" s="1077" t="s">
        <v>280</v>
      </c>
      <c r="F155" s="829"/>
      <c r="G155" s="1077" t="s">
        <v>283</v>
      </c>
      <c r="H155" s="829"/>
      <c r="I155" s="1077" t="s">
        <v>301</v>
      </c>
      <c r="J155" s="829"/>
      <c r="K155" s="829"/>
      <c r="L155" s="1077"/>
      <c r="M155" s="829"/>
      <c r="N155" s="829"/>
      <c r="O155" s="1077"/>
      <c r="P155" s="829"/>
      <c r="Q155" s="1077"/>
      <c r="R155" s="829"/>
      <c r="S155" s="1076" t="s">
        <v>306</v>
      </c>
      <c r="T155" s="829"/>
      <c r="U155" s="829"/>
      <c r="V155" s="829"/>
      <c r="W155" s="829"/>
      <c r="X155" s="829"/>
      <c r="Y155" s="829"/>
      <c r="Z155" s="829"/>
      <c r="AA155" s="1077" t="s">
        <v>273</v>
      </c>
      <c r="AB155" s="829"/>
      <c r="AC155" s="829"/>
      <c r="AD155" s="829"/>
      <c r="AE155" s="829"/>
      <c r="AF155" s="1077" t="s">
        <v>274</v>
      </c>
      <c r="AG155" s="829"/>
      <c r="AH155" s="829"/>
      <c r="AI155" s="227" t="s">
        <v>65</v>
      </c>
      <c r="AJ155" s="1078" t="s">
        <v>275</v>
      </c>
      <c r="AK155" s="829"/>
      <c r="AL155" s="829"/>
      <c r="AM155" s="829"/>
      <c r="AN155" s="829"/>
      <c r="AO155" s="829"/>
      <c r="AP155" s="226">
        <v>88570000</v>
      </c>
      <c r="AQ155" s="278">
        <v>0</v>
      </c>
      <c r="AR155" s="226">
        <v>22250000</v>
      </c>
      <c r="AS155" s="225">
        <v>0</v>
      </c>
      <c r="AT155" s="278">
        <v>0</v>
      </c>
      <c r="AU155" s="225">
        <v>0</v>
      </c>
      <c r="AV155" s="278">
        <v>0</v>
      </c>
      <c r="AW155" s="225">
        <v>0</v>
      </c>
      <c r="AX155" s="278">
        <v>0</v>
      </c>
      <c r="AY155" s="225">
        <v>0</v>
      </c>
      <c r="AZ155" s="225">
        <v>0</v>
      </c>
      <c r="BA155" s="225">
        <v>0</v>
      </c>
      <c r="BB155" s="225">
        <v>0</v>
      </c>
    </row>
    <row r="156" spans="1:54" hidden="1" x14ac:dyDescent="0.25">
      <c r="A156" s="1077" t="s">
        <v>14</v>
      </c>
      <c r="B156" s="829"/>
      <c r="C156" s="1077" t="s">
        <v>282</v>
      </c>
      <c r="D156" s="829"/>
      <c r="E156" s="1077" t="s">
        <v>280</v>
      </c>
      <c r="F156" s="829"/>
      <c r="G156" s="1077" t="s">
        <v>283</v>
      </c>
      <c r="H156" s="829"/>
      <c r="I156" s="1077" t="s">
        <v>301</v>
      </c>
      <c r="J156" s="829"/>
      <c r="K156" s="829"/>
      <c r="L156" s="1077"/>
      <c r="M156" s="829"/>
      <c r="N156" s="829"/>
      <c r="O156" s="1077"/>
      <c r="P156" s="829"/>
      <c r="Q156" s="1077"/>
      <c r="R156" s="829"/>
      <c r="S156" s="1076" t="s">
        <v>306</v>
      </c>
      <c r="T156" s="829"/>
      <c r="U156" s="829"/>
      <c r="V156" s="829"/>
      <c r="W156" s="829"/>
      <c r="X156" s="829"/>
      <c r="Y156" s="829"/>
      <c r="Z156" s="829"/>
      <c r="AA156" s="1077" t="s">
        <v>273</v>
      </c>
      <c r="AB156" s="829"/>
      <c r="AC156" s="829"/>
      <c r="AD156" s="829"/>
      <c r="AE156" s="829"/>
      <c r="AF156" s="1077" t="s">
        <v>274</v>
      </c>
      <c r="AG156" s="829"/>
      <c r="AH156" s="829"/>
      <c r="AI156" s="227" t="s">
        <v>303</v>
      </c>
      <c r="AJ156" s="1078" t="s">
        <v>321</v>
      </c>
      <c r="AK156" s="829"/>
      <c r="AL156" s="829"/>
      <c r="AM156" s="829"/>
      <c r="AN156" s="829"/>
      <c r="AO156" s="829"/>
      <c r="AP156" s="226">
        <v>120000000</v>
      </c>
      <c r="AQ156" s="278">
        <v>0</v>
      </c>
      <c r="AR156" s="226">
        <v>120000000</v>
      </c>
      <c r="AS156" s="225">
        <v>0</v>
      </c>
      <c r="AT156" s="278">
        <v>0</v>
      </c>
      <c r="AU156" s="225">
        <v>0</v>
      </c>
      <c r="AV156" s="278">
        <v>0</v>
      </c>
      <c r="AW156" s="225">
        <v>0</v>
      </c>
      <c r="AX156" s="278">
        <v>0</v>
      </c>
      <c r="AY156" s="225">
        <v>0</v>
      </c>
      <c r="AZ156" s="225">
        <v>0</v>
      </c>
      <c r="BA156" s="225">
        <v>0</v>
      </c>
      <c r="BB156" s="225">
        <v>0</v>
      </c>
    </row>
    <row r="157" spans="1:54" hidden="1" x14ac:dyDescent="0.25">
      <c r="A157" s="1084" t="s">
        <v>14</v>
      </c>
      <c r="B157" s="829"/>
      <c r="C157" s="1084" t="s">
        <v>282</v>
      </c>
      <c r="D157" s="829"/>
      <c r="E157" s="1084" t="s">
        <v>280</v>
      </c>
      <c r="F157" s="829"/>
      <c r="G157" s="1084" t="s">
        <v>283</v>
      </c>
      <c r="H157" s="829"/>
      <c r="I157" s="1084" t="s">
        <v>301</v>
      </c>
      <c r="J157" s="829"/>
      <c r="K157" s="829"/>
      <c r="L157" s="1084" t="s">
        <v>279</v>
      </c>
      <c r="M157" s="829"/>
      <c r="N157" s="829"/>
      <c r="O157" s="1084"/>
      <c r="P157" s="829"/>
      <c r="Q157" s="1084"/>
      <c r="R157" s="829"/>
      <c r="S157" s="1083" t="s">
        <v>85</v>
      </c>
      <c r="T157" s="829"/>
      <c r="U157" s="829"/>
      <c r="V157" s="829"/>
      <c r="W157" s="829"/>
      <c r="X157" s="829"/>
      <c r="Y157" s="829"/>
      <c r="Z157" s="829"/>
      <c r="AA157" s="1084" t="s">
        <v>273</v>
      </c>
      <c r="AB157" s="829"/>
      <c r="AC157" s="829"/>
      <c r="AD157" s="829"/>
      <c r="AE157" s="829"/>
      <c r="AF157" s="1084" t="s">
        <v>274</v>
      </c>
      <c r="AG157" s="829"/>
      <c r="AH157" s="829"/>
      <c r="AI157" s="224" t="s">
        <v>65</v>
      </c>
      <c r="AJ157" s="1085" t="s">
        <v>275</v>
      </c>
      <c r="AK157" s="829"/>
      <c r="AL157" s="829"/>
      <c r="AM157" s="829"/>
      <c r="AN157" s="829"/>
      <c r="AO157" s="829"/>
      <c r="AP157" s="223">
        <v>13500000</v>
      </c>
      <c r="AQ157" s="281">
        <v>0</v>
      </c>
      <c r="AR157" s="223">
        <v>13250000</v>
      </c>
      <c r="AS157" s="222">
        <v>0</v>
      </c>
      <c r="AT157" s="281">
        <v>0</v>
      </c>
      <c r="AU157" s="222">
        <v>0</v>
      </c>
      <c r="AV157" s="281">
        <v>0</v>
      </c>
      <c r="AW157" s="222">
        <v>0</v>
      </c>
      <c r="AX157" s="281">
        <v>0</v>
      </c>
      <c r="AY157" s="222">
        <v>0</v>
      </c>
      <c r="AZ157" s="222">
        <v>0</v>
      </c>
      <c r="BA157" s="222">
        <v>0</v>
      </c>
      <c r="BB157" s="222">
        <v>0</v>
      </c>
    </row>
    <row r="158" spans="1:54" hidden="1" x14ac:dyDescent="0.25">
      <c r="A158" s="1084" t="s">
        <v>14</v>
      </c>
      <c r="B158" s="829"/>
      <c r="C158" s="1084" t="s">
        <v>282</v>
      </c>
      <c r="D158" s="829"/>
      <c r="E158" s="1084" t="s">
        <v>280</v>
      </c>
      <c r="F158" s="829"/>
      <c r="G158" s="1084" t="s">
        <v>283</v>
      </c>
      <c r="H158" s="829"/>
      <c r="I158" s="1084" t="s">
        <v>301</v>
      </c>
      <c r="J158" s="829"/>
      <c r="K158" s="829"/>
      <c r="L158" s="1084" t="s">
        <v>279</v>
      </c>
      <c r="M158" s="829"/>
      <c r="N158" s="829"/>
      <c r="O158" s="1084"/>
      <c r="P158" s="829"/>
      <c r="Q158" s="1084"/>
      <c r="R158" s="829"/>
      <c r="S158" s="1083" t="s">
        <v>85</v>
      </c>
      <c r="T158" s="829"/>
      <c r="U158" s="829"/>
      <c r="V158" s="829"/>
      <c r="W158" s="829"/>
      <c r="X158" s="829"/>
      <c r="Y158" s="829"/>
      <c r="Z158" s="829"/>
      <c r="AA158" s="1084" t="s">
        <v>273</v>
      </c>
      <c r="AB158" s="829"/>
      <c r="AC158" s="829"/>
      <c r="AD158" s="829"/>
      <c r="AE158" s="829"/>
      <c r="AF158" s="1084" t="s">
        <v>274</v>
      </c>
      <c r="AG158" s="829"/>
      <c r="AH158" s="829"/>
      <c r="AI158" s="224" t="s">
        <v>303</v>
      </c>
      <c r="AJ158" s="1085" t="s">
        <v>321</v>
      </c>
      <c r="AK158" s="829"/>
      <c r="AL158" s="829"/>
      <c r="AM158" s="829"/>
      <c r="AN158" s="829"/>
      <c r="AO158" s="829"/>
      <c r="AP158" s="223">
        <v>30000000</v>
      </c>
      <c r="AQ158" s="281">
        <v>0</v>
      </c>
      <c r="AR158" s="223">
        <v>30000000</v>
      </c>
      <c r="AS158" s="222">
        <v>0</v>
      </c>
      <c r="AT158" s="281">
        <v>0</v>
      </c>
      <c r="AU158" s="222">
        <v>0</v>
      </c>
      <c r="AV158" s="281">
        <v>0</v>
      </c>
      <c r="AW158" s="222">
        <v>0</v>
      </c>
      <c r="AX158" s="281">
        <v>0</v>
      </c>
      <c r="AY158" s="222">
        <v>0</v>
      </c>
      <c r="AZ158" s="222">
        <v>0</v>
      </c>
      <c r="BA158" s="222">
        <v>0</v>
      </c>
      <c r="BB158" s="222">
        <v>0</v>
      </c>
    </row>
    <row r="159" spans="1:54" hidden="1" x14ac:dyDescent="0.25">
      <c r="A159" s="1084" t="s">
        <v>14</v>
      </c>
      <c r="B159" s="829"/>
      <c r="C159" s="1084" t="s">
        <v>282</v>
      </c>
      <c r="D159" s="829"/>
      <c r="E159" s="1084" t="s">
        <v>280</v>
      </c>
      <c r="F159" s="829"/>
      <c r="G159" s="1084" t="s">
        <v>283</v>
      </c>
      <c r="H159" s="829"/>
      <c r="I159" s="1084" t="s">
        <v>301</v>
      </c>
      <c r="J159" s="829"/>
      <c r="K159" s="829"/>
      <c r="L159" s="1084" t="s">
        <v>283</v>
      </c>
      <c r="M159" s="829"/>
      <c r="N159" s="829"/>
      <c r="O159" s="1084"/>
      <c r="P159" s="829"/>
      <c r="Q159" s="1084"/>
      <c r="R159" s="829"/>
      <c r="S159" s="1083" t="s">
        <v>86</v>
      </c>
      <c r="T159" s="829"/>
      <c r="U159" s="829"/>
      <c r="V159" s="829"/>
      <c r="W159" s="829"/>
      <c r="X159" s="829"/>
      <c r="Y159" s="829"/>
      <c r="Z159" s="829"/>
      <c r="AA159" s="1084" t="s">
        <v>273</v>
      </c>
      <c r="AB159" s="829"/>
      <c r="AC159" s="829"/>
      <c r="AD159" s="829"/>
      <c r="AE159" s="829"/>
      <c r="AF159" s="1084" t="s">
        <v>274</v>
      </c>
      <c r="AG159" s="829"/>
      <c r="AH159" s="829"/>
      <c r="AI159" s="224" t="s">
        <v>65</v>
      </c>
      <c r="AJ159" s="1085" t="s">
        <v>275</v>
      </c>
      <c r="AK159" s="829"/>
      <c r="AL159" s="829"/>
      <c r="AM159" s="829"/>
      <c r="AN159" s="829"/>
      <c r="AO159" s="829"/>
      <c r="AP159" s="223">
        <v>4000000</v>
      </c>
      <c r="AQ159" s="281">
        <v>0</v>
      </c>
      <c r="AR159" s="223">
        <v>4000000</v>
      </c>
      <c r="AS159" s="222">
        <v>0</v>
      </c>
      <c r="AT159" s="281">
        <v>0</v>
      </c>
      <c r="AU159" s="222">
        <v>0</v>
      </c>
      <c r="AV159" s="281">
        <v>0</v>
      </c>
      <c r="AW159" s="222">
        <v>0</v>
      </c>
      <c r="AX159" s="281">
        <v>0</v>
      </c>
      <c r="AY159" s="222">
        <v>0</v>
      </c>
      <c r="AZ159" s="222">
        <v>0</v>
      </c>
      <c r="BA159" s="222">
        <v>0</v>
      </c>
      <c r="BB159" s="222">
        <v>0</v>
      </c>
    </row>
    <row r="160" spans="1:54" hidden="1" x14ac:dyDescent="0.25">
      <c r="A160" s="1084" t="s">
        <v>14</v>
      </c>
      <c r="B160" s="829"/>
      <c r="C160" s="1084" t="s">
        <v>282</v>
      </c>
      <c r="D160" s="829"/>
      <c r="E160" s="1084" t="s">
        <v>280</v>
      </c>
      <c r="F160" s="829"/>
      <c r="G160" s="1084" t="s">
        <v>283</v>
      </c>
      <c r="H160" s="829"/>
      <c r="I160" s="1084" t="s">
        <v>301</v>
      </c>
      <c r="J160" s="829"/>
      <c r="K160" s="829"/>
      <c r="L160" s="1084" t="s">
        <v>283</v>
      </c>
      <c r="M160" s="829"/>
      <c r="N160" s="829"/>
      <c r="O160" s="1084"/>
      <c r="P160" s="829"/>
      <c r="Q160" s="1084"/>
      <c r="R160" s="829"/>
      <c r="S160" s="1083" t="s">
        <v>86</v>
      </c>
      <c r="T160" s="829"/>
      <c r="U160" s="829"/>
      <c r="V160" s="829"/>
      <c r="W160" s="829"/>
      <c r="X160" s="829"/>
      <c r="Y160" s="829"/>
      <c r="Z160" s="829"/>
      <c r="AA160" s="1084" t="s">
        <v>273</v>
      </c>
      <c r="AB160" s="829"/>
      <c r="AC160" s="829"/>
      <c r="AD160" s="829"/>
      <c r="AE160" s="829"/>
      <c r="AF160" s="1084" t="s">
        <v>274</v>
      </c>
      <c r="AG160" s="829"/>
      <c r="AH160" s="829"/>
      <c r="AI160" s="224" t="s">
        <v>303</v>
      </c>
      <c r="AJ160" s="1085" t="s">
        <v>321</v>
      </c>
      <c r="AK160" s="829"/>
      <c r="AL160" s="829"/>
      <c r="AM160" s="829"/>
      <c r="AN160" s="829"/>
      <c r="AO160" s="829"/>
      <c r="AP160" s="223">
        <v>30000000</v>
      </c>
      <c r="AQ160" s="281">
        <v>0</v>
      </c>
      <c r="AR160" s="223">
        <v>30000000</v>
      </c>
      <c r="AS160" s="222">
        <v>0</v>
      </c>
      <c r="AT160" s="281">
        <v>0</v>
      </c>
      <c r="AU160" s="222">
        <v>0</v>
      </c>
      <c r="AV160" s="281">
        <v>0</v>
      </c>
      <c r="AW160" s="222">
        <v>0</v>
      </c>
      <c r="AX160" s="281">
        <v>0</v>
      </c>
      <c r="AY160" s="222">
        <v>0</v>
      </c>
      <c r="AZ160" s="222">
        <v>0</v>
      </c>
      <c r="BA160" s="222">
        <v>0</v>
      </c>
      <c r="BB160" s="222">
        <v>0</v>
      </c>
    </row>
    <row r="161" spans="1:54" hidden="1" x14ac:dyDescent="0.25">
      <c r="A161" s="1084" t="s">
        <v>14</v>
      </c>
      <c r="B161" s="829"/>
      <c r="C161" s="1084" t="s">
        <v>282</v>
      </c>
      <c r="D161" s="829"/>
      <c r="E161" s="1084" t="s">
        <v>280</v>
      </c>
      <c r="F161" s="829"/>
      <c r="G161" s="1084" t="s">
        <v>283</v>
      </c>
      <c r="H161" s="829"/>
      <c r="I161" s="1084" t="s">
        <v>301</v>
      </c>
      <c r="J161" s="829"/>
      <c r="K161" s="829"/>
      <c r="L161" s="1084" t="s">
        <v>284</v>
      </c>
      <c r="M161" s="829"/>
      <c r="N161" s="829"/>
      <c r="O161" s="1084"/>
      <c r="P161" s="829"/>
      <c r="Q161" s="1084"/>
      <c r="R161" s="829"/>
      <c r="S161" s="1083" t="s">
        <v>87</v>
      </c>
      <c r="T161" s="829"/>
      <c r="U161" s="829"/>
      <c r="V161" s="829"/>
      <c r="W161" s="829"/>
      <c r="X161" s="829"/>
      <c r="Y161" s="829"/>
      <c r="Z161" s="829"/>
      <c r="AA161" s="1084" t="s">
        <v>273</v>
      </c>
      <c r="AB161" s="829"/>
      <c r="AC161" s="829"/>
      <c r="AD161" s="829"/>
      <c r="AE161" s="829"/>
      <c r="AF161" s="1084" t="s">
        <v>274</v>
      </c>
      <c r="AG161" s="829"/>
      <c r="AH161" s="829"/>
      <c r="AI161" s="224" t="s">
        <v>65</v>
      </c>
      <c r="AJ161" s="1085" t="s">
        <v>275</v>
      </c>
      <c r="AK161" s="829"/>
      <c r="AL161" s="829"/>
      <c r="AM161" s="829"/>
      <c r="AN161" s="829"/>
      <c r="AO161" s="829"/>
      <c r="AP161" s="223">
        <v>66070000</v>
      </c>
      <c r="AQ161" s="281">
        <v>0</v>
      </c>
      <c r="AR161" s="222">
        <v>0</v>
      </c>
      <c r="AS161" s="222">
        <v>0</v>
      </c>
      <c r="AT161" s="281">
        <v>0</v>
      </c>
      <c r="AU161" s="222">
        <v>0</v>
      </c>
      <c r="AV161" s="281">
        <v>0</v>
      </c>
      <c r="AW161" s="222">
        <v>0</v>
      </c>
      <c r="AX161" s="281">
        <v>0</v>
      </c>
      <c r="AY161" s="222">
        <v>0</v>
      </c>
      <c r="AZ161" s="222">
        <v>0</v>
      </c>
      <c r="BA161" s="222">
        <v>0</v>
      </c>
      <c r="BB161" s="222">
        <v>0</v>
      </c>
    </row>
    <row r="162" spans="1:54" hidden="1" x14ac:dyDescent="0.25">
      <c r="A162" s="1084" t="s">
        <v>14</v>
      </c>
      <c r="B162" s="829"/>
      <c r="C162" s="1084" t="s">
        <v>282</v>
      </c>
      <c r="D162" s="829"/>
      <c r="E162" s="1084" t="s">
        <v>280</v>
      </c>
      <c r="F162" s="829"/>
      <c r="G162" s="1084" t="s">
        <v>283</v>
      </c>
      <c r="H162" s="829"/>
      <c r="I162" s="1084" t="s">
        <v>301</v>
      </c>
      <c r="J162" s="829"/>
      <c r="K162" s="829"/>
      <c r="L162" s="1084" t="s">
        <v>284</v>
      </c>
      <c r="M162" s="829"/>
      <c r="N162" s="829"/>
      <c r="O162" s="1084"/>
      <c r="P162" s="829"/>
      <c r="Q162" s="1084"/>
      <c r="R162" s="829"/>
      <c r="S162" s="1083" t="s">
        <v>87</v>
      </c>
      <c r="T162" s="829"/>
      <c r="U162" s="829"/>
      <c r="V162" s="829"/>
      <c r="W162" s="829"/>
      <c r="X162" s="829"/>
      <c r="Y162" s="829"/>
      <c r="Z162" s="829"/>
      <c r="AA162" s="1084" t="s">
        <v>273</v>
      </c>
      <c r="AB162" s="829"/>
      <c r="AC162" s="829"/>
      <c r="AD162" s="829"/>
      <c r="AE162" s="829"/>
      <c r="AF162" s="1084" t="s">
        <v>274</v>
      </c>
      <c r="AG162" s="829"/>
      <c r="AH162" s="829"/>
      <c r="AI162" s="224" t="s">
        <v>303</v>
      </c>
      <c r="AJ162" s="1085" t="s">
        <v>321</v>
      </c>
      <c r="AK162" s="829"/>
      <c r="AL162" s="829"/>
      <c r="AM162" s="829"/>
      <c r="AN162" s="829"/>
      <c r="AO162" s="829"/>
      <c r="AP162" s="223">
        <v>30000000</v>
      </c>
      <c r="AQ162" s="281">
        <v>0</v>
      </c>
      <c r="AR162" s="223">
        <v>30000000</v>
      </c>
      <c r="AS162" s="222">
        <v>0</v>
      </c>
      <c r="AT162" s="281">
        <v>0</v>
      </c>
      <c r="AU162" s="222">
        <v>0</v>
      </c>
      <c r="AV162" s="281">
        <v>0</v>
      </c>
      <c r="AW162" s="222">
        <v>0</v>
      </c>
      <c r="AX162" s="281">
        <v>0</v>
      </c>
      <c r="AY162" s="222">
        <v>0</v>
      </c>
      <c r="AZ162" s="222">
        <v>0</v>
      </c>
      <c r="BA162" s="222">
        <v>0</v>
      </c>
      <c r="BB162" s="222">
        <v>0</v>
      </c>
    </row>
    <row r="163" spans="1:54" hidden="1" x14ac:dyDescent="0.25">
      <c r="A163" s="1084" t="s">
        <v>14</v>
      </c>
      <c r="B163" s="829"/>
      <c r="C163" s="1084" t="s">
        <v>282</v>
      </c>
      <c r="D163" s="829"/>
      <c r="E163" s="1084" t="s">
        <v>280</v>
      </c>
      <c r="F163" s="829"/>
      <c r="G163" s="1084" t="s">
        <v>283</v>
      </c>
      <c r="H163" s="829"/>
      <c r="I163" s="1084" t="s">
        <v>301</v>
      </c>
      <c r="J163" s="829"/>
      <c r="K163" s="829"/>
      <c r="L163" s="1084" t="s">
        <v>294</v>
      </c>
      <c r="M163" s="829"/>
      <c r="N163" s="829"/>
      <c r="O163" s="1084"/>
      <c r="P163" s="829"/>
      <c r="Q163" s="1084"/>
      <c r="R163" s="829"/>
      <c r="S163" s="1083" t="s">
        <v>88</v>
      </c>
      <c r="T163" s="829"/>
      <c r="U163" s="829"/>
      <c r="V163" s="829"/>
      <c r="W163" s="829"/>
      <c r="X163" s="829"/>
      <c r="Y163" s="829"/>
      <c r="Z163" s="829"/>
      <c r="AA163" s="1084" t="s">
        <v>273</v>
      </c>
      <c r="AB163" s="829"/>
      <c r="AC163" s="829"/>
      <c r="AD163" s="829"/>
      <c r="AE163" s="829"/>
      <c r="AF163" s="1084" t="s">
        <v>274</v>
      </c>
      <c r="AG163" s="829"/>
      <c r="AH163" s="829"/>
      <c r="AI163" s="224" t="s">
        <v>65</v>
      </c>
      <c r="AJ163" s="1085" t="s">
        <v>275</v>
      </c>
      <c r="AK163" s="829"/>
      <c r="AL163" s="829"/>
      <c r="AM163" s="829"/>
      <c r="AN163" s="829"/>
      <c r="AO163" s="829"/>
      <c r="AP163" s="223">
        <v>5000000</v>
      </c>
      <c r="AQ163" s="281">
        <v>0</v>
      </c>
      <c r="AR163" s="223">
        <v>5000000</v>
      </c>
      <c r="AS163" s="222">
        <v>0</v>
      </c>
      <c r="AT163" s="281">
        <v>0</v>
      </c>
      <c r="AU163" s="222">
        <v>0</v>
      </c>
      <c r="AV163" s="281">
        <v>0</v>
      </c>
      <c r="AW163" s="222">
        <v>0</v>
      </c>
      <c r="AX163" s="281">
        <v>0</v>
      </c>
      <c r="AY163" s="222">
        <v>0</v>
      </c>
      <c r="AZ163" s="222">
        <v>0</v>
      </c>
      <c r="BA163" s="222">
        <v>0</v>
      </c>
      <c r="BB163" s="222">
        <v>0</v>
      </c>
    </row>
    <row r="164" spans="1:54" hidden="1" x14ac:dyDescent="0.25">
      <c r="A164" s="1084" t="s">
        <v>14</v>
      </c>
      <c r="B164" s="829"/>
      <c r="C164" s="1084" t="s">
        <v>282</v>
      </c>
      <c r="D164" s="829"/>
      <c r="E164" s="1084" t="s">
        <v>280</v>
      </c>
      <c r="F164" s="829"/>
      <c r="G164" s="1084" t="s">
        <v>283</v>
      </c>
      <c r="H164" s="829"/>
      <c r="I164" s="1084" t="s">
        <v>301</v>
      </c>
      <c r="J164" s="829"/>
      <c r="K164" s="829"/>
      <c r="L164" s="1084" t="s">
        <v>294</v>
      </c>
      <c r="M164" s="829"/>
      <c r="N164" s="829"/>
      <c r="O164" s="1084"/>
      <c r="P164" s="829"/>
      <c r="Q164" s="1084"/>
      <c r="R164" s="829"/>
      <c r="S164" s="1083" t="s">
        <v>88</v>
      </c>
      <c r="T164" s="829"/>
      <c r="U164" s="829"/>
      <c r="V164" s="829"/>
      <c r="W164" s="829"/>
      <c r="X164" s="829"/>
      <c r="Y164" s="829"/>
      <c r="Z164" s="829"/>
      <c r="AA164" s="1084" t="s">
        <v>273</v>
      </c>
      <c r="AB164" s="829"/>
      <c r="AC164" s="829"/>
      <c r="AD164" s="829"/>
      <c r="AE164" s="829"/>
      <c r="AF164" s="1084" t="s">
        <v>274</v>
      </c>
      <c r="AG164" s="829"/>
      <c r="AH164" s="829"/>
      <c r="AI164" s="224" t="s">
        <v>303</v>
      </c>
      <c r="AJ164" s="1085" t="s">
        <v>321</v>
      </c>
      <c r="AK164" s="829"/>
      <c r="AL164" s="829"/>
      <c r="AM164" s="829"/>
      <c r="AN164" s="829"/>
      <c r="AO164" s="829"/>
      <c r="AP164" s="223">
        <v>30000000</v>
      </c>
      <c r="AQ164" s="281">
        <v>0</v>
      </c>
      <c r="AR164" s="223">
        <v>30000000</v>
      </c>
      <c r="AS164" s="222">
        <v>0</v>
      </c>
      <c r="AT164" s="281">
        <v>0</v>
      </c>
      <c r="AU164" s="222">
        <v>0</v>
      </c>
      <c r="AV164" s="281">
        <v>0</v>
      </c>
      <c r="AW164" s="222">
        <v>0</v>
      </c>
      <c r="AX164" s="281">
        <v>0</v>
      </c>
      <c r="AY164" s="222">
        <v>0</v>
      </c>
      <c r="AZ164" s="222">
        <v>0</v>
      </c>
      <c r="BA164" s="222">
        <v>0</v>
      </c>
      <c r="BB164" s="222">
        <v>0</v>
      </c>
    </row>
    <row r="165" spans="1:54" hidden="1" x14ac:dyDescent="0.25">
      <c r="A165" s="1077" t="s">
        <v>14</v>
      </c>
      <c r="B165" s="829"/>
      <c r="C165" s="1077" t="s">
        <v>282</v>
      </c>
      <c r="D165" s="829"/>
      <c r="E165" s="1077" t="s">
        <v>280</v>
      </c>
      <c r="F165" s="829"/>
      <c r="G165" s="1077" t="s">
        <v>283</v>
      </c>
      <c r="H165" s="829"/>
      <c r="I165" s="1077" t="s">
        <v>307</v>
      </c>
      <c r="J165" s="829"/>
      <c r="K165" s="829"/>
      <c r="L165" s="1077"/>
      <c r="M165" s="829"/>
      <c r="N165" s="829"/>
      <c r="O165" s="1077"/>
      <c r="P165" s="829"/>
      <c r="Q165" s="1077"/>
      <c r="R165" s="829"/>
      <c r="S165" s="1076" t="s">
        <v>308</v>
      </c>
      <c r="T165" s="829"/>
      <c r="U165" s="829"/>
      <c r="V165" s="829"/>
      <c r="W165" s="829"/>
      <c r="X165" s="829"/>
      <c r="Y165" s="829"/>
      <c r="Z165" s="829"/>
      <c r="AA165" s="1077" t="s">
        <v>273</v>
      </c>
      <c r="AB165" s="829"/>
      <c r="AC165" s="829"/>
      <c r="AD165" s="829"/>
      <c r="AE165" s="829"/>
      <c r="AF165" s="1077" t="s">
        <v>274</v>
      </c>
      <c r="AG165" s="829"/>
      <c r="AH165" s="829"/>
      <c r="AI165" s="227" t="s">
        <v>65</v>
      </c>
      <c r="AJ165" s="1078" t="s">
        <v>275</v>
      </c>
      <c r="AK165" s="829"/>
      <c r="AL165" s="829"/>
      <c r="AM165" s="829"/>
      <c r="AN165" s="829"/>
      <c r="AO165" s="829"/>
      <c r="AP165" s="226">
        <v>9880000</v>
      </c>
      <c r="AQ165" s="278">
        <v>0</v>
      </c>
      <c r="AR165" s="226">
        <v>9487200</v>
      </c>
      <c r="AS165" s="225">
        <v>0</v>
      </c>
      <c r="AT165" s="278">
        <v>0</v>
      </c>
      <c r="AU165" s="225">
        <v>0</v>
      </c>
      <c r="AV165" s="278">
        <v>0</v>
      </c>
      <c r="AW165" s="225">
        <v>0</v>
      </c>
      <c r="AX165" s="278">
        <v>0</v>
      </c>
      <c r="AY165" s="225">
        <v>0</v>
      </c>
      <c r="AZ165" s="225">
        <v>0</v>
      </c>
      <c r="BA165" s="225">
        <v>0</v>
      </c>
      <c r="BB165" s="225">
        <v>0</v>
      </c>
    </row>
    <row r="166" spans="1:54" hidden="1" x14ac:dyDescent="0.25">
      <c r="A166" s="1084" t="s">
        <v>14</v>
      </c>
      <c r="B166" s="829"/>
      <c r="C166" s="1084" t="s">
        <v>282</v>
      </c>
      <c r="D166" s="829"/>
      <c r="E166" s="1084" t="s">
        <v>280</v>
      </c>
      <c r="F166" s="829"/>
      <c r="G166" s="1084" t="s">
        <v>283</v>
      </c>
      <c r="H166" s="829"/>
      <c r="I166" s="1084" t="s">
        <v>307</v>
      </c>
      <c r="J166" s="829"/>
      <c r="K166" s="829"/>
      <c r="L166" s="1084" t="s">
        <v>286</v>
      </c>
      <c r="M166" s="829"/>
      <c r="N166" s="829"/>
      <c r="O166" s="1084"/>
      <c r="P166" s="829"/>
      <c r="Q166" s="1084"/>
      <c r="R166" s="829"/>
      <c r="S166" s="1083" t="s">
        <v>182</v>
      </c>
      <c r="T166" s="829"/>
      <c r="U166" s="829"/>
      <c r="V166" s="829"/>
      <c r="W166" s="829"/>
      <c r="X166" s="829"/>
      <c r="Y166" s="829"/>
      <c r="Z166" s="829"/>
      <c r="AA166" s="1084" t="s">
        <v>273</v>
      </c>
      <c r="AB166" s="829"/>
      <c r="AC166" s="829"/>
      <c r="AD166" s="829"/>
      <c r="AE166" s="829"/>
      <c r="AF166" s="1084" t="s">
        <v>274</v>
      </c>
      <c r="AG166" s="829"/>
      <c r="AH166" s="829"/>
      <c r="AI166" s="224" t="s">
        <v>65</v>
      </c>
      <c r="AJ166" s="1085" t="s">
        <v>275</v>
      </c>
      <c r="AK166" s="829"/>
      <c r="AL166" s="829"/>
      <c r="AM166" s="829"/>
      <c r="AN166" s="829"/>
      <c r="AO166" s="829"/>
      <c r="AP166" s="223">
        <v>9880000</v>
      </c>
      <c r="AQ166" s="281">
        <v>0</v>
      </c>
      <c r="AR166" s="223">
        <v>9487200</v>
      </c>
      <c r="AS166" s="222">
        <v>0</v>
      </c>
      <c r="AT166" s="281">
        <v>0</v>
      </c>
      <c r="AU166" s="222">
        <v>0</v>
      </c>
      <c r="AV166" s="281">
        <v>0</v>
      </c>
      <c r="AW166" s="222">
        <v>0</v>
      </c>
      <c r="AX166" s="281">
        <v>0</v>
      </c>
      <c r="AY166" s="222">
        <v>0</v>
      </c>
      <c r="AZ166" s="222">
        <v>0</v>
      </c>
      <c r="BA166" s="222">
        <v>0</v>
      </c>
      <c r="BB166" s="222">
        <v>0</v>
      </c>
    </row>
    <row r="167" spans="1:54" hidden="1" x14ac:dyDescent="0.25">
      <c r="A167" s="1077" t="s">
        <v>14</v>
      </c>
      <c r="B167" s="829"/>
      <c r="C167" s="1077" t="s">
        <v>282</v>
      </c>
      <c r="D167" s="829"/>
      <c r="E167" s="1077" t="s">
        <v>280</v>
      </c>
      <c r="F167" s="829"/>
      <c r="G167" s="1077" t="s">
        <v>283</v>
      </c>
      <c r="H167" s="829"/>
      <c r="I167" s="1077" t="s">
        <v>309</v>
      </c>
      <c r="J167" s="829"/>
      <c r="K167" s="829"/>
      <c r="L167" s="1077"/>
      <c r="M167" s="829"/>
      <c r="N167" s="829"/>
      <c r="O167" s="1077"/>
      <c r="P167" s="829"/>
      <c r="Q167" s="1077"/>
      <c r="R167" s="829"/>
      <c r="S167" s="1076" t="s">
        <v>89</v>
      </c>
      <c r="T167" s="829"/>
      <c r="U167" s="829"/>
      <c r="V167" s="829"/>
      <c r="W167" s="829"/>
      <c r="X167" s="829"/>
      <c r="Y167" s="829"/>
      <c r="Z167" s="829"/>
      <c r="AA167" s="1077" t="s">
        <v>273</v>
      </c>
      <c r="AB167" s="829"/>
      <c r="AC167" s="829"/>
      <c r="AD167" s="829"/>
      <c r="AE167" s="829"/>
      <c r="AF167" s="1077" t="s">
        <v>274</v>
      </c>
      <c r="AG167" s="829"/>
      <c r="AH167" s="829"/>
      <c r="AI167" s="227" t="s">
        <v>65</v>
      </c>
      <c r="AJ167" s="1078" t="s">
        <v>275</v>
      </c>
      <c r="AK167" s="829"/>
      <c r="AL167" s="829"/>
      <c r="AM167" s="829"/>
      <c r="AN167" s="829"/>
      <c r="AO167" s="829"/>
      <c r="AP167" s="226">
        <v>357000000</v>
      </c>
      <c r="AQ167" s="278">
        <v>0</v>
      </c>
      <c r="AR167" s="226">
        <v>338384538</v>
      </c>
      <c r="AS167" s="225">
        <v>0</v>
      </c>
      <c r="AT167" s="278">
        <v>0</v>
      </c>
      <c r="AU167" s="225">
        <v>0</v>
      </c>
      <c r="AV167" s="278">
        <v>0</v>
      </c>
      <c r="AW167" s="225">
        <v>0</v>
      </c>
      <c r="AX167" s="278">
        <v>0</v>
      </c>
      <c r="AY167" s="225">
        <v>0</v>
      </c>
      <c r="AZ167" s="225">
        <v>0</v>
      </c>
      <c r="BA167" s="225">
        <v>0</v>
      </c>
      <c r="BB167" s="225">
        <v>0</v>
      </c>
    </row>
    <row r="168" spans="1:54" hidden="1" x14ac:dyDescent="0.25">
      <c r="A168" s="1077" t="s">
        <v>14</v>
      </c>
      <c r="B168" s="829"/>
      <c r="C168" s="1077" t="s">
        <v>282</v>
      </c>
      <c r="D168" s="829"/>
      <c r="E168" s="1077" t="s">
        <v>280</v>
      </c>
      <c r="F168" s="829"/>
      <c r="G168" s="1077" t="s">
        <v>283</v>
      </c>
      <c r="H168" s="829"/>
      <c r="I168" s="1077" t="s">
        <v>309</v>
      </c>
      <c r="J168" s="829"/>
      <c r="K168" s="829"/>
      <c r="L168" s="1077"/>
      <c r="M168" s="829"/>
      <c r="N168" s="829"/>
      <c r="O168" s="1077"/>
      <c r="P168" s="829"/>
      <c r="Q168" s="1077"/>
      <c r="R168" s="829"/>
      <c r="S168" s="1076" t="s">
        <v>89</v>
      </c>
      <c r="T168" s="829"/>
      <c r="U168" s="829"/>
      <c r="V168" s="829"/>
      <c r="W168" s="829"/>
      <c r="X168" s="829"/>
      <c r="Y168" s="829"/>
      <c r="Z168" s="829"/>
      <c r="AA168" s="1077" t="s">
        <v>273</v>
      </c>
      <c r="AB168" s="829"/>
      <c r="AC168" s="829"/>
      <c r="AD168" s="829"/>
      <c r="AE168" s="829"/>
      <c r="AF168" s="1077" t="s">
        <v>274</v>
      </c>
      <c r="AG168" s="829"/>
      <c r="AH168" s="829"/>
      <c r="AI168" s="227" t="s">
        <v>303</v>
      </c>
      <c r="AJ168" s="1078" t="s">
        <v>321</v>
      </c>
      <c r="AK168" s="829"/>
      <c r="AL168" s="829"/>
      <c r="AM168" s="829"/>
      <c r="AN168" s="829"/>
      <c r="AO168" s="829"/>
      <c r="AP168" s="226">
        <v>116000000</v>
      </c>
      <c r="AQ168" s="278">
        <v>0</v>
      </c>
      <c r="AR168" s="226">
        <v>116000000</v>
      </c>
      <c r="AS168" s="225">
        <v>0</v>
      </c>
      <c r="AT168" s="278">
        <v>0</v>
      </c>
      <c r="AU168" s="225">
        <v>0</v>
      </c>
      <c r="AV168" s="278">
        <v>0</v>
      </c>
      <c r="AW168" s="225">
        <v>0</v>
      </c>
      <c r="AX168" s="278">
        <v>0</v>
      </c>
      <c r="AY168" s="225">
        <v>0</v>
      </c>
      <c r="AZ168" s="225">
        <v>0</v>
      </c>
      <c r="BA168" s="225">
        <v>0</v>
      </c>
      <c r="BB168" s="225">
        <v>0</v>
      </c>
    </row>
    <row r="169" spans="1:54" hidden="1" x14ac:dyDescent="0.25">
      <c r="A169" s="1084" t="s">
        <v>14</v>
      </c>
      <c r="B169" s="829"/>
      <c r="C169" s="1084" t="s">
        <v>282</v>
      </c>
      <c r="D169" s="829"/>
      <c r="E169" s="1084" t="s">
        <v>280</v>
      </c>
      <c r="F169" s="829"/>
      <c r="G169" s="1084" t="s">
        <v>283</v>
      </c>
      <c r="H169" s="829"/>
      <c r="I169" s="1084" t="s">
        <v>309</v>
      </c>
      <c r="J169" s="829"/>
      <c r="K169" s="829"/>
      <c r="L169" s="1084" t="s">
        <v>282</v>
      </c>
      <c r="M169" s="829"/>
      <c r="N169" s="829"/>
      <c r="O169" s="1084"/>
      <c r="P169" s="829"/>
      <c r="Q169" s="1084"/>
      <c r="R169" s="829"/>
      <c r="S169" s="1083" t="s">
        <v>90</v>
      </c>
      <c r="T169" s="829"/>
      <c r="U169" s="829"/>
      <c r="V169" s="829"/>
      <c r="W169" s="829"/>
      <c r="X169" s="829"/>
      <c r="Y169" s="829"/>
      <c r="Z169" s="829"/>
      <c r="AA169" s="1084" t="s">
        <v>273</v>
      </c>
      <c r="AB169" s="829"/>
      <c r="AC169" s="829"/>
      <c r="AD169" s="829"/>
      <c r="AE169" s="829"/>
      <c r="AF169" s="1084" t="s">
        <v>274</v>
      </c>
      <c r="AG169" s="829"/>
      <c r="AH169" s="829"/>
      <c r="AI169" s="224" t="s">
        <v>65</v>
      </c>
      <c r="AJ169" s="1085" t="s">
        <v>275</v>
      </c>
      <c r="AK169" s="829"/>
      <c r="AL169" s="829"/>
      <c r="AM169" s="829"/>
      <c r="AN169" s="829"/>
      <c r="AO169" s="829"/>
      <c r="AP169" s="223">
        <v>12000000</v>
      </c>
      <c r="AQ169" s="281">
        <v>0</v>
      </c>
      <c r="AR169" s="223">
        <v>12000000</v>
      </c>
      <c r="AS169" s="222">
        <v>0</v>
      </c>
      <c r="AT169" s="281">
        <v>0</v>
      </c>
      <c r="AU169" s="222">
        <v>0</v>
      </c>
      <c r="AV169" s="281">
        <v>0</v>
      </c>
      <c r="AW169" s="222">
        <v>0</v>
      </c>
      <c r="AX169" s="281">
        <v>0</v>
      </c>
      <c r="AY169" s="222">
        <v>0</v>
      </c>
      <c r="AZ169" s="222">
        <v>0</v>
      </c>
      <c r="BA169" s="222">
        <v>0</v>
      </c>
      <c r="BB169" s="222">
        <v>0</v>
      </c>
    </row>
    <row r="170" spans="1:54" hidden="1" x14ac:dyDescent="0.25">
      <c r="A170" s="1084" t="s">
        <v>14</v>
      </c>
      <c r="B170" s="829"/>
      <c r="C170" s="1084" t="s">
        <v>282</v>
      </c>
      <c r="D170" s="829"/>
      <c r="E170" s="1084" t="s">
        <v>280</v>
      </c>
      <c r="F170" s="829"/>
      <c r="G170" s="1084" t="s">
        <v>283</v>
      </c>
      <c r="H170" s="829"/>
      <c r="I170" s="1084" t="s">
        <v>309</v>
      </c>
      <c r="J170" s="829"/>
      <c r="K170" s="829"/>
      <c r="L170" s="1084" t="s">
        <v>282</v>
      </c>
      <c r="M170" s="829"/>
      <c r="N170" s="829"/>
      <c r="O170" s="1084"/>
      <c r="P170" s="829"/>
      <c r="Q170" s="1084"/>
      <c r="R170" s="829"/>
      <c r="S170" s="1083" t="s">
        <v>90</v>
      </c>
      <c r="T170" s="829"/>
      <c r="U170" s="829"/>
      <c r="V170" s="829"/>
      <c r="W170" s="829"/>
      <c r="X170" s="829"/>
      <c r="Y170" s="829"/>
      <c r="Z170" s="829"/>
      <c r="AA170" s="1084" t="s">
        <v>273</v>
      </c>
      <c r="AB170" s="829"/>
      <c r="AC170" s="829"/>
      <c r="AD170" s="829"/>
      <c r="AE170" s="829"/>
      <c r="AF170" s="1084" t="s">
        <v>274</v>
      </c>
      <c r="AG170" s="829"/>
      <c r="AH170" s="829"/>
      <c r="AI170" s="224" t="s">
        <v>303</v>
      </c>
      <c r="AJ170" s="1085" t="s">
        <v>321</v>
      </c>
      <c r="AK170" s="829"/>
      <c r="AL170" s="829"/>
      <c r="AM170" s="829"/>
      <c r="AN170" s="829"/>
      <c r="AO170" s="829"/>
      <c r="AP170" s="223">
        <v>116000000</v>
      </c>
      <c r="AQ170" s="281">
        <v>0</v>
      </c>
      <c r="AR170" s="223">
        <v>116000000</v>
      </c>
      <c r="AS170" s="222">
        <v>0</v>
      </c>
      <c r="AT170" s="281">
        <v>0</v>
      </c>
      <c r="AU170" s="222">
        <v>0</v>
      </c>
      <c r="AV170" s="281">
        <v>0</v>
      </c>
      <c r="AW170" s="222">
        <v>0</v>
      </c>
      <c r="AX170" s="281">
        <v>0</v>
      </c>
      <c r="AY170" s="222">
        <v>0</v>
      </c>
      <c r="AZ170" s="222">
        <v>0</v>
      </c>
      <c r="BA170" s="222">
        <v>0</v>
      </c>
      <c r="BB170" s="222">
        <v>0</v>
      </c>
    </row>
    <row r="171" spans="1:54" hidden="1" x14ac:dyDescent="0.25">
      <c r="A171" s="1084" t="s">
        <v>14</v>
      </c>
      <c r="B171" s="829"/>
      <c r="C171" s="1084" t="s">
        <v>282</v>
      </c>
      <c r="D171" s="829"/>
      <c r="E171" s="1084" t="s">
        <v>280</v>
      </c>
      <c r="F171" s="829"/>
      <c r="G171" s="1084" t="s">
        <v>283</v>
      </c>
      <c r="H171" s="829"/>
      <c r="I171" s="1084" t="s">
        <v>309</v>
      </c>
      <c r="J171" s="829"/>
      <c r="K171" s="829"/>
      <c r="L171" s="1084" t="s">
        <v>284</v>
      </c>
      <c r="M171" s="829"/>
      <c r="N171" s="829"/>
      <c r="O171" s="1084"/>
      <c r="P171" s="829"/>
      <c r="Q171" s="1084"/>
      <c r="R171" s="829"/>
      <c r="S171" s="1083" t="s">
        <v>91</v>
      </c>
      <c r="T171" s="829"/>
      <c r="U171" s="829"/>
      <c r="V171" s="829"/>
      <c r="W171" s="829"/>
      <c r="X171" s="829"/>
      <c r="Y171" s="829"/>
      <c r="Z171" s="829"/>
      <c r="AA171" s="1084" t="s">
        <v>273</v>
      </c>
      <c r="AB171" s="829"/>
      <c r="AC171" s="829"/>
      <c r="AD171" s="829"/>
      <c r="AE171" s="829"/>
      <c r="AF171" s="1084" t="s">
        <v>274</v>
      </c>
      <c r="AG171" s="829"/>
      <c r="AH171" s="829"/>
      <c r="AI171" s="224" t="s">
        <v>65</v>
      </c>
      <c r="AJ171" s="1085" t="s">
        <v>275</v>
      </c>
      <c r="AK171" s="829"/>
      <c r="AL171" s="829"/>
      <c r="AM171" s="829"/>
      <c r="AN171" s="829"/>
      <c r="AO171" s="829"/>
      <c r="AP171" s="223">
        <v>5000000</v>
      </c>
      <c r="AQ171" s="281">
        <v>0</v>
      </c>
      <c r="AR171" s="223">
        <v>1384538</v>
      </c>
      <c r="AS171" s="222">
        <v>0</v>
      </c>
      <c r="AT171" s="281">
        <v>0</v>
      </c>
      <c r="AU171" s="222">
        <v>0</v>
      </c>
      <c r="AV171" s="281">
        <v>0</v>
      </c>
      <c r="AW171" s="222">
        <v>0</v>
      </c>
      <c r="AX171" s="281">
        <v>0</v>
      </c>
      <c r="AY171" s="222">
        <v>0</v>
      </c>
      <c r="AZ171" s="222">
        <v>0</v>
      </c>
      <c r="BA171" s="222">
        <v>0</v>
      </c>
      <c r="BB171" s="222">
        <v>0</v>
      </c>
    </row>
    <row r="172" spans="1:54" hidden="1" x14ac:dyDescent="0.25">
      <c r="A172" s="1084" t="s">
        <v>14</v>
      </c>
      <c r="B172" s="829"/>
      <c r="C172" s="1084" t="s">
        <v>282</v>
      </c>
      <c r="D172" s="829"/>
      <c r="E172" s="1084" t="s">
        <v>280</v>
      </c>
      <c r="F172" s="829"/>
      <c r="G172" s="1084" t="s">
        <v>283</v>
      </c>
      <c r="H172" s="829"/>
      <c r="I172" s="1084" t="s">
        <v>309</v>
      </c>
      <c r="J172" s="829"/>
      <c r="K172" s="829"/>
      <c r="L172" s="1084" t="s">
        <v>303</v>
      </c>
      <c r="M172" s="829"/>
      <c r="N172" s="829"/>
      <c r="O172" s="1084"/>
      <c r="P172" s="829"/>
      <c r="Q172" s="1084"/>
      <c r="R172" s="829"/>
      <c r="S172" s="1083" t="s">
        <v>89</v>
      </c>
      <c r="T172" s="829"/>
      <c r="U172" s="829"/>
      <c r="V172" s="829"/>
      <c r="W172" s="829"/>
      <c r="X172" s="829"/>
      <c r="Y172" s="829"/>
      <c r="Z172" s="829"/>
      <c r="AA172" s="1084" t="s">
        <v>273</v>
      </c>
      <c r="AB172" s="829"/>
      <c r="AC172" s="829"/>
      <c r="AD172" s="829"/>
      <c r="AE172" s="829"/>
      <c r="AF172" s="1084" t="s">
        <v>274</v>
      </c>
      <c r="AG172" s="829"/>
      <c r="AH172" s="829"/>
      <c r="AI172" s="224" t="s">
        <v>65</v>
      </c>
      <c r="AJ172" s="1085" t="s">
        <v>275</v>
      </c>
      <c r="AK172" s="829"/>
      <c r="AL172" s="829"/>
      <c r="AM172" s="829"/>
      <c r="AN172" s="829"/>
      <c r="AO172" s="829"/>
      <c r="AP172" s="223">
        <v>340000000</v>
      </c>
      <c r="AQ172" s="281">
        <v>0</v>
      </c>
      <c r="AR172" s="223">
        <v>325000000</v>
      </c>
      <c r="AS172" s="222">
        <v>0</v>
      </c>
      <c r="AT172" s="281">
        <v>0</v>
      </c>
      <c r="AU172" s="222">
        <v>0</v>
      </c>
      <c r="AV172" s="281">
        <v>0</v>
      </c>
      <c r="AW172" s="222">
        <v>0</v>
      </c>
      <c r="AX172" s="281">
        <v>0</v>
      </c>
      <c r="AY172" s="222">
        <v>0</v>
      </c>
      <c r="AZ172" s="222">
        <v>0</v>
      </c>
      <c r="BA172" s="222">
        <v>0</v>
      </c>
      <c r="BB172" s="222">
        <v>0</v>
      </c>
    </row>
    <row r="173" spans="1:54" s="228" customFormat="1" hidden="1" x14ac:dyDescent="0.25">
      <c r="A173" s="922" t="s">
        <v>14</v>
      </c>
      <c r="B173" s="921"/>
      <c r="C173" s="922" t="s">
        <v>289</v>
      </c>
      <c r="D173" s="921"/>
      <c r="E173" s="922"/>
      <c r="F173" s="921"/>
      <c r="G173" s="922"/>
      <c r="H173" s="921"/>
      <c r="I173" s="922"/>
      <c r="J173" s="921"/>
      <c r="K173" s="921"/>
      <c r="L173" s="922"/>
      <c r="M173" s="921"/>
      <c r="N173" s="921"/>
      <c r="O173" s="922"/>
      <c r="P173" s="921"/>
      <c r="Q173" s="922"/>
      <c r="R173" s="921"/>
      <c r="S173" s="920" t="s">
        <v>10</v>
      </c>
      <c r="T173" s="921"/>
      <c r="U173" s="921"/>
      <c r="V173" s="921"/>
      <c r="W173" s="921"/>
      <c r="X173" s="921"/>
      <c r="Y173" s="921"/>
      <c r="Z173" s="921"/>
      <c r="AA173" s="922" t="s">
        <v>273</v>
      </c>
      <c r="AB173" s="921"/>
      <c r="AC173" s="921"/>
      <c r="AD173" s="921"/>
      <c r="AE173" s="921"/>
      <c r="AF173" s="922" t="s">
        <v>274</v>
      </c>
      <c r="AG173" s="921"/>
      <c r="AH173" s="921"/>
      <c r="AI173" s="231" t="s">
        <v>65</v>
      </c>
      <c r="AJ173" s="923" t="s">
        <v>275</v>
      </c>
      <c r="AK173" s="921"/>
      <c r="AL173" s="921"/>
      <c r="AM173" s="921"/>
      <c r="AN173" s="921"/>
      <c r="AO173" s="921"/>
      <c r="AP173" s="230">
        <v>212324200000</v>
      </c>
      <c r="AQ173" s="279">
        <v>409464151</v>
      </c>
      <c r="AR173" s="230">
        <v>9263235849</v>
      </c>
      <c r="AS173" s="230">
        <v>-420000000</v>
      </c>
      <c r="AT173" s="279">
        <v>2209042327</v>
      </c>
      <c r="AU173" s="230">
        <v>-1799578176</v>
      </c>
      <c r="AV173" s="279">
        <v>16140256074</v>
      </c>
      <c r="AW173" s="230">
        <v>-13931213747</v>
      </c>
      <c r="AX173" s="279">
        <v>15771540468</v>
      </c>
      <c r="AY173" s="230">
        <v>368715606</v>
      </c>
      <c r="AZ173" s="230">
        <v>15771540468</v>
      </c>
      <c r="BA173" s="229">
        <v>0</v>
      </c>
      <c r="BB173" s="230">
        <v>181183</v>
      </c>
    </row>
    <row r="174" spans="1:54" s="228" customFormat="1" hidden="1" x14ac:dyDescent="0.25">
      <c r="A174" s="922" t="s">
        <v>14</v>
      </c>
      <c r="B174" s="921"/>
      <c r="C174" s="922" t="s">
        <v>289</v>
      </c>
      <c r="D174" s="921"/>
      <c r="E174" s="922"/>
      <c r="F174" s="921"/>
      <c r="G174" s="922"/>
      <c r="H174" s="921"/>
      <c r="I174" s="922"/>
      <c r="J174" s="921"/>
      <c r="K174" s="921"/>
      <c r="L174" s="922"/>
      <c r="M174" s="921"/>
      <c r="N174" s="921"/>
      <c r="O174" s="922"/>
      <c r="P174" s="921"/>
      <c r="Q174" s="922"/>
      <c r="R174" s="921"/>
      <c r="S174" s="920" t="s">
        <v>10</v>
      </c>
      <c r="T174" s="921"/>
      <c r="U174" s="921"/>
      <c r="V174" s="921"/>
      <c r="W174" s="921"/>
      <c r="X174" s="921"/>
      <c r="Y174" s="921"/>
      <c r="Z174" s="921"/>
      <c r="AA174" s="922" t="s">
        <v>273</v>
      </c>
      <c r="AB174" s="921"/>
      <c r="AC174" s="921"/>
      <c r="AD174" s="921"/>
      <c r="AE174" s="921"/>
      <c r="AF174" s="922" t="s">
        <v>276</v>
      </c>
      <c r="AG174" s="921"/>
      <c r="AH174" s="921"/>
      <c r="AI174" s="231" t="s">
        <v>80</v>
      </c>
      <c r="AJ174" s="923" t="s">
        <v>277</v>
      </c>
      <c r="AK174" s="921"/>
      <c r="AL174" s="921"/>
      <c r="AM174" s="921"/>
      <c r="AN174" s="921"/>
      <c r="AO174" s="921"/>
      <c r="AP174" s="230">
        <v>519000000</v>
      </c>
      <c r="AQ174" s="284">
        <v>0</v>
      </c>
      <c r="AR174" s="230">
        <v>519000000</v>
      </c>
      <c r="AS174" s="229">
        <v>0</v>
      </c>
      <c r="AT174" s="284">
        <v>0</v>
      </c>
      <c r="AU174" s="229">
        <v>0</v>
      </c>
      <c r="AV174" s="284">
        <v>0</v>
      </c>
      <c r="AW174" s="229">
        <v>0</v>
      </c>
      <c r="AX174" s="284">
        <v>0</v>
      </c>
      <c r="AY174" s="229">
        <v>0</v>
      </c>
      <c r="AZ174" s="229">
        <v>0</v>
      </c>
      <c r="BA174" s="229">
        <v>0</v>
      </c>
      <c r="BB174" s="229">
        <v>0</v>
      </c>
    </row>
    <row r="175" spans="1:54" s="228" customFormat="1" hidden="1" x14ac:dyDescent="0.25">
      <c r="A175" s="922" t="s">
        <v>14</v>
      </c>
      <c r="B175" s="921"/>
      <c r="C175" s="922" t="s">
        <v>289</v>
      </c>
      <c r="D175" s="921"/>
      <c r="E175" s="922"/>
      <c r="F175" s="921"/>
      <c r="G175" s="922"/>
      <c r="H175" s="921"/>
      <c r="I175" s="922"/>
      <c r="J175" s="921"/>
      <c r="K175" s="921"/>
      <c r="L175" s="922"/>
      <c r="M175" s="921"/>
      <c r="N175" s="921"/>
      <c r="O175" s="922"/>
      <c r="P175" s="921"/>
      <c r="Q175" s="922"/>
      <c r="R175" s="921"/>
      <c r="S175" s="920" t="s">
        <v>10</v>
      </c>
      <c r="T175" s="921"/>
      <c r="U175" s="921"/>
      <c r="V175" s="921"/>
      <c r="W175" s="921"/>
      <c r="X175" s="921"/>
      <c r="Y175" s="921"/>
      <c r="Z175" s="921"/>
      <c r="AA175" s="922" t="s">
        <v>273</v>
      </c>
      <c r="AB175" s="921"/>
      <c r="AC175" s="921"/>
      <c r="AD175" s="921"/>
      <c r="AE175" s="921"/>
      <c r="AF175" s="922" t="s">
        <v>276</v>
      </c>
      <c r="AG175" s="921"/>
      <c r="AH175" s="921"/>
      <c r="AI175" s="231" t="s">
        <v>23</v>
      </c>
      <c r="AJ175" s="923" t="s">
        <v>278</v>
      </c>
      <c r="AK175" s="921"/>
      <c r="AL175" s="921"/>
      <c r="AM175" s="921"/>
      <c r="AN175" s="921"/>
      <c r="AO175" s="921"/>
      <c r="AP175" s="230">
        <v>66513900000</v>
      </c>
      <c r="AQ175" s="279">
        <v>383351860</v>
      </c>
      <c r="AR175" s="230">
        <v>50027245401</v>
      </c>
      <c r="AS175" s="229">
        <v>0</v>
      </c>
      <c r="AT175" s="279">
        <v>795844296</v>
      </c>
      <c r="AU175" s="230">
        <v>-412492436</v>
      </c>
      <c r="AV175" s="279">
        <v>1086745468</v>
      </c>
      <c r="AW175" s="230">
        <v>-290901172</v>
      </c>
      <c r="AX175" s="279">
        <v>777770556</v>
      </c>
      <c r="AY175" s="230">
        <v>308974912</v>
      </c>
      <c r="AZ175" s="230">
        <v>777770556</v>
      </c>
      <c r="BA175" s="229">
        <v>0</v>
      </c>
      <c r="BB175" s="229">
        <v>0</v>
      </c>
    </row>
    <row r="176" spans="1:54" hidden="1" x14ac:dyDescent="0.25">
      <c r="A176" s="1077" t="s">
        <v>14</v>
      </c>
      <c r="B176" s="829"/>
      <c r="C176" s="1077" t="s">
        <v>289</v>
      </c>
      <c r="D176" s="829"/>
      <c r="E176" s="1077" t="s">
        <v>282</v>
      </c>
      <c r="F176" s="829"/>
      <c r="G176" s="1077"/>
      <c r="H176" s="829"/>
      <c r="I176" s="1077"/>
      <c r="J176" s="829"/>
      <c r="K176" s="829"/>
      <c r="L176" s="1077"/>
      <c r="M176" s="829"/>
      <c r="N176" s="829"/>
      <c r="O176" s="1077"/>
      <c r="P176" s="829"/>
      <c r="Q176" s="1077"/>
      <c r="R176" s="829"/>
      <c r="S176" s="1076" t="s">
        <v>310</v>
      </c>
      <c r="T176" s="829"/>
      <c r="U176" s="829"/>
      <c r="V176" s="829"/>
      <c r="W176" s="829"/>
      <c r="X176" s="829"/>
      <c r="Y176" s="829"/>
      <c r="Z176" s="829"/>
      <c r="AA176" s="1077" t="s">
        <v>273</v>
      </c>
      <c r="AB176" s="829"/>
      <c r="AC176" s="829"/>
      <c r="AD176" s="829"/>
      <c r="AE176" s="829"/>
      <c r="AF176" s="1077" t="s">
        <v>276</v>
      </c>
      <c r="AG176" s="829"/>
      <c r="AH176" s="829"/>
      <c r="AI176" s="227" t="s">
        <v>80</v>
      </c>
      <c r="AJ176" s="1078" t="s">
        <v>277</v>
      </c>
      <c r="AK176" s="829"/>
      <c r="AL176" s="829"/>
      <c r="AM176" s="829"/>
      <c r="AN176" s="829"/>
      <c r="AO176" s="829"/>
      <c r="AP176" s="226">
        <v>519000000</v>
      </c>
      <c r="AQ176" s="278">
        <v>0</v>
      </c>
      <c r="AR176" s="226">
        <v>519000000</v>
      </c>
      <c r="AS176" s="225">
        <v>0</v>
      </c>
      <c r="AT176" s="278">
        <v>0</v>
      </c>
      <c r="AU176" s="225">
        <v>0</v>
      </c>
      <c r="AV176" s="278">
        <v>0</v>
      </c>
      <c r="AW176" s="225">
        <v>0</v>
      </c>
      <c r="AX176" s="278">
        <v>0</v>
      </c>
      <c r="AY176" s="225">
        <v>0</v>
      </c>
      <c r="AZ176" s="225">
        <v>0</v>
      </c>
      <c r="BA176" s="225">
        <v>0</v>
      </c>
      <c r="BB176" s="225">
        <v>0</v>
      </c>
    </row>
    <row r="177" spans="1:54" hidden="1" x14ac:dyDescent="0.25">
      <c r="A177" s="1077" t="s">
        <v>14</v>
      </c>
      <c r="B177" s="829"/>
      <c r="C177" s="1077" t="s">
        <v>289</v>
      </c>
      <c r="D177" s="829"/>
      <c r="E177" s="1077" t="s">
        <v>282</v>
      </c>
      <c r="F177" s="829"/>
      <c r="G177" s="1077" t="s">
        <v>279</v>
      </c>
      <c r="H177" s="829"/>
      <c r="I177" s="1077"/>
      <c r="J177" s="829"/>
      <c r="K177" s="829"/>
      <c r="L177" s="1077"/>
      <c r="M177" s="829"/>
      <c r="N177" s="829"/>
      <c r="O177" s="1077"/>
      <c r="P177" s="829"/>
      <c r="Q177" s="1077"/>
      <c r="R177" s="829"/>
      <c r="S177" s="1076" t="s">
        <v>311</v>
      </c>
      <c r="T177" s="829"/>
      <c r="U177" s="829"/>
      <c r="V177" s="829"/>
      <c r="W177" s="829"/>
      <c r="X177" s="829"/>
      <c r="Y177" s="829"/>
      <c r="Z177" s="829"/>
      <c r="AA177" s="1077" t="s">
        <v>273</v>
      </c>
      <c r="AB177" s="829"/>
      <c r="AC177" s="829"/>
      <c r="AD177" s="829"/>
      <c r="AE177" s="829"/>
      <c r="AF177" s="1077" t="s">
        <v>276</v>
      </c>
      <c r="AG177" s="829"/>
      <c r="AH177" s="829"/>
      <c r="AI177" s="227" t="s">
        <v>80</v>
      </c>
      <c r="AJ177" s="1078" t="s">
        <v>277</v>
      </c>
      <c r="AK177" s="829"/>
      <c r="AL177" s="829"/>
      <c r="AM177" s="829"/>
      <c r="AN177" s="829"/>
      <c r="AO177" s="829"/>
      <c r="AP177" s="226">
        <v>519000000</v>
      </c>
      <c r="AQ177" s="278">
        <v>0</v>
      </c>
      <c r="AR177" s="226">
        <v>519000000</v>
      </c>
      <c r="AS177" s="225">
        <v>0</v>
      </c>
      <c r="AT177" s="278">
        <v>0</v>
      </c>
      <c r="AU177" s="225">
        <v>0</v>
      </c>
      <c r="AV177" s="278">
        <v>0</v>
      </c>
      <c r="AW177" s="225">
        <v>0</v>
      </c>
      <c r="AX177" s="278">
        <v>0</v>
      </c>
      <c r="AY177" s="225">
        <v>0</v>
      </c>
      <c r="AZ177" s="225">
        <v>0</v>
      </c>
      <c r="BA177" s="225">
        <v>0</v>
      </c>
      <c r="BB177" s="225">
        <v>0</v>
      </c>
    </row>
    <row r="178" spans="1:54" hidden="1" x14ac:dyDescent="0.25">
      <c r="A178" s="1084" t="s">
        <v>14</v>
      </c>
      <c r="B178" s="829"/>
      <c r="C178" s="1084" t="s">
        <v>289</v>
      </c>
      <c r="D178" s="829"/>
      <c r="E178" s="1084" t="s">
        <v>282</v>
      </c>
      <c r="F178" s="829"/>
      <c r="G178" s="1084" t="s">
        <v>279</v>
      </c>
      <c r="H178" s="829"/>
      <c r="I178" s="1084" t="s">
        <v>279</v>
      </c>
      <c r="J178" s="829"/>
      <c r="K178" s="829"/>
      <c r="L178" s="1084"/>
      <c r="M178" s="829"/>
      <c r="N178" s="829"/>
      <c r="O178" s="1084"/>
      <c r="P178" s="829"/>
      <c r="Q178" s="1084"/>
      <c r="R178" s="829"/>
      <c r="S178" s="1083" t="s">
        <v>92</v>
      </c>
      <c r="T178" s="829"/>
      <c r="U178" s="829"/>
      <c r="V178" s="829"/>
      <c r="W178" s="829"/>
      <c r="X178" s="829"/>
      <c r="Y178" s="829"/>
      <c r="Z178" s="829"/>
      <c r="AA178" s="1084" t="s">
        <v>273</v>
      </c>
      <c r="AB178" s="829"/>
      <c r="AC178" s="829"/>
      <c r="AD178" s="829"/>
      <c r="AE178" s="829"/>
      <c r="AF178" s="1084" t="s">
        <v>276</v>
      </c>
      <c r="AG178" s="829"/>
      <c r="AH178" s="829"/>
      <c r="AI178" s="224" t="s">
        <v>80</v>
      </c>
      <c r="AJ178" s="1085" t="s">
        <v>277</v>
      </c>
      <c r="AK178" s="829"/>
      <c r="AL178" s="829"/>
      <c r="AM178" s="829"/>
      <c r="AN178" s="829"/>
      <c r="AO178" s="829"/>
      <c r="AP178" s="223">
        <v>519000000</v>
      </c>
      <c r="AQ178" s="281">
        <v>0</v>
      </c>
      <c r="AR178" s="223">
        <v>519000000</v>
      </c>
      <c r="AS178" s="222">
        <v>0</v>
      </c>
      <c r="AT178" s="281">
        <v>0</v>
      </c>
      <c r="AU178" s="222">
        <v>0</v>
      </c>
      <c r="AV178" s="281">
        <v>0</v>
      </c>
      <c r="AW178" s="222">
        <v>0</v>
      </c>
      <c r="AX178" s="281">
        <v>0</v>
      </c>
      <c r="AY178" s="222">
        <v>0</v>
      </c>
      <c r="AZ178" s="222">
        <v>0</v>
      </c>
      <c r="BA178" s="222">
        <v>0</v>
      </c>
      <c r="BB178" s="222">
        <v>0</v>
      </c>
    </row>
    <row r="179" spans="1:54" hidden="1" x14ac:dyDescent="0.25">
      <c r="A179" s="1077" t="s">
        <v>14</v>
      </c>
      <c r="B179" s="829"/>
      <c r="C179" s="1077" t="s">
        <v>289</v>
      </c>
      <c r="D179" s="829"/>
      <c r="E179" s="1077" t="s">
        <v>284</v>
      </c>
      <c r="F179" s="829"/>
      <c r="G179" s="1077"/>
      <c r="H179" s="829"/>
      <c r="I179" s="1077"/>
      <c r="J179" s="829"/>
      <c r="K179" s="829"/>
      <c r="L179" s="1077"/>
      <c r="M179" s="829"/>
      <c r="N179" s="829"/>
      <c r="O179" s="1077"/>
      <c r="P179" s="829"/>
      <c r="Q179" s="1077"/>
      <c r="R179" s="829"/>
      <c r="S179" s="1076" t="s">
        <v>312</v>
      </c>
      <c r="T179" s="829"/>
      <c r="U179" s="829"/>
      <c r="V179" s="829"/>
      <c r="W179" s="829"/>
      <c r="X179" s="829"/>
      <c r="Y179" s="829"/>
      <c r="Z179" s="829"/>
      <c r="AA179" s="1077" t="s">
        <v>273</v>
      </c>
      <c r="AB179" s="829"/>
      <c r="AC179" s="829"/>
      <c r="AD179" s="829"/>
      <c r="AE179" s="829"/>
      <c r="AF179" s="1077" t="s">
        <v>274</v>
      </c>
      <c r="AG179" s="829"/>
      <c r="AH179" s="829"/>
      <c r="AI179" s="227" t="s">
        <v>65</v>
      </c>
      <c r="AJ179" s="1078" t="s">
        <v>275</v>
      </c>
      <c r="AK179" s="829"/>
      <c r="AL179" s="829"/>
      <c r="AM179" s="829"/>
      <c r="AN179" s="829"/>
      <c r="AO179" s="829"/>
      <c r="AP179" s="226">
        <v>606200000</v>
      </c>
      <c r="AQ179" s="278">
        <v>0</v>
      </c>
      <c r="AR179" s="226">
        <v>186200000</v>
      </c>
      <c r="AS179" s="226">
        <v>-420000000</v>
      </c>
      <c r="AT179" s="278">
        <v>0</v>
      </c>
      <c r="AU179" s="225">
        <v>0</v>
      </c>
      <c r="AV179" s="278">
        <v>0</v>
      </c>
      <c r="AW179" s="225">
        <v>0</v>
      </c>
      <c r="AX179" s="278">
        <v>0</v>
      </c>
      <c r="AY179" s="225">
        <v>0</v>
      </c>
      <c r="AZ179" s="225">
        <v>0</v>
      </c>
      <c r="BA179" s="225">
        <v>0</v>
      </c>
      <c r="BB179" s="225">
        <v>0</v>
      </c>
    </row>
    <row r="180" spans="1:54" hidden="1" x14ac:dyDescent="0.25">
      <c r="A180" s="1077" t="s">
        <v>14</v>
      </c>
      <c r="B180" s="829"/>
      <c r="C180" s="1077" t="s">
        <v>289</v>
      </c>
      <c r="D180" s="829"/>
      <c r="E180" s="1077" t="s">
        <v>284</v>
      </c>
      <c r="F180" s="829"/>
      <c r="G180" s="1077" t="s">
        <v>289</v>
      </c>
      <c r="H180" s="829"/>
      <c r="I180" s="1077"/>
      <c r="J180" s="829"/>
      <c r="K180" s="829"/>
      <c r="L180" s="1077"/>
      <c r="M180" s="829"/>
      <c r="N180" s="829"/>
      <c r="O180" s="1077"/>
      <c r="P180" s="829"/>
      <c r="Q180" s="1077"/>
      <c r="R180" s="829"/>
      <c r="S180" s="1076" t="s">
        <v>313</v>
      </c>
      <c r="T180" s="829"/>
      <c r="U180" s="829"/>
      <c r="V180" s="829"/>
      <c r="W180" s="829"/>
      <c r="X180" s="829"/>
      <c r="Y180" s="829"/>
      <c r="Z180" s="829"/>
      <c r="AA180" s="1077" t="s">
        <v>273</v>
      </c>
      <c r="AB180" s="829"/>
      <c r="AC180" s="829"/>
      <c r="AD180" s="829"/>
      <c r="AE180" s="829"/>
      <c r="AF180" s="1077" t="s">
        <v>274</v>
      </c>
      <c r="AG180" s="829"/>
      <c r="AH180" s="829"/>
      <c r="AI180" s="227" t="s">
        <v>65</v>
      </c>
      <c r="AJ180" s="1078" t="s">
        <v>275</v>
      </c>
      <c r="AK180" s="829"/>
      <c r="AL180" s="829"/>
      <c r="AM180" s="829"/>
      <c r="AN180" s="829"/>
      <c r="AO180" s="829"/>
      <c r="AP180" s="226">
        <v>606200000</v>
      </c>
      <c r="AQ180" s="278">
        <v>0</v>
      </c>
      <c r="AR180" s="226">
        <v>186200000</v>
      </c>
      <c r="AS180" s="226">
        <v>-420000000</v>
      </c>
      <c r="AT180" s="278">
        <v>0</v>
      </c>
      <c r="AU180" s="225">
        <v>0</v>
      </c>
      <c r="AV180" s="278">
        <v>0</v>
      </c>
      <c r="AW180" s="225">
        <v>0</v>
      </c>
      <c r="AX180" s="278">
        <v>0</v>
      </c>
      <c r="AY180" s="225">
        <v>0</v>
      </c>
      <c r="AZ180" s="225">
        <v>0</v>
      </c>
      <c r="BA180" s="225">
        <v>0</v>
      </c>
      <c r="BB180" s="225">
        <v>0</v>
      </c>
    </row>
    <row r="181" spans="1:54" hidden="1" x14ac:dyDescent="0.25">
      <c r="A181" s="1084" t="s">
        <v>14</v>
      </c>
      <c r="B181" s="829"/>
      <c r="C181" s="1084" t="s">
        <v>289</v>
      </c>
      <c r="D181" s="829"/>
      <c r="E181" s="1084" t="s">
        <v>284</v>
      </c>
      <c r="F181" s="829"/>
      <c r="G181" s="1084" t="s">
        <v>289</v>
      </c>
      <c r="H181" s="829"/>
      <c r="I181" s="1084" t="s">
        <v>314</v>
      </c>
      <c r="J181" s="829"/>
      <c r="K181" s="829"/>
      <c r="L181" s="1084"/>
      <c r="M181" s="829"/>
      <c r="N181" s="829"/>
      <c r="O181" s="1084"/>
      <c r="P181" s="829"/>
      <c r="Q181" s="1084"/>
      <c r="R181" s="829"/>
      <c r="S181" s="1083" t="s">
        <v>93</v>
      </c>
      <c r="T181" s="829"/>
      <c r="U181" s="829"/>
      <c r="V181" s="829"/>
      <c r="W181" s="829"/>
      <c r="X181" s="829"/>
      <c r="Y181" s="829"/>
      <c r="Z181" s="829"/>
      <c r="AA181" s="1084" t="s">
        <v>273</v>
      </c>
      <c r="AB181" s="829"/>
      <c r="AC181" s="829"/>
      <c r="AD181" s="829"/>
      <c r="AE181" s="829"/>
      <c r="AF181" s="1084" t="s">
        <v>274</v>
      </c>
      <c r="AG181" s="829"/>
      <c r="AH181" s="829"/>
      <c r="AI181" s="224" t="s">
        <v>65</v>
      </c>
      <c r="AJ181" s="1085" t="s">
        <v>275</v>
      </c>
      <c r="AK181" s="829"/>
      <c r="AL181" s="829"/>
      <c r="AM181" s="829"/>
      <c r="AN181" s="829"/>
      <c r="AO181" s="829"/>
      <c r="AP181" s="223">
        <v>606200000</v>
      </c>
      <c r="AQ181" s="281">
        <v>0</v>
      </c>
      <c r="AR181" s="223">
        <v>186200000</v>
      </c>
      <c r="AS181" s="223">
        <v>-420000000</v>
      </c>
      <c r="AT181" s="281">
        <v>0</v>
      </c>
      <c r="AU181" s="222">
        <v>0</v>
      </c>
      <c r="AV181" s="281">
        <v>0</v>
      </c>
      <c r="AW181" s="222">
        <v>0</v>
      </c>
      <c r="AX181" s="281">
        <v>0</v>
      </c>
      <c r="AY181" s="222">
        <v>0</v>
      </c>
      <c r="AZ181" s="222">
        <v>0</v>
      </c>
      <c r="BA181" s="222">
        <v>0</v>
      </c>
      <c r="BB181" s="222">
        <v>0</v>
      </c>
    </row>
    <row r="182" spans="1:54" hidden="1" x14ac:dyDescent="0.25">
      <c r="A182" s="1077" t="s">
        <v>14</v>
      </c>
      <c r="B182" s="829"/>
      <c r="C182" s="1077" t="s">
        <v>289</v>
      </c>
      <c r="D182" s="829"/>
      <c r="E182" s="1077" t="s">
        <v>292</v>
      </c>
      <c r="F182" s="829"/>
      <c r="G182" s="1077"/>
      <c r="H182" s="829"/>
      <c r="I182" s="1077"/>
      <c r="J182" s="829"/>
      <c r="K182" s="829"/>
      <c r="L182" s="1077"/>
      <c r="M182" s="829"/>
      <c r="N182" s="829"/>
      <c r="O182" s="1077"/>
      <c r="P182" s="829"/>
      <c r="Q182" s="1077"/>
      <c r="R182" s="829"/>
      <c r="S182" s="1076" t="s">
        <v>315</v>
      </c>
      <c r="T182" s="829"/>
      <c r="U182" s="829"/>
      <c r="V182" s="829"/>
      <c r="W182" s="829"/>
      <c r="X182" s="829"/>
      <c r="Y182" s="829"/>
      <c r="Z182" s="829"/>
      <c r="AA182" s="1077" t="s">
        <v>273</v>
      </c>
      <c r="AB182" s="829"/>
      <c r="AC182" s="829"/>
      <c r="AD182" s="829"/>
      <c r="AE182" s="829"/>
      <c r="AF182" s="1077" t="s">
        <v>274</v>
      </c>
      <c r="AG182" s="829"/>
      <c r="AH182" s="829"/>
      <c r="AI182" s="227" t="s">
        <v>65</v>
      </c>
      <c r="AJ182" s="1078" t="s">
        <v>275</v>
      </c>
      <c r="AK182" s="829"/>
      <c r="AL182" s="829"/>
      <c r="AM182" s="829"/>
      <c r="AN182" s="829"/>
      <c r="AO182" s="829"/>
      <c r="AP182" s="226">
        <v>211718000000</v>
      </c>
      <c r="AQ182" s="277">
        <v>409464151</v>
      </c>
      <c r="AR182" s="226">
        <v>9077035849</v>
      </c>
      <c r="AS182" s="225">
        <v>0</v>
      </c>
      <c r="AT182" s="277">
        <v>2209042327</v>
      </c>
      <c r="AU182" s="226">
        <v>-1799578176</v>
      </c>
      <c r="AV182" s="277">
        <v>16140256074</v>
      </c>
      <c r="AW182" s="226">
        <v>-13931213747</v>
      </c>
      <c r="AX182" s="277">
        <v>15771540468</v>
      </c>
      <c r="AY182" s="226">
        <v>368715606</v>
      </c>
      <c r="AZ182" s="226">
        <v>15771540468</v>
      </c>
      <c r="BA182" s="225">
        <v>0</v>
      </c>
      <c r="BB182" s="226">
        <v>181183</v>
      </c>
    </row>
    <row r="183" spans="1:54" hidden="1" x14ac:dyDescent="0.25">
      <c r="A183" s="1077" t="s">
        <v>14</v>
      </c>
      <c r="B183" s="829"/>
      <c r="C183" s="1077" t="s">
        <v>289</v>
      </c>
      <c r="D183" s="829"/>
      <c r="E183" s="1077" t="s">
        <v>292</v>
      </c>
      <c r="F183" s="829"/>
      <c r="G183" s="1077"/>
      <c r="H183" s="829"/>
      <c r="I183" s="1077"/>
      <c r="J183" s="829"/>
      <c r="K183" s="829"/>
      <c r="L183" s="1077"/>
      <c r="M183" s="829"/>
      <c r="N183" s="829"/>
      <c r="O183" s="1077"/>
      <c r="P183" s="829"/>
      <c r="Q183" s="1077"/>
      <c r="R183" s="829"/>
      <c r="S183" s="1076" t="s">
        <v>315</v>
      </c>
      <c r="T183" s="829"/>
      <c r="U183" s="829"/>
      <c r="V183" s="829"/>
      <c r="W183" s="829"/>
      <c r="X183" s="829"/>
      <c r="Y183" s="829"/>
      <c r="Z183" s="829"/>
      <c r="AA183" s="1077" t="s">
        <v>273</v>
      </c>
      <c r="AB183" s="829"/>
      <c r="AC183" s="829"/>
      <c r="AD183" s="829"/>
      <c r="AE183" s="829"/>
      <c r="AF183" s="1077" t="s">
        <v>276</v>
      </c>
      <c r="AG183" s="829"/>
      <c r="AH183" s="829"/>
      <c r="AI183" s="227" t="s">
        <v>23</v>
      </c>
      <c r="AJ183" s="1078" t="s">
        <v>278</v>
      </c>
      <c r="AK183" s="829"/>
      <c r="AL183" s="829"/>
      <c r="AM183" s="829"/>
      <c r="AN183" s="829"/>
      <c r="AO183" s="829"/>
      <c r="AP183" s="226">
        <v>66513900000</v>
      </c>
      <c r="AQ183" s="277">
        <v>383351860</v>
      </c>
      <c r="AR183" s="226">
        <v>50027245401</v>
      </c>
      <c r="AS183" s="225">
        <v>0</v>
      </c>
      <c r="AT183" s="277">
        <v>795844296</v>
      </c>
      <c r="AU183" s="226">
        <v>-412492436</v>
      </c>
      <c r="AV183" s="277">
        <v>1086745468</v>
      </c>
      <c r="AW183" s="226">
        <v>-290901172</v>
      </c>
      <c r="AX183" s="277">
        <v>777770556</v>
      </c>
      <c r="AY183" s="226">
        <v>308974912</v>
      </c>
      <c r="AZ183" s="226">
        <v>777770556</v>
      </c>
      <c r="BA183" s="225">
        <v>0</v>
      </c>
      <c r="BB183" s="225">
        <v>0</v>
      </c>
    </row>
    <row r="184" spans="1:54" hidden="1" x14ac:dyDescent="0.25">
      <c r="A184" s="1077" t="s">
        <v>14</v>
      </c>
      <c r="B184" s="829"/>
      <c r="C184" s="1077" t="s">
        <v>289</v>
      </c>
      <c r="D184" s="829"/>
      <c r="E184" s="1077" t="s">
        <v>292</v>
      </c>
      <c r="F184" s="829"/>
      <c r="G184" s="1077" t="s">
        <v>279</v>
      </c>
      <c r="H184" s="829"/>
      <c r="I184" s="1077"/>
      <c r="J184" s="829"/>
      <c r="K184" s="829"/>
      <c r="L184" s="1077"/>
      <c r="M184" s="829"/>
      <c r="N184" s="829"/>
      <c r="O184" s="1077"/>
      <c r="P184" s="829"/>
      <c r="Q184" s="1077"/>
      <c r="R184" s="829"/>
      <c r="S184" s="1076" t="s">
        <v>419</v>
      </c>
      <c r="T184" s="829"/>
      <c r="U184" s="829"/>
      <c r="V184" s="829"/>
      <c r="W184" s="829"/>
      <c r="X184" s="829"/>
      <c r="Y184" s="829"/>
      <c r="Z184" s="829"/>
      <c r="AA184" s="1077" t="s">
        <v>273</v>
      </c>
      <c r="AB184" s="829"/>
      <c r="AC184" s="829"/>
      <c r="AD184" s="829"/>
      <c r="AE184" s="829"/>
      <c r="AF184" s="1077" t="s">
        <v>274</v>
      </c>
      <c r="AG184" s="829"/>
      <c r="AH184" s="829"/>
      <c r="AI184" s="227" t="s">
        <v>65</v>
      </c>
      <c r="AJ184" s="1078" t="s">
        <v>275</v>
      </c>
      <c r="AK184" s="829"/>
      <c r="AL184" s="829"/>
      <c r="AM184" s="829"/>
      <c r="AN184" s="829"/>
      <c r="AO184" s="829"/>
      <c r="AP184" s="226">
        <v>420000000</v>
      </c>
      <c r="AQ184" s="277">
        <v>401464151</v>
      </c>
      <c r="AR184" s="226">
        <v>18535849</v>
      </c>
      <c r="AS184" s="225">
        <v>0</v>
      </c>
      <c r="AT184" s="277">
        <v>401464151</v>
      </c>
      <c r="AU184" s="225">
        <v>0</v>
      </c>
      <c r="AV184" s="277">
        <v>401464151</v>
      </c>
      <c r="AW184" s="225">
        <v>0</v>
      </c>
      <c r="AX184" s="278">
        <v>0</v>
      </c>
      <c r="AY184" s="226">
        <v>401464151</v>
      </c>
      <c r="AZ184" s="225">
        <v>0</v>
      </c>
      <c r="BA184" s="225">
        <v>0</v>
      </c>
      <c r="BB184" s="225">
        <v>0</v>
      </c>
    </row>
    <row r="185" spans="1:54" hidden="1" x14ac:dyDescent="0.25">
      <c r="A185" s="1084" t="s">
        <v>14</v>
      </c>
      <c r="B185" s="829"/>
      <c r="C185" s="1084" t="s">
        <v>289</v>
      </c>
      <c r="D185" s="829"/>
      <c r="E185" s="1084" t="s">
        <v>292</v>
      </c>
      <c r="F185" s="829"/>
      <c r="G185" s="1084" t="s">
        <v>279</v>
      </c>
      <c r="H185" s="829"/>
      <c r="I185" s="1084" t="s">
        <v>279</v>
      </c>
      <c r="J185" s="829"/>
      <c r="K185" s="829"/>
      <c r="L185" s="1084"/>
      <c r="M185" s="829"/>
      <c r="N185" s="829"/>
      <c r="O185" s="1084"/>
      <c r="P185" s="829"/>
      <c r="Q185" s="1084"/>
      <c r="R185" s="829"/>
      <c r="S185" s="1083" t="s">
        <v>419</v>
      </c>
      <c r="T185" s="829"/>
      <c r="U185" s="829"/>
      <c r="V185" s="829"/>
      <c r="W185" s="829"/>
      <c r="X185" s="829"/>
      <c r="Y185" s="829"/>
      <c r="Z185" s="829"/>
      <c r="AA185" s="1084" t="s">
        <v>273</v>
      </c>
      <c r="AB185" s="829"/>
      <c r="AC185" s="829"/>
      <c r="AD185" s="829"/>
      <c r="AE185" s="829"/>
      <c r="AF185" s="1084" t="s">
        <v>274</v>
      </c>
      <c r="AG185" s="829"/>
      <c r="AH185" s="829"/>
      <c r="AI185" s="224" t="s">
        <v>65</v>
      </c>
      <c r="AJ185" s="1085" t="s">
        <v>275</v>
      </c>
      <c r="AK185" s="829"/>
      <c r="AL185" s="829"/>
      <c r="AM185" s="829"/>
      <c r="AN185" s="829"/>
      <c r="AO185" s="829"/>
      <c r="AP185" s="223">
        <v>420000000</v>
      </c>
      <c r="AQ185" s="280">
        <v>401464151</v>
      </c>
      <c r="AR185" s="223">
        <v>18535849</v>
      </c>
      <c r="AS185" s="222">
        <v>0</v>
      </c>
      <c r="AT185" s="280">
        <v>401464151</v>
      </c>
      <c r="AU185" s="222">
        <v>0</v>
      </c>
      <c r="AV185" s="280">
        <v>401464151</v>
      </c>
      <c r="AW185" s="222">
        <v>0</v>
      </c>
      <c r="AX185" s="281">
        <v>0</v>
      </c>
      <c r="AY185" s="223">
        <v>401464151</v>
      </c>
      <c r="AZ185" s="222">
        <v>0</v>
      </c>
      <c r="BA185" s="222">
        <v>0</v>
      </c>
      <c r="BB185" s="222">
        <v>0</v>
      </c>
    </row>
    <row r="186" spans="1:54" hidden="1" x14ac:dyDescent="0.25">
      <c r="A186" s="1084" t="s">
        <v>14</v>
      </c>
      <c r="B186" s="829"/>
      <c r="C186" s="1084" t="s">
        <v>289</v>
      </c>
      <c r="D186" s="829"/>
      <c r="E186" s="1084" t="s">
        <v>292</v>
      </c>
      <c r="F186" s="829"/>
      <c r="G186" s="1084" t="s">
        <v>279</v>
      </c>
      <c r="H186" s="829"/>
      <c r="I186" s="1084" t="s">
        <v>279</v>
      </c>
      <c r="J186" s="829"/>
      <c r="K186" s="829"/>
      <c r="L186" s="1084" t="s">
        <v>282</v>
      </c>
      <c r="M186" s="829"/>
      <c r="N186" s="829"/>
      <c r="O186" s="1084"/>
      <c r="P186" s="829"/>
      <c r="Q186" s="1084"/>
      <c r="R186" s="829"/>
      <c r="S186" s="1083" t="s">
        <v>420</v>
      </c>
      <c r="T186" s="829"/>
      <c r="U186" s="829"/>
      <c r="V186" s="829"/>
      <c r="W186" s="829"/>
      <c r="X186" s="829"/>
      <c r="Y186" s="829"/>
      <c r="Z186" s="829"/>
      <c r="AA186" s="1084" t="s">
        <v>273</v>
      </c>
      <c r="AB186" s="829"/>
      <c r="AC186" s="829"/>
      <c r="AD186" s="829"/>
      <c r="AE186" s="829"/>
      <c r="AF186" s="1084" t="s">
        <v>274</v>
      </c>
      <c r="AG186" s="829"/>
      <c r="AH186" s="829"/>
      <c r="AI186" s="224" t="s">
        <v>65</v>
      </c>
      <c r="AJ186" s="1085" t="s">
        <v>275</v>
      </c>
      <c r="AK186" s="829"/>
      <c r="AL186" s="829"/>
      <c r="AM186" s="829"/>
      <c r="AN186" s="829"/>
      <c r="AO186" s="829"/>
      <c r="AP186" s="223">
        <v>420000000</v>
      </c>
      <c r="AQ186" s="280">
        <v>401464151</v>
      </c>
      <c r="AR186" s="223">
        <v>18535849</v>
      </c>
      <c r="AS186" s="222">
        <v>0</v>
      </c>
      <c r="AT186" s="280">
        <v>401464151</v>
      </c>
      <c r="AU186" s="222">
        <v>0</v>
      </c>
      <c r="AV186" s="280">
        <v>401464151</v>
      </c>
      <c r="AW186" s="222">
        <v>0</v>
      </c>
      <c r="AX186" s="281">
        <v>0</v>
      </c>
      <c r="AY186" s="223">
        <v>401464151</v>
      </c>
      <c r="AZ186" s="222">
        <v>0</v>
      </c>
      <c r="BA186" s="222">
        <v>0</v>
      </c>
      <c r="BB186" s="222">
        <v>0</v>
      </c>
    </row>
    <row r="187" spans="1:54" hidden="1" x14ac:dyDescent="0.25">
      <c r="A187" s="1077" t="s">
        <v>14</v>
      </c>
      <c r="B187" s="829"/>
      <c r="C187" s="1077" t="s">
        <v>289</v>
      </c>
      <c r="D187" s="829"/>
      <c r="E187" s="1077" t="s">
        <v>292</v>
      </c>
      <c r="F187" s="829"/>
      <c r="G187" s="1077" t="s">
        <v>289</v>
      </c>
      <c r="H187" s="829"/>
      <c r="I187" s="1077"/>
      <c r="J187" s="829"/>
      <c r="K187" s="829"/>
      <c r="L187" s="1077"/>
      <c r="M187" s="829"/>
      <c r="N187" s="829"/>
      <c r="O187" s="1077"/>
      <c r="P187" s="829"/>
      <c r="Q187" s="1077"/>
      <c r="R187" s="829"/>
      <c r="S187" s="1076" t="s">
        <v>316</v>
      </c>
      <c r="T187" s="829"/>
      <c r="U187" s="829"/>
      <c r="V187" s="829"/>
      <c r="W187" s="829"/>
      <c r="X187" s="829"/>
      <c r="Y187" s="829"/>
      <c r="Z187" s="829"/>
      <c r="AA187" s="1077" t="s">
        <v>273</v>
      </c>
      <c r="AB187" s="829"/>
      <c r="AC187" s="829"/>
      <c r="AD187" s="829"/>
      <c r="AE187" s="829"/>
      <c r="AF187" s="1077" t="s">
        <v>274</v>
      </c>
      <c r="AG187" s="829"/>
      <c r="AH187" s="829"/>
      <c r="AI187" s="227" t="s">
        <v>65</v>
      </c>
      <c r="AJ187" s="1078" t="s">
        <v>275</v>
      </c>
      <c r="AK187" s="829"/>
      <c r="AL187" s="829"/>
      <c r="AM187" s="829"/>
      <c r="AN187" s="829"/>
      <c r="AO187" s="829"/>
      <c r="AP187" s="226">
        <v>211298000000</v>
      </c>
      <c r="AQ187" s="277">
        <v>8000000</v>
      </c>
      <c r="AR187" s="226">
        <v>9058500000</v>
      </c>
      <c r="AS187" s="225">
        <v>0</v>
      </c>
      <c r="AT187" s="277">
        <v>1807578176</v>
      </c>
      <c r="AU187" s="226">
        <v>-1799578176</v>
      </c>
      <c r="AV187" s="277">
        <v>15738791923</v>
      </c>
      <c r="AW187" s="226">
        <v>-13931213747</v>
      </c>
      <c r="AX187" s="277">
        <v>15771540468</v>
      </c>
      <c r="AY187" s="226">
        <v>-32748545</v>
      </c>
      <c r="AZ187" s="226">
        <v>15771540468</v>
      </c>
      <c r="BA187" s="225">
        <v>0</v>
      </c>
      <c r="BB187" s="226">
        <v>181183</v>
      </c>
    </row>
    <row r="188" spans="1:54" hidden="1" x14ac:dyDescent="0.25">
      <c r="A188" s="1077" t="s">
        <v>14</v>
      </c>
      <c r="B188" s="829"/>
      <c r="C188" s="1077" t="s">
        <v>289</v>
      </c>
      <c r="D188" s="829"/>
      <c r="E188" s="1077" t="s">
        <v>292</v>
      </c>
      <c r="F188" s="829"/>
      <c r="G188" s="1077" t="s">
        <v>289</v>
      </c>
      <c r="H188" s="829"/>
      <c r="I188" s="1077"/>
      <c r="J188" s="829"/>
      <c r="K188" s="829"/>
      <c r="L188" s="1077"/>
      <c r="M188" s="829"/>
      <c r="N188" s="829"/>
      <c r="O188" s="1077"/>
      <c r="P188" s="829"/>
      <c r="Q188" s="1077"/>
      <c r="R188" s="829"/>
      <c r="S188" s="1076" t="s">
        <v>316</v>
      </c>
      <c r="T188" s="829"/>
      <c r="U188" s="829"/>
      <c r="V188" s="829"/>
      <c r="W188" s="829"/>
      <c r="X188" s="829"/>
      <c r="Y188" s="829"/>
      <c r="Z188" s="829"/>
      <c r="AA188" s="1077" t="s">
        <v>273</v>
      </c>
      <c r="AB188" s="829"/>
      <c r="AC188" s="829"/>
      <c r="AD188" s="829"/>
      <c r="AE188" s="829"/>
      <c r="AF188" s="1077" t="s">
        <v>276</v>
      </c>
      <c r="AG188" s="829"/>
      <c r="AH188" s="829"/>
      <c r="AI188" s="227" t="s">
        <v>23</v>
      </c>
      <c r="AJ188" s="1078" t="s">
        <v>278</v>
      </c>
      <c r="AK188" s="829"/>
      <c r="AL188" s="829"/>
      <c r="AM188" s="829"/>
      <c r="AN188" s="829"/>
      <c r="AO188" s="829"/>
      <c r="AP188" s="226">
        <v>66513900000</v>
      </c>
      <c r="AQ188" s="277">
        <v>383351860</v>
      </c>
      <c r="AR188" s="226">
        <v>50027245401</v>
      </c>
      <c r="AS188" s="225">
        <v>0</v>
      </c>
      <c r="AT188" s="277">
        <v>795844296</v>
      </c>
      <c r="AU188" s="226">
        <v>-412492436</v>
      </c>
      <c r="AV188" s="277">
        <v>1086745468</v>
      </c>
      <c r="AW188" s="226">
        <v>-290901172</v>
      </c>
      <c r="AX188" s="277">
        <v>777770556</v>
      </c>
      <c r="AY188" s="226">
        <v>308974912</v>
      </c>
      <c r="AZ188" s="226">
        <v>777770556</v>
      </c>
      <c r="BA188" s="225">
        <v>0</v>
      </c>
      <c r="BB188" s="225">
        <v>0</v>
      </c>
    </row>
    <row r="189" spans="1:54" hidden="1" x14ac:dyDescent="0.25">
      <c r="A189" s="1084" t="s">
        <v>14</v>
      </c>
      <c r="B189" s="829"/>
      <c r="C189" s="1084" t="s">
        <v>289</v>
      </c>
      <c r="D189" s="829"/>
      <c r="E189" s="1084" t="s">
        <v>292</v>
      </c>
      <c r="F189" s="829"/>
      <c r="G189" s="1084" t="s">
        <v>289</v>
      </c>
      <c r="H189" s="829"/>
      <c r="I189" s="1084" t="s">
        <v>283</v>
      </c>
      <c r="J189" s="829"/>
      <c r="K189" s="829"/>
      <c r="L189" s="1084"/>
      <c r="M189" s="829"/>
      <c r="N189" s="829"/>
      <c r="O189" s="1084"/>
      <c r="P189" s="829"/>
      <c r="Q189" s="1084"/>
      <c r="R189" s="829"/>
      <c r="S189" s="1083" t="s">
        <v>94</v>
      </c>
      <c r="T189" s="829"/>
      <c r="U189" s="829"/>
      <c r="V189" s="829"/>
      <c r="W189" s="829"/>
      <c r="X189" s="829"/>
      <c r="Y189" s="829"/>
      <c r="Z189" s="829"/>
      <c r="AA189" s="1084" t="s">
        <v>273</v>
      </c>
      <c r="AB189" s="829"/>
      <c r="AC189" s="829"/>
      <c r="AD189" s="829"/>
      <c r="AE189" s="829"/>
      <c r="AF189" s="1084" t="s">
        <v>274</v>
      </c>
      <c r="AG189" s="829"/>
      <c r="AH189" s="829"/>
      <c r="AI189" s="224" t="s">
        <v>65</v>
      </c>
      <c r="AJ189" s="1085" t="s">
        <v>275</v>
      </c>
      <c r="AK189" s="829"/>
      <c r="AL189" s="829"/>
      <c r="AM189" s="829"/>
      <c r="AN189" s="829"/>
      <c r="AO189" s="829"/>
      <c r="AP189" s="223">
        <v>298000000</v>
      </c>
      <c r="AQ189" s="280">
        <v>8000000</v>
      </c>
      <c r="AR189" s="223">
        <v>58500000</v>
      </c>
      <c r="AS189" s="222">
        <v>0</v>
      </c>
      <c r="AT189" s="280">
        <v>8000000</v>
      </c>
      <c r="AU189" s="222">
        <v>0</v>
      </c>
      <c r="AV189" s="280">
        <v>16500000</v>
      </c>
      <c r="AW189" s="223">
        <v>-8500000</v>
      </c>
      <c r="AX189" s="280">
        <v>16500000</v>
      </c>
      <c r="AY189" s="222">
        <v>0</v>
      </c>
      <c r="AZ189" s="223">
        <v>16500000</v>
      </c>
      <c r="BA189" s="222">
        <v>0</v>
      </c>
      <c r="BB189" s="222">
        <v>0</v>
      </c>
    </row>
    <row r="190" spans="1:54" hidden="1" x14ac:dyDescent="0.25">
      <c r="A190" s="1084" t="s">
        <v>14</v>
      </c>
      <c r="B190" s="829"/>
      <c r="C190" s="1084" t="s">
        <v>289</v>
      </c>
      <c r="D190" s="829"/>
      <c r="E190" s="1084" t="s">
        <v>292</v>
      </c>
      <c r="F190" s="829"/>
      <c r="G190" s="1084" t="s">
        <v>289</v>
      </c>
      <c r="H190" s="829"/>
      <c r="I190" s="1084" t="s">
        <v>293</v>
      </c>
      <c r="J190" s="829"/>
      <c r="K190" s="829"/>
      <c r="L190" s="1084"/>
      <c r="M190" s="829"/>
      <c r="N190" s="829"/>
      <c r="O190" s="1084"/>
      <c r="P190" s="829"/>
      <c r="Q190" s="1084"/>
      <c r="R190" s="829"/>
      <c r="S190" s="1083" t="s">
        <v>95</v>
      </c>
      <c r="T190" s="829"/>
      <c r="U190" s="829"/>
      <c r="V190" s="829"/>
      <c r="W190" s="829"/>
      <c r="X190" s="829"/>
      <c r="Y190" s="829"/>
      <c r="Z190" s="829"/>
      <c r="AA190" s="1084" t="s">
        <v>273</v>
      </c>
      <c r="AB190" s="829"/>
      <c r="AC190" s="829"/>
      <c r="AD190" s="829"/>
      <c r="AE190" s="829"/>
      <c r="AF190" s="1084" t="s">
        <v>274</v>
      </c>
      <c r="AG190" s="829"/>
      <c r="AH190" s="829"/>
      <c r="AI190" s="224" t="s">
        <v>65</v>
      </c>
      <c r="AJ190" s="1085" t="s">
        <v>275</v>
      </c>
      <c r="AK190" s="829"/>
      <c r="AL190" s="829"/>
      <c r="AM190" s="829"/>
      <c r="AN190" s="829"/>
      <c r="AO190" s="829"/>
      <c r="AP190" s="223">
        <v>211000000000</v>
      </c>
      <c r="AQ190" s="281">
        <v>0</v>
      </c>
      <c r="AR190" s="223">
        <v>9000000000</v>
      </c>
      <c r="AS190" s="222">
        <v>0</v>
      </c>
      <c r="AT190" s="280">
        <v>1799578176</v>
      </c>
      <c r="AU190" s="223">
        <v>-1799578176</v>
      </c>
      <c r="AV190" s="280">
        <v>15722291923</v>
      </c>
      <c r="AW190" s="223">
        <v>-13922713747</v>
      </c>
      <c r="AX190" s="280">
        <v>15755040468</v>
      </c>
      <c r="AY190" s="223">
        <v>-32748545</v>
      </c>
      <c r="AZ190" s="223">
        <v>15755040468</v>
      </c>
      <c r="BA190" s="222">
        <v>0</v>
      </c>
      <c r="BB190" s="223">
        <v>181183</v>
      </c>
    </row>
    <row r="191" spans="1:54" hidden="1" x14ac:dyDescent="0.25">
      <c r="A191" s="1084" t="s">
        <v>14</v>
      </c>
      <c r="B191" s="829"/>
      <c r="C191" s="1084" t="s">
        <v>289</v>
      </c>
      <c r="D191" s="829"/>
      <c r="E191" s="1084" t="s">
        <v>292</v>
      </c>
      <c r="F191" s="829"/>
      <c r="G191" s="1084" t="s">
        <v>289</v>
      </c>
      <c r="H191" s="829"/>
      <c r="I191" s="1084" t="s">
        <v>80</v>
      </c>
      <c r="J191" s="829"/>
      <c r="K191" s="829"/>
      <c r="L191" s="1084"/>
      <c r="M191" s="829"/>
      <c r="N191" s="829"/>
      <c r="O191" s="1084"/>
      <c r="P191" s="829"/>
      <c r="Q191" s="1084"/>
      <c r="R191" s="829"/>
      <c r="S191" s="1083" t="s">
        <v>183</v>
      </c>
      <c r="T191" s="829"/>
      <c r="U191" s="829"/>
      <c r="V191" s="829"/>
      <c r="W191" s="829"/>
      <c r="X191" s="829"/>
      <c r="Y191" s="829"/>
      <c r="Z191" s="829"/>
      <c r="AA191" s="1084" t="s">
        <v>273</v>
      </c>
      <c r="AB191" s="829"/>
      <c r="AC191" s="829"/>
      <c r="AD191" s="829"/>
      <c r="AE191" s="829"/>
      <c r="AF191" s="1084" t="s">
        <v>276</v>
      </c>
      <c r="AG191" s="829"/>
      <c r="AH191" s="829"/>
      <c r="AI191" s="224" t="s">
        <v>23</v>
      </c>
      <c r="AJ191" s="1085" t="s">
        <v>278</v>
      </c>
      <c r="AK191" s="829"/>
      <c r="AL191" s="829"/>
      <c r="AM191" s="829"/>
      <c r="AN191" s="829"/>
      <c r="AO191" s="829"/>
      <c r="AP191" s="223">
        <v>66009000000</v>
      </c>
      <c r="AQ191" s="280">
        <v>383351860</v>
      </c>
      <c r="AR191" s="223">
        <v>49522345401</v>
      </c>
      <c r="AS191" s="222">
        <v>0</v>
      </c>
      <c r="AT191" s="280">
        <v>795844296</v>
      </c>
      <c r="AU191" s="223">
        <v>-412492436</v>
      </c>
      <c r="AV191" s="280">
        <v>1086745468</v>
      </c>
      <c r="AW191" s="223">
        <v>-290901172</v>
      </c>
      <c r="AX191" s="280">
        <v>777770556</v>
      </c>
      <c r="AY191" s="223">
        <v>308974912</v>
      </c>
      <c r="AZ191" s="223">
        <v>777770556</v>
      </c>
      <c r="BA191" s="222">
        <v>0</v>
      </c>
      <c r="BB191" s="222">
        <v>0</v>
      </c>
    </row>
    <row r="192" spans="1:54" hidden="1" x14ac:dyDescent="0.25">
      <c r="A192" s="1084" t="s">
        <v>14</v>
      </c>
      <c r="B192" s="829"/>
      <c r="C192" s="1084" t="s">
        <v>289</v>
      </c>
      <c r="D192" s="829"/>
      <c r="E192" s="1084" t="s">
        <v>292</v>
      </c>
      <c r="F192" s="829"/>
      <c r="G192" s="1084" t="s">
        <v>289</v>
      </c>
      <c r="H192" s="829"/>
      <c r="I192" s="1084" t="s">
        <v>80</v>
      </c>
      <c r="J192" s="829"/>
      <c r="K192" s="829"/>
      <c r="L192" s="1084" t="s">
        <v>279</v>
      </c>
      <c r="M192" s="829"/>
      <c r="N192" s="829"/>
      <c r="O192" s="1084" t="s">
        <v>236</v>
      </c>
      <c r="P192" s="829"/>
      <c r="Q192" s="1084" t="s">
        <v>236</v>
      </c>
      <c r="R192" s="829"/>
      <c r="S192" s="1083" t="s">
        <v>96</v>
      </c>
      <c r="T192" s="829"/>
      <c r="U192" s="829"/>
      <c r="V192" s="829"/>
      <c r="W192" s="829"/>
      <c r="X192" s="829"/>
      <c r="Y192" s="829"/>
      <c r="Z192" s="829"/>
      <c r="AA192" s="1084" t="s">
        <v>273</v>
      </c>
      <c r="AB192" s="829"/>
      <c r="AC192" s="829"/>
      <c r="AD192" s="829"/>
      <c r="AE192" s="829"/>
      <c r="AF192" s="1084" t="s">
        <v>276</v>
      </c>
      <c r="AG192" s="829"/>
      <c r="AH192" s="829"/>
      <c r="AI192" s="224" t="s">
        <v>23</v>
      </c>
      <c r="AJ192" s="1085" t="s">
        <v>278</v>
      </c>
      <c r="AK192" s="829"/>
      <c r="AL192" s="829"/>
      <c r="AM192" s="829"/>
      <c r="AN192" s="829"/>
      <c r="AO192" s="829"/>
      <c r="AP192" s="223">
        <v>58014500000</v>
      </c>
      <c r="AQ192" s="280">
        <v>383351860</v>
      </c>
      <c r="AR192" s="223">
        <v>49447345401</v>
      </c>
      <c r="AS192" s="222">
        <v>0</v>
      </c>
      <c r="AT192" s="280">
        <v>792988821</v>
      </c>
      <c r="AU192" s="223">
        <v>-409636961</v>
      </c>
      <c r="AV192" s="280">
        <v>1083302133</v>
      </c>
      <c r="AW192" s="223">
        <v>-290313312</v>
      </c>
      <c r="AX192" s="280">
        <v>774327221</v>
      </c>
      <c r="AY192" s="223">
        <v>308974912</v>
      </c>
      <c r="AZ192" s="223">
        <v>774327221</v>
      </c>
      <c r="BA192" s="222">
        <v>0</v>
      </c>
      <c r="BB192" s="222">
        <v>0</v>
      </c>
    </row>
    <row r="193" spans="1:54" hidden="1" x14ac:dyDescent="0.25">
      <c r="A193" s="1084" t="s">
        <v>14</v>
      </c>
      <c r="B193" s="829"/>
      <c r="C193" s="1084" t="s">
        <v>289</v>
      </c>
      <c r="D193" s="829"/>
      <c r="E193" s="1084" t="s">
        <v>292</v>
      </c>
      <c r="F193" s="829"/>
      <c r="G193" s="1084" t="s">
        <v>289</v>
      </c>
      <c r="H193" s="829"/>
      <c r="I193" s="1084" t="s">
        <v>80</v>
      </c>
      <c r="J193" s="829"/>
      <c r="K193" s="829"/>
      <c r="L193" s="1084" t="s">
        <v>282</v>
      </c>
      <c r="M193" s="829"/>
      <c r="N193" s="829"/>
      <c r="O193" s="1084" t="s">
        <v>236</v>
      </c>
      <c r="P193" s="829"/>
      <c r="Q193" s="1084" t="s">
        <v>236</v>
      </c>
      <c r="R193" s="829"/>
      <c r="S193" s="1083" t="s">
        <v>97</v>
      </c>
      <c r="T193" s="829"/>
      <c r="U193" s="829"/>
      <c r="V193" s="829"/>
      <c r="W193" s="829"/>
      <c r="X193" s="829"/>
      <c r="Y193" s="829"/>
      <c r="Z193" s="829"/>
      <c r="AA193" s="1084" t="s">
        <v>273</v>
      </c>
      <c r="AB193" s="829"/>
      <c r="AC193" s="829"/>
      <c r="AD193" s="829"/>
      <c r="AE193" s="829"/>
      <c r="AF193" s="1084" t="s">
        <v>276</v>
      </c>
      <c r="AG193" s="829"/>
      <c r="AH193" s="829"/>
      <c r="AI193" s="224" t="s">
        <v>23</v>
      </c>
      <c r="AJ193" s="1085" t="s">
        <v>278</v>
      </c>
      <c r="AK193" s="829"/>
      <c r="AL193" s="829"/>
      <c r="AM193" s="829"/>
      <c r="AN193" s="829"/>
      <c r="AO193" s="829"/>
      <c r="AP193" s="223">
        <v>7994500000</v>
      </c>
      <c r="AQ193" s="281">
        <v>0</v>
      </c>
      <c r="AR193" s="223">
        <v>75000000</v>
      </c>
      <c r="AS193" s="222">
        <v>0</v>
      </c>
      <c r="AT193" s="280">
        <v>2855475</v>
      </c>
      <c r="AU193" s="223">
        <v>-2855475</v>
      </c>
      <c r="AV193" s="280">
        <v>3443335</v>
      </c>
      <c r="AW193" s="223">
        <v>-587860</v>
      </c>
      <c r="AX193" s="280">
        <v>3443335</v>
      </c>
      <c r="AY193" s="222">
        <v>0</v>
      </c>
      <c r="AZ193" s="223">
        <v>3443335</v>
      </c>
      <c r="BA193" s="222">
        <v>0</v>
      </c>
      <c r="BB193" s="222">
        <v>0</v>
      </c>
    </row>
    <row r="194" spans="1:54" hidden="1" x14ac:dyDescent="0.25">
      <c r="A194" s="1084" t="s">
        <v>14</v>
      </c>
      <c r="B194" s="829"/>
      <c r="C194" s="1084" t="s">
        <v>289</v>
      </c>
      <c r="D194" s="829"/>
      <c r="E194" s="1084" t="s">
        <v>292</v>
      </c>
      <c r="F194" s="829"/>
      <c r="G194" s="1084" t="s">
        <v>289</v>
      </c>
      <c r="H194" s="829"/>
      <c r="I194" s="1084" t="s">
        <v>317</v>
      </c>
      <c r="J194" s="829"/>
      <c r="K194" s="829"/>
      <c r="L194" s="1084"/>
      <c r="M194" s="829"/>
      <c r="N194" s="829"/>
      <c r="O194" s="1084"/>
      <c r="P194" s="829"/>
      <c r="Q194" s="1084"/>
      <c r="R194" s="829"/>
      <c r="S194" s="1083" t="s">
        <v>98</v>
      </c>
      <c r="T194" s="829"/>
      <c r="U194" s="829"/>
      <c r="V194" s="829"/>
      <c r="W194" s="829"/>
      <c r="X194" s="829"/>
      <c r="Y194" s="829"/>
      <c r="Z194" s="829"/>
      <c r="AA194" s="1084" t="s">
        <v>273</v>
      </c>
      <c r="AB194" s="829"/>
      <c r="AC194" s="829"/>
      <c r="AD194" s="829"/>
      <c r="AE194" s="829"/>
      <c r="AF194" s="1084" t="s">
        <v>276</v>
      </c>
      <c r="AG194" s="829"/>
      <c r="AH194" s="829"/>
      <c r="AI194" s="224" t="s">
        <v>23</v>
      </c>
      <c r="AJ194" s="1085" t="s">
        <v>278</v>
      </c>
      <c r="AK194" s="829"/>
      <c r="AL194" s="829"/>
      <c r="AM194" s="829"/>
      <c r="AN194" s="829"/>
      <c r="AO194" s="829"/>
      <c r="AP194" s="223">
        <v>504900000</v>
      </c>
      <c r="AQ194" s="281">
        <v>0</v>
      </c>
      <c r="AR194" s="223">
        <v>504900000</v>
      </c>
      <c r="AS194" s="222">
        <v>0</v>
      </c>
      <c r="AT194" s="281">
        <v>0</v>
      </c>
      <c r="AU194" s="222">
        <v>0</v>
      </c>
      <c r="AV194" s="281">
        <v>0</v>
      </c>
      <c r="AW194" s="222">
        <v>0</v>
      </c>
      <c r="AX194" s="281">
        <v>0</v>
      </c>
      <c r="AY194" s="222">
        <v>0</v>
      </c>
      <c r="AZ194" s="222">
        <v>0</v>
      </c>
      <c r="BA194" s="222">
        <v>0</v>
      </c>
      <c r="BB194" s="222">
        <v>0</v>
      </c>
    </row>
    <row r="195" spans="1:54" s="228" customFormat="1" x14ac:dyDescent="0.25">
      <c r="A195" s="922" t="s">
        <v>99</v>
      </c>
      <c r="B195" s="921"/>
      <c r="C195" s="922"/>
      <c r="D195" s="921"/>
      <c r="E195" s="922"/>
      <c r="F195" s="921"/>
      <c r="G195" s="922"/>
      <c r="H195" s="921"/>
      <c r="I195" s="922"/>
      <c r="J195" s="921"/>
      <c r="K195" s="921"/>
      <c r="L195" s="922"/>
      <c r="M195" s="921"/>
      <c r="N195" s="921"/>
      <c r="O195" s="922"/>
      <c r="P195" s="921"/>
      <c r="Q195" s="922"/>
      <c r="R195" s="921"/>
      <c r="S195" s="920" t="s">
        <v>11</v>
      </c>
      <c r="T195" s="921"/>
      <c r="U195" s="921"/>
      <c r="V195" s="921"/>
      <c r="W195" s="921"/>
      <c r="X195" s="921"/>
      <c r="Y195" s="921"/>
      <c r="Z195" s="921"/>
      <c r="AA195" s="922" t="s">
        <v>273</v>
      </c>
      <c r="AB195" s="921"/>
      <c r="AC195" s="921"/>
      <c r="AD195" s="921"/>
      <c r="AE195" s="921"/>
      <c r="AF195" s="922" t="s">
        <v>274</v>
      </c>
      <c r="AG195" s="921"/>
      <c r="AH195" s="921"/>
      <c r="AI195" s="231" t="s">
        <v>65</v>
      </c>
      <c r="AJ195" s="923" t="s">
        <v>275</v>
      </c>
      <c r="AK195" s="921"/>
      <c r="AL195" s="921"/>
      <c r="AM195" s="921"/>
      <c r="AN195" s="921"/>
      <c r="AO195" s="921"/>
      <c r="AP195" s="230">
        <v>29223254179</v>
      </c>
      <c r="AQ195" s="279">
        <v>280000000</v>
      </c>
      <c r="AR195" s="230">
        <v>12793815076</v>
      </c>
      <c r="AS195" s="230">
        <v>-2302834179</v>
      </c>
      <c r="AT195" s="279">
        <v>627426889</v>
      </c>
      <c r="AU195" s="230">
        <v>-347426889</v>
      </c>
      <c r="AV195" s="279">
        <v>768970216</v>
      </c>
      <c r="AW195" s="230">
        <v>-141543327</v>
      </c>
      <c r="AX195" s="279">
        <v>801934355</v>
      </c>
      <c r="AY195" s="230">
        <v>-32964139</v>
      </c>
      <c r="AZ195" s="230">
        <v>801934355</v>
      </c>
      <c r="BA195" s="229">
        <v>0</v>
      </c>
      <c r="BB195" s="229">
        <v>0</v>
      </c>
    </row>
    <row r="196" spans="1:54" s="228" customFormat="1" x14ac:dyDescent="0.25">
      <c r="A196" s="922" t="s">
        <v>99</v>
      </c>
      <c r="B196" s="921"/>
      <c r="C196" s="922"/>
      <c r="D196" s="921"/>
      <c r="E196" s="922"/>
      <c r="F196" s="921"/>
      <c r="G196" s="922"/>
      <c r="H196" s="921"/>
      <c r="I196" s="922"/>
      <c r="J196" s="921"/>
      <c r="K196" s="921"/>
      <c r="L196" s="922"/>
      <c r="M196" s="921"/>
      <c r="N196" s="921"/>
      <c r="O196" s="922"/>
      <c r="P196" s="921"/>
      <c r="Q196" s="922"/>
      <c r="R196" s="921"/>
      <c r="S196" s="920" t="s">
        <v>11</v>
      </c>
      <c r="T196" s="921"/>
      <c r="U196" s="921"/>
      <c r="V196" s="921"/>
      <c r="W196" s="921"/>
      <c r="X196" s="921"/>
      <c r="Y196" s="921"/>
      <c r="Z196" s="921"/>
      <c r="AA196" s="922" t="s">
        <v>273</v>
      </c>
      <c r="AB196" s="921"/>
      <c r="AC196" s="921"/>
      <c r="AD196" s="921"/>
      <c r="AE196" s="921"/>
      <c r="AF196" s="922" t="s">
        <v>274</v>
      </c>
      <c r="AG196" s="921"/>
      <c r="AH196" s="921"/>
      <c r="AI196" s="231" t="s">
        <v>303</v>
      </c>
      <c r="AJ196" s="923" t="s">
        <v>321</v>
      </c>
      <c r="AK196" s="921"/>
      <c r="AL196" s="921"/>
      <c r="AM196" s="921"/>
      <c r="AN196" s="921"/>
      <c r="AO196" s="921"/>
      <c r="AP196" s="230">
        <v>9021085821</v>
      </c>
      <c r="AQ196" s="284">
        <v>0</v>
      </c>
      <c r="AR196" s="229">
        <v>0</v>
      </c>
      <c r="AS196" s="230">
        <v>-4021085821</v>
      </c>
      <c r="AT196" s="284">
        <v>0</v>
      </c>
      <c r="AU196" s="229">
        <v>0</v>
      </c>
      <c r="AV196" s="279">
        <v>25907273.640000001</v>
      </c>
      <c r="AW196" s="230">
        <v>-25907273.640000001</v>
      </c>
      <c r="AX196" s="279">
        <v>25907273.640000001</v>
      </c>
      <c r="AY196" s="229">
        <v>0</v>
      </c>
      <c r="AZ196" s="230">
        <v>25907273.640000001</v>
      </c>
      <c r="BA196" s="229">
        <v>0</v>
      </c>
      <c r="BB196" s="229">
        <v>0</v>
      </c>
    </row>
    <row r="197" spans="1:54" s="228" customFormat="1" x14ac:dyDescent="0.25">
      <c r="A197" s="922" t="s">
        <v>99</v>
      </c>
      <c r="B197" s="921"/>
      <c r="C197" s="922"/>
      <c r="D197" s="921"/>
      <c r="E197" s="922"/>
      <c r="F197" s="921"/>
      <c r="G197" s="922"/>
      <c r="H197" s="921"/>
      <c r="I197" s="922"/>
      <c r="J197" s="921"/>
      <c r="K197" s="921"/>
      <c r="L197" s="922"/>
      <c r="M197" s="921"/>
      <c r="N197" s="921"/>
      <c r="O197" s="922"/>
      <c r="P197" s="921"/>
      <c r="Q197" s="922"/>
      <c r="R197" s="921"/>
      <c r="S197" s="920" t="s">
        <v>11</v>
      </c>
      <c r="T197" s="921"/>
      <c r="U197" s="921"/>
      <c r="V197" s="921"/>
      <c r="W197" s="921"/>
      <c r="X197" s="921"/>
      <c r="Y197" s="921"/>
      <c r="Z197" s="921"/>
      <c r="AA197" s="922" t="s">
        <v>273</v>
      </c>
      <c r="AB197" s="921"/>
      <c r="AC197" s="921"/>
      <c r="AD197" s="921"/>
      <c r="AE197" s="921"/>
      <c r="AF197" s="922" t="s">
        <v>274</v>
      </c>
      <c r="AG197" s="921"/>
      <c r="AH197" s="921"/>
      <c r="AI197" s="231" t="s">
        <v>286</v>
      </c>
      <c r="AJ197" s="923" t="s">
        <v>421</v>
      </c>
      <c r="AK197" s="921"/>
      <c r="AL197" s="921"/>
      <c r="AM197" s="921"/>
      <c r="AN197" s="921"/>
      <c r="AO197" s="921"/>
      <c r="AP197" s="230">
        <v>2815325822</v>
      </c>
      <c r="AQ197" s="279">
        <v>165600000</v>
      </c>
      <c r="AR197" s="230">
        <v>2343725822</v>
      </c>
      <c r="AS197" s="229">
        <v>0</v>
      </c>
      <c r="AT197" s="279">
        <v>328800000</v>
      </c>
      <c r="AU197" s="230">
        <v>-163200000</v>
      </c>
      <c r="AV197" s="284">
        <v>0</v>
      </c>
      <c r="AW197" s="230">
        <v>328800000</v>
      </c>
      <c r="AX197" s="284">
        <v>0</v>
      </c>
      <c r="AY197" s="229">
        <v>0</v>
      </c>
      <c r="AZ197" s="229">
        <v>0</v>
      </c>
      <c r="BA197" s="229">
        <v>0</v>
      </c>
      <c r="BB197" s="229">
        <v>0</v>
      </c>
    </row>
    <row r="198" spans="1:54" x14ac:dyDescent="0.25">
      <c r="A198" s="1077" t="s">
        <v>99</v>
      </c>
      <c r="B198" s="829"/>
      <c r="C198" s="1077" t="s">
        <v>322</v>
      </c>
      <c r="D198" s="829"/>
      <c r="E198" s="1077"/>
      <c r="F198" s="829"/>
      <c r="G198" s="1077"/>
      <c r="H198" s="829"/>
      <c r="I198" s="1077"/>
      <c r="J198" s="829"/>
      <c r="K198" s="829"/>
      <c r="L198" s="1077"/>
      <c r="M198" s="829"/>
      <c r="N198" s="829"/>
      <c r="O198" s="1077"/>
      <c r="P198" s="829"/>
      <c r="Q198" s="1077"/>
      <c r="R198" s="829"/>
      <c r="S198" s="1076" t="s">
        <v>323</v>
      </c>
      <c r="T198" s="829"/>
      <c r="U198" s="829"/>
      <c r="V198" s="829"/>
      <c r="W198" s="829"/>
      <c r="X198" s="829"/>
      <c r="Y198" s="829"/>
      <c r="Z198" s="829"/>
      <c r="AA198" s="1077" t="s">
        <v>273</v>
      </c>
      <c r="AB198" s="829"/>
      <c r="AC198" s="829"/>
      <c r="AD198" s="829"/>
      <c r="AE198" s="829"/>
      <c r="AF198" s="1077" t="s">
        <v>274</v>
      </c>
      <c r="AG198" s="829"/>
      <c r="AH198" s="829"/>
      <c r="AI198" s="227" t="s">
        <v>65</v>
      </c>
      <c r="AJ198" s="1078" t="s">
        <v>275</v>
      </c>
      <c r="AK198" s="829"/>
      <c r="AL198" s="829"/>
      <c r="AM198" s="829"/>
      <c r="AN198" s="829"/>
      <c r="AO198" s="829"/>
      <c r="AP198" s="226">
        <v>17073920000</v>
      </c>
      <c r="AQ198" s="277">
        <v>280000000</v>
      </c>
      <c r="AR198" s="226">
        <v>3123395076</v>
      </c>
      <c r="AS198" s="226">
        <v>176080000</v>
      </c>
      <c r="AT198" s="277">
        <v>627426889</v>
      </c>
      <c r="AU198" s="226">
        <v>-347426889</v>
      </c>
      <c r="AV198" s="277">
        <v>768970216</v>
      </c>
      <c r="AW198" s="226">
        <v>-141543327</v>
      </c>
      <c r="AX198" s="277">
        <v>801934355</v>
      </c>
      <c r="AY198" s="226">
        <v>-32964139</v>
      </c>
      <c r="AZ198" s="226">
        <v>801934355</v>
      </c>
      <c r="BA198" s="225">
        <v>0</v>
      </c>
      <c r="BB198" s="225">
        <v>0</v>
      </c>
    </row>
    <row r="199" spans="1:54" x14ac:dyDescent="0.25">
      <c r="A199" s="1077" t="s">
        <v>99</v>
      </c>
      <c r="B199" s="829"/>
      <c r="C199" s="1077" t="s">
        <v>322</v>
      </c>
      <c r="D199" s="829"/>
      <c r="E199" s="1077"/>
      <c r="F199" s="829"/>
      <c r="G199" s="1077"/>
      <c r="H199" s="829"/>
      <c r="I199" s="1077"/>
      <c r="J199" s="829"/>
      <c r="K199" s="829"/>
      <c r="L199" s="1077"/>
      <c r="M199" s="829"/>
      <c r="N199" s="829"/>
      <c r="O199" s="1077"/>
      <c r="P199" s="829"/>
      <c r="Q199" s="1077"/>
      <c r="R199" s="829"/>
      <c r="S199" s="1076" t="s">
        <v>323</v>
      </c>
      <c r="T199" s="829"/>
      <c r="U199" s="829"/>
      <c r="V199" s="829"/>
      <c r="W199" s="829"/>
      <c r="X199" s="829"/>
      <c r="Y199" s="829"/>
      <c r="Z199" s="829"/>
      <c r="AA199" s="1077" t="s">
        <v>273</v>
      </c>
      <c r="AB199" s="829"/>
      <c r="AC199" s="829"/>
      <c r="AD199" s="829"/>
      <c r="AE199" s="829"/>
      <c r="AF199" s="1077" t="s">
        <v>274</v>
      </c>
      <c r="AG199" s="829"/>
      <c r="AH199" s="829"/>
      <c r="AI199" s="227" t="s">
        <v>286</v>
      </c>
      <c r="AJ199" s="1078" t="s">
        <v>421</v>
      </c>
      <c r="AK199" s="829"/>
      <c r="AL199" s="829"/>
      <c r="AM199" s="829"/>
      <c r="AN199" s="829"/>
      <c r="AO199" s="829"/>
      <c r="AP199" s="226">
        <v>2815325822</v>
      </c>
      <c r="AQ199" s="277">
        <v>165600000</v>
      </c>
      <c r="AR199" s="226">
        <v>2343725822</v>
      </c>
      <c r="AS199" s="225">
        <v>0</v>
      </c>
      <c r="AT199" s="277">
        <v>328800000</v>
      </c>
      <c r="AU199" s="226">
        <v>-163200000</v>
      </c>
      <c r="AV199" s="278">
        <v>0</v>
      </c>
      <c r="AW199" s="226">
        <v>328800000</v>
      </c>
      <c r="AX199" s="278">
        <v>0</v>
      </c>
      <c r="AY199" s="225">
        <v>0</v>
      </c>
      <c r="AZ199" s="225">
        <v>0</v>
      </c>
      <c r="BA199" s="225">
        <v>0</v>
      </c>
      <c r="BB199" s="225">
        <v>0</v>
      </c>
    </row>
    <row r="200" spans="1:54" x14ac:dyDescent="0.25">
      <c r="A200" s="1077" t="s">
        <v>99</v>
      </c>
      <c r="B200" s="829"/>
      <c r="C200" s="1077" t="s">
        <v>322</v>
      </c>
      <c r="D200" s="829"/>
      <c r="E200" s="1077" t="s">
        <v>324</v>
      </c>
      <c r="F200" s="829"/>
      <c r="G200" s="1077"/>
      <c r="H200" s="829"/>
      <c r="I200" s="1077"/>
      <c r="J200" s="829"/>
      <c r="K200" s="829"/>
      <c r="L200" s="1077"/>
      <c r="M200" s="829"/>
      <c r="N200" s="829"/>
      <c r="O200" s="1077"/>
      <c r="P200" s="829"/>
      <c r="Q200" s="1077"/>
      <c r="R200" s="829"/>
      <c r="S200" s="1076" t="s">
        <v>325</v>
      </c>
      <c r="T200" s="829"/>
      <c r="U200" s="829"/>
      <c r="V200" s="829"/>
      <c r="W200" s="829"/>
      <c r="X200" s="829"/>
      <c r="Y200" s="829"/>
      <c r="Z200" s="829"/>
      <c r="AA200" s="1077" t="s">
        <v>273</v>
      </c>
      <c r="AB200" s="829"/>
      <c r="AC200" s="829"/>
      <c r="AD200" s="829"/>
      <c r="AE200" s="829"/>
      <c r="AF200" s="1077" t="s">
        <v>274</v>
      </c>
      <c r="AG200" s="829"/>
      <c r="AH200" s="829"/>
      <c r="AI200" s="227" t="s">
        <v>65</v>
      </c>
      <c r="AJ200" s="1078" t="s">
        <v>275</v>
      </c>
      <c r="AK200" s="829"/>
      <c r="AL200" s="829"/>
      <c r="AM200" s="829"/>
      <c r="AN200" s="829"/>
      <c r="AO200" s="829"/>
      <c r="AP200" s="226">
        <v>17073920000</v>
      </c>
      <c r="AQ200" s="277">
        <v>280000000</v>
      </c>
      <c r="AR200" s="226">
        <v>3123395076</v>
      </c>
      <c r="AS200" s="226">
        <v>176080000</v>
      </c>
      <c r="AT200" s="277">
        <v>627426889</v>
      </c>
      <c r="AU200" s="226">
        <v>-347426889</v>
      </c>
      <c r="AV200" s="277">
        <v>768970216</v>
      </c>
      <c r="AW200" s="226">
        <v>-141543327</v>
      </c>
      <c r="AX200" s="277">
        <v>801934355</v>
      </c>
      <c r="AY200" s="226">
        <v>-32964139</v>
      </c>
      <c r="AZ200" s="226">
        <v>801934355</v>
      </c>
      <c r="BA200" s="225">
        <v>0</v>
      </c>
      <c r="BB200" s="225">
        <v>0</v>
      </c>
    </row>
    <row r="201" spans="1:54" x14ac:dyDescent="0.25">
      <c r="A201" s="1077" t="s">
        <v>99</v>
      </c>
      <c r="B201" s="829"/>
      <c r="C201" s="1077" t="s">
        <v>322</v>
      </c>
      <c r="D201" s="829"/>
      <c r="E201" s="1077" t="s">
        <v>324</v>
      </c>
      <c r="F201" s="829"/>
      <c r="G201" s="1077"/>
      <c r="H201" s="829"/>
      <c r="I201" s="1077"/>
      <c r="J201" s="829"/>
      <c r="K201" s="829"/>
      <c r="L201" s="1077"/>
      <c r="M201" s="829"/>
      <c r="N201" s="829"/>
      <c r="O201" s="1077"/>
      <c r="P201" s="829"/>
      <c r="Q201" s="1077"/>
      <c r="R201" s="829"/>
      <c r="S201" s="1076" t="s">
        <v>325</v>
      </c>
      <c r="T201" s="829"/>
      <c r="U201" s="829"/>
      <c r="V201" s="829"/>
      <c r="W201" s="829"/>
      <c r="X201" s="829"/>
      <c r="Y201" s="829"/>
      <c r="Z201" s="829"/>
      <c r="AA201" s="1077" t="s">
        <v>273</v>
      </c>
      <c r="AB201" s="829"/>
      <c r="AC201" s="829"/>
      <c r="AD201" s="829"/>
      <c r="AE201" s="829"/>
      <c r="AF201" s="1077" t="s">
        <v>274</v>
      </c>
      <c r="AG201" s="829"/>
      <c r="AH201" s="829"/>
      <c r="AI201" s="227" t="s">
        <v>286</v>
      </c>
      <c r="AJ201" s="1078" t="s">
        <v>421</v>
      </c>
      <c r="AK201" s="829"/>
      <c r="AL201" s="829"/>
      <c r="AM201" s="829"/>
      <c r="AN201" s="829"/>
      <c r="AO201" s="829"/>
      <c r="AP201" s="226">
        <v>2815325822</v>
      </c>
      <c r="AQ201" s="277">
        <v>165600000</v>
      </c>
      <c r="AR201" s="226">
        <v>2343725822</v>
      </c>
      <c r="AS201" s="225">
        <v>0</v>
      </c>
      <c r="AT201" s="277">
        <v>328800000</v>
      </c>
      <c r="AU201" s="226">
        <v>-163200000</v>
      </c>
      <c r="AV201" s="278">
        <v>0</v>
      </c>
      <c r="AW201" s="226">
        <v>328800000</v>
      </c>
      <c r="AX201" s="278">
        <v>0</v>
      </c>
      <c r="AY201" s="225">
        <v>0</v>
      </c>
      <c r="AZ201" s="225">
        <v>0</v>
      </c>
      <c r="BA201" s="225">
        <v>0</v>
      </c>
      <c r="BB201" s="225">
        <v>0</v>
      </c>
    </row>
    <row r="202" spans="1:54" s="256" customFormat="1" x14ac:dyDescent="0.25">
      <c r="A202" s="1120" t="s">
        <v>99</v>
      </c>
      <c r="B202" s="1121"/>
      <c r="C202" s="1120" t="s">
        <v>322</v>
      </c>
      <c r="D202" s="1121"/>
      <c r="E202" s="1120" t="s">
        <v>324</v>
      </c>
      <c r="F202" s="1121"/>
      <c r="G202" s="1120" t="s">
        <v>279</v>
      </c>
      <c r="H202" s="1121"/>
      <c r="I202" s="1120"/>
      <c r="J202" s="1121"/>
      <c r="K202" s="1121"/>
      <c r="L202" s="1120"/>
      <c r="M202" s="1121"/>
      <c r="N202" s="1121"/>
      <c r="O202" s="1120"/>
      <c r="P202" s="1121"/>
      <c r="Q202" s="1120"/>
      <c r="R202" s="1121"/>
      <c r="S202" s="1122" t="s">
        <v>237</v>
      </c>
      <c r="T202" s="1121"/>
      <c r="U202" s="1121"/>
      <c r="V202" s="1121"/>
      <c r="W202" s="1121"/>
      <c r="X202" s="1121"/>
      <c r="Y202" s="1121"/>
      <c r="Z202" s="1121"/>
      <c r="AA202" s="1120" t="s">
        <v>273</v>
      </c>
      <c r="AB202" s="1121"/>
      <c r="AC202" s="1121"/>
      <c r="AD202" s="1121"/>
      <c r="AE202" s="1121"/>
      <c r="AF202" s="1120" t="s">
        <v>274</v>
      </c>
      <c r="AG202" s="1121"/>
      <c r="AH202" s="1121"/>
      <c r="AI202" s="286" t="s">
        <v>65</v>
      </c>
      <c r="AJ202" s="1123" t="s">
        <v>275</v>
      </c>
      <c r="AK202" s="1121"/>
      <c r="AL202" s="1121"/>
      <c r="AM202" s="1121"/>
      <c r="AN202" s="1121"/>
      <c r="AO202" s="1121"/>
      <c r="AP202" s="223">
        <v>1300000000</v>
      </c>
      <c r="AQ202" s="281">
        <v>0</v>
      </c>
      <c r="AR202" s="223">
        <v>199000000</v>
      </c>
      <c r="AS202" s="223">
        <v>400000000</v>
      </c>
      <c r="AT202" s="280">
        <v>2129998</v>
      </c>
      <c r="AU202" s="223">
        <v>-2129998</v>
      </c>
      <c r="AV202" s="287">
        <v>9347274</v>
      </c>
      <c r="AW202" s="287">
        <v>-7217276</v>
      </c>
      <c r="AX202" s="287">
        <v>10418015</v>
      </c>
      <c r="AY202" s="287">
        <v>-1070741</v>
      </c>
      <c r="AZ202" s="287">
        <v>10418015</v>
      </c>
      <c r="BA202" s="288">
        <v>0</v>
      </c>
      <c r="BB202" s="288">
        <v>0</v>
      </c>
    </row>
    <row r="203" spans="1:54" x14ac:dyDescent="0.25">
      <c r="A203" s="1077" t="s">
        <v>99</v>
      </c>
      <c r="B203" s="829"/>
      <c r="C203" s="1077" t="s">
        <v>322</v>
      </c>
      <c r="D203" s="829"/>
      <c r="E203" s="1077" t="s">
        <v>324</v>
      </c>
      <c r="F203" s="829"/>
      <c r="G203" s="1077" t="s">
        <v>279</v>
      </c>
      <c r="H203" s="829"/>
      <c r="I203" s="1077"/>
      <c r="J203" s="829"/>
      <c r="K203" s="829"/>
      <c r="L203" s="1077"/>
      <c r="M203" s="829"/>
      <c r="N203" s="829"/>
      <c r="O203" s="1077"/>
      <c r="P203" s="829"/>
      <c r="Q203" s="1077"/>
      <c r="R203" s="829"/>
      <c r="S203" s="1076" t="s">
        <v>237</v>
      </c>
      <c r="T203" s="829"/>
      <c r="U203" s="829"/>
      <c r="V203" s="829"/>
      <c r="W203" s="829"/>
      <c r="X203" s="829"/>
      <c r="Y203" s="829"/>
      <c r="Z203" s="829"/>
      <c r="AA203" s="1077" t="s">
        <v>273</v>
      </c>
      <c r="AB203" s="829"/>
      <c r="AC203" s="829"/>
      <c r="AD203" s="829"/>
      <c r="AE203" s="829"/>
      <c r="AF203" s="1077" t="s">
        <v>274</v>
      </c>
      <c r="AG203" s="829"/>
      <c r="AH203" s="829"/>
      <c r="AI203" s="227" t="s">
        <v>286</v>
      </c>
      <c r="AJ203" s="1078" t="s">
        <v>421</v>
      </c>
      <c r="AK203" s="829"/>
      <c r="AL203" s="829"/>
      <c r="AM203" s="829"/>
      <c r="AN203" s="829"/>
      <c r="AO203" s="829"/>
      <c r="AP203" s="226">
        <v>2815325822</v>
      </c>
      <c r="AQ203" s="277">
        <v>165600000</v>
      </c>
      <c r="AR203" s="226">
        <v>2343725822</v>
      </c>
      <c r="AS203" s="225">
        <v>0</v>
      </c>
      <c r="AT203" s="277">
        <v>328800000</v>
      </c>
      <c r="AU203" s="226">
        <v>-163200000</v>
      </c>
      <c r="AV203" s="278">
        <v>0</v>
      </c>
      <c r="AW203" s="226">
        <v>328800000</v>
      </c>
      <c r="AX203" s="278">
        <v>0</v>
      </c>
      <c r="AY203" s="225">
        <v>0</v>
      </c>
      <c r="AZ203" s="225">
        <v>0</v>
      </c>
      <c r="BA203" s="225">
        <v>0</v>
      </c>
      <c r="BB203" s="225">
        <v>0</v>
      </c>
    </row>
    <row r="204" spans="1:54" x14ac:dyDescent="0.25">
      <c r="A204" s="1077" t="s">
        <v>99</v>
      </c>
      <c r="B204" s="829"/>
      <c r="C204" s="1077" t="s">
        <v>322</v>
      </c>
      <c r="D204" s="829"/>
      <c r="E204" s="1077" t="s">
        <v>324</v>
      </c>
      <c r="F204" s="829"/>
      <c r="G204" s="1077" t="s">
        <v>279</v>
      </c>
      <c r="H204" s="829"/>
      <c r="I204" s="1077" t="s">
        <v>280</v>
      </c>
      <c r="J204" s="829"/>
      <c r="K204" s="829"/>
      <c r="L204" s="1077"/>
      <c r="M204" s="829"/>
      <c r="N204" s="829"/>
      <c r="O204" s="1077"/>
      <c r="P204" s="829"/>
      <c r="Q204" s="1077"/>
      <c r="R204" s="829"/>
      <c r="S204" s="1076" t="s">
        <v>237</v>
      </c>
      <c r="T204" s="829"/>
      <c r="U204" s="829"/>
      <c r="V204" s="829"/>
      <c r="W204" s="829"/>
      <c r="X204" s="829"/>
      <c r="Y204" s="829"/>
      <c r="Z204" s="829"/>
      <c r="AA204" s="1077" t="s">
        <v>273</v>
      </c>
      <c r="AB204" s="829"/>
      <c r="AC204" s="829"/>
      <c r="AD204" s="829"/>
      <c r="AE204" s="829"/>
      <c r="AF204" s="1077" t="s">
        <v>274</v>
      </c>
      <c r="AG204" s="829"/>
      <c r="AH204" s="829"/>
      <c r="AI204" s="227" t="s">
        <v>65</v>
      </c>
      <c r="AJ204" s="1078" t="s">
        <v>275</v>
      </c>
      <c r="AK204" s="829"/>
      <c r="AL204" s="829"/>
      <c r="AM204" s="829"/>
      <c r="AN204" s="829"/>
      <c r="AO204" s="829"/>
      <c r="AP204" s="226">
        <v>1300000000</v>
      </c>
      <c r="AQ204" s="278">
        <v>0</v>
      </c>
      <c r="AR204" s="226">
        <v>199000000</v>
      </c>
      <c r="AS204" s="225">
        <v>0</v>
      </c>
      <c r="AT204" s="277">
        <v>2129998</v>
      </c>
      <c r="AU204" s="226">
        <v>-2129998</v>
      </c>
      <c r="AV204" s="277">
        <v>9347274</v>
      </c>
      <c r="AW204" s="226">
        <v>-7217276</v>
      </c>
      <c r="AX204" s="277">
        <v>10418015</v>
      </c>
      <c r="AY204" s="226">
        <v>-1070741</v>
      </c>
      <c r="AZ204" s="226">
        <v>10418015</v>
      </c>
      <c r="BA204" s="225">
        <v>0</v>
      </c>
      <c r="BB204" s="225">
        <v>0</v>
      </c>
    </row>
    <row r="205" spans="1:54" x14ac:dyDescent="0.25">
      <c r="A205" s="1077" t="s">
        <v>99</v>
      </c>
      <c r="B205" s="829"/>
      <c r="C205" s="1077" t="s">
        <v>322</v>
      </c>
      <c r="D205" s="829"/>
      <c r="E205" s="1077" t="s">
        <v>324</v>
      </c>
      <c r="F205" s="829"/>
      <c r="G205" s="1077" t="s">
        <v>279</v>
      </c>
      <c r="H205" s="829"/>
      <c r="I205" s="1077" t="s">
        <v>280</v>
      </c>
      <c r="J205" s="829"/>
      <c r="K205" s="829"/>
      <c r="L205" s="1077"/>
      <c r="M205" s="829"/>
      <c r="N205" s="829"/>
      <c r="O205" s="1077"/>
      <c r="P205" s="829"/>
      <c r="Q205" s="1077"/>
      <c r="R205" s="829"/>
      <c r="S205" s="1076" t="s">
        <v>237</v>
      </c>
      <c r="T205" s="829"/>
      <c r="U205" s="829"/>
      <c r="V205" s="829"/>
      <c r="W205" s="829"/>
      <c r="X205" s="829"/>
      <c r="Y205" s="829"/>
      <c r="Z205" s="829"/>
      <c r="AA205" s="1077" t="s">
        <v>273</v>
      </c>
      <c r="AB205" s="829"/>
      <c r="AC205" s="829"/>
      <c r="AD205" s="829"/>
      <c r="AE205" s="829"/>
      <c r="AF205" s="1077" t="s">
        <v>274</v>
      </c>
      <c r="AG205" s="829"/>
      <c r="AH205" s="829"/>
      <c r="AI205" s="227" t="s">
        <v>286</v>
      </c>
      <c r="AJ205" s="1078" t="s">
        <v>421</v>
      </c>
      <c r="AK205" s="829"/>
      <c r="AL205" s="829"/>
      <c r="AM205" s="829"/>
      <c r="AN205" s="829"/>
      <c r="AO205" s="829"/>
      <c r="AP205" s="226">
        <v>2815325822</v>
      </c>
      <c r="AQ205" s="277">
        <v>165600000</v>
      </c>
      <c r="AR205" s="226">
        <v>2343725822</v>
      </c>
      <c r="AS205" s="225">
        <v>0</v>
      </c>
      <c r="AT205" s="277">
        <v>328800000</v>
      </c>
      <c r="AU205" s="226">
        <v>-163200000</v>
      </c>
      <c r="AV205" s="278">
        <v>0</v>
      </c>
      <c r="AW205" s="226">
        <v>328800000</v>
      </c>
      <c r="AX205" s="278">
        <v>0</v>
      </c>
      <c r="AY205" s="225">
        <v>0</v>
      </c>
      <c r="AZ205" s="225">
        <v>0</v>
      </c>
      <c r="BA205" s="225">
        <v>0</v>
      </c>
      <c r="BB205" s="225">
        <v>0</v>
      </c>
    </row>
    <row r="206" spans="1:54" x14ac:dyDescent="0.25">
      <c r="A206" s="1077" t="s">
        <v>99</v>
      </c>
      <c r="B206" s="829"/>
      <c r="C206" s="1077" t="s">
        <v>322</v>
      </c>
      <c r="D206" s="829"/>
      <c r="E206" s="1077" t="s">
        <v>324</v>
      </c>
      <c r="F206" s="829"/>
      <c r="G206" s="1077" t="s">
        <v>279</v>
      </c>
      <c r="H206" s="829"/>
      <c r="I206" s="1077" t="s">
        <v>280</v>
      </c>
      <c r="J206" s="829"/>
      <c r="K206" s="829"/>
      <c r="L206" s="1077" t="s">
        <v>282</v>
      </c>
      <c r="M206" s="829"/>
      <c r="N206" s="829"/>
      <c r="O206" s="1077"/>
      <c r="P206" s="829"/>
      <c r="Q206" s="1077"/>
      <c r="R206" s="829"/>
      <c r="S206" s="1076" t="s">
        <v>326</v>
      </c>
      <c r="T206" s="829"/>
      <c r="U206" s="829"/>
      <c r="V206" s="829"/>
      <c r="W206" s="829"/>
      <c r="X206" s="829"/>
      <c r="Y206" s="829"/>
      <c r="Z206" s="829"/>
      <c r="AA206" s="1077" t="s">
        <v>273</v>
      </c>
      <c r="AB206" s="829"/>
      <c r="AC206" s="829"/>
      <c r="AD206" s="829"/>
      <c r="AE206" s="829"/>
      <c r="AF206" s="1077" t="s">
        <v>274</v>
      </c>
      <c r="AG206" s="829"/>
      <c r="AH206" s="829"/>
      <c r="AI206" s="227" t="s">
        <v>65</v>
      </c>
      <c r="AJ206" s="1078" t="s">
        <v>275</v>
      </c>
      <c r="AK206" s="829"/>
      <c r="AL206" s="829"/>
      <c r="AM206" s="829"/>
      <c r="AN206" s="829"/>
      <c r="AO206" s="829"/>
      <c r="AP206" s="226">
        <v>1300000000</v>
      </c>
      <c r="AQ206" s="278">
        <v>0</v>
      </c>
      <c r="AR206" s="226">
        <v>199000000</v>
      </c>
      <c r="AS206" s="225">
        <v>0</v>
      </c>
      <c r="AT206" s="277">
        <v>2129998</v>
      </c>
      <c r="AU206" s="226">
        <v>-2129998</v>
      </c>
      <c r="AV206" s="277">
        <v>9347274</v>
      </c>
      <c r="AW206" s="226">
        <v>-7217276</v>
      </c>
      <c r="AX206" s="277">
        <v>10418015</v>
      </c>
      <c r="AY206" s="226">
        <v>-1070741</v>
      </c>
      <c r="AZ206" s="226">
        <v>10418015</v>
      </c>
      <c r="BA206" s="225">
        <v>0</v>
      </c>
      <c r="BB206" s="225">
        <v>0</v>
      </c>
    </row>
    <row r="207" spans="1:54" x14ac:dyDescent="0.25">
      <c r="A207" s="1084" t="s">
        <v>99</v>
      </c>
      <c r="B207" s="829"/>
      <c r="C207" s="1084" t="s">
        <v>322</v>
      </c>
      <c r="D207" s="829"/>
      <c r="E207" s="1084" t="s">
        <v>324</v>
      </c>
      <c r="F207" s="829"/>
      <c r="G207" s="1084" t="s">
        <v>279</v>
      </c>
      <c r="H207" s="829"/>
      <c r="I207" s="1084" t="s">
        <v>280</v>
      </c>
      <c r="J207" s="829"/>
      <c r="K207" s="829"/>
      <c r="L207" s="1084" t="s">
        <v>282</v>
      </c>
      <c r="M207" s="829"/>
      <c r="N207" s="829"/>
      <c r="O207" s="1084" t="s">
        <v>279</v>
      </c>
      <c r="P207" s="829"/>
      <c r="Q207" s="1084"/>
      <c r="R207" s="829"/>
      <c r="S207" s="1083" t="s">
        <v>332</v>
      </c>
      <c r="T207" s="829"/>
      <c r="U207" s="829"/>
      <c r="V207" s="829"/>
      <c r="W207" s="829"/>
      <c r="X207" s="829"/>
      <c r="Y207" s="829"/>
      <c r="Z207" s="829"/>
      <c r="AA207" s="1084" t="s">
        <v>273</v>
      </c>
      <c r="AB207" s="829"/>
      <c r="AC207" s="829"/>
      <c r="AD207" s="829"/>
      <c r="AE207" s="829"/>
      <c r="AF207" s="1084" t="s">
        <v>274</v>
      </c>
      <c r="AG207" s="829"/>
      <c r="AH207" s="829"/>
      <c r="AI207" s="224" t="s">
        <v>65</v>
      </c>
      <c r="AJ207" s="1085" t="s">
        <v>275</v>
      </c>
      <c r="AK207" s="829"/>
      <c r="AL207" s="829"/>
      <c r="AM207" s="829"/>
      <c r="AN207" s="829"/>
      <c r="AO207" s="829"/>
      <c r="AP207" s="223">
        <v>197200000</v>
      </c>
      <c r="AQ207" s="281">
        <v>0</v>
      </c>
      <c r="AR207" s="223">
        <v>107200000</v>
      </c>
      <c r="AS207" s="222">
        <v>0</v>
      </c>
      <c r="AT207" s="281">
        <v>0</v>
      </c>
      <c r="AU207" s="222">
        <v>0</v>
      </c>
      <c r="AV207" s="281">
        <v>0</v>
      </c>
      <c r="AW207" s="222">
        <v>0</v>
      </c>
      <c r="AX207" s="281">
        <v>0</v>
      </c>
      <c r="AY207" s="222">
        <v>0</v>
      </c>
      <c r="AZ207" s="222">
        <v>0</v>
      </c>
      <c r="BA207" s="222">
        <v>0</v>
      </c>
      <c r="BB207" s="222">
        <v>0</v>
      </c>
    </row>
    <row r="208" spans="1:54" x14ac:dyDescent="0.25">
      <c r="A208" s="1084" t="s">
        <v>99</v>
      </c>
      <c r="B208" s="829"/>
      <c r="C208" s="1084" t="s">
        <v>322</v>
      </c>
      <c r="D208" s="829"/>
      <c r="E208" s="1084" t="s">
        <v>324</v>
      </c>
      <c r="F208" s="829"/>
      <c r="G208" s="1084" t="s">
        <v>279</v>
      </c>
      <c r="H208" s="829"/>
      <c r="I208" s="1084" t="s">
        <v>280</v>
      </c>
      <c r="J208" s="829"/>
      <c r="K208" s="829"/>
      <c r="L208" s="1084" t="s">
        <v>282</v>
      </c>
      <c r="M208" s="829"/>
      <c r="N208" s="829"/>
      <c r="O208" s="1084" t="s">
        <v>282</v>
      </c>
      <c r="P208" s="829"/>
      <c r="Q208" s="1084"/>
      <c r="R208" s="829"/>
      <c r="S208" s="1083" t="s">
        <v>327</v>
      </c>
      <c r="T208" s="829"/>
      <c r="U208" s="829"/>
      <c r="V208" s="829"/>
      <c r="W208" s="829"/>
      <c r="X208" s="829"/>
      <c r="Y208" s="829"/>
      <c r="Z208" s="829"/>
      <c r="AA208" s="1084" t="s">
        <v>273</v>
      </c>
      <c r="AB208" s="829"/>
      <c r="AC208" s="829"/>
      <c r="AD208" s="829"/>
      <c r="AE208" s="829"/>
      <c r="AF208" s="1084" t="s">
        <v>274</v>
      </c>
      <c r="AG208" s="829"/>
      <c r="AH208" s="829"/>
      <c r="AI208" s="224" t="s">
        <v>65</v>
      </c>
      <c r="AJ208" s="1085" t="s">
        <v>275</v>
      </c>
      <c r="AK208" s="829"/>
      <c r="AL208" s="829"/>
      <c r="AM208" s="829"/>
      <c r="AN208" s="829"/>
      <c r="AO208" s="829"/>
      <c r="AP208" s="223">
        <v>135600000</v>
      </c>
      <c r="AQ208" s="281">
        <v>0</v>
      </c>
      <c r="AR208" s="223">
        <v>30600000</v>
      </c>
      <c r="AS208" s="222">
        <v>0</v>
      </c>
      <c r="AT208" s="281">
        <v>0</v>
      </c>
      <c r="AU208" s="222">
        <v>0</v>
      </c>
      <c r="AV208" s="281">
        <v>0</v>
      </c>
      <c r="AW208" s="222">
        <v>0</v>
      </c>
      <c r="AX208" s="281">
        <v>0</v>
      </c>
      <c r="AY208" s="222">
        <v>0</v>
      </c>
      <c r="AZ208" s="222">
        <v>0</v>
      </c>
      <c r="BA208" s="222">
        <v>0</v>
      </c>
      <c r="BB208" s="222">
        <v>0</v>
      </c>
    </row>
    <row r="209" spans="1:54" x14ac:dyDescent="0.25">
      <c r="A209" s="1084" t="s">
        <v>99</v>
      </c>
      <c r="B209" s="829"/>
      <c r="C209" s="1084" t="s">
        <v>322</v>
      </c>
      <c r="D209" s="829"/>
      <c r="E209" s="1084" t="s">
        <v>324</v>
      </c>
      <c r="F209" s="829"/>
      <c r="G209" s="1084" t="s">
        <v>279</v>
      </c>
      <c r="H209" s="829"/>
      <c r="I209" s="1084" t="s">
        <v>280</v>
      </c>
      <c r="J209" s="829"/>
      <c r="K209" s="829"/>
      <c r="L209" s="1084" t="s">
        <v>282</v>
      </c>
      <c r="M209" s="829"/>
      <c r="N209" s="829"/>
      <c r="O209" s="1084" t="s">
        <v>289</v>
      </c>
      <c r="P209" s="829"/>
      <c r="Q209" s="1084"/>
      <c r="R209" s="829"/>
      <c r="S209" s="1083" t="s">
        <v>328</v>
      </c>
      <c r="T209" s="829"/>
      <c r="U209" s="829"/>
      <c r="V209" s="829"/>
      <c r="W209" s="829"/>
      <c r="X209" s="829"/>
      <c r="Y209" s="829"/>
      <c r="Z209" s="829"/>
      <c r="AA209" s="1084" t="s">
        <v>273</v>
      </c>
      <c r="AB209" s="829"/>
      <c r="AC209" s="829"/>
      <c r="AD209" s="829"/>
      <c r="AE209" s="829"/>
      <c r="AF209" s="1084" t="s">
        <v>274</v>
      </c>
      <c r="AG209" s="829"/>
      <c r="AH209" s="829"/>
      <c r="AI209" s="224" t="s">
        <v>65</v>
      </c>
      <c r="AJ209" s="1085" t="s">
        <v>275</v>
      </c>
      <c r="AK209" s="829"/>
      <c r="AL209" s="829"/>
      <c r="AM209" s="829"/>
      <c r="AN209" s="829"/>
      <c r="AO209" s="829"/>
      <c r="AP209" s="223">
        <v>341600000</v>
      </c>
      <c r="AQ209" s="281">
        <v>0</v>
      </c>
      <c r="AR209" s="222">
        <v>0</v>
      </c>
      <c r="AS209" s="222">
        <v>0</v>
      </c>
      <c r="AT209" s="281">
        <v>0</v>
      </c>
      <c r="AU209" s="222">
        <v>0</v>
      </c>
      <c r="AV209" s="280">
        <v>1787432</v>
      </c>
      <c r="AW209" s="223">
        <v>-1787432</v>
      </c>
      <c r="AX209" s="280">
        <v>1787432</v>
      </c>
      <c r="AY209" s="222">
        <v>0</v>
      </c>
      <c r="AZ209" s="223">
        <v>1787432</v>
      </c>
      <c r="BA209" s="222">
        <v>0</v>
      </c>
      <c r="BB209" s="222">
        <v>0</v>
      </c>
    </row>
    <row r="210" spans="1:54" x14ac:dyDescent="0.25">
      <c r="A210" s="1084" t="s">
        <v>99</v>
      </c>
      <c r="B210" s="829"/>
      <c r="C210" s="1084" t="s">
        <v>322</v>
      </c>
      <c r="D210" s="829"/>
      <c r="E210" s="1084" t="s">
        <v>324</v>
      </c>
      <c r="F210" s="829"/>
      <c r="G210" s="1084" t="s">
        <v>279</v>
      </c>
      <c r="H210" s="829"/>
      <c r="I210" s="1084" t="s">
        <v>280</v>
      </c>
      <c r="J210" s="829"/>
      <c r="K210" s="829"/>
      <c r="L210" s="1084" t="s">
        <v>282</v>
      </c>
      <c r="M210" s="829"/>
      <c r="N210" s="829"/>
      <c r="O210" s="1084" t="s">
        <v>283</v>
      </c>
      <c r="P210" s="829"/>
      <c r="Q210" s="1084"/>
      <c r="R210" s="829"/>
      <c r="S210" s="1083" t="s">
        <v>84</v>
      </c>
      <c r="T210" s="829"/>
      <c r="U210" s="829"/>
      <c r="V210" s="829"/>
      <c r="W210" s="829"/>
      <c r="X210" s="829"/>
      <c r="Y210" s="829"/>
      <c r="Z210" s="829"/>
      <c r="AA210" s="1084" t="s">
        <v>273</v>
      </c>
      <c r="AB210" s="829"/>
      <c r="AC210" s="829"/>
      <c r="AD210" s="829"/>
      <c r="AE210" s="829"/>
      <c r="AF210" s="1084" t="s">
        <v>274</v>
      </c>
      <c r="AG210" s="829"/>
      <c r="AH210" s="829"/>
      <c r="AI210" s="224" t="s">
        <v>65</v>
      </c>
      <c r="AJ210" s="1085" t="s">
        <v>275</v>
      </c>
      <c r="AK210" s="829"/>
      <c r="AL210" s="829"/>
      <c r="AM210" s="829"/>
      <c r="AN210" s="829"/>
      <c r="AO210" s="829"/>
      <c r="AP210" s="223">
        <v>394400000</v>
      </c>
      <c r="AQ210" s="281">
        <v>0</v>
      </c>
      <c r="AR210" s="222">
        <v>0</v>
      </c>
      <c r="AS210" s="222">
        <v>0</v>
      </c>
      <c r="AT210" s="280">
        <v>2129998</v>
      </c>
      <c r="AU210" s="223">
        <v>-2129998</v>
      </c>
      <c r="AV210" s="280">
        <v>7559842</v>
      </c>
      <c r="AW210" s="223">
        <v>-5429844</v>
      </c>
      <c r="AX210" s="280">
        <v>8630583</v>
      </c>
      <c r="AY210" s="223">
        <v>-1070741</v>
      </c>
      <c r="AZ210" s="223">
        <v>8630583</v>
      </c>
      <c r="BA210" s="222">
        <v>0</v>
      </c>
      <c r="BB210" s="222">
        <v>0</v>
      </c>
    </row>
    <row r="211" spans="1:54" x14ac:dyDescent="0.25">
      <c r="A211" s="1084" t="s">
        <v>99</v>
      </c>
      <c r="B211" s="829"/>
      <c r="C211" s="1084" t="s">
        <v>322</v>
      </c>
      <c r="D211" s="829"/>
      <c r="E211" s="1084" t="s">
        <v>324</v>
      </c>
      <c r="F211" s="829"/>
      <c r="G211" s="1084" t="s">
        <v>279</v>
      </c>
      <c r="H211" s="829"/>
      <c r="I211" s="1084" t="s">
        <v>280</v>
      </c>
      <c r="J211" s="829"/>
      <c r="K211" s="829"/>
      <c r="L211" s="1084" t="s">
        <v>282</v>
      </c>
      <c r="M211" s="829"/>
      <c r="N211" s="829"/>
      <c r="O211" s="1084" t="s">
        <v>292</v>
      </c>
      <c r="P211" s="829"/>
      <c r="Q211" s="1084"/>
      <c r="R211" s="829"/>
      <c r="S211" s="1083" t="s">
        <v>329</v>
      </c>
      <c r="T211" s="829"/>
      <c r="U211" s="829"/>
      <c r="V211" s="829"/>
      <c r="W211" s="829"/>
      <c r="X211" s="829"/>
      <c r="Y211" s="829"/>
      <c r="Z211" s="829"/>
      <c r="AA211" s="1084" t="s">
        <v>273</v>
      </c>
      <c r="AB211" s="829"/>
      <c r="AC211" s="829"/>
      <c r="AD211" s="829"/>
      <c r="AE211" s="829"/>
      <c r="AF211" s="1084" t="s">
        <v>274</v>
      </c>
      <c r="AG211" s="829"/>
      <c r="AH211" s="829"/>
      <c r="AI211" s="224" t="s">
        <v>65</v>
      </c>
      <c r="AJ211" s="1085" t="s">
        <v>275</v>
      </c>
      <c r="AK211" s="829"/>
      <c r="AL211" s="829"/>
      <c r="AM211" s="829"/>
      <c r="AN211" s="829"/>
      <c r="AO211" s="829"/>
      <c r="AP211" s="223">
        <v>230000000</v>
      </c>
      <c r="AQ211" s="281">
        <v>0</v>
      </c>
      <c r="AR211" s="223">
        <v>60000000</v>
      </c>
      <c r="AS211" s="222">
        <v>0</v>
      </c>
      <c r="AT211" s="281">
        <v>0</v>
      </c>
      <c r="AU211" s="222">
        <v>0</v>
      </c>
      <c r="AV211" s="281">
        <v>0</v>
      </c>
      <c r="AW211" s="222">
        <v>0</v>
      </c>
      <c r="AX211" s="281">
        <v>0</v>
      </c>
      <c r="AY211" s="222">
        <v>0</v>
      </c>
      <c r="AZ211" s="222">
        <v>0</v>
      </c>
      <c r="BA211" s="222">
        <v>0</v>
      </c>
      <c r="BB211" s="222">
        <v>0</v>
      </c>
    </row>
    <row r="212" spans="1:54" x14ac:dyDescent="0.25">
      <c r="A212" s="1084" t="s">
        <v>99</v>
      </c>
      <c r="B212" s="829"/>
      <c r="C212" s="1084" t="s">
        <v>322</v>
      </c>
      <c r="D212" s="829"/>
      <c r="E212" s="1084" t="s">
        <v>324</v>
      </c>
      <c r="F212" s="829"/>
      <c r="G212" s="1084" t="s">
        <v>279</v>
      </c>
      <c r="H212" s="829"/>
      <c r="I212" s="1084" t="s">
        <v>280</v>
      </c>
      <c r="J212" s="829"/>
      <c r="K212" s="829"/>
      <c r="L212" s="1084" t="s">
        <v>282</v>
      </c>
      <c r="M212" s="829"/>
      <c r="N212" s="829"/>
      <c r="O212" s="1084" t="s">
        <v>80</v>
      </c>
      <c r="P212" s="829"/>
      <c r="Q212" s="1084"/>
      <c r="R212" s="829"/>
      <c r="S212" s="1083" t="s">
        <v>330</v>
      </c>
      <c r="T212" s="829"/>
      <c r="U212" s="829"/>
      <c r="V212" s="829"/>
      <c r="W212" s="829"/>
      <c r="X212" s="829"/>
      <c r="Y212" s="829"/>
      <c r="Z212" s="829"/>
      <c r="AA212" s="1084" t="s">
        <v>273</v>
      </c>
      <c r="AB212" s="829"/>
      <c r="AC212" s="829"/>
      <c r="AD212" s="829"/>
      <c r="AE212" s="829"/>
      <c r="AF212" s="1084" t="s">
        <v>274</v>
      </c>
      <c r="AG212" s="829"/>
      <c r="AH212" s="829"/>
      <c r="AI212" s="224" t="s">
        <v>65</v>
      </c>
      <c r="AJ212" s="1085" t="s">
        <v>275</v>
      </c>
      <c r="AK212" s="829"/>
      <c r="AL212" s="829"/>
      <c r="AM212" s="829"/>
      <c r="AN212" s="829"/>
      <c r="AO212" s="829"/>
      <c r="AP212" s="223">
        <v>1200000</v>
      </c>
      <c r="AQ212" s="281">
        <v>0</v>
      </c>
      <c r="AR212" s="223">
        <v>1200000</v>
      </c>
      <c r="AS212" s="222">
        <v>0</v>
      </c>
      <c r="AT212" s="281">
        <v>0</v>
      </c>
      <c r="AU212" s="222">
        <v>0</v>
      </c>
      <c r="AV212" s="281">
        <v>0</v>
      </c>
      <c r="AW212" s="222">
        <v>0</v>
      </c>
      <c r="AX212" s="281">
        <v>0</v>
      </c>
      <c r="AY212" s="222">
        <v>0</v>
      </c>
      <c r="AZ212" s="222">
        <v>0</v>
      </c>
      <c r="BA212" s="222">
        <v>0</v>
      </c>
      <c r="BB212" s="222">
        <v>0</v>
      </c>
    </row>
    <row r="213" spans="1:54" x14ac:dyDescent="0.25">
      <c r="A213" s="1077" t="s">
        <v>99</v>
      </c>
      <c r="B213" s="829"/>
      <c r="C213" s="1077" t="s">
        <v>322</v>
      </c>
      <c r="D213" s="829"/>
      <c r="E213" s="1077" t="s">
        <v>324</v>
      </c>
      <c r="F213" s="829"/>
      <c r="G213" s="1077" t="s">
        <v>279</v>
      </c>
      <c r="H213" s="829"/>
      <c r="I213" s="1077" t="s">
        <v>280</v>
      </c>
      <c r="J213" s="829"/>
      <c r="K213" s="829"/>
      <c r="L213" s="1077" t="s">
        <v>289</v>
      </c>
      <c r="M213" s="829"/>
      <c r="N213" s="829"/>
      <c r="O213" s="1077"/>
      <c r="P213" s="829"/>
      <c r="Q213" s="1077"/>
      <c r="R213" s="829"/>
      <c r="S213" s="1076" t="s">
        <v>422</v>
      </c>
      <c r="T213" s="829"/>
      <c r="U213" s="829"/>
      <c r="V213" s="829"/>
      <c r="W213" s="829"/>
      <c r="X213" s="829"/>
      <c r="Y213" s="829"/>
      <c r="Z213" s="829"/>
      <c r="AA213" s="1077" t="s">
        <v>273</v>
      </c>
      <c r="AB213" s="829"/>
      <c r="AC213" s="829"/>
      <c r="AD213" s="829"/>
      <c r="AE213" s="829"/>
      <c r="AF213" s="1077" t="s">
        <v>274</v>
      </c>
      <c r="AG213" s="829"/>
      <c r="AH213" s="829"/>
      <c r="AI213" s="227" t="s">
        <v>286</v>
      </c>
      <c r="AJ213" s="1078" t="s">
        <v>421</v>
      </c>
      <c r="AK213" s="829"/>
      <c r="AL213" s="829"/>
      <c r="AM213" s="829"/>
      <c r="AN213" s="829"/>
      <c r="AO213" s="829"/>
      <c r="AP213" s="226">
        <v>2815325822</v>
      </c>
      <c r="AQ213" s="277">
        <v>165600000</v>
      </c>
      <c r="AR213" s="226">
        <v>2343725822</v>
      </c>
      <c r="AS213" s="225">
        <v>0</v>
      </c>
      <c r="AT213" s="277">
        <v>328800000</v>
      </c>
      <c r="AU213" s="226">
        <v>-163200000</v>
      </c>
      <c r="AV213" s="278">
        <v>0</v>
      </c>
      <c r="AW213" s="226">
        <v>328800000</v>
      </c>
      <c r="AX213" s="278">
        <v>0</v>
      </c>
      <c r="AY213" s="225">
        <v>0</v>
      </c>
      <c r="AZ213" s="225">
        <v>0</v>
      </c>
      <c r="BA213" s="225">
        <v>0</v>
      </c>
      <c r="BB213" s="225">
        <v>0</v>
      </c>
    </row>
    <row r="214" spans="1:54" x14ac:dyDescent="0.25">
      <c r="A214" s="1084" t="s">
        <v>99</v>
      </c>
      <c r="B214" s="829"/>
      <c r="C214" s="1084" t="s">
        <v>322</v>
      </c>
      <c r="D214" s="829"/>
      <c r="E214" s="1084" t="s">
        <v>324</v>
      </c>
      <c r="F214" s="829"/>
      <c r="G214" s="1084" t="s">
        <v>279</v>
      </c>
      <c r="H214" s="829"/>
      <c r="I214" s="1084" t="s">
        <v>280</v>
      </c>
      <c r="J214" s="829"/>
      <c r="K214" s="829"/>
      <c r="L214" s="1084" t="s">
        <v>289</v>
      </c>
      <c r="M214" s="829"/>
      <c r="N214" s="829"/>
      <c r="O214" s="1084" t="s">
        <v>279</v>
      </c>
      <c r="P214" s="829"/>
      <c r="Q214" s="1084"/>
      <c r="R214" s="829"/>
      <c r="S214" s="1083" t="s">
        <v>332</v>
      </c>
      <c r="T214" s="829"/>
      <c r="U214" s="829"/>
      <c r="V214" s="829"/>
      <c r="W214" s="829"/>
      <c r="X214" s="829"/>
      <c r="Y214" s="829"/>
      <c r="Z214" s="829"/>
      <c r="AA214" s="1084" t="s">
        <v>273</v>
      </c>
      <c r="AB214" s="829"/>
      <c r="AC214" s="829"/>
      <c r="AD214" s="829"/>
      <c r="AE214" s="829"/>
      <c r="AF214" s="1084" t="s">
        <v>274</v>
      </c>
      <c r="AG214" s="829"/>
      <c r="AH214" s="829"/>
      <c r="AI214" s="224" t="s">
        <v>286</v>
      </c>
      <c r="AJ214" s="1085" t="s">
        <v>421</v>
      </c>
      <c r="AK214" s="829"/>
      <c r="AL214" s="829"/>
      <c r="AM214" s="829"/>
      <c r="AN214" s="829"/>
      <c r="AO214" s="829"/>
      <c r="AP214" s="223">
        <v>1217200000</v>
      </c>
      <c r="AQ214" s="280">
        <v>165600000</v>
      </c>
      <c r="AR214" s="223">
        <v>745600000</v>
      </c>
      <c r="AS214" s="222">
        <v>0</v>
      </c>
      <c r="AT214" s="280">
        <v>328800000</v>
      </c>
      <c r="AU214" s="223">
        <v>-163200000</v>
      </c>
      <c r="AV214" s="281">
        <v>0</v>
      </c>
      <c r="AW214" s="223">
        <v>328800000</v>
      </c>
      <c r="AX214" s="281">
        <v>0</v>
      </c>
      <c r="AY214" s="222">
        <v>0</v>
      </c>
      <c r="AZ214" s="222">
        <v>0</v>
      </c>
      <c r="BA214" s="222">
        <v>0</v>
      </c>
      <c r="BB214" s="222">
        <v>0</v>
      </c>
    </row>
    <row r="215" spans="1:54" x14ac:dyDescent="0.25">
      <c r="A215" s="1084" t="s">
        <v>99</v>
      </c>
      <c r="B215" s="829"/>
      <c r="C215" s="1084" t="s">
        <v>322</v>
      </c>
      <c r="D215" s="829"/>
      <c r="E215" s="1084" t="s">
        <v>324</v>
      </c>
      <c r="F215" s="829"/>
      <c r="G215" s="1084" t="s">
        <v>279</v>
      </c>
      <c r="H215" s="829"/>
      <c r="I215" s="1084" t="s">
        <v>280</v>
      </c>
      <c r="J215" s="829"/>
      <c r="K215" s="829"/>
      <c r="L215" s="1084" t="s">
        <v>289</v>
      </c>
      <c r="M215" s="829"/>
      <c r="N215" s="829"/>
      <c r="O215" s="1084" t="s">
        <v>282</v>
      </c>
      <c r="P215" s="829"/>
      <c r="Q215" s="1084"/>
      <c r="R215" s="829"/>
      <c r="S215" s="1083" t="s">
        <v>327</v>
      </c>
      <c r="T215" s="829"/>
      <c r="U215" s="829"/>
      <c r="V215" s="829"/>
      <c r="W215" s="829"/>
      <c r="X215" s="829"/>
      <c r="Y215" s="829"/>
      <c r="Z215" s="829"/>
      <c r="AA215" s="1084" t="s">
        <v>273</v>
      </c>
      <c r="AB215" s="829"/>
      <c r="AC215" s="829"/>
      <c r="AD215" s="829"/>
      <c r="AE215" s="829"/>
      <c r="AF215" s="1084" t="s">
        <v>274</v>
      </c>
      <c r="AG215" s="829"/>
      <c r="AH215" s="829"/>
      <c r="AI215" s="224" t="s">
        <v>286</v>
      </c>
      <c r="AJ215" s="1085" t="s">
        <v>421</v>
      </c>
      <c r="AK215" s="829"/>
      <c r="AL215" s="829"/>
      <c r="AM215" s="829"/>
      <c r="AN215" s="829"/>
      <c r="AO215" s="829"/>
      <c r="AP215" s="223">
        <v>228000000</v>
      </c>
      <c r="AQ215" s="281">
        <v>0</v>
      </c>
      <c r="AR215" s="223">
        <v>228000000</v>
      </c>
      <c r="AS215" s="222">
        <v>0</v>
      </c>
      <c r="AT215" s="281">
        <v>0</v>
      </c>
      <c r="AU215" s="222">
        <v>0</v>
      </c>
      <c r="AV215" s="281">
        <v>0</v>
      </c>
      <c r="AW215" s="222">
        <v>0</v>
      </c>
      <c r="AX215" s="281">
        <v>0</v>
      </c>
      <c r="AY215" s="222">
        <v>0</v>
      </c>
      <c r="AZ215" s="222">
        <v>0</v>
      </c>
      <c r="BA215" s="222">
        <v>0</v>
      </c>
      <c r="BB215" s="222">
        <v>0</v>
      </c>
    </row>
    <row r="216" spans="1:54" x14ac:dyDescent="0.25">
      <c r="A216" s="1084" t="s">
        <v>99</v>
      </c>
      <c r="B216" s="829"/>
      <c r="C216" s="1084" t="s">
        <v>322</v>
      </c>
      <c r="D216" s="829"/>
      <c r="E216" s="1084" t="s">
        <v>324</v>
      </c>
      <c r="F216" s="829"/>
      <c r="G216" s="1084" t="s">
        <v>279</v>
      </c>
      <c r="H216" s="829"/>
      <c r="I216" s="1084" t="s">
        <v>280</v>
      </c>
      <c r="J216" s="829"/>
      <c r="K216" s="829"/>
      <c r="L216" s="1084" t="s">
        <v>289</v>
      </c>
      <c r="M216" s="829"/>
      <c r="N216" s="829"/>
      <c r="O216" s="1084" t="s">
        <v>289</v>
      </c>
      <c r="P216" s="829"/>
      <c r="Q216" s="1084"/>
      <c r="R216" s="829"/>
      <c r="S216" s="1083" t="s">
        <v>328</v>
      </c>
      <c r="T216" s="829"/>
      <c r="U216" s="829"/>
      <c r="V216" s="829"/>
      <c r="W216" s="829"/>
      <c r="X216" s="829"/>
      <c r="Y216" s="829"/>
      <c r="Z216" s="829"/>
      <c r="AA216" s="1084" t="s">
        <v>273</v>
      </c>
      <c r="AB216" s="829"/>
      <c r="AC216" s="829"/>
      <c r="AD216" s="829"/>
      <c r="AE216" s="829"/>
      <c r="AF216" s="1084" t="s">
        <v>274</v>
      </c>
      <c r="AG216" s="829"/>
      <c r="AH216" s="829"/>
      <c r="AI216" s="224" t="s">
        <v>286</v>
      </c>
      <c r="AJ216" s="1085" t="s">
        <v>421</v>
      </c>
      <c r="AK216" s="829"/>
      <c r="AL216" s="829"/>
      <c r="AM216" s="829"/>
      <c r="AN216" s="829"/>
      <c r="AO216" s="829"/>
      <c r="AP216" s="223">
        <v>164000000</v>
      </c>
      <c r="AQ216" s="281">
        <v>0</v>
      </c>
      <c r="AR216" s="223">
        <v>164000000</v>
      </c>
      <c r="AS216" s="222">
        <v>0</v>
      </c>
      <c r="AT216" s="281">
        <v>0</v>
      </c>
      <c r="AU216" s="222">
        <v>0</v>
      </c>
      <c r="AV216" s="281">
        <v>0</v>
      </c>
      <c r="AW216" s="222">
        <v>0</v>
      </c>
      <c r="AX216" s="281">
        <v>0</v>
      </c>
      <c r="AY216" s="222">
        <v>0</v>
      </c>
      <c r="AZ216" s="222">
        <v>0</v>
      </c>
      <c r="BA216" s="222">
        <v>0</v>
      </c>
      <c r="BB216" s="222">
        <v>0</v>
      </c>
    </row>
    <row r="217" spans="1:54" x14ac:dyDescent="0.25">
      <c r="A217" s="1084" t="s">
        <v>99</v>
      </c>
      <c r="B217" s="829"/>
      <c r="C217" s="1084" t="s">
        <v>322</v>
      </c>
      <c r="D217" s="829"/>
      <c r="E217" s="1084" t="s">
        <v>324</v>
      </c>
      <c r="F217" s="829"/>
      <c r="G217" s="1084" t="s">
        <v>279</v>
      </c>
      <c r="H217" s="829"/>
      <c r="I217" s="1084" t="s">
        <v>280</v>
      </c>
      <c r="J217" s="829"/>
      <c r="K217" s="829"/>
      <c r="L217" s="1084" t="s">
        <v>289</v>
      </c>
      <c r="M217" s="829"/>
      <c r="N217" s="829"/>
      <c r="O217" s="1084" t="s">
        <v>283</v>
      </c>
      <c r="P217" s="829"/>
      <c r="Q217" s="1084"/>
      <c r="R217" s="829"/>
      <c r="S217" s="1083" t="s">
        <v>84</v>
      </c>
      <c r="T217" s="829"/>
      <c r="U217" s="829"/>
      <c r="V217" s="829"/>
      <c r="W217" s="829"/>
      <c r="X217" s="829"/>
      <c r="Y217" s="829"/>
      <c r="Z217" s="829"/>
      <c r="AA217" s="1084" t="s">
        <v>273</v>
      </c>
      <c r="AB217" s="829"/>
      <c r="AC217" s="829"/>
      <c r="AD217" s="829"/>
      <c r="AE217" s="829"/>
      <c r="AF217" s="1084" t="s">
        <v>274</v>
      </c>
      <c r="AG217" s="829"/>
      <c r="AH217" s="829"/>
      <c r="AI217" s="224" t="s">
        <v>286</v>
      </c>
      <c r="AJ217" s="1085" t="s">
        <v>421</v>
      </c>
      <c r="AK217" s="829"/>
      <c r="AL217" s="829"/>
      <c r="AM217" s="829"/>
      <c r="AN217" s="829"/>
      <c r="AO217" s="829"/>
      <c r="AP217" s="223">
        <v>361540000</v>
      </c>
      <c r="AQ217" s="281">
        <v>0</v>
      </c>
      <c r="AR217" s="223">
        <v>361540000</v>
      </c>
      <c r="AS217" s="222">
        <v>0</v>
      </c>
      <c r="AT217" s="281">
        <v>0</v>
      </c>
      <c r="AU217" s="222">
        <v>0</v>
      </c>
      <c r="AV217" s="281">
        <v>0</v>
      </c>
      <c r="AW217" s="222">
        <v>0</v>
      </c>
      <c r="AX217" s="281">
        <v>0</v>
      </c>
      <c r="AY217" s="222">
        <v>0</v>
      </c>
      <c r="AZ217" s="222">
        <v>0</v>
      </c>
      <c r="BA217" s="222">
        <v>0</v>
      </c>
      <c r="BB217" s="222">
        <v>0</v>
      </c>
    </row>
    <row r="218" spans="1:54" x14ac:dyDescent="0.25">
      <c r="A218" s="1084" t="s">
        <v>99</v>
      </c>
      <c r="B218" s="829"/>
      <c r="C218" s="1084" t="s">
        <v>322</v>
      </c>
      <c r="D218" s="829"/>
      <c r="E218" s="1084" t="s">
        <v>324</v>
      </c>
      <c r="F218" s="829"/>
      <c r="G218" s="1084" t="s">
        <v>279</v>
      </c>
      <c r="H218" s="829"/>
      <c r="I218" s="1084" t="s">
        <v>280</v>
      </c>
      <c r="J218" s="829"/>
      <c r="K218" s="829"/>
      <c r="L218" s="1084" t="s">
        <v>289</v>
      </c>
      <c r="M218" s="829"/>
      <c r="N218" s="829"/>
      <c r="O218" s="1084" t="s">
        <v>80</v>
      </c>
      <c r="P218" s="829"/>
      <c r="Q218" s="1084"/>
      <c r="R218" s="829"/>
      <c r="S218" s="1083" t="s">
        <v>330</v>
      </c>
      <c r="T218" s="829"/>
      <c r="U218" s="829"/>
      <c r="V218" s="829"/>
      <c r="W218" s="829"/>
      <c r="X218" s="829"/>
      <c r="Y218" s="829"/>
      <c r="Z218" s="829"/>
      <c r="AA218" s="1084" t="s">
        <v>273</v>
      </c>
      <c r="AB218" s="829"/>
      <c r="AC218" s="829"/>
      <c r="AD218" s="829"/>
      <c r="AE218" s="829"/>
      <c r="AF218" s="1084" t="s">
        <v>274</v>
      </c>
      <c r="AG218" s="829"/>
      <c r="AH218" s="829"/>
      <c r="AI218" s="224" t="s">
        <v>286</v>
      </c>
      <c r="AJ218" s="1085" t="s">
        <v>421</v>
      </c>
      <c r="AK218" s="829"/>
      <c r="AL218" s="829"/>
      <c r="AM218" s="829"/>
      <c r="AN218" s="829"/>
      <c r="AO218" s="829"/>
      <c r="AP218" s="223">
        <v>844585822</v>
      </c>
      <c r="AQ218" s="281">
        <v>0</v>
      </c>
      <c r="AR218" s="223">
        <v>844585822</v>
      </c>
      <c r="AS218" s="222">
        <v>0</v>
      </c>
      <c r="AT218" s="281">
        <v>0</v>
      </c>
      <c r="AU218" s="222">
        <v>0</v>
      </c>
      <c r="AV218" s="281">
        <v>0</v>
      </c>
      <c r="AW218" s="222">
        <v>0</v>
      </c>
      <c r="AX218" s="281">
        <v>0</v>
      </c>
      <c r="AY218" s="222">
        <v>0</v>
      </c>
      <c r="AZ218" s="222">
        <v>0</v>
      </c>
      <c r="BA218" s="222">
        <v>0</v>
      </c>
      <c r="BB218" s="222">
        <v>0</v>
      </c>
    </row>
    <row r="219" spans="1:54" s="256" customFormat="1" x14ac:dyDescent="0.25">
      <c r="A219" s="1120" t="s">
        <v>99</v>
      </c>
      <c r="B219" s="1121"/>
      <c r="C219" s="1120" t="s">
        <v>322</v>
      </c>
      <c r="D219" s="1121"/>
      <c r="E219" s="1120" t="s">
        <v>324</v>
      </c>
      <c r="F219" s="1121"/>
      <c r="G219" s="1120" t="s">
        <v>282</v>
      </c>
      <c r="H219" s="1121"/>
      <c r="I219" s="1120"/>
      <c r="J219" s="1121"/>
      <c r="K219" s="1121"/>
      <c r="L219" s="1120"/>
      <c r="M219" s="1121"/>
      <c r="N219" s="1121"/>
      <c r="O219" s="1120"/>
      <c r="P219" s="1121"/>
      <c r="Q219" s="1120"/>
      <c r="R219" s="1121"/>
      <c r="S219" s="1122" t="s">
        <v>318</v>
      </c>
      <c r="T219" s="1121"/>
      <c r="U219" s="1121"/>
      <c r="V219" s="1121"/>
      <c r="W219" s="1121"/>
      <c r="X219" s="1121"/>
      <c r="Y219" s="1121"/>
      <c r="Z219" s="1121"/>
      <c r="AA219" s="1120" t="s">
        <v>273</v>
      </c>
      <c r="AB219" s="1121"/>
      <c r="AC219" s="1121"/>
      <c r="AD219" s="1121"/>
      <c r="AE219" s="1121"/>
      <c r="AF219" s="1120" t="s">
        <v>274</v>
      </c>
      <c r="AG219" s="1121"/>
      <c r="AH219" s="1121"/>
      <c r="AI219" s="286" t="s">
        <v>65</v>
      </c>
      <c r="AJ219" s="1123" t="s">
        <v>275</v>
      </c>
      <c r="AK219" s="1121"/>
      <c r="AL219" s="1121"/>
      <c r="AM219" s="1121"/>
      <c r="AN219" s="1121"/>
      <c r="AO219" s="1121"/>
      <c r="AP219" s="223">
        <v>1923920000</v>
      </c>
      <c r="AQ219" s="280">
        <v>80000000</v>
      </c>
      <c r="AR219" s="223">
        <v>246140540</v>
      </c>
      <c r="AS219" s="223">
        <v>-323920000</v>
      </c>
      <c r="AT219" s="280">
        <v>37815600</v>
      </c>
      <c r="AU219" s="223">
        <v>42184400</v>
      </c>
      <c r="AV219" s="287">
        <v>55644971</v>
      </c>
      <c r="AW219" s="287">
        <v>-17829371</v>
      </c>
      <c r="AX219" s="287">
        <v>56277287</v>
      </c>
      <c r="AY219" s="287">
        <v>-632316</v>
      </c>
      <c r="AZ219" s="287">
        <v>56277287</v>
      </c>
      <c r="BA219" s="288">
        <v>0</v>
      </c>
      <c r="BB219" s="288">
        <v>0</v>
      </c>
    </row>
    <row r="220" spans="1:54" x14ac:dyDescent="0.25">
      <c r="A220" s="1077" t="s">
        <v>99</v>
      </c>
      <c r="B220" s="829"/>
      <c r="C220" s="1077" t="s">
        <v>322</v>
      </c>
      <c r="D220" s="829"/>
      <c r="E220" s="1077" t="s">
        <v>324</v>
      </c>
      <c r="F220" s="829"/>
      <c r="G220" s="1077" t="s">
        <v>282</v>
      </c>
      <c r="H220" s="829"/>
      <c r="I220" s="1077" t="s">
        <v>280</v>
      </c>
      <c r="J220" s="829"/>
      <c r="K220" s="829"/>
      <c r="L220" s="1077"/>
      <c r="M220" s="829"/>
      <c r="N220" s="829"/>
      <c r="O220" s="1077"/>
      <c r="P220" s="829"/>
      <c r="Q220" s="1077"/>
      <c r="R220" s="829"/>
      <c r="S220" s="1076" t="s">
        <v>318</v>
      </c>
      <c r="T220" s="829"/>
      <c r="U220" s="829"/>
      <c r="V220" s="829"/>
      <c r="W220" s="829"/>
      <c r="X220" s="829"/>
      <c r="Y220" s="829"/>
      <c r="Z220" s="829"/>
      <c r="AA220" s="1077" t="s">
        <v>273</v>
      </c>
      <c r="AB220" s="829"/>
      <c r="AC220" s="829"/>
      <c r="AD220" s="829"/>
      <c r="AE220" s="829"/>
      <c r="AF220" s="1077" t="s">
        <v>274</v>
      </c>
      <c r="AG220" s="829"/>
      <c r="AH220" s="829"/>
      <c r="AI220" s="227" t="s">
        <v>65</v>
      </c>
      <c r="AJ220" s="1078" t="s">
        <v>275</v>
      </c>
      <c r="AK220" s="829"/>
      <c r="AL220" s="829"/>
      <c r="AM220" s="829"/>
      <c r="AN220" s="829"/>
      <c r="AO220" s="829"/>
      <c r="AP220" s="226">
        <v>1600000000</v>
      </c>
      <c r="AQ220" s="277">
        <v>80000000</v>
      </c>
      <c r="AR220" s="226">
        <v>246140540</v>
      </c>
      <c r="AS220" s="225">
        <v>0</v>
      </c>
      <c r="AT220" s="277">
        <v>37815600</v>
      </c>
      <c r="AU220" s="226">
        <v>42184400</v>
      </c>
      <c r="AV220" s="277">
        <v>55644971</v>
      </c>
      <c r="AW220" s="226">
        <v>-17829371</v>
      </c>
      <c r="AX220" s="277">
        <v>56277287</v>
      </c>
      <c r="AY220" s="226">
        <v>-632316</v>
      </c>
      <c r="AZ220" s="226">
        <v>56277287</v>
      </c>
      <c r="BA220" s="225">
        <v>0</v>
      </c>
      <c r="BB220" s="225">
        <v>0</v>
      </c>
    </row>
    <row r="221" spans="1:54" x14ac:dyDescent="0.25">
      <c r="A221" s="1077" t="s">
        <v>99</v>
      </c>
      <c r="B221" s="829"/>
      <c r="C221" s="1077" t="s">
        <v>322</v>
      </c>
      <c r="D221" s="829"/>
      <c r="E221" s="1077" t="s">
        <v>324</v>
      </c>
      <c r="F221" s="829"/>
      <c r="G221" s="1077" t="s">
        <v>282</v>
      </c>
      <c r="H221" s="829"/>
      <c r="I221" s="1077" t="s">
        <v>280</v>
      </c>
      <c r="J221" s="829"/>
      <c r="K221" s="829"/>
      <c r="L221" s="1077" t="s">
        <v>279</v>
      </c>
      <c r="M221" s="829"/>
      <c r="N221" s="829"/>
      <c r="O221" s="1077"/>
      <c r="P221" s="829"/>
      <c r="Q221" s="1077"/>
      <c r="R221" s="829"/>
      <c r="S221" s="1076" t="s">
        <v>331</v>
      </c>
      <c r="T221" s="829"/>
      <c r="U221" s="829"/>
      <c r="V221" s="829"/>
      <c r="W221" s="829"/>
      <c r="X221" s="829"/>
      <c r="Y221" s="829"/>
      <c r="Z221" s="829"/>
      <c r="AA221" s="1077" t="s">
        <v>273</v>
      </c>
      <c r="AB221" s="829"/>
      <c r="AC221" s="829"/>
      <c r="AD221" s="829"/>
      <c r="AE221" s="829"/>
      <c r="AF221" s="1077" t="s">
        <v>274</v>
      </c>
      <c r="AG221" s="829"/>
      <c r="AH221" s="829"/>
      <c r="AI221" s="227" t="s">
        <v>65</v>
      </c>
      <c r="AJ221" s="1078" t="s">
        <v>275</v>
      </c>
      <c r="AK221" s="829"/>
      <c r="AL221" s="829"/>
      <c r="AM221" s="829"/>
      <c r="AN221" s="829"/>
      <c r="AO221" s="829"/>
      <c r="AP221" s="226">
        <v>382300000</v>
      </c>
      <c r="AQ221" s="277">
        <v>80000000</v>
      </c>
      <c r="AR221" s="226">
        <v>97300000</v>
      </c>
      <c r="AS221" s="225">
        <v>0</v>
      </c>
      <c r="AT221" s="277">
        <v>880067</v>
      </c>
      <c r="AU221" s="226">
        <v>79119933</v>
      </c>
      <c r="AV221" s="278">
        <v>0</v>
      </c>
      <c r="AW221" s="226">
        <v>880067</v>
      </c>
      <c r="AX221" s="277">
        <v>575294</v>
      </c>
      <c r="AY221" s="226">
        <v>-575294</v>
      </c>
      <c r="AZ221" s="226">
        <v>575294</v>
      </c>
      <c r="BA221" s="225">
        <v>0</v>
      </c>
      <c r="BB221" s="225">
        <v>0</v>
      </c>
    </row>
    <row r="222" spans="1:54" x14ac:dyDescent="0.25">
      <c r="A222" s="1084" t="s">
        <v>99</v>
      </c>
      <c r="B222" s="829"/>
      <c r="C222" s="1084" t="s">
        <v>322</v>
      </c>
      <c r="D222" s="829"/>
      <c r="E222" s="1084" t="s">
        <v>324</v>
      </c>
      <c r="F222" s="829"/>
      <c r="G222" s="1084" t="s">
        <v>282</v>
      </c>
      <c r="H222" s="829"/>
      <c r="I222" s="1084" t="s">
        <v>280</v>
      </c>
      <c r="J222" s="829"/>
      <c r="K222" s="829"/>
      <c r="L222" s="1084" t="s">
        <v>279</v>
      </c>
      <c r="M222" s="829"/>
      <c r="N222" s="829"/>
      <c r="O222" s="1084" t="s">
        <v>279</v>
      </c>
      <c r="P222" s="829"/>
      <c r="Q222" s="1084"/>
      <c r="R222" s="829"/>
      <c r="S222" s="1083" t="s">
        <v>332</v>
      </c>
      <c r="T222" s="829"/>
      <c r="U222" s="829"/>
      <c r="V222" s="829"/>
      <c r="W222" s="829"/>
      <c r="X222" s="829"/>
      <c r="Y222" s="829"/>
      <c r="Z222" s="829"/>
      <c r="AA222" s="1084" t="s">
        <v>273</v>
      </c>
      <c r="AB222" s="829"/>
      <c r="AC222" s="829"/>
      <c r="AD222" s="829"/>
      <c r="AE222" s="829"/>
      <c r="AF222" s="1084" t="s">
        <v>274</v>
      </c>
      <c r="AG222" s="829"/>
      <c r="AH222" s="829"/>
      <c r="AI222" s="224" t="s">
        <v>65</v>
      </c>
      <c r="AJ222" s="1085" t="s">
        <v>275</v>
      </c>
      <c r="AK222" s="829"/>
      <c r="AL222" s="829"/>
      <c r="AM222" s="829"/>
      <c r="AN222" s="829"/>
      <c r="AO222" s="829"/>
      <c r="AP222" s="223">
        <v>177300000</v>
      </c>
      <c r="AQ222" s="280">
        <v>80000000</v>
      </c>
      <c r="AR222" s="223">
        <v>97300000</v>
      </c>
      <c r="AS222" s="222">
        <v>0</v>
      </c>
      <c r="AT222" s="281">
        <v>0</v>
      </c>
      <c r="AU222" s="223">
        <v>80000000</v>
      </c>
      <c r="AV222" s="281">
        <v>0</v>
      </c>
      <c r="AW222" s="222">
        <v>0</v>
      </c>
      <c r="AX222" s="281">
        <v>0</v>
      </c>
      <c r="AY222" s="222">
        <v>0</v>
      </c>
      <c r="AZ222" s="222">
        <v>0</v>
      </c>
      <c r="BA222" s="222">
        <v>0</v>
      </c>
      <c r="BB222" s="222">
        <v>0</v>
      </c>
    </row>
    <row r="223" spans="1:54" x14ac:dyDescent="0.25">
      <c r="A223" s="1084" t="s">
        <v>99</v>
      </c>
      <c r="B223" s="829"/>
      <c r="C223" s="1084" t="s">
        <v>322</v>
      </c>
      <c r="D223" s="829"/>
      <c r="E223" s="1084" t="s">
        <v>324</v>
      </c>
      <c r="F223" s="829"/>
      <c r="G223" s="1084" t="s">
        <v>282</v>
      </c>
      <c r="H223" s="829"/>
      <c r="I223" s="1084" t="s">
        <v>280</v>
      </c>
      <c r="J223" s="829"/>
      <c r="K223" s="829"/>
      <c r="L223" s="1084" t="s">
        <v>279</v>
      </c>
      <c r="M223" s="829"/>
      <c r="N223" s="829"/>
      <c r="O223" s="1084" t="s">
        <v>282</v>
      </c>
      <c r="P223" s="829"/>
      <c r="Q223" s="1084"/>
      <c r="R223" s="829"/>
      <c r="S223" s="1083" t="s">
        <v>327</v>
      </c>
      <c r="T223" s="829"/>
      <c r="U223" s="829"/>
      <c r="V223" s="829"/>
      <c r="W223" s="829"/>
      <c r="X223" s="829"/>
      <c r="Y223" s="829"/>
      <c r="Z223" s="829"/>
      <c r="AA223" s="1084" t="s">
        <v>273</v>
      </c>
      <c r="AB223" s="829"/>
      <c r="AC223" s="829"/>
      <c r="AD223" s="829"/>
      <c r="AE223" s="829"/>
      <c r="AF223" s="1084" t="s">
        <v>274</v>
      </c>
      <c r="AG223" s="829"/>
      <c r="AH223" s="829"/>
      <c r="AI223" s="224" t="s">
        <v>65</v>
      </c>
      <c r="AJ223" s="1085" t="s">
        <v>275</v>
      </c>
      <c r="AK223" s="829"/>
      <c r="AL223" s="829"/>
      <c r="AM223" s="829"/>
      <c r="AN223" s="829"/>
      <c r="AO223" s="829"/>
      <c r="AP223" s="223">
        <v>175000000</v>
      </c>
      <c r="AQ223" s="281">
        <v>0</v>
      </c>
      <c r="AR223" s="222">
        <v>0</v>
      </c>
      <c r="AS223" s="222">
        <v>0</v>
      </c>
      <c r="AT223" s="281">
        <v>0</v>
      </c>
      <c r="AU223" s="222">
        <v>0</v>
      </c>
      <c r="AV223" s="281">
        <v>0</v>
      </c>
      <c r="AW223" s="222">
        <v>0</v>
      </c>
      <c r="AX223" s="281">
        <v>0</v>
      </c>
      <c r="AY223" s="222">
        <v>0</v>
      </c>
      <c r="AZ223" s="222">
        <v>0</v>
      </c>
      <c r="BA223" s="222">
        <v>0</v>
      </c>
      <c r="BB223" s="222">
        <v>0</v>
      </c>
    </row>
    <row r="224" spans="1:54" x14ac:dyDescent="0.25">
      <c r="A224" s="1084" t="s">
        <v>99</v>
      </c>
      <c r="B224" s="829"/>
      <c r="C224" s="1084" t="s">
        <v>322</v>
      </c>
      <c r="D224" s="829"/>
      <c r="E224" s="1084" t="s">
        <v>324</v>
      </c>
      <c r="F224" s="829"/>
      <c r="G224" s="1084" t="s">
        <v>282</v>
      </c>
      <c r="H224" s="829"/>
      <c r="I224" s="1084" t="s">
        <v>280</v>
      </c>
      <c r="J224" s="829"/>
      <c r="K224" s="829"/>
      <c r="L224" s="1084" t="s">
        <v>279</v>
      </c>
      <c r="M224" s="829"/>
      <c r="N224" s="829"/>
      <c r="O224" s="1084" t="s">
        <v>289</v>
      </c>
      <c r="P224" s="829"/>
      <c r="Q224" s="1084"/>
      <c r="R224" s="829"/>
      <c r="S224" s="1083" t="s">
        <v>328</v>
      </c>
      <c r="T224" s="829"/>
      <c r="U224" s="829"/>
      <c r="V224" s="829"/>
      <c r="W224" s="829"/>
      <c r="X224" s="829"/>
      <c r="Y224" s="829"/>
      <c r="Z224" s="829"/>
      <c r="AA224" s="1084" t="s">
        <v>273</v>
      </c>
      <c r="AB224" s="829"/>
      <c r="AC224" s="829"/>
      <c r="AD224" s="829"/>
      <c r="AE224" s="829"/>
      <c r="AF224" s="1084" t="s">
        <v>274</v>
      </c>
      <c r="AG224" s="829"/>
      <c r="AH224" s="829"/>
      <c r="AI224" s="224" t="s">
        <v>65</v>
      </c>
      <c r="AJ224" s="1085" t="s">
        <v>275</v>
      </c>
      <c r="AK224" s="829"/>
      <c r="AL224" s="829"/>
      <c r="AM224" s="829"/>
      <c r="AN224" s="829"/>
      <c r="AO224" s="829"/>
      <c r="AP224" s="223">
        <v>5000000</v>
      </c>
      <c r="AQ224" s="281">
        <v>0</v>
      </c>
      <c r="AR224" s="222">
        <v>0</v>
      </c>
      <c r="AS224" s="222">
        <v>0</v>
      </c>
      <c r="AT224" s="281">
        <v>0</v>
      </c>
      <c r="AU224" s="222">
        <v>0</v>
      </c>
      <c r="AV224" s="281">
        <v>0</v>
      </c>
      <c r="AW224" s="222">
        <v>0</v>
      </c>
      <c r="AX224" s="281">
        <v>0</v>
      </c>
      <c r="AY224" s="222">
        <v>0</v>
      </c>
      <c r="AZ224" s="222">
        <v>0</v>
      </c>
      <c r="BA224" s="222">
        <v>0</v>
      </c>
      <c r="BB224" s="222">
        <v>0</v>
      </c>
    </row>
    <row r="225" spans="1:54" x14ac:dyDescent="0.25">
      <c r="A225" s="1084" t="s">
        <v>99</v>
      </c>
      <c r="B225" s="829"/>
      <c r="C225" s="1084" t="s">
        <v>322</v>
      </c>
      <c r="D225" s="829"/>
      <c r="E225" s="1084" t="s">
        <v>324</v>
      </c>
      <c r="F225" s="829"/>
      <c r="G225" s="1084" t="s">
        <v>282</v>
      </c>
      <c r="H225" s="829"/>
      <c r="I225" s="1084" t="s">
        <v>280</v>
      </c>
      <c r="J225" s="829"/>
      <c r="K225" s="829"/>
      <c r="L225" s="1084" t="s">
        <v>279</v>
      </c>
      <c r="M225" s="829"/>
      <c r="N225" s="829"/>
      <c r="O225" s="1084" t="s">
        <v>283</v>
      </c>
      <c r="P225" s="829"/>
      <c r="Q225" s="1084"/>
      <c r="R225" s="829"/>
      <c r="S225" s="1083" t="s">
        <v>84</v>
      </c>
      <c r="T225" s="829"/>
      <c r="U225" s="829"/>
      <c r="V225" s="829"/>
      <c r="W225" s="829"/>
      <c r="X225" s="829"/>
      <c r="Y225" s="829"/>
      <c r="Z225" s="829"/>
      <c r="AA225" s="1084" t="s">
        <v>273</v>
      </c>
      <c r="AB225" s="829"/>
      <c r="AC225" s="829"/>
      <c r="AD225" s="829"/>
      <c r="AE225" s="829"/>
      <c r="AF225" s="1084" t="s">
        <v>274</v>
      </c>
      <c r="AG225" s="829"/>
      <c r="AH225" s="829"/>
      <c r="AI225" s="224" t="s">
        <v>65</v>
      </c>
      <c r="AJ225" s="1085" t="s">
        <v>275</v>
      </c>
      <c r="AK225" s="829"/>
      <c r="AL225" s="829"/>
      <c r="AM225" s="829"/>
      <c r="AN225" s="829"/>
      <c r="AO225" s="829"/>
      <c r="AP225" s="223">
        <v>25000000</v>
      </c>
      <c r="AQ225" s="281">
        <v>0</v>
      </c>
      <c r="AR225" s="222">
        <v>0</v>
      </c>
      <c r="AS225" s="222">
        <v>0</v>
      </c>
      <c r="AT225" s="280">
        <v>880067</v>
      </c>
      <c r="AU225" s="223">
        <v>-880067</v>
      </c>
      <c r="AV225" s="281">
        <v>0</v>
      </c>
      <c r="AW225" s="223">
        <v>880067</v>
      </c>
      <c r="AX225" s="280">
        <v>575294</v>
      </c>
      <c r="AY225" s="223">
        <v>-575294</v>
      </c>
      <c r="AZ225" s="223">
        <v>575294</v>
      </c>
      <c r="BA225" s="222">
        <v>0</v>
      </c>
      <c r="BB225" s="222">
        <v>0</v>
      </c>
    </row>
    <row r="226" spans="1:54" x14ac:dyDescent="0.25">
      <c r="A226" s="1077" t="s">
        <v>99</v>
      </c>
      <c r="B226" s="829"/>
      <c r="C226" s="1077" t="s">
        <v>322</v>
      </c>
      <c r="D226" s="829"/>
      <c r="E226" s="1077" t="s">
        <v>324</v>
      </c>
      <c r="F226" s="829"/>
      <c r="G226" s="1077" t="s">
        <v>282</v>
      </c>
      <c r="H226" s="829"/>
      <c r="I226" s="1077" t="s">
        <v>280</v>
      </c>
      <c r="J226" s="829"/>
      <c r="K226" s="829"/>
      <c r="L226" s="1077" t="s">
        <v>282</v>
      </c>
      <c r="M226" s="829"/>
      <c r="N226" s="829"/>
      <c r="O226" s="1077"/>
      <c r="P226" s="829"/>
      <c r="Q226" s="1077"/>
      <c r="R226" s="829"/>
      <c r="S226" s="1076" t="s">
        <v>326</v>
      </c>
      <c r="T226" s="829"/>
      <c r="U226" s="829"/>
      <c r="V226" s="829"/>
      <c r="W226" s="829"/>
      <c r="X226" s="829"/>
      <c r="Y226" s="829"/>
      <c r="Z226" s="829"/>
      <c r="AA226" s="1077" t="s">
        <v>273</v>
      </c>
      <c r="AB226" s="829"/>
      <c r="AC226" s="829"/>
      <c r="AD226" s="829"/>
      <c r="AE226" s="829"/>
      <c r="AF226" s="1077" t="s">
        <v>274</v>
      </c>
      <c r="AG226" s="829"/>
      <c r="AH226" s="829"/>
      <c r="AI226" s="227" t="s">
        <v>65</v>
      </c>
      <c r="AJ226" s="1078" t="s">
        <v>275</v>
      </c>
      <c r="AK226" s="829"/>
      <c r="AL226" s="829"/>
      <c r="AM226" s="829"/>
      <c r="AN226" s="829"/>
      <c r="AO226" s="829"/>
      <c r="AP226" s="226">
        <v>1217700000</v>
      </c>
      <c r="AQ226" s="278">
        <v>0</v>
      </c>
      <c r="AR226" s="226">
        <v>148840540</v>
      </c>
      <c r="AS226" s="225">
        <v>0</v>
      </c>
      <c r="AT226" s="277">
        <v>36935533</v>
      </c>
      <c r="AU226" s="226">
        <v>-36935533</v>
      </c>
      <c r="AV226" s="277">
        <v>55644971</v>
      </c>
      <c r="AW226" s="226">
        <v>-18709438</v>
      </c>
      <c r="AX226" s="277">
        <v>55701993</v>
      </c>
      <c r="AY226" s="226">
        <v>-57022</v>
      </c>
      <c r="AZ226" s="226">
        <v>55701993</v>
      </c>
      <c r="BA226" s="225">
        <v>0</v>
      </c>
      <c r="BB226" s="225">
        <v>0</v>
      </c>
    </row>
    <row r="227" spans="1:54" x14ac:dyDescent="0.25">
      <c r="A227" s="1084" t="s">
        <v>99</v>
      </c>
      <c r="B227" s="829"/>
      <c r="C227" s="1084" t="s">
        <v>322</v>
      </c>
      <c r="D227" s="829"/>
      <c r="E227" s="1084" t="s">
        <v>324</v>
      </c>
      <c r="F227" s="829"/>
      <c r="G227" s="1084" t="s">
        <v>282</v>
      </c>
      <c r="H227" s="829"/>
      <c r="I227" s="1084" t="s">
        <v>280</v>
      </c>
      <c r="J227" s="829"/>
      <c r="K227" s="829"/>
      <c r="L227" s="1084" t="s">
        <v>282</v>
      </c>
      <c r="M227" s="829"/>
      <c r="N227" s="829"/>
      <c r="O227" s="1084" t="s">
        <v>279</v>
      </c>
      <c r="P227" s="829"/>
      <c r="Q227" s="1084"/>
      <c r="R227" s="829"/>
      <c r="S227" s="1083" t="s">
        <v>332</v>
      </c>
      <c r="T227" s="829"/>
      <c r="U227" s="829"/>
      <c r="V227" s="829"/>
      <c r="W227" s="829"/>
      <c r="X227" s="829"/>
      <c r="Y227" s="829"/>
      <c r="Z227" s="829"/>
      <c r="AA227" s="1084" t="s">
        <v>273</v>
      </c>
      <c r="AB227" s="829"/>
      <c r="AC227" s="829"/>
      <c r="AD227" s="829"/>
      <c r="AE227" s="829"/>
      <c r="AF227" s="1084" t="s">
        <v>274</v>
      </c>
      <c r="AG227" s="829"/>
      <c r="AH227" s="829"/>
      <c r="AI227" s="224" t="s">
        <v>65</v>
      </c>
      <c r="AJ227" s="1085" t="s">
        <v>275</v>
      </c>
      <c r="AK227" s="829"/>
      <c r="AL227" s="829"/>
      <c r="AM227" s="829"/>
      <c r="AN227" s="829"/>
      <c r="AO227" s="829"/>
      <c r="AP227" s="223">
        <v>172000000</v>
      </c>
      <c r="AQ227" s="281">
        <v>0</v>
      </c>
      <c r="AR227" s="223">
        <v>400000</v>
      </c>
      <c r="AS227" s="222">
        <v>0</v>
      </c>
      <c r="AT227" s="281">
        <v>0</v>
      </c>
      <c r="AU227" s="222">
        <v>0</v>
      </c>
      <c r="AV227" s="280">
        <v>17700000</v>
      </c>
      <c r="AW227" s="223">
        <v>-17700000</v>
      </c>
      <c r="AX227" s="280">
        <v>17700000</v>
      </c>
      <c r="AY227" s="222">
        <v>0</v>
      </c>
      <c r="AZ227" s="223">
        <v>17700000</v>
      </c>
      <c r="BA227" s="222">
        <v>0</v>
      </c>
      <c r="BB227" s="222">
        <v>0</v>
      </c>
    </row>
    <row r="228" spans="1:54" x14ac:dyDescent="0.25">
      <c r="A228" s="1084" t="s">
        <v>99</v>
      </c>
      <c r="B228" s="829"/>
      <c r="C228" s="1084" t="s">
        <v>322</v>
      </c>
      <c r="D228" s="829"/>
      <c r="E228" s="1084" t="s">
        <v>324</v>
      </c>
      <c r="F228" s="829"/>
      <c r="G228" s="1084" t="s">
        <v>282</v>
      </c>
      <c r="H228" s="829"/>
      <c r="I228" s="1084" t="s">
        <v>280</v>
      </c>
      <c r="J228" s="829"/>
      <c r="K228" s="829"/>
      <c r="L228" s="1084" t="s">
        <v>282</v>
      </c>
      <c r="M228" s="829"/>
      <c r="N228" s="829"/>
      <c r="O228" s="1084" t="s">
        <v>282</v>
      </c>
      <c r="P228" s="829"/>
      <c r="Q228" s="1084"/>
      <c r="R228" s="829"/>
      <c r="S228" s="1083" t="s">
        <v>327</v>
      </c>
      <c r="T228" s="829"/>
      <c r="U228" s="829"/>
      <c r="V228" s="829"/>
      <c r="W228" s="829"/>
      <c r="X228" s="829"/>
      <c r="Y228" s="829"/>
      <c r="Z228" s="829"/>
      <c r="AA228" s="1084" t="s">
        <v>273</v>
      </c>
      <c r="AB228" s="829"/>
      <c r="AC228" s="829"/>
      <c r="AD228" s="829"/>
      <c r="AE228" s="829"/>
      <c r="AF228" s="1084" t="s">
        <v>274</v>
      </c>
      <c r="AG228" s="829"/>
      <c r="AH228" s="829"/>
      <c r="AI228" s="224" t="s">
        <v>65</v>
      </c>
      <c r="AJ228" s="1085" t="s">
        <v>275</v>
      </c>
      <c r="AK228" s="829"/>
      <c r="AL228" s="829"/>
      <c r="AM228" s="829"/>
      <c r="AN228" s="829"/>
      <c r="AO228" s="829"/>
      <c r="AP228" s="223">
        <v>633400000</v>
      </c>
      <c r="AQ228" s="281">
        <v>0</v>
      </c>
      <c r="AR228" s="222">
        <v>0</v>
      </c>
      <c r="AS228" s="222">
        <v>0</v>
      </c>
      <c r="AT228" s="281">
        <v>0</v>
      </c>
      <c r="AU228" s="222">
        <v>0</v>
      </c>
      <c r="AV228" s="281">
        <v>0</v>
      </c>
      <c r="AW228" s="222">
        <v>0</v>
      </c>
      <c r="AX228" s="281">
        <v>0</v>
      </c>
      <c r="AY228" s="222">
        <v>0</v>
      </c>
      <c r="AZ228" s="222">
        <v>0</v>
      </c>
      <c r="BA228" s="222">
        <v>0</v>
      </c>
      <c r="BB228" s="222">
        <v>0</v>
      </c>
    </row>
    <row r="229" spans="1:54" x14ac:dyDescent="0.25">
      <c r="A229" s="1084" t="s">
        <v>99</v>
      </c>
      <c r="B229" s="829"/>
      <c r="C229" s="1084" t="s">
        <v>322</v>
      </c>
      <c r="D229" s="829"/>
      <c r="E229" s="1084" t="s">
        <v>324</v>
      </c>
      <c r="F229" s="829"/>
      <c r="G229" s="1084" t="s">
        <v>282</v>
      </c>
      <c r="H229" s="829"/>
      <c r="I229" s="1084" t="s">
        <v>280</v>
      </c>
      <c r="J229" s="829"/>
      <c r="K229" s="829"/>
      <c r="L229" s="1084" t="s">
        <v>282</v>
      </c>
      <c r="M229" s="829"/>
      <c r="N229" s="829"/>
      <c r="O229" s="1084" t="s">
        <v>289</v>
      </c>
      <c r="P229" s="829"/>
      <c r="Q229" s="1084"/>
      <c r="R229" s="829"/>
      <c r="S229" s="1083" t="s">
        <v>328</v>
      </c>
      <c r="T229" s="829"/>
      <c r="U229" s="829"/>
      <c r="V229" s="829"/>
      <c r="W229" s="829"/>
      <c r="X229" s="829"/>
      <c r="Y229" s="829"/>
      <c r="Z229" s="829"/>
      <c r="AA229" s="1084" t="s">
        <v>273</v>
      </c>
      <c r="AB229" s="829"/>
      <c r="AC229" s="829"/>
      <c r="AD229" s="829"/>
      <c r="AE229" s="829"/>
      <c r="AF229" s="1084" t="s">
        <v>274</v>
      </c>
      <c r="AG229" s="829"/>
      <c r="AH229" s="829"/>
      <c r="AI229" s="224" t="s">
        <v>65</v>
      </c>
      <c r="AJ229" s="1085" t="s">
        <v>275</v>
      </c>
      <c r="AK229" s="829"/>
      <c r="AL229" s="829"/>
      <c r="AM229" s="829"/>
      <c r="AN229" s="829"/>
      <c r="AO229" s="829"/>
      <c r="AP229" s="223">
        <v>120000000</v>
      </c>
      <c r="AQ229" s="281">
        <v>0</v>
      </c>
      <c r="AR229" s="222">
        <v>0</v>
      </c>
      <c r="AS229" s="222">
        <v>0</v>
      </c>
      <c r="AT229" s="281">
        <v>0</v>
      </c>
      <c r="AU229" s="222">
        <v>0</v>
      </c>
      <c r="AV229" s="280">
        <v>8179604</v>
      </c>
      <c r="AW229" s="223">
        <v>-8179604</v>
      </c>
      <c r="AX229" s="280">
        <v>8179604</v>
      </c>
      <c r="AY229" s="222">
        <v>0</v>
      </c>
      <c r="AZ229" s="223">
        <v>8179604</v>
      </c>
      <c r="BA229" s="222">
        <v>0</v>
      </c>
      <c r="BB229" s="222">
        <v>0</v>
      </c>
    </row>
    <row r="230" spans="1:54" x14ac:dyDescent="0.25">
      <c r="A230" s="1084" t="s">
        <v>99</v>
      </c>
      <c r="B230" s="829"/>
      <c r="C230" s="1084" t="s">
        <v>322</v>
      </c>
      <c r="D230" s="829"/>
      <c r="E230" s="1084" t="s">
        <v>324</v>
      </c>
      <c r="F230" s="829"/>
      <c r="G230" s="1084" t="s">
        <v>282</v>
      </c>
      <c r="H230" s="829"/>
      <c r="I230" s="1084" t="s">
        <v>280</v>
      </c>
      <c r="J230" s="829"/>
      <c r="K230" s="829"/>
      <c r="L230" s="1084" t="s">
        <v>282</v>
      </c>
      <c r="M230" s="829"/>
      <c r="N230" s="829"/>
      <c r="O230" s="1084" t="s">
        <v>283</v>
      </c>
      <c r="P230" s="829"/>
      <c r="Q230" s="1084"/>
      <c r="R230" s="829"/>
      <c r="S230" s="1083" t="s">
        <v>84</v>
      </c>
      <c r="T230" s="829"/>
      <c r="U230" s="829"/>
      <c r="V230" s="829"/>
      <c r="W230" s="829"/>
      <c r="X230" s="829"/>
      <c r="Y230" s="829"/>
      <c r="Z230" s="829"/>
      <c r="AA230" s="1084" t="s">
        <v>273</v>
      </c>
      <c r="AB230" s="829"/>
      <c r="AC230" s="829"/>
      <c r="AD230" s="829"/>
      <c r="AE230" s="829"/>
      <c r="AF230" s="1084" t="s">
        <v>274</v>
      </c>
      <c r="AG230" s="829"/>
      <c r="AH230" s="829"/>
      <c r="AI230" s="224" t="s">
        <v>65</v>
      </c>
      <c r="AJ230" s="1085" t="s">
        <v>275</v>
      </c>
      <c r="AK230" s="829"/>
      <c r="AL230" s="829"/>
      <c r="AM230" s="829"/>
      <c r="AN230" s="829"/>
      <c r="AO230" s="829"/>
      <c r="AP230" s="223">
        <v>140000000</v>
      </c>
      <c r="AQ230" s="281">
        <v>0</v>
      </c>
      <c r="AR230" s="222">
        <v>0</v>
      </c>
      <c r="AS230" s="222">
        <v>0</v>
      </c>
      <c r="AT230" s="280">
        <v>36935533</v>
      </c>
      <c r="AU230" s="223">
        <v>-36935533</v>
      </c>
      <c r="AV230" s="280">
        <v>29765367</v>
      </c>
      <c r="AW230" s="223">
        <v>7170166</v>
      </c>
      <c r="AX230" s="280">
        <v>29822389</v>
      </c>
      <c r="AY230" s="223">
        <v>-57022</v>
      </c>
      <c r="AZ230" s="223">
        <v>29822389</v>
      </c>
      <c r="BA230" s="222">
        <v>0</v>
      </c>
      <c r="BB230" s="222">
        <v>0</v>
      </c>
    </row>
    <row r="231" spans="1:54" x14ac:dyDescent="0.25">
      <c r="A231" s="1084" t="s">
        <v>99</v>
      </c>
      <c r="B231" s="829"/>
      <c r="C231" s="1084" t="s">
        <v>322</v>
      </c>
      <c r="D231" s="829"/>
      <c r="E231" s="1084" t="s">
        <v>324</v>
      </c>
      <c r="F231" s="829"/>
      <c r="G231" s="1084" t="s">
        <v>282</v>
      </c>
      <c r="H231" s="829"/>
      <c r="I231" s="1084" t="s">
        <v>280</v>
      </c>
      <c r="J231" s="829"/>
      <c r="K231" s="829"/>
      <c r="L231" s="1084" t="s">
        <v>282</v>
      </c>
      <c r="M231" s="829"/>
      <c r="N231" s="829"/>
      <c r="O231" s="1084" t="s">
        <v>292</v>
      </c>
      <c r="P231" s="829"/>
      <c r="Q231" s="1084"/>
      <c r="R231" s="829"/>
      <c r="S231" s="1083" t="s">
        <v>329</v>
      </c>
      <c r="T231" s="829"/>
      <c r="U231" s="829"/>
      <c r="V231" s="829"/>
      <c r="W231" s="829"/>
      <c r="X231" s="829"/>
      <c r="Y231" s="829"/>
      <c r="Z231" s="829"/>
      <c r="AA231" s="1084" t="s">
        <v>273</v>
      </c>
      <c r="AB231" s="829"/>
      <c r="AC231" s="829"/>
      <c r="AD231" s="829"/>
      <c r="AE231" s="829"/>
      <c r="AF231" s="1084" t="s">
        <v>274</v>
      </c>
      <c r="AG231" s="829"/>
      <c r="AH231" s="829"/>
      <c r="AI231" s="224" t="s">
        <v>65</v>
      </c>
      <c r="AJ231" s="1085" t="s">
        <v>275</v>
      </c>
      <c r="AK231" s="829"/>
      <c r="AL231" s="829"/>
      <c r="AM231" s="829"/>
      <c r="AN231" s="829"/>
      <c r="AO231" s="829"/>
      <c r="AP231" s="223">
        <v>70000000</v>
      </c>
      <c r="AQ231" s="281">
        <v>0</v>
      </c>
      <c r="AR231" s="223">
        <v>70000000</v>
      </c>
      <c r="AS231" s="222">
        <v>0</v>
      </c>
      <c r="AT231" s="281">
        <v>0</v>
      </c>
      <c r="AU231" s="222">
        <v>0</v>
      </c>
      <c r="AV231" s="281">
        <v>0</v>
      </c>
      <c r="AW231" s="222">
        <v>0</v>
      </c>
      <c r="AX231" s="281">
        <v>0</v>
      </c>
      <c r="AY231" s="222">
        <v>0</v>
      </c>
      <c r="AZ231" s="222">
        <v>0</v>
      </c>
      <c r="BA231" s="222">
        <v>0</v>
      </c>
      <c r="BB231" s="222">
        <v>0</v>
      </c>
    </row>
    <row r="232" spans="1:54" x14ac:dyDescent="0.25">
      <c r="A232" s="1084" t="s">
        <v>99</v>
      </c>
      <c r="B232" s="829"/>
      <c r="C232" s="1084" t="s">
        <v>322</v>
      </c>
      <c r="D232" s="829"/>
      <c r="E232" s="1084" t="s">
        <v>324</v>
      </c>
      <c r="F232" s="829"/>
      <c r="G232" s="1084" t="s">
        <v>282</v>
      </c>
      <c r="H232" s="829"/>
      <c r="I232" s="1084" t="s">
        <v>280</v>
      </c>
      <c r="J232" s="829"/>
      <c r="K232" s="829"/>
      <c r="L232" s="1084" t="s">
        <v>282</v>
      </c>
      <c r="M232" s="829"/>
      <c r="N232" s="829"/>
      <c r="O232" s="1084" t="s">
        <v>80</v>
      </c>
      <c r="P232" s="829"/>
      <c r="Q232" s="1084"/>
      <c r="R232" s="829"/>
      <c r="S232" s="1083" t="s">
        <v>330</v>
      </c>
      <c r="T232" s="829"/>
      <c r="U232" s="829"/>
      <c r="V232" s="829"/>
      <c r="W232" s="829"/>
      <c r="X232" s="829"/>
      <c r="Y232" s="829"/>
      <c r="Z232" s="829"/>
      <c r="AA232" s="1084" t="s">
        <v>273</v>
      </c>
      <c r="AB232" s="829"/>
      <c r="AC232" s="829"/>
      <c r="AD232" s="829"/>
      <c r="AE232" s="829"/>
      <c r="AF232" s="1084" t="s">
        <v>274</v>
      </c>
      <c r="AG232" s="829"/>
      <c r="AH232" s="829"/>
      <c r="AI232" s="224" t="s">
        <v>65</v>
      </c>
      <c r="AJ232" s="1085" t="s">
        <v>275</v>
      </c>
      <c r="AK232" s="829"/>
      <c r="AL232" s="829"/>
      <c r="AM232" s="829"/>
      <c r="AN232" s="829"/>
      <c r="AO232" s="829"/>
      <c r="AP232" s="223">
        <v>82300000</v>
      </c>
      <c r="AQ232" s="281">
        <v>0</v>
      </c>
      <c r="AR232" s="223">
        <v>78440540</v>
      </c>
      <c r="AS232" s="222">
        <v>0</v>
      </c>
      <c r="AT232" s="281">
        <v>0</v>
      </c>
      <c r="AU232" s="222">
        <v>0</v>
      </c>
      <c r="AV232" s="281">
        <v>0</v>
      </c>
      <c r="AW232" s="222">
        <v>0</v>
      </c>
      <c r="AX232" s="281">
        <v>0</v>
      </c>
      <c r="AY232" s="222">
        <v>0</v>
      </c>
      <c r="AZ232" s="222">
        <v>0</v>
      </c>
      <c r="BA232" s="222">
        <v>0</v>
      </c>
      <c r="BB232" s="222">
        <v>0</v>
      </c>
    </row>
    <row r="233" spans="1:54" s="256" customFormat="1" x14ac:dyDescent="0.25">
      <c r="A233" s="1120" t="s">
        <v>99</v>
      </c>
      <c r="B233" s="1121"/>
      <c r="C233" s="1120" t="s">
        <v>322</v>
      </c>
      <c r="D233" s="1121"/>
      <c r="E233" s="1120" t="s">
        <v>324</v>
      </c>
      <c r="F233" s="1121"/>
      <c r="G233" s="1120" t="s">
        <v>289</v>
      </c>
      <c r="H233" s="1121"/>
      <c r="I233" s="1120"/>
      <c r="J233" s="1121"/>
      <c r="K233" s="1121"/>
      <c r="L233" s="1120"/>
      <c r="M233" s="1121"/>
      <c r="N233" s="1121"/>
      <c r="O233" s="1120"/>
      <c r="P233" s="1121"/>
      <c r="Q233" s="1120"/>
      <c r="R233" s="1121"/>
      <c r="S233" s="1122" t="s">
        <v>320</v>
      </c>
      <c r="T233" s="1121"/>
      <c r="U233" s="1121"/>
      <c r="V233" s="1121"/>
      <c r="W233" s="1121"/>
      <c r="X233" s="1121"/>
      <c r="Y233" s="1121"/>
      <c r="Z233" s="1121"/>
      <c r="AA233" s="1120" t="s">
        <v>273</v>
      </c>
      <c r="AB233" s="1121"/>
      <c r="AC233" s="1121"/>
      <c r="AD233" s="1121"/>
      <c r="AE233" s="1121"/>
      <c r="AF233" s="1120" t="s">
        <v>274</v>
      </c>
      <c r="AG233" s="1121"/>
      <c r="AH233" s="1121"/>
      <c r="AI233" s="286" t="s">
        <v>65</v>
      </c>
      <c r="AJ233" s="1123" t="s">
        <v>275</v>
      </c>
      <c r="AK233" s="1121"/>
      <c r="AL233" s="1121"/>
      <c r="AM233" s="1121"/>
      <c r="AN233" s="1121"/>
      <c r="AO233" s="1121"/>
      <c r="AP233" s="223">
        <v>3150000000</v>
      </c>
      <c r="AQ233" s="280">
        <v>200000000</v>
      </c>
      <c r="AR233" s="223">
        <v>435633119</v>
      </c>
      <c r="AS233" s="223">
        <v>-300000000</v>
      </c>
      <c r="AT233" s="280">
        <v>47113426</v>
      </c>
      <c r="AU233" s="223">
        <v>152886574</v>
      </c>
      <c r="AV233" s="287">
        <v>98082910</v>
      </c>
      <c r="AW233" s="287">
        <v>-50969484</v>
      </c>
      <c r="AX233" s="287">
        <v>104222137</v>
      </c>
      <c r="AY233" s="287">
        <v>-6139227</v>
      </c>
      <c r="AZ233" s="287">
        <v>104222137</v>
      </c>
      <c r="BA233" s="288">
        <v>0</v>
      </c>
      <c r="BB233" s="288">
        <v>0</v>
      </c>
    </row>
    <row r="234" spans="1:54" x14ac:dyDescent="0.25">
      <c r="A234" s="1077" t="s">
        <v>99</v>
      </c>
      <c r="B234" s="829"/>
      <c r="C234" s="1077" t="s">
        <v>322</v>
      </c>
      <c r="D234" s="829"/>
      <c r="E234" s="1077" t="s">
        <v>324</v>
      </c>
      <c r="F234" s="829"/>
      <c r="G234" s="1077" t="s">
        <v>289</v>
      </c>
      <c r="H234" s="829"/>
      <c r="I234" s="1077" t="s">
        <v>280</v>
      </c>
      <c r="J234" s="829"/>
      <c r="K234" s="829"/>
      <c r="L234" s="1077"/>
      <c r="M234" s="829"/>
      <c r="N234" s="829"/>
      <c r="O234" s="1077"/>
      <c r="P234" s="829"/>
      <c r="Q234" s="1077"/>
      <c r="R234" s="829"/>
      <c r="S234" s="1076" t="s">
        <v>320</v>
      </c>
      <c r="T234" s="829"/>
      <c r="U234" s="829"/>
      <c r="V234" s="829"/>
      <c r="W234" s="829"/>
      <c r="X234" s="829"/>
      <c r="Y234" s="829"/>
      <c r="Z234" s="829"/>
      <c r="AA234" s="1077" t="s">
        <v>273</v>
      </c>
      <c r="AB234" s="829"/>
      <c r="AC234" s="829"/>
      <c r="AD234" s="829"/>
      <c r="AE234" s="829"/>
      <c r="AF234" s="1077" t="s">
        <v>274</v>
      </c>
      <c r="AG234" s="829"/>
      <c r="AH234" s="829"/>
      <c r="AI234" s="227" t="s">
        <v>65</v>
      </c>
      <c r="AJ234" s="1078" t="s">
        <v>275</v>
      </c>
      <c r="AK234" s="829"/>
      <c r="AL234" s="829"/>
      <c r="AM234" s="829"/>
      <c r="AN234" s="829"/>
      <c r="AO234" s="829"/>
      <c r="AP234" s="226">
        <v>2500000000</v>
      </c>
      <c r="AQ234" s="277">
        <v>200000000</v>
      </c>
      <c r="AR234" s="226">
        <v>435633119</v>
      </c>
      <c r="AS234" s="225">
        <v>0</v>
      </c>
      <c r="AT234" s="277">
        <v>47113426</v>
      </c>
      <c r="AU234" s="226">
        <v>152886574</v>
      </c>
      <c r="AV234" s="277">
        <v>98082910</v>
      </c>
      <c r="AW234" s="226">
        <v>-50969484</v>
      </c>
      <c r="AX234" s="277">
        <v>104222137</v>
      </c>
      <c r="AY234" s="226">
        <v>-6139227</v>
      </c>
      <c r="AZ234" s="226">
        <v>104222137</v>
      </c>
      <c r="BA234" s="225">
        <v>0</v>
      </c>
      <c r="BB234" s="225">
        <v>0</v>
      </c>
    </row>
    <row r="235" spans="1:54" x14ac:dyDescent="0.25">
      <c r="A235" s="1077" t="s">
        <v>99</v>
      </c>
      <c r="B235" s="829"/>
      <c r="C235" s="1077" t="s">
        <v>322</v>
      </c>
      <c r="D235" s="829"/>
      <c r="E235" s="1077" t="s">
        <v>324</v>
      </c>
      <c r="F235" s="829"/>
      <c r="G235" s="1077" t="s">
        <v>289</v>
      </c>
      <c r="H235" s="829"/>
      <c r="I235" s="1077" t="s">
        <v>280</v>
      </c>
      <c r="J235" s="829"/>
      <c r="K235" s="829"/>
      <c r="L235" s="1077" t="s">
        <v>279</v>
      </c>
      <c r="M235" s="829"/>
      <c r="N235" s="829"/>
      <c r="O235" s="1077"/>
      <c r="P235" s="829"/>
      <c r="Q235" s="1077"/>
      <c r="R235" s="829"/>
      <c r="S235" s="1076" t="s">
        <v>331</v>
      </c>
      <c r="T235" s="829"/>
      <c r="U235" s="829"/>
      <c r="V235" s="829"/>
      <c r="W235" s="829"/>
      <c r="X235" s="829"/>
      <c r="Y235" s="829"/>
      <c r="Z235" s="829"/>
      <c r="AA235" s="1077" t="s">
        <v>273</v>
      </c>
      <c r="AB235" s="829"/>
      <c r="AC235" s="829"/>
      <c r="AD235" s="829"/>
      <c r="AE235" s="829"/>
      <c r="AF235" s="1077" t="s">
        <v>274</v>
      </c>
      <c r="AG235" s="829"/>
      <c r="AH235" s="829"/>
      <c r="AI235" s="227" t="s">
        <v>65</v>
      </c>
      <c r="AJ235" s="1078" t="s">
        <v>275</v>
      </c>
      <c r="AK235" s="829"/>
      <c r="AL235" s="829"/>
      <c r="AM235" s="829"/>
      <c r="AN235" s="829"/>
      <c r="AO235" s="829"/>
      <c r="AP235" s="225">
        <v>0</v>
      </c>
      <c r="AQ235" s="278">
        <v>0</v>
      </c>
      <c r="AR235" s="225">
        <v>0</v>
      </c>
      <c r="AS235" s="225">
        <v>0</v>
      </c>
      <c r="AT235" s="278">
        <v>0</v>
      </c>
      <c r="AU235" s="225">
        <v>0</v>
      </c>
      <c r="AV235" s="278">
        <v>0</v>
      </c>
      <c r="AW235" s="225">
        <v>0</v>
      </c>
      <c r="AX235" s="278">
        <v>0</v>
      </c>
      <c r="AY235" s="225">
        <v>0</v>
      </c>
      <c r="AZ235" s="225">
        <v>0</v>
      </c>
      <c r="BA235" s="225">
        <v>0</v>
      </c>
      <c r="BB235" s="225">
        <v>0</v>
      </c>
    </row>
    <row r="236" spans="1:54" x14ac:dyDescent="0.25">
      <c r="A236" s="1084" t="s">
        <v>99</v>
      </c>
      <c r="B236" s="829"/>
      <c r="C236" s="1084" t="s">
        <v>322</v>
      </c>
      <c r="D236" s="829"/>
      <c r="E236" s="1084" t="s">
        <v>324</v>
      </c>
      <c r="F236" s="829"/>
      <c r="G236" s="1084" t="s">
        <v>289</v>
      </c>
      <c r="H236" s="829"/>
      <c r="I236" s="1084" t="s">
        <v>280</v>
      </c>
      <c r="J236" s="829"/>
      <c r="K236" s="829"/>
      <c r="L236" s="1084" t="s">
        <v>279</v>
      </c>
      <c r="M236" s="829"/>
      <c r="N236" s="829"/>
      <c r="O236" s="1084" t="s">
        <v>283</v>
      </c>
      <c r="P236" s="829"/>
      <c r="Q236" s="1084"/>
      <c r="R236" s="829"/>
      <c r="S236" s="1083" t="s">
        <v>84</v>
      </c>
      <c r="T236" s="829"/>
      <c r="U236" s="829"/>
      <c r="V236" s="829"/>
      <c r="W236" s="829"/>
      <c r="X236" s="829"/>
      <c r="Y236" s="829"/>
      <c r="Z236" s="829"/>
      <c r="AA236" s="1084" t="s">
        <v>273</v>
      </c>
      <c r="AB236" s="829"/>
      <c r="AC236" s="829"/>
      <c r="AD236" s="829"/>
      <c r="AE236" s="829"/>
      <c r="AF236" s="1084" t="s">
        <v>274</v>
      </c>
      <c r="AG236" s="829"/>
      <c r="AH236" s="829"/>
      <c r="AI236" s="224" t="s">
        <v>65</v>
      </c>
      <c r="AJ236" s="1085" t="s">
        <v>275</v>
      </c>
      <c r="AK236" s="829"/>
      <c r="AL236" s="829"/>
      <c r="AM236" s="829"/>
      <c r="AN236" s="829"/>
      <c r="AO236" s="829"/>
      <c r="AP236" s="222">
        <v>0</v>
      </c>
      <c r="AQ236" s="281">
        <v>0</v>
      </c>
      <c r="AR236" s="222">
        <v>0</v>
      </c>
      <c r="AS236" s="222">
        <v>0</v>
      </c>
      <c r="AT236" s="281">
        <v>0</v>
      </c>
      <c r="AU236" s="222">
        <v>0</v>
      </c>
      <c r="AV236" s="281">
        <v>0</v>
      </c>
      <c r="AW236" s="222">
        <v>0</v>
      </c>
      <c r="AX236" s="281">
        <v>0</v>
      </c>
      <c r="AY236" s="222">
        <v>0</v>
      </c>
      <c r="AZ236" s="222">
        <v>0</v>
      </c>
      <c r="BA236" s="222">
        <v>0</v>
      </c>
      <c r="BB236" s="222">
        <v>0</v>
      </c>
    </row>
    <row r="237" spans="1:54" x14ac:dyDescent="0.25">
      <c r="A237" s="1077" t="s">
        <v>99</v>
      </c>
      <c r="B237" s="829"/>
      <c r="C237" s="1077" t="s">
        <v>322</v>
      </c>
      <c r="D237" s="829"/>
      <c r="E237" s="1077" t="s">
        <v>324</v>
      </c>
      <c r="F237" s="829"/>
      <c r="G237" s="1077" t="s">
        <v>289</v>
      </c>
      <c r="H237" s="829"/>
      <c r="I237" s="1077" t="s">
        <v>280</v>
      </c>
      <c r="J237" s="829"/>
      <c r="K237" s="829"/>
      <c r="L237" s="1077" t="s">
        <v>282</v>
      </c>
      <c r="M237" s="829"/>
      <c r="N237" s="829"/>
      <c r="O237" s="1077"/>
      <c r="P237" s="829"/>
      <c r="Q237" s="1077"/>
      <c r="R237" s="829"/>
      <c r="S237" s="1076" t="s">
        <v>326</v>
      </c>
      <c r="T237" s="829"/>
      <c r="U237" s="829"/>
      <c r="V237" s="829"/>
      <c r="W237" s="829"/>
      <c r="X237" s="829"/>
      <c r="Y237" s="829"/>
      <c r="Z237" s="829"/>
      <c r="AA237" s="1077" t="s">
        <v>273</v>
      </c>
      <c r="AB237" s="829"/>
      <c r="AC237" s="829"/>
      <c r="AD237" s="829"/>
      <c r="AE237" s="829"/>
      <c r="AF237" s="1077" t="s">
        <v>274</v>
      </c>
      <c r="AG237" s="829"/>
      <c r="AH237" s="829"/>
      <c r="AI237" s="227" t="s">
        <v>65</v>
      </c>
      <c r="AJ237" s="1078" t="s">
        <v>275</v>
      </c>
      <c r="AK237" s="829"/>
      <c r="AL237" s="829"/>
      <c r="AM237" s="829"/>
      <c r="AN237" s="829"/>
      <c r="AO237" s="829"/>
      <c r="AP237" s="226">
        <v>2500000000</v>
      </c>
      <c r="AQ237" s="277">
        <v>200000000</v>
      </c>
      <c r="AR237" s="226">
        <v>435633119</v>
      </c>
      <c r="AS237" s="225">
        <v>0</v>
      </c>
      <c r="AT237" s="277">
        <v>47113426</v>
      </c>
      <c r="AU237" s="226">
        <v>152886574</v>
      </c>
      <c r="AV237" s="277">
        <v>98082910</v>
      </c>
      <c r="AW237" s="226">
        <v>-50969484</v>
      </c>
      <c r="AX237" s="277">
        <v>104222137</v>
      </c>
      <c r="AY237" s="226">
        <v>-6139227</v>
      </c>
      <c r="AZ237" s="226">
        <v>104222137</v>
      </c>
      <c r="BA237" s="225">
        <v>0</v>
      </c>
      <c r="BB237" s="225">
        <v>0</v>
      </c>
    </row>
    <row r="238" spans="1:54" x14ac:dyDescent="0.25">
      <c r="A238" s="1084" t="s">
        <v>99</v>
      </c>
      <c r="B238" s="829"/>
      <c r="C238" s="1084" t="s">
        <v>322</v>
      </c>
      <c r="D238" s="829"/>
      <c r="E238" s="1084" t="s">
        <v>324</v>
      </c>
      <c r="F238" s="829"/>
      <c r="G238" s="1084" t="s">
        <v>289</v>
      </c>
      <c r="H238" s="829"/>
      <c r="I238" s="1084" t="s">
        <v>280</v>
      </c>
      <c r="J238" s="829"/>
      <c r="K238" s="829"/>
      <c r="L238" s="1084" t="s">
        <v>282</v>
      </c>
      <c r="M238" s="829"/>
      <c r="N238" s="829"/>
      <c r="O238" s="1084" t="s">
        <v>279</v>
      </c>
      <c r="P238" s="829"/>
      <c r="Q238" s="1084"/>
      <c r="R238" s="829"/>
      <c r="S238" s="1083" t="s">
        <v>332</v>
      </c>
      <c r="T238" s="829"/>
      <c r="U238" s="829"/>
      <c r="V238" s="829"/>
      <c r="W238" s="829"/>
      <c r="X238" s="829"/>
      <c r="Y238" s="829"/>
      <c r="Z238" s="829"/>
      <c r="AA238" s="1084" t="s">
        <v>273</v>
      </c>
      <c r="AB238" s="829"/>
      <c r="AC238" s="829"/>
      <c r="AD238" s="829"/>
      <c r="AE238" s="829"/>
      <c r="AF238" s="1084" t="s">
        <v>274</v>
      </c>
      <c r="AG238" s="829"/>
      <c r="AH238" s="829"/>
      <c r="AI238" s="224" t="s">
        <v>65</v>
      </c>
      <c r="AJ238" s="1085" t="s">
        <v>275</v>
      </c>
      <c r="AK238" s="829"/>
      <c r="AL238" s="829"/>
      <c r="AM238" s="829"/>
      <c r="AN238" s="829"/>
      <c r="AO238" s="829"/>
      <c r="AP238" s="223">
        <v>1000000000</v>
      </c>
      <c r="AQ238" s="281">
        <v>0</v>
      </c>
      <c r="AR238" s="223">
        <v>205633119</v>
      </c>
      <c r="AS238" s="222">
        <v>0</v>
      </c>
      <c r="AT238" s="281">
        <v>0</v>
      </c>
      <c r="AU238" s="222">
        <v>0</v>
      </c>
      <c r="AV238" s="280">
        <v>52664800</v>
      </c>
      <c r="AW238" s="223">
        <v>-52664800</v>
      </c>
      <c r="AX238" s="280">
        <v>52664800</v>
      </c>
      <c r="AY238" s="222">
        <v>0</v>
      </c>
      <c r="AZ238" s="223">
        <v>52664800</v>
      </c>
      <c r="BA238" s="222">
        <v>0</v>
      </c>
      <c r="BB238" s="222">
        <v>0</v>
      </c>
    </row>
    <row r="239" spans="1:54" x14ac:dyDescent="0.25">
      <c r="A239" s="1084" t="s">
        <v>99</v>
      </c>
      <c r="B239" s="829"/>
      <c r="C239" s="1084" t="s">
        <v>322</v>
      </c>
      <c r="D239" s="829"/>
      <c r="E239" s="1084" t="s">
        <v>324</v>
      </c>
      <c r="F239" s="829"/>
      <c r="G239" s="1084" t="s">
        <v>289</v>
      </c>
      <c r="H239" s="829"/>
      <c r="I239" s="1084" t="s">
        <v>280</v>
      </c>
      <c r="J239" s="829"/>
      <c r="K239" s="829"/>
      <c r="L239" s="1084" t="s">
        <v>282</v>
      </c>
      <c r="M239" s="829"/>
      <c r="N239" s="829"/>
      <c r="O239" s="1084" t="s">
        <v>282</v>
      </c>
      <c r="P239" s="829"/>
      <c r="Q239" s="1084"/>
      <c r="R239" s="829"/>
      <c r="S239" s="1083" t="s">
        <v>327</v>
      </c>
      <c r="T239" s="829"/>
      <c r="U239" s="829"/>
      <c r="V239" s="829"/>
      <c r="W239" s="829"/>
      <c r="X239" s="829"/>
      <c r="Y239" s="829"/>
      <c r="Z239" s="829"/>
      <c r="AA239" s="1084" t="s">
        <v>273</v>
      </c>
      <c r="AB239" s="829"/>
      <c r="AC239" s="829"/>
      <c r="AD239" s="829"/>
      <c r="AE239" s="829"/>
      <c r="AF239" s="1084" t="s">
        <v>274</v>
      </c>
      <c r="AG239" s="829"/>
      <c r="AH239" s="829"/>
      <c r="AI239" s="224" t="s">
        <v>65</v>
      </c>
      <c r="AJ239" s="1085" t="s">
        <v>275</v>
      </c>
      <c r="AK239" s="829"/>
      <c r="AL239" s="829"/>
      <c r="AM239" s="829"/>
      <c r="AN239" s="829"/>
      <c r="AO239" s="829"/>
      <c r="AP239" s="223">
        <v>550000000</v>
      </c>
      <c r="AQ239" s="281">
        <v>0</v>
      </c>
      <c r="AR239" s="223">
        <v>130000000</v>
      </c>
      <c r="AS239" s="222">
        <v>0</v>
      </c>
      <c r="AT239" s="281">
        <v>0</v>
      </c>
      <c r="AU239" s="222">
        <v>0</v>
      </c>
      <c r="AV239" s="281">
        <v>0</v>
      </c>
      <c r="AW239" s="222">
        <v>0</v>
      </c>
      <c r="AX239" s="281">
        <v>0</v>
      </c>
      <c r="AY239" s="222">
        <v>0</v>
      </c>
      <c r="AZ239" s="222">
        <v>0</v>
      </c>
      <c r="BA239" s="222">
        <v>0</v>
      </c>
      <c r="BB239" s="222">
        <v>0</v>
      </c>
    </row>
    <row r="240" spans="1:54" x14ac:dyDescent="0.25">
      <c r="A240" s="1084" t="s">
        <v>99</v>
      </c>
      <c r="B240" s="829"/>
      <c r="C240" s="1084" t="s">
        <v>322</v>
      </c>
      <c r="D240" s="829"/>
      <c r="E240" s="1084" t="s">
        <v>324</v>
      </c>
      <c r="F240" s="829"/>
      <c r="G240" s="1084" t="s">
        <v>289</v>
      </c>
      <c r="H240" s="829"/>
      <c r="I240" s="1084" t="s">
        <v>280</v>
      </c>
      <c r="J240" s="829"/>
      <c r="K240" s="829"/>
      <c r="L240" s="1084" t="s">
        <v>282</v>
      </c>
      <c r="M240" s="829"/>
      <c r="N240" s="829"/>
      <c r="O240" s="1084" t="s">
        <v>289</v>
      </c>
      <c r="P240" s="829"/>
      <c r="Q240" s="1084"/>
      <c r="R240" s="829"/>
      <c r="S240" s="1083" t="s">
        <v>328</v>
      </c>
      <c r="T240" s="829"/>
      <c r="U240" s="829"/>
      <c r="V240" s="829"/>
      <c r="W240" s="829"/>
      <c r="X240" s="829"/>
      <c r="Y240" s="829"/>
      <c r="Z240" s="829"/>
      <c r="AA240" s="1084" t="s">
        <v>273</v>
      </c>
      <c r="AB240" s="829"/>
      <c r="AC240" s="829"/>
      <c r="AD240" s="829"/>
      <c r="AE240" s="829"/>
      <c r="AF240" s="1084" t="s">
        <v>274</v>
      </c>
      <c r="AG240" s="829"/>
      <c r="AH240" s="829"/>
      <c r="AI240" s="224" t="s">
        <v>65</v>
      </c>
      <c r="AJ240" s="1085" t="s">
        <v>275</v>
      </c>
      <c r="AK240" s="829"/>
      <c r="AL240" s="829"/>
      <c r="AM240" s="829"/>
      <c r="AN240" s="829"/>
      <c r="AO240" s="829"/>
      <c r="AP240" s="223">
        <v>250000000</v>
      </c>
      <c r="AQ240" s="281">
        <v>0</v>
      </c>
      <c r="AR240" s="222">
        <v>0</v>
      </c>
      <c r="AS240" s="222">
        <v>0</v>
      </c>
      <c r="AT240" s="281">
        <v>0</v>
      </c>
      <c r="AU240" s="222">
        <v>0</v>
      </c>
      <c r="AV240" s="280">
        <v>6974630</v>
      </c>
      <c r="AW240" s="223">
        <v>-6974630</v>
      </c>
      <c r="AX240" s="280">
        <v>6974630</v>
      </c>
      <c r="AY240" s="222">
        <v>0</v>
      </c>
      <c r="AZ240" s="223">
        <v>6974630</v>
      </c>
      <c r="BA240" s="222">
        <v>0</v>
      </c>
      <c r="BB240" s="222">
        <v>0</v>
      </c>
    </row>
    <row r="241" spans="1:54" x14ac:dyDescent="0.25">
      <c r="A241" s="1084" t="s">
        <v>99</v>
      </c>
      <c r="B241" s="829"/>
      <c r="C241" s="1084" t="s">
        <v>322</v>
      </c>
      <c r="D241" s="829"/>
      <c r="E241" s="1084" t="s">
        <v>324</v>
      </c>
      <c r="F241" s="829"/>
      <c r="G241" s="1084" t="s">
        <v>289</v>
      </c>
      <c r="H241" s="829"/>
      <c r="I241" s="1084" t="s">
        <v>280</v>
      </c>
      <c r="J241" s="829"/>
      <c r="K241" s="829"/>
      <c r="L241" s="1084" t="s">
        <v>282</v>
      </c>
      <c r="M241" s="829"/>
      <c r="N241" s="829"/>
      <c r="O241" s="1084" t="s">
        <v>283</v>
      </c>
      <c r="P241" s="829"/>
      <c r="Q241" s="1084"/>
      <c r="R241" s="829"/>
      <c r="S241" s="1083" t="s">
        <v>84</v>
      </c>
      <c r="T241" s="829"/>
      <c r="U241" s="829"/>
      <c r="V241" s="829"/>
      <c r="W241" s="829"/>
      <c r="X241" s="829"/>
      <c r="Y241" s="829"/>
      <c r="Z241" s="829"/>
      <c r="AA241" s="1084" t="s">
        <v>273</v>
      </c>
      <c r="AB241" s="829"/>
      <c r="AC241" s="829"/>
      <c r="AD241" s="829"/>
      <c r="AE241" s="829"/>
      <c r="AF241" s="1084" t="s">
        <v>274</v>
      </c>
      <c r="AG241" s="829"/>
      <c r="AH241" s="829"/>
      <c r="AI241" s="224" t="s">
        <v>65</v>
      </c>
      <c r="AJ241" s="1085" t="s">
        <v>275</v>
      </c>
      <c r="AK241" s="829"/>
      <c r="AL241" s="829"/>
      <c r="AM241" s="829"/>
      <c r="AN241" s="829"/>
      <c r="AO241" s="829"/>
      <c r="AP241" s="223">
        <v>400000000</v>
      </c>
      <c r="AQ241" s="281">
        <v>0</v>
      </c>
      <c r="AR241" s="222">
        <v>0</v>
      </c>
      <c r="AS241" s="222">
        <v>0</v>
      </c>
      <c r="AT241" s="280">
        <v>47113426</v>
      </c>
      <c r="AU241" s="223">
        <v>-47113426</v>
      </c>
      <c r="AV241" s="280">
        <v>38443480</v>
      </c>
      <c r="AW241" s="223">
        <v>8669946</v>
      </c>
      <c r="AX241" s="280">
        <v>44582707</v>
      </c>
      <c r="AY241" s="223">
        <v>-6139227</v>
      </c>
      <c r="AZ241" s="223">
        <v>44582707</v>
      </c>
      <c r="BA241" s="222">
        <v>0</v>
      </c>
      <c r="BB241" s="222">
        <v>0</v>
      </c>
    </row>
    <row r="242" spans="1:54" x14ac:dyDescent="0.25">
      <c r="A242" s="1084" t="s">
        <v>99</v>
      </c>
      <c r="B242" s="829"/>
      <c r="C242" s="1084" t="s">
        <v>322</v>
      </c>
      <c r="D242" s="829"/>
      <c r="E242" s="1084" t="s">
        <v>324</v>
      </c>
      <c r="F242" s="829"/>
      <c r="G242" s="1084" t="s">
        <v>289</v>
      </c>
      <c r="H242" s="829"/>
      <c r="I242" s="1084" t="s">
        <v>280</v>
      </c>
      <c r="J242" s="829"/>
      <c r="K242" s="829"/>
      <c r="L242" s="1084" t="s">
        <v>282</v>
      </c>
      <c r="M242" s="829"/>
      <c r="N242" s="829"/>
      <c r="O242" s="1084" t="s">
        <v>292</v>
      </c>
      <c r="P242" s="829"/>
      <c r="Q242" s="1084"/>
      <c r="R242" s="829"/>
      <c r="S242" s="1083" t="s">
        <v>329</v>
      </c>
      <c r="T242" s="829"/>
      <c r="U242" s="829"/>
      <c r="V242" s="829"/>
      <c r="W242" s="829"/>
      <c r="X242" s="829"/>
      <c r="Y242" s="829"/>
      <c r="Z242" s="829"/>
      <c r="AA242" s="1084" t="s">
        <v>273</v>
      </c>
      <c r="AB242" s="829"/>
      <c r="AC242" s="829"/>
      <c r="AD242" s="829"/>
      <c r="AE242" s="829"/>
      <c r="AF242" s="1084" t="s">
        <v>274</v>
      </c>
      <c r="AG242" s="829"/>
      <c r="AH242" s="829"/>
      <c r="AI242" s="224" t="s">
        <v>65</v>
      </c>
      <c r="AJ242" s="1085" t="s">
        <v>275</v>
      </c>
      <c r="AK242" s="829"/>
      <c r="AL242" s="829"/>
      <c r="AM242" s="829"/>
      <c r="AN242" s="829"/>
      <c r="AO242" s="829"/>
      <c r="AP242" s="223">
        <v>200000000</v>
      </c>
      <c r="AQ242" s="280">
        <v>200000000</v>
      </c>
      <c r="AR242" s="222">
        <v>0</v>
      </c>
      <c r="AS242" s="222">
        <v>0</v>
      </c>
      <c r="AT242" s="281">
        <v>0</v>
      </c>
      <c r="AU242" s="223">
        <v>200000000</v>
      </c>
      <c r="AV242" s="281">
        <v>0</v>
      </c>
      <c r="AW242" s="222">
        <v>0</v>
      </c>
      <c r="AX242" s="281">
        <v>0</v>
      </c>
      <c r="AY242" s="222">
        <v>0</v>
      </c>
      <c r="AZ242" s="222">
        <v>0</v>
      </c>
      <c r="BA242" s="222">
        <v>0</v>
      </c>
      <c r="BB242" s="222">
        <v>0</v>
      </c>
    </row>
    <row r="243" spans="1:54" x14ac:dyDescent="0.25">
      <c r="A243" s="1084" t="s">
        <v>99</v>
      </c>
      <c r="B243" s="829"/>
      <c r="C243" s="1084" t="s">
        <v>322</v>
      </c>
      <c r="D243" s="829"/>
      <c r="E243" s="1084" t="s">
        <v>324</v>
      </c>
      <c r="F243" s="829"/>
      <c r="G243" s="1084" t="s">
        <v>289</v>
      </c>
      <c r="H243" s="829"/>
      <c r="I243" s="1084" t="s">
        <v>280</v>
      </c>
      <c r="J243" s="829"/>
      <c r="K243" s="829"/>
      <c r="L243" s="1084" t="s">
        <v>282</v>
      </c>
      <c r="M243" s="829"/>
      <c r="N243" s="829"/>
      <c r="O243" s="1084" t="s">
        <v>80</v>
      </c>
      <c r="P243" s="829"/>
      <c r="Q243" s="1084"/>
      <c r="R243" s="829"/>
      <c r="S243" s="1083" t="s">
        <v>330</v>
      </c>
      <c r="T243" s="829"/>
      <c r="U243" s="829"/>
      <c r="V243" s="829"/>
      <c r="W243" s="829"/>
      <c r="X243" s="829"/>
      <c r="Y243" s="829"/>
      <c r="Z243" s="829"/>
      <c r="AA243" s="1084" t="s">
        <v>273</v>
      </c>
      <c r="AB243" s="829"/>
      <c r="AC243" s="829"/>
      <c r="AD243" s="829"/>
      <c r="AE243" s="829"/>
      <c r="AF243" s="1084" t="s">
        <v>274</v>
      </c>
      <c r="AG243" s="829"/>
      <c r="AH243" s="829"/>
      <c r="AI243" s="224" t="s">
        <v>65</v>
      </c>
      <c r="AJ243" s="1085" t="s">
        <v>275</v>
      </c>
      <c r="AK243" s="829"/>
      <c r="AL243" s="829"/>
      <c r="AM243" s="829"/>
      <c r="AN243" s="829"/>
      <c r="AO243" s="829"/>
      <c r="AP243" s="223">
        <v>100000000</v>
      </c>
      <c r="AQ243" s="281">
        <v>0</v>
      </c>
      <c r="AR243" s="223">
        <v>100000000</v>
      </c>
      <c r="AS243" s="222">
        <v>0</v>
      </c>
      <c r="AT243" s="281">
        <v>0</v>
      </c>
      <c r="AU243" s="222">
        <v>0</v>
      </c>
      <c r="AV243" s="281">
        <v>0</v>
      </c>
      <c r="AW243" s="222">
        <v>0</v>
      </c>
      <c r="AX243" s="281">
        <v>0</v>
      </c>
      <c r="AY243" s="222">
        <v>0</v>
      </c>
      <c r="AZ243" s="222">
        <v>0</v>
      </c>
      <c r="BA243" s="222">
        <v>0</v>
      </c>
      <c r="BB243" s="222">
        <v>0</v>
      </c>
    </row>
    <row r="244" spans="1:54" s="256" customFormat="1" x14ac:dyDescent="0.25">
      <c r="A244" s="1120" t="s">
        <v>99</v>
      </c>
      <c r="B244" s="1121"/>
      <c r="C244" s="1120" t="s">
        <v>322</v>
      </c>
      <c r="D244" s="1121"/>
      <c r="E244" s="1120" t="s">
        <v>324</v>
      </c>
      <c r="F244" s="1121"/>
      <c r="G244" s="1120" t="s">
        <v>283</v>
      </c>
      <c r="H244" s="1121"/>
      <c r="I244" s="1120"/>
      <c r="J244" s="1121"/>
      <c r="K244" s="1121"/>
      <c r="L244" s="1120"/>
      <c r="M244" s="1121"/>
      <c r="N244" s="1121"/>
      <c r="O244" s="1120"/>
      <c r="P244" s="1121"/>
      <c r="Q244" s="1120"/>
      <c r="R244" s="1121"/>
      <c r="S244" s="1122" t="s">
        <v>319</v>
      </c>
      <c r="T244" s="1121"/>
      <c r="U244" s="1121"/>
      <c r="V244" s="1121"/>
      <c r="W244" s="1121"/>
      <c r="X244" s="1121"/>
      <c r="Y244" s="1121"/>
      <c r="Z244" s="1121"/>
      <c r="AA244" s="1120" t="s">
        <v>273</v>
      </c>
      <c r="AB244" s="1121"/>
      <c r="AC244" s="1121"/>
      <c r="AD244" s="1121"/>
      <c r="AE244" s="1121"/>
      <c r="AF244" s="1120" t="s">
        <v>274</v>
      </c>
      <c r="AG244" s="1121"/>
      <c r="AH244" s="1121"/>
      <c r="AI244" s="286" t="s">
        <v>65</v>
      </c>
      <c r="AJ244" s="1123" t="s">
        <v>275</v>
      </c>
      <c r="AK244" s="1121"/>
      <c r="AL244" s="1121"/>
      <c r="AM244" s="1121"/>
      <c r="AN244" s="1121"/>
      <c r="AO244" s="1121"/>
      <c r="AP244" s="223">
        <v>600000000</v>
      </c>
      <c r="AQ244" s="281">
        <v>0</v>
      </c>
      <c r="AR244" s="223">
        <v>109841417</v>
      </c>
      <c r="AS244" s="223">
        <v>300000000</v>
      </c>
      <c r="AT244" s="280">
        <v>51883598</v>
      </c>
      <c r="AU244" s="223">
        <v>-51883598</v>
      </c>
      <c r="AV244" s="287">
        <v>31632177</v>
      </c>
      <c r="AW244" s="287">
        <v>20251421</v>
      </c>
      <c r="AX244" s="287">
        <v>34639000</v>
      </c>
      <c r="AY244" s="287">
        <v>-3006823</v>
      </c>
      <c r="AZ244" s="287">
        <v>34639000</v>
      </c>
      <c r="BA244" s="288">
        <v>0</v>
      </c>
      <c r="BB244" s="288">
        <v>0</v>
      </c>
    </row>
    <row r="245" spans="1:54" s="296" customFormat="1" x14ac:dyDescent="0.25">
      <c r="A245" s="1126" t="s">
        <v>99</v>
      </c>
      <c r="B245" s="832"/>
      <c r="C245" s="1126" t="s">
        <v>322</v>
      </c>
      <c r="D245" s="832"/>
      <c r="E245" s="1126" t="s">
        <v>324</v>
      </c>
      <c r="F245" s="832"/>
      <c r="G245" s="1126" t="s">
        <v>283</v>
      </c>
      <c r="H245" s="832"/>
      <c r="I245" s="1126" t="s">
        <v>280</v>
      </c>
      <c r="J245" s="832"/>
      <c r="K245" s="832"/>
      <c r="L245" s="1126"/>
      <c r="M245" s="832"/>
      <c r="N245" s="832"/>
      <c r="O245" s="1126"/>
      <c r="P245" s="832"/>
      <c r="Q245" s="1126"/>
      <c r="R245" s="832"/>
      <c r="S245" s="1127" t="s">
        <v>319</v>
      </c>
      <c r="T245" s="832"/>
      <c r="U245" s="832"/>
      <c r="V245" s="832"/>
      <c r="W245" s="832"/>
      <c r="X245" s="832"/>
      <c r="Y245" s="832"/>
      <c r="Z245" s="832"/>
      <c r="AA245" s="1126" t="s">
        <v>273</v>
      </c>
      <c r="AB245" s="832"/>
      <c r="AC245" s="832"/>
      <c r="AD245" s="832"/>
      <c r="AE245" s="832"/>
      <c r="AF245" s="1126" t="s">
        <v>274</v>
      </c>
      <c r="AG245" s="832"/>
      <c r="AH245" s="832"/>
      <c r="AI245" s="292" t="s">
        <v>65</v>
      </c>
      <c r="AJ245" s="1124" t="s">
        <v>275</v>
      </c>
      <c r="AK245" s="832"/>
      <c r="AL245" s="832"/>
      <c r="AM245" s="832"/>
      <c r="AN245" s="832"/>
      <c r="AO245" s="832"/>
      <c r="AP245" s="226">
        <v>600000000</v>
      </c>
      <c r="AQ245" s="278">
        <v>0</v>
      </c>
      <c r="AR245" s="226">
        <v>109841417</v>
      </c>
      <c r="AS245" s="225">
        <v>0</v>
      </c>
      <c r="AT245" s="277">
        <v>51883598</v>
      </c>
      <c r="AU245" s="226">
        <v>-51883598</v>
      </c>
      <c r="AV245" s="294">
        <v>31632177</v>
      </c>
      <c r="AW245" s="294">
        <v>20251421</v>
      </c>
      <c r="AX245" s="294">
        <v>34639000</v>
      </c>
      <c r="AY245" s="294">
        <v>-3006823</v>
      </c>
      <c r="AZ245" s="294">
        <v>34639000</v>
      </c>
      <c r="BA245" s="295">
        <v>0</v>
      </c>
      <c r="BB245" s="295">
        <v>0</v>
      </c>
    </row>
    <row r="246" spans="1:54" s="296" customFormat="1" x14ac:dyDescent="0.25">
      <c r="A246" s="1126" t="s">
        <v>99</v>
      </c>
      <c r="B246" s="832"/>
      <c r="C246" s="1126" t="s">
        <v>322</v>
      </c>
      <c r="D246" s="832"/>
      <c r="E246" s="1126" t="s">
        <v>324</v>
      </c>
      <c r="F246" s="832"/>
      <c r="G246" s="1126" t="s">
        <v>283</v>
      </c>
      <c r="H246" s="832"/>
      <c r="I246" s="1126" t="s">
        <v>280</v>
      </c>
      <c r="J246" s="832"/>
      <c r="K246" s="832"/>
      <c r="L246" s="1126" t="s">
        <v>282</v>
      </c>
      <c r="M246" s="832"/>
      <c r="N246" s="832"/>
      <c r="O246" s="1126"/>
      <c r="P246" s="832"/>
      <c r="Q246" s="1126"/>
      <c r="R246" s="832"/>
      <c r="S246" s="1127" t="s">
        <v>326</v>
      </c>
      <c r="T246" s="832"/>
      <c r="U246" s="832"/>
      <c r="V246" s="832"/>
      <c r="W246" s="832"/>
      <c r="X246" s="832"/>
      <c r="Y246" s="832"/>
      <c r="Z246" s="832"/>
      <c r="AA246" s="1126" t="s">
        <v>273</v>
      </c>
      <c r="AB246" s="832"/>
      <c r="AC246" s="832"/>
      <c r="AD246" s="832"/>
      <c r="AE246" s="832"/>
      <c r="AF246" s="1126" t="s">
        <v>274</v>
      </c>
      <c r="AG246" s="832"/>
      <c r="AH246" s="832"/>
      <c r="AI246" s="292" t="s">
        <v>65</v>
      </c>
      <c r="AJ246" s="1124" t="s">
        <v>275</v>
      </c>
      <c r="AK246" s="832"/>
      <c r="AL246" s="832"/>
      <c r="AM246" s="832"/>
      <c r="AN246" s="832"/>
      <c r="AO246" s="832"/>
      <c r="AP246" s="226">
        <v>600000000</v>
      </c>
      <c r="AQ246" s="278">
        <v>0</v>
      </c>
      <c r="AR246" s="226">
        <v>109841417</v>
      </c>
      <c r="AS246" s="225">
        <v>0</v>
      </c>
      <c r="AT246" s="277">
        <v>51883598</v>
      </c>
      <c r="AU246" s="226">
        <v>-51883598</v>
      </c>
      <c r="AV246" s="294">
        <v>31632177</v>
      </c>
      <c r="AW246" s="294">
        <v>20251421</v>
      </c>
      <c r="AX246" s="294">
        <v>34639000</v>
      </c>
      <c r="AY246" s="294">
        <v>-3006823</v>
      </c>
      <c r="AZ246" s="294">
        <v>34639000</v>
      </c>
      <c r="BA246" s="295">
        <v>0</v>
      </c>
      <c r="BB246" s="295">
        <v>0</v>
      </c>
    </row>
    <row r="247" spans="1:54" s="296" customFormat="1" x14ac:dyDescent="0.25">
      <c r="A247" s="1125" t="s">
        <v>99</v>
      </c>
      <c r="B247" s="832"/>
      <c r="C247" s="1125" t="s">
        <v>322</v>
      </c>
      <c r="D247" s="832"/>
      <c r="E247" s="1125" t="s">
        <v>324</v>
      </c>
      <c r="F247" s="832"/>
      <c r="G247" s="1125" t="s">
        <v>283</v>
      </c>
      <c r="H247" s="832"/>
      <c r="I247" s="1125" t="s">
        <v>280</v>
      </c>
      <c r="J247" s="832"/>
      <c r="K247" s="832"/>
      <c r="L247" s="1125" t="s">
        <v>282</v>
      </c>
      <c r="M247" s="832"/>
      <c r="N247" s="832"/>
      <c r="O247" s="1125" t="s">
        <v>279</v>
      </c>
      <c r="P247" s="832"/>
      <c r="Q247" s="1125"/>
      <c r="R247" s="832"/>
      <c r="S247" s="1128" t="s">
        <v>332</v>
      </c>
      <c r="T247" s="832"/>
      <c r="U247" s="832"/>
      <c r="V247" s="832"/>
      <c r="W247" s="832"/>
      <c r="X247" s="832"/>
      <c r="Y247" s="832"/>
      <c r="Z247" s="832"/>
      <c r="AA247" s="1125" t="s">
        <v>273</v>
      </c>
      <c r="AB247" s="832"/>
      <c r="AC247" s="832"/>
      <c r="AD247" s="832"/>
      <c r="AE247" s="832"/>
      <c r="AF247" s="1125" t="s">
        <v>274</v>
      </c>
      <c r="AG247" s="832"/>
      <c r="AH247" s="832"/>
      <c r="AI247" s="293" t="s">
        <v>65</v>
      </c>
      <c r="AJ247" s="1129" t="s">
        <v>275</v>
      </c>
      <c r="AK247" s="832"/>
      <c r="AL247" s="832"/>
      <c r="AM247" s="832"/>
      <c r="AN247" s="832"/>
      <c r="AO247" s="832"/>
      <c r="AP247" s="223">
        <v>313318843</v>
      </c>
      <c r="AQ247" s="281">
        <v>0</v>
      </c>
      <c r="AR247" s="223">
        <v>62881260</v>
      </c>
      <c r="AS247" s="222">
        <v>0</v>
      </c>
      <c r="AT247" s="281">
        <v>0</v>
      </c>
      <c r="AU247" s="222">
        <v>0</v>
      </c>
      <c r="AV247" s="297">
        <v>20047496</v>
      </c>
      <c r="AW247" s="297">
        <v>-20047496</v>
      </c>
      <c r="AX247" s="297">
        <v>20047496</v>
      </c>
      <c r="AY247" s="298">
        <v>0</v>
      </c>
      <c r="AZ247" s="297">
        <v>20047496</v>
      </c>
      <c r="BA247" s="298">
        <v>0</v>
      </c>
      <c r="BB247" s="298">
        <v>0</v>
      </c>
    </row>
    <row r="248" spans="1:54" s="296" customFormat="1" x14ac:dyDescent="0.25">
      <c r="A248" s="1125" t="s">
        <v>99</v>
      </c>
      <c r="B248" s="832"/>
      <c r="C248" s="1125" t="s">
        <v>322</v>
      </c>
      <c r="D248" s="832"/>
      <c r="E248" s="1125" t="s">
        <v>324</v>
      </c>
      <c r="F248" s="832"/>
      <c r="G248" s="1125" t="s">
        <v>283</v>
      </c>
      <c r="H248" s="832"/>
      <c r="I248" s="1125" t="s">
        <v>280</v>
      </c>
      <c r="J248" s="832"/>
      <c r="K248" s="832"/>
      <c r="L248" s="1125" t="s">
        <v>282</v>
      </c>
      <c r="M248" s="832"/>
      <c r="N248" s="832"/>
      <c r="O248" s="1125" t="s">
        <v>282</v>
      </c>
      <c r="P248" s="832"/>
      <c r="Q248" s="1125"/>
      <c r="R248" s="832"/>
      <c r="S248" s="1128" t="s">
        <v>327</v>
      </c>
      <c r="T248" s="832"/>
      <c r="U248" s="832"/>
      <c r="V248" s="832"/>
      <c r="W248" s="832"/>
      <c r="X248" s="832"/>
      <c r="Y248" s="832"/>
      <c r="Z248" s="832"/>
      <c r="AA248" s="1125" t="s">
        <v>273</v>
      </c>
      <c r="AB248" s="832"/>
      <c r="AC248" s="832"/>
      <c r="AD248" s="832"/>
      <c r="AE248" s="832"/>
      <c r="AF248" s="1125" t="s">
        <v>274</v>
      </c>
      <c r="AG248" s="832"/>
      <c r="AH248" s="832"/>
      <c r="AI248" s="293" t="s">
        <v>65</v>
      </c>
      <c r="AJ248" s="1129" t="s">
        <v>275</v>
      </c>
      <c r="AK248" s="832"/>
      <c r="AL248" s="832"/>
      <c r="AM248" s="832"/>
      <c r="AN248" s="832"/>
      <c r="AO248" s="832"/>
      <c r="AP248" s="223">
        <v>62595455</v>
      </c>
      <c r="AQ248" s="281">
        <v>0</v>
      </c>
      <c r="AR248" s="223">
        <v>22595455</v>
      </c>
      <c r="AS248" s="222">
        <v>0</v>
      </c>
      <c r="AT248" s="280">
        <v>40000000</v>
      </c>
      <c r="AU248" s="223">
        <v>-40000000</v>
      </c>
      <c r="AV248" s="298">
        <v>0</v>
      </c>
      <c r="AW248" s="297">
        <v>40000000</v>
      </c>
      <c r="AX248" s="298">
        <v>0</v>
      </c>
      <c r="AY248" s="298">
        <v>0</v>
      </c>
      <c r="AZ248" s="298">
        <v>0</v>
      </c>
      <c r="BA248" s="298">
        <v>0</v>
      </c>
      <c r="BB248" s="298">
        <v>0</v>
      </c>
    </row>
    <row r="249" spans="1:54" s="296" customFormat="1" x14ac:dyDescent="0.25">
      <c r="A249" s="1125" t="s">
        <v>99</v>
      </c>
      <c r="B249" s="832"/>
      <c r="C249" s="1125" t="s">
        <v>322</v>
      </c>
      <c r="D249" s="832"/>
      <c r="E249" s="1125" t="s">
        <v>324</v>
      </c>
      <c r="F249" s="832"/>
      <c r="G249" s="1125" t="s">
        <v>283</v>
      </c>
      <c r="H249" s="832"/>
      <c r="I249" s="1125" t="s">
        <v>280</v>
      </c>
      <c r="J249" s="832"/>
      <c r="K249" s="832"/>
      <c r="L249" s="1125" t="s">
        <v>282</v>
      </c>
      <c r="M249" s="832"/>
      <c r="N249" s="832"/>
      <c r="O249" s="1125" t="s">
        <v>289</v>
      </c>
      <c r="P249" s="832"/>
      <c r="Q249" s="1125"/>
      <c r="R249" s="832"/>
      <c r="S249" s="1128" t="s">
        <v>328</v>
      </c>
      <c r="T249" s="832"/>
      <c r="U249" s="832"/>
      <c r="V249" s="832"/>
      <c r="W249" s="832"/>
      <c r="X249" s="832"/>
      <c r="Y249" s="832"/>
      <c r="Z249" s="832"/>
      <c r="AA249" s="1125" t="s">
        <v>273</v>
      </c>
      <c r="AB249" s="832"/>
      <c r="AC249" s="832"/>
      <c r="AD249" s="832"/>
      <c r="AE249" s="832"/>
      <c r="AF249" s="1125" t="s">
        <v>274</v>
      </c>
      <c r="AG249" s="832"/>
      <c r="AH249" s="832"/>
      <c r="AI249" s="293" t="s">
        <v>65</v>
      </c>
      <c r="AJ249" s="1129" t="s">
        <v>275</v>
      </c>
      <c r="AK249" s="832"/>
      <c r="AL249" s="832"/>
      <c r="AM249" s="832"/>
      <c r="AN249" s="832"/>
      <c r="AO249" s="832"/>
      <c r="AP249" s="223">
        <v>45000000</v>
      </c>
      <c r="AQ249" s="281">
        <v>0</v>
      </c>
      <c r="AR249" s="222">
        <v>0</v>
      </c>
      <c r="AS249" s="222">
        <v>0</v>
      </c>
      <c r="AT249" s="281">
        <v>0</v>
      </c>
      <c r="AU249" s="222">
        <v>0</v>
      </c>
      <c r="AV249" s="297">
        <v>1781779</v>
      </c>
      <c r="AW249" s="297">
        <v>-1781779</v>
      </c>
      <c r="AX249" s="297">
        <v>1781779</v>
      </c>
      <c r="AY249" s="298">
        <v>0</v>
      </c>
      <c r="AZ249" s="297">
        <v>1781779</v>
      </c>
      <c r="BA249" s="298">
        <v>0</v>
      </c>
      <c r="BB249" s="298">
        <v>0</v>
      </c>
    </row>
    <row r="250" spans="1:54" s="296" customFormat="1" x14ac:dyDescent="0.25">
      <c r="A250" s="1125" t="s">
        <v>99</v>
      </c>
      <c r="B250" s="832"/>
      <c r="C250" s="1125" t="s">
        <v>322</v>
      </c>
      <c r="D250" s="832"/>
      <c r="E250" s="1125" t="s">
        <v>324</v>
      </c>
      <c r="F250" s="832"/>
      <c r="G250" s="1125" t="s">
        <v>283</v>
      </c>
      <c r="H250" s="832"/>
      <c r="I250" s="1125" t="s">
        <v>280</v>
      </c>
      <c r="J250" s="832"/>
      <c r="K250" s="832"/>
      <c r="L250" s="1125" t="s">
        <v>282</v>
      </c>
      <c r="M250" s="832"/>
      <c r="N250" s="832"/>
      <c r="O250" s="1125" t="s">
        <v>283</v>
      </c>
      <c r="P250" s="832"/>
      <c r="Q250" s="1125"/>
      <c r="R250" s="832"/>
      <c r="S250" s="1128" t="s">
        <v>84</v>
      </c>
      <c r="T250" s="832"/>
      <c r="U250" s="832"/>
      <c r="V250" s="832"/>
      <c r="W250" s="832"/>
      <c r="X250" s="832"/>
      <c r="Y250" s="832"/>
      <c r="Z250" s="832"/>
      <c r="AA250" s="1125" t="s">
        <v>273</v>
      </c>
      <c r="AB250" s="832"/>
      <c r="AC250" s="832"/>
      <c r="AD250" s="832"/>
      <c r="AE250" s="832"/>
      <c r="AF250" s="1125" t="s">
        <v>274</v>
      </c>
      <c r="AG250" s="832"/>
      <c r="AH250" s="832"/>
      <c r="AI250" s="293" t="s">
        <v>65</v>
      </c>
      <c r="AJ250" s="1129" t="s">
        <v>275</v>
      </c>
      <c r="AK250" s="832"/>
      <c r="AL250" s="832"/>
      <c r="AM250" s="832"/>
      <c r="AN250" s="832"/>
      <c r="AO250" s="832"/>
      <c r="AP250" s="223">
        <v>139085702</v>
      </c>
      <c r="AQ250" s="281">
        <v>0</v>
      </c>
      <c r="AR250" s="223">
        <v>4364702</v>
      </c>
      <c r="AS250" s="222">
        <v>0</v>
      </c>
      <c r="AT250" s="280">
        <v>11883598</v>
      </c>
      <c r="AU250" s="223">
        <v>-11883598</v>
      </c>
      <c r="AV250" s="297">
        <v>9802902</v>
      </c>
      <c r="AW250" s="297">
        <v>2080696</v>
      </c>
      <c r="AX250" s="297">
        <v>12809725</v>
      </c>
      <c r="AY250" s="297">
        <v>-3006823</v>
      </c>
      <c r="AZ250" s="297">
        <v>12809725</v>
      </c>
      <c r="BA250" s="298">
        <v>0</v>
      </c>
      <c r="BB250" s="298">
        <v>0</v>
      </c>
    </row>
    <row r="251" spans="1:54" s="296" customFormat="1" x14ac:dyDescent="0.25">
      <c r="A251" s="1125" t="s">
        <v>99</v>
      </c>
      <c r="B251" s="832"/>
      <c r="C251" s="1125" t="s">
        <v>322</v>
      </c>
      <c r="D251" s="832"/>
      <c r="E251" s="1125" t="s">
        <v>324</v>
      </c>
      <c r="F251" s="832"/>
      <c r="G251" s="1125" t="s">
        <v>283</v>
      </c>
      <c r="H251" s="832"/>
      <c r="I251" s="1125" t="s">
        <v>280</v>
      </c>
      <c r="J251" s="832"/>
      <c r="K251" s="832"/>
      <c r="L251" s="1125" t="s">
        <v>282</v>
      </c>
      <c r="M251" s="832"/>
      <c r="N251" s="832"/>
      <c r="O251" s="1125" t="s">
        <v>292</v>
      </c>
      <c r="P251" s="832"/>
      <c r="Q251" s="1125"/>
      <c r="R251" s="832"/>
      <c r="S251" s="1128" t="s">
        <v>329</v>
      </c>
      <c r="T251" s="832"/>
      <c r="U251" s="832"/>
      <c r="V251" s="832"/>
      <c r="W251" s="832"/>
      <c r="X251" s="832"/>
      <c r="Y251" s="832"/>
      <c r="Z251" s="832"/>
      <c r="AA251" s="1125" t="s">
        <v>273</v>
      </c>
      <c r="AB251" s="832"/>
      <c r="AC251" s="832"/>
      <c r="AD251" s="832"/>
      <c r="AE251" s="832"/>
      <c r="AF251" s="1125" t="s">
        <v>274</v>
      </c>
      <c r="AG251" s="832"/>
      <c r="AH251" s="832"/>
      <c r="AI251" s="293" t="s">
        <v>65</v>
      </c>
      <c r="AJ251" s="1129" t="s">
        <v>275</v>
      </c>
      <c r="AK251" s="832"/>
      <c r="AL251" s="832"/>
      <c r="AM251" s="832"/>
      <c r="AN251" s="832"/>
      <c r="AO251" s="832"/>
      <c r="AP251" s="223">
        <v>40000000</v>
      </c>
      <c r="AQ251" s="281">
        <v>0</v>
      </c>
      <c r="AR251" s="223">
        <v>20000000</v>
      </c>
      <c r="AS251" s="222">
        <v>0</v>
      </c>
      <c r="AT251" s="281">
        <v>0</v>
      </c>
      <c r="AU251" s="222">
        <v>0</v>
      </c>
      <c r="AV251" s="298">
        <v>0</v>
      </c>
      <c r="AW251" s="298">
        <v>0</v>
      </c>
      <c r="AX251" s="298">
        <v>0</v>
      </c>
      <c r="AY251" s="298">
        <v>0</v>
      </c>
      <c r="AZ251" s="298">
        <v>0</v>
      </c>
      <c r="BA251" s="298">
        <v>0</v>
      </c>
      <c r="BB251" s="298">
        <v>0</v>
      </c>
    </row>
    <row r="252" spans="1:54" s="296" customFormat="1" x14ac:dyDescent="0.25">
      <c r="A252" s="1125" t="s">
        <v>99</v>
      </c>
      <c r="B252" s="832"/>
      <c r="C252" s="1125" t="s">
        <v>322</v>
      </c>
      <c r="D252" s="832"/>
      <c r="E252" s="1125" t="s">
        <v>324</v>
      </c>
      <c r="F252" s="832"/>
      <c r="G252" s="1125" t="s">
        <v>283</v>
      </c>
      <c r="H252" s="832"/>
      <c r="I252" s="1125" t="s">
        <v>280</v>
      </c>
      <c r="J252" s="832"/>
      <c r="K252" s="832"/>
      <c r="L252" s="1125" t="s">
        <v>282</v>
      </c>
      <c r="M252" s="832"/>
      <c r="N252" s="832"/>
      <c r="O252" s="1125" t="s">
        <v>80</v>
      </c>
      <c r="P252" s="832"/>
      <c r="Q252" s="1125"/>
      <c r="R252" s="832"/>
      <c r="S252" s="1128" t="s">
        <v>330</v>
      </c>
      <c r="T252" s="832"/>
      <c r="U252" s="832"/>
      <c r="V252" s="832"/>
      <c r="W252" s="832"/>
      <c r="X252" s="832"/>
      <c r="Y252" s="832"/>
      <c r="Z252" s="832"/>
      <c r="AA252" s="1125" t="s">
        <v>273</v>
      </c>
      <c r="AB252" s="832"/>
      <c r="AC252" s="832"/>
      <c r="AD252" s="832"/>
      <c r="AE252" s="832"/>
      <c r="AF252" s="1125" t="s">
        <v>274</v>
      </c>
      <c r="AG252" s="832"/>
      <c r="AH252" s="832"/>
      <c r="AI252" s="293" t="s">
        <v>65</v>
      </c>
      <c r="AJ252" s="1129" t="s">
        <v>275</v>
      </c>
      <c r="AK252" s="832"/>
      <c r="AL252" s="832"/>
      <c r="AM252" s="832"/>
      <c r="AN252" s="832"/>
      <c r="AO252" s="832"/>
      <c r="AP252" s="222">
        <v>0</v>
      </c>
      <c r="AQ252" s="281">
        <v>0</v>
      </c>
      <c r="AR252" s="222">
        <v>0</v>
      </c>
      <c r="AS252" s="222">
        <v>0</v>
      </c>
      <c r="AT252" s="281">
        <v>0</v>
      </c>
      <c r="AU252" s="222">
        <v>0</v>
      </c>
      <c r="AV252" s="298">
        <v>0</v>
      </c>
      <c r="AW252" s="298">
        <v>0</v>
      </c>
      <c r="AX252" s="298">
        <v>0</v>
      </c>
      <c r="AY252" s="298">
        <v>0</v>
      </c>
      <c r="AZ252" s="298">
        <v>0</v>
      </c>
      <c r="BA252" s="298">
        <v>0</v>
      </c>
      <c r="BB252" s="298">
        <v>0</v>
      </c>
    </row>
    <row r="253" spans="1:54" s="256" customFormat="1" x14ac:dyDescent="0.25">
      <c r="A253" s="1120" t="s">
        <v>99</v>
      </c>
      <c r="B253" s="1121"/>
      <c r="C253" s="1120" t="s">
        <v>322</v>
      </c>
      <c r="D253" s="1121"/>
      <c r="E253" s="1120" t="s">
        <v>324</v>
      </c>
      <c r="F253" s="1121"/>
      <c r="G253" s="1120" t="s">
        <v>284</v>
      </c>
      <c r="H253" s="1121"/>
      <c r="I253" s="1120"/>
      <c r="J253" s="1121"/>
      <c r="K253" s="1121"/>
      <c r="L253" s="1120"/>
      <c r="M253" s="1121"/>
      <c r="N253" s="1121"/>
      <c r="O253" s="1120"/>
      <c r="P253" s="1121"/>
      <c r="Q253" s="1120"/>
      <c r="R253" s="1121"/>
      <c r="S253" s="1122" t="s">
        <v>333</v>
      </c>
      <c r="T253" s="1121"/>
      <c r="U253" s="1121"/>
      <c r="V253" s="1121"/>
      <c r="W253" s="1121"/>
      <c r="X253" s="1121"/>
      <c r="Y253" s="1121"/>
      <c r="Z253" s="1121"/>
      <c r="AA253" s="1120" t="s">
        <v>273</v>
      </c>
      <c r="AB253" s="1121"/>
      <c r="AC253" s="1121"/>
      <c r="AD253" s="1121"/>
      <c r="AE253" s="1121"/>
      <c r="AF253" s="1120" t="s">
        <v>274</v>
      </c>
      <c r="AG253" s="1121"/>
      <c r="AH253" s="1121"/>
      <c r="AI253" s="286" t="s">
        <v>65</v>
      </c>
      <c r="AJ253" s="1123" t="s">
        <v>275</v>
      </c>
      <c r="AK253" s="1121"/>
      <c r="AL253" s="1121"/>
      <c r="AM253" s="1121"/>
      <c r="AN253" s="1121"/>
      <c r="AO253" s="1121"/>
      <c r="AP253" s="223">
        <v>1500000000</v>
      </c>
      <c r="AQ253" s="281">
        <v>0</v>
      </c>
      <c r="AR253" s="222">
        <v>0</v>
      </c>
      <c r="AS253" s="222">
        <v>0</v>
      </c>
      <c r="AT253" s="280">
        <v>29661273</v>
      </c>
      <c r="AU253" s="223">
        <v>-29661273</v>
      </c>
      <c r="AV253" s="287">
        <v>73070110</v>
      </c>
      <c r="AW253" s="287">
        <v>-43408837</v>
      </c>
      <c r="AX253" s="287">
        <v>80636355</v>
      </c>
      <c r="AY253" s="287">
        <v>-7566245</v>
      </c>
      <c r="AZ253" s="287">
        <v>80636355</v>
      </c>
      <c r="BA253" s="288">
        <v>0</v>
      </c>
      <c r="BB253" s="288">
        <v>0</v>
      </c>
    </row>
    <row r="254" spans="1:54" x14ac:dyDescent="0.25">
      <c r="A254" s="1077" t="s">
        <v>99</v>
      </c>
      <c r="B254" s="829"/>
      <c r="C254" s="1077" t="s">
        <v>322</v>
      </c>
      <c r="D254" s="829"/>
      <c r="E254" s="1077" t="s">
        <v>324</v>
      </c>
      <c r="F254" s="829"/>
      <c r="G254" s="1077" t="s">
        <v>284</v>
      </c>
      <c r="H254" s="829"/>
      <c r="I254" s="1077" t="s">
        <v>280</v>
      </c>
      <c r="J254" s="829"/>
      <c r="K254" s="829"/>
      <c r="L254" s="1077"/>
      <c r="M254" s="829"/>
      <c r="N254" s="829"/>
      <c r="O254" s="1077"/>
      <c r="P254" s="829"/>
      <c r="Q254" s="1077"/>
      <c r="R254" s="829"/>
      <c r="S254" s="1076" t="s">
        <v>333</v>
      </c>
      <c r="T254" s="829"/>
      <c r="U254" s="829"/>
      <c r="V254" s="829"/>
      <c r="W254" s="829"/>
      <c r="X254" s="829"/>
      <c r="Y254" s="829"/>
      <c r="Z254" s="829"/>
      <c r="AA254" s="1077" t="s">
        <v>273</v>
      </c>
      <c r="AB254" s="829"/>
      <c r="AC254" s="829"/>
      <c r="AD254" s="829"/>
      <c r="AE254" s="829"/>
      <c r="AF254" s="1077" t="s">
        <v>274</v>
      </c>
      <c r="AG254" s="829"/>
      <c r="AH254" s="829"/>
      <c r="AI254" s="227" t="s">
        <v>65</v>
      </c>
      <c r="AJ254" s="1078" t="s">
        <v>275</v>
      </c>
      <c r="AK254" s="829"/>
      <c r="AL254" s="829"/>
      <c r="AM254" s="829"/>
      <c r="AN254" s="829"/>
      <c r="AO254" s="829"/>
      <c r="AP254" s="226">
        <v>900000000</v>
      </c>
      <c r="AQ254" s="278">
        <v>0</v>
      </c>
      <c r="AR254" s="225">
        <v>0</v>
      </c>
      <c r="AS254" s="225">
        <v>0</v>
      </c>
      <c r="AT254" s="277">
        <v>29661273</v>
      </c>
      <c r="AU254" s="226">
        <v>-29661273</v>
      </c>
      <c r="AV254" s="277">
        <v>73070110</v>
      </c>
      <c r="AW254" s="226">
        <v>-43408837</v>
      </c>
      <c r="AX254" s="277">
        <v>80636355</v>
      </c>
      <c r="AY254" s="226">
        <v>-7566245</v>
      </c>
      <c r="AZ254" s="226">
        <v>80636355</v>
      </c>
      <c r="BA254" s="225">
        <v>0</v>
      </c>
      <c r="BB254" s="225">
        <v>0</v>
      </c>
    </row>
    <row r="255" spans="1:54" x14ac:dyDescent="0.25">
      <c r="A255" s="1077" t="s">
        <v>99</v>
      </c>
      <c r="B255" s="829"/>
      <c r="C255" s="1077" t="s">
        <v>322</v>
      </c>
      <c r="D255" s="829"/>
      <c r="E255" s="1077" t="s">
        <v>324</v>
      </c>
      <c r="F255" s="829"/>
      <c r="G255" s="1077" t="s">
        <v>284</v>
      </c>
      <c r="H255" s="829"/>
      <c r="I255" s="1077" t="s">
        <v>280</v>
      </c>
      <c r="J255" s="829"/>
      <c r="K255" s="829"/>
      <c r="L255" s="1077" t="s">
        <v>282</v>
      </c>
      <c r="M255" s="829"/>
      <c r="N255" s="829"/>
      <c r="O255" s="1077"/>
      <c r="P255" s="829"/>
      <c r="Q255" s="1077"/>
      <c r="R255" s="829"/>
      <c r="S255" s="1076" t="s">
        <v>326</v>
      </c>
      <c r="T255" s="829"/>
      <c r="U255" s="829"/>
      <c r="V255" s="829"/>
      <c r="W255" s="829"/>
      <c r="X255" s="829"/>
      <c r="Y255" s="829"/>
      <c r="Z255" s="829"/>
      <c r="AA255" s="1077" t="s">
        <v>273</v>
      </c>
      <c r="AB255" s="829"/>
      <c r="AC255" s="829"/>
      <c r="AD255" s="829"/>
      <c r="AE255" s="829"/>
      <c r="AF255" s="1077" t="s">
        <v>274</v>
      </c>
      <c r="AG255" s="829"/>
      <c r="AH255" s="829"/>
      <c r="AI255" s="227" t="s">
        <v>65</v>
      </c>
      <c r="AJ255" s="1078" t="s">
        <v>275</v>
      </c>
      <c r="AK255" s="829"/>
      <c r="AL255" s="829"/>
      <c r="AM255" s="829"/>
      <c r="AN255" s="829"/>
      <c r="AO255" s="829"/>
      <c r="AP255" s="226">
        <v>900000000</v>
      </c>
      <c r="AQ255" s="278">
        <v>0</v>
      </c>
      <c r="AR255" s="225">
        <v>0</v>
      </c>
      <c r="AS255" s="225">
        <v>0</v>
      </c>
      <c r="AT255" s="277">
        <v>29661273</v>
      </c>
      <c r="AU255" s="226">
        <v>-29661273</v>
      </c>
      <c r="AV255" s="277">
        <v>73070110</v>
      </c>
      <c r="AW255" s="226">
        <v>-43408837</v>
      </c>
      <c r="AX255" s="277">
        <v>80636355</v>
      </c>
      <c r="AY255" s="226">
        <v>-7566245</v>
      </c>
      <c r="AZ255" s="226">
        <v>80636355</v>
      </c>
      <c r="BA255" s="225">
        <v>0</v>
      </c>
      <c r="BB255" s="225">
        <v>0</v>
      </c>
    </row>
    <row r="256" spans="1:54" x14ac:dyDescent="0.25">
      <c r="A256" s="1084" t="s">
        <v>99</v>
      </c>
      <c r="B256" s="829"/>
      <c r="C256" s="1084" t="s">
        <v>322</v>
      </c>
      <c r="D256" s="829"/>
      <c r="E256" s="1084" t="s">
        <v>324</v>
      </c>
      <c r="F256" s="829"/>
      <c r="G256" s="1084" t="s">
        <v>284</v>
      </c>
      <c r="H256" s="829"/>
      <c r="I256" s="1084" t="s">
        <v>280</v>
      </c>
      <c r="J256" s="829"/>
      <c r="K256" s="829"/>
      <c r="L256" s="1084" t="s">
        <v>282</v>
      </c>
      <c r="M256" s="829"/>
      <c r="N256" s="829"/>
      <c r="O256" s="1084" t="s">
        <v>279</v>
      </c>
      <c r="P256" s="829"/>
      <c r="Q256" s="1084"/>
      <c r="R256" s="829"/>
      <c r="S256" s="1083" t="s">
        <v>332</v>
      </c>
      <c r="T256" s="829"/>
      <c r="U256" s="829"/>
      <c r="V256" s="829"/>
      <c r="W256" s="829"/>
      <c r="X256" s="829"/>
      <c r="Y256" s="829"/>
      <c r="Z256" s="829"/>
      <c r="AA256" s="1084" t="s">
        <v>273</v>
      </c>
      <c r="AB256" s="829"/>
      <c r="AC256" s="829"/>
      <c r="AD256" s="829"/>
      <c r="AE256" s="829"/>
      <c r="AF256" s="1084" t="s">
        <v>274</v>
      </c>
      <c r="AG256" s="829"/>
      <c r="AH256" s="829"/>
      <c r="AI256" s="224" t="s">
        <v>65</v>
      </c>
      <c r="AJ256" s="1085" t="s">
        <v>275</v>
      </c>
      <c r="AK256" s="829"/>
      <c r="AL256" s="829"/>
      <c r="AM256" s="829"/>
      <c r="AN256" s="829"/>
      <c r="AO256" s="829"/>
      <c r="AP256" s="223">
        <v>550000000</v>
      </c>
      <c r="AQ256" s="281">
        <v>0</v>
      </c>
      <c r="AR256" s="222">
        <v>0</v>
      </c>
      <c r="AS256" s="222">
        <v>0</v>
      </c>
      <c r="AT256" s="281">
        <v>0</v>
      </c>
      <c r="AU256" s="222">
        <v>0</v>
      </c>
      <c r="AV256" s="280">
        <v>36400000</v>
      </c>
      <c r="AW256" s="223">
        <v>-36400000</v>
      </c>
      <c r="AX256" s="280">
        <v>36400000</v>
      </c>
      <c r="AY256" s="222">
        <v>0</v>
      </c>
      <c r="AZ256" s="223">
        <v>36400000</v>
      </c>
      <c r="BA256" s="222">
        <v>0</v>
      </c>
      <c r="BB256" s="222">
        <v>0</v>
      </c>
    </row>
    <row r="257" spans="1:54" x14ac:dyDescent="0.25">
      <c r="A257" s="1084" t="s">
        <v>99</v>
      </c>
      <c r="B257" s="829"/>
      <c r="C257" s="1084" t="s">
        <v>322</v>
      </c>
      <c r="D257" s="829"/>
      <c r="E257" s="1084" t="s">
        <v>324</v>
      </c>
      <c r="F257" s="829"/>
      <c r="G257" s="1084" t="s">
        <v>284</v>
      </c>
      <c r="H257" s="829"/>
      <c r="I257" s="1084" t="s">
        <v>280</v>
      </c>
      <c r="J257" s="829"/>
      <c r="K257" s="829"/>
      <c r="L257" s="1084" t="s">
        <v>282</v>
      </c>
      <c r="M257" s="829"/>
      <c r="N257" s="829"/>
      <c r="O257" s="1084" t="s">
        <v>282</v>
      </c>
      <c r="P257" s="829"/>
      <c r="Q257" s="1084"/>
      <c r="R257" s="829"/>
      <c r="S257" s="1083" t="s">
        <v>327</v>
      </c>
      <c r="T257" s="829"/>
      <c r="U257" s="829"/>
      <c r="V257" s="829"/>
      <c r="W257" s="829"/>
      <c r="X257" s="829"/>
      <c r="Y257" s="829"/>
      <c r="Z257" s="829"/>
      <c r="AA257" s="1084" t="s">
        <v>273</v>
      </c>
      <c r="AB257" s="829"/>
      <c r="AC257" s="829"/>
      <c r="AD257" s="829"/>
      <c r="AE257" s="829"/>
      <c r="AF257" s="1084" t="s">
        <v>274</v>
      </c>
      <c r="AG257" s="829"/>
      <c r="AH257" s="829"/>
      <c r="AI257" s="224" t="s">
        <v>65</v>
      </c>
      <c r="AJ257" s="1085" t="s">
        <v>275</v>
      </c>
      <c r="AK257" s="829"/>
      <c r="AL257" s="829"/>
      <c r="AM257" s="829"/>
      <c r="AN257" s="829"/>
      <c r="AO257" s="829"/>
      <c r="AP257" s="223">
        <v>120000000</v>
      </c>
      <c r="AQ257" s="281">
        <v>0</v>
      </c>
      <c r="AR257" s="222">
        <v>0</v>
      </c>
      <c r="AS257" s="222">
        <v>0</v>
      </c>
      <c r="AT257" s="281">
        <v>0</v>
      </c>
      <c r="AU257" s="222">
        <v>0</v>
      </c>
      <c r="AV257" s="281">
        <v>0</v>
      </c>
      <c r="AW257" s="222">
        <v>0</v>
      </c>
      <c r="AX257" s="281">
        <v>0</v>
      </c>
      <c r="AY257" s="222">
        <v>0</v>
      </c>
      <c r="AZ257" s="222">
        <v>0</v>
      </c>
      <c r="BA257" s="222">
        <v>0</v>
      </c>
      <c r="BB257" s="222">
        <v>0</v>
      </c>
    </row>
    <row r="258" spans="1:54" x14ac:dyDescent="0.25">
      <c r="A258" s="1084" t="s">
        <v>99</v>
      </c>
      <c r="B258" s="829"/>
      <c r="C258" s="1084" t="s">
        <v>322</v>
      </c>
      <c r="D258" s="829"/>
      <c r="E258" s="1084" t="s">
        <v>324</v>
      </c>
      <c r="F258" s="829"/>
      <c r="G258" s="1084" t="s">
        <v>284</v>
      </c>
      <c r="H258" s="829"/>
      <c r="I258" s="1084" t="s">
        <v>280</v>
      </c>
      <c r="J258" s="829"/>
      <c r="K258" s="829"/>
      <c r="L258" s="1084" t="s">
        <v>282</v>
      </c>
      <c r="M258" s="829"/>
      <c r="N258" s="829"/>
      <c r="O258" s="1084" t="s">
        <v>289</v>
      </c>
      <c r="P258" s="829"/>
      <c r="Q258" s="1084"/>
      <c r="R258" s="829"/>
      <c r="S258" s="1083" t="s">
        <v>328</v>
      </c>
      <c r="T258" s="829"/>
      <c r="U258" s="829"/>
      <c r="V258" s="829"/>
      <c r="W258" s="829"/>
      <c r="X258" s="829"/>
      <c r="Y258" s="829"/>
      <c r="Z258" s="829"/>
      <c r="AA258" s="1084" t="s">
        <v>273</v>
      </c>
      <c r="AB258" s="829"/>
      <c r="AC258" s="829"/>
      <c r="AD258" s="829"/>
      <c r="AE258" s="829"/>
      <c r="AF258" s="1084" t="s">
        <v>274</v>
      </c>
      <c r="AG258" s="829"/>
      <c r="AH258" s="829"/>
      <c r="AI258" s="224" t="s">
        <v>65</v>
      </c>
      <c r="AJ258" s="1085" t="s">
        <v>275</v>
      </c>
      <c r="AK258" s="829"/>
      <c r="AL258" s="829"/>
      <c r="AM258" s="829"/>
      <c r="AN258" s="829"/>
      <c r="AO258" s="829"/>
      <c r="AP258" s="223">
        <v>55000000</v>
      </c>
      <c r="AQ258" s="281">
        <v>0</v>
      </c>
      <c r="AR258" s="222">
        <v>0</v>
      </c>
      <c r="AS258" s="222">
        <v>0</v>
      </c>
      <c r="AT258" s="281">
        <v>0</v>
      </c>
      <c r="AU258" s="222">
        <v>0</v>
      </c>
      <c r="AV258" s="280">
        <v>10616065</v>
      </c>
      <c r="AW258" s="223">
        <v>-10616065</v>
      </c>
      <c r="AX258" s="280">
        <v>10616065</v>
      </c>
      <c r="AY258" s="222">
        <v>0</v>
      </c>
      <c r="AZ258" s="223">
        <v>10616065</v>
      </c>
      <c r="BA258" s="222">
        <v>0</v>
      </c>
      <c r="BB258" s="222">
        <v>0</v>
      </c>
    </row>
    <row r="259" spans="1:54" x14ac:dyDescent="0.25">
      <c r="A259" s="1084" t="s">
        <v>99</v>
      </c>
      <c r="B259" s="829"/>
      <c r="C259" s="1084" t="s">
        <v>322</v>
      </c>
      <c r="D259" s="829"/>
      <c r="E259" s="1084" t="s">
        <v>324</v>
      </c>
      <c r="F259" s="829"/>
      <c r="G259" s="1084" t="s">
        <v>284</v>
      </c>
      <c r="H259" s="829"/>
      <c r="I259" s="1084" t="s">
        <v>280</v>
      </c>
      <c r="J259" s="829"/>
      <c r="K259" s="829"/>
      <c r="L259" s="1084" t="s">
        <v>282</v>
      </c>
      <c r="M259" s="829"/>
      <c r="N259" s="829"/>
      <c r="O259" s="1084" t="s">
        <v>283</v>
      </c>
      <c r="P259" s="829"/>
      <c r="Q259" s="1084"/>
      <c r="R259" s="829"/>
      <c r="S259" s="1083" t="s">
        <v>84</v>
      </c>
      <c r="T259" s="829"/>
      <c r="U259" s="829"/>
      <c r="V259" s="829"/>
      <c r="W259" s="829"/>
      <c r="X259" s="829"/>
      <c r="Y259" s="829"/>
      <c r="Z259" s="829"/>
      <c r="AA259" s="1084" t="s">
        <v>273</v>
      </c>
      <c r="AB259" s="829"/>
      <c r="AC259" s="829"/>
      <c r="AD259" s="829"/>
      <c r="AE259" s="829"/>
      <c r="AF259" s="1084" t="s">
        <v>274</v>
      </c>
      <c r="AG259" s="829"/>
      <c r="AH259" s="829"/>
      <c r="AI259" s="224" t="s">
        <v>65</v>
      </c>
      <c r="AJ259" s="1085" t="s">
        <v>275</v>
      </c>
      <c r="AK259" s="829"/>
      <c r="AL259" s="829"/>
      <c r="AM259" s="829"/>
      <c r="AN259" s="829"/>
      <c r="AO259" s="829"/>
      <c r="AP259" s="223">
        <v>175000000</v>
      </c>
      <c r="AQ259" s="281">
        <v>0</v>
      </c>
      <c r="AR259" s="222">
        <v>0</v>
      </c>
      <c r="AS259" s="222">
        <v>0</v>
      </c>
      <c r="AT259" s="280">
        <v>29661273</v>
      </c>
      <c r="AU259" s="223">
        <v>-29661273</v>
      </c>
      <c r="AV259" s="280">
        <v>26054045</v>
      </c>
      <c r="AW259" s="223">
        <v>3607228</v>
      </c>
      <c r="AX259" s="280">
        <v>33620290</v>
      </c>
      <c r="AY259" s="223">
        <v>-7566245</v>
      </c>
      <c r="AZ259" s="223">
        <v>33620290</v>
      </c>
      <c r="BA259" s="222">
        <v>0</v>
      </c>
      <c r="BB259" s="222">
        <v>0</v>
      </c>
    </row>
    <row r="260" spans="1:54" x14ac:dyDescent="0.25">
      <c r="A260" s="1084" t="s">
        <v>99</v>
      </c>
      <c r="B260" s="829"/>
      <c r="C260" s="1084" t="s">
        <v>322</v>
      </c>
      <c r="D260" s="829"/>
      <c r="E260" s="1084" t="s">
        <v>324</v>
      </c>
      <c r="F260" s="829"/>
      <c r="G260" s="1084" t="s">
        <v>284</v>
      </c>
      <c r="H260" s="829"/>
      <c r="I260" s="1084" t="s">
        <v>280</v>
      </c>
      <c r="J260" s="829"/>
      <c r="K260" s="829"/>
      <c r="L260" s="1084" t="s">
        <v>282</v>
      </c>
      <c r="M260" s="829"/>
      <c r="N260" s="829"/>
      <c r="O260" s="1084" t="s">
        <v>292</v>
      </c>
      <c r="P260" s="829"/>
      <c r="Q260" s="1084"/>
      <c r="R260" s="829"/>
      <c r="S260" s="1083" t="s">
        <v>329</v>
      </c>
      <c r="T260" s="829"/>
      <c r="U260" s="829"/>
      <c r="V260" s="829"/>
      <c r="W260" s="829"/>
      <c r="X260" s="829"/>
      <c r="Y260" s="829"/>
      <c r="Z260" s="829"/>
      <c r="AA260" s="1084" t="s">
        <v>273</v>
      </c>
      <c r="AB260" s="829"/>
      <c r="AC260" s="829"/>
      <c r="AD260" s="829"/>
      <c r="AE260" s="829"/>
      <c r="AF260" s="1084" t="s">
        <v>274</v>
      </c>
      <c r="AG260" s="829"/>
      <c r="AH260" s="829"/>
      <c r="AI260" s="224" t="s">
        <v>65</v>
      </c>
      <c r="AJ260" s="1085" t="s">
        <v>275</v>
      </c>
      <c r="AK260" s="829"/>
      <c r="AL260" s="829"/>
      <c r="AM260" s="829"/>
      <c r="AN260" s="829"/>
      <c r="AO260" s="829"/>
      <c r="AP260" s="222">
        <v>0</v>
      </c>
      <c r="AQ260" s="281">
        <v>0</v>
      </c>
      <c r="AR260" s="222">
        <v>0</v>
      </c>
      <c r="AS260" s="222">
        <v>0</v>
      </c>
      <c r="AT260" s="281">
        <v>0</v>
      </c>
      <c r="AU260" s="222">
        <v>0</v>
      </c>
      <c r="AV260" s="281">
        <v>0</v>
      </c>
      <c r="AW260" s="222">
        <v>0</v>
      </c>
      <c r="AX260" s="281">
        <v>0</v>
      </c>
      <c r="AY260" s="222">
        <v>0</v>
      </c>
      <c r="AZ260" s="222">
        <v>0</v>
      </c>
      <c r="BA260" s="222">
        <v>0</v>
      </c>
      <c r="BB260" s="222">
        <v>0</v>
      </c>
    </row>
    <row r="261" spans="1:54" x14ac:dyDescent="0.25">
      <c r="A261" s="1084" t="s">
        <v>99</v>
      </c>
      <c r="B261" s="829"/>
      <c r="C261" s="1084" t="s">
        <v>322</v>
      </c>
      <c r="D261" s="829"/>
      <c r="E261" s="1084" t="s">
        <v>324</v>
      </c>
      <c r="F261" s="829"/>
      <c r="G261" s="1084" t="s">
        <v>284</v>
      </c>
      <c r="H261" s="829"/>
      <c r="I261" s="1084" t="s">
        <v>280</v>
      </c>
      <c r="J261" s="829"/>
      <c r="K261" s="829"/>
      <c r="L261" s="1084" t="s">
        <v>282</v>
      </c>
      <c r="M261" s="829"/>
      <c r="N261" s="829"/>
      <c r="O261" s="1084" t="s">
        <v>80</v>
      </c>
      <c r="P261" s="829"/>
      <c r="Q261" s="1084"/>
      <c r="R261" s="829"/>
      <c r="S261" s="1083" t="s">
        <v>330</v>
      </c>
      <c r="T261" s="829"/>
      <c r="U261" s="829"/>
      <c r="V261" s="829"/>
      <c r="W261" s="829"/>
      <c r="X261" s="829"/>
      <c r="Y261" s="829"/>
      <c r="Z261" s="829"/>
      <c r="AA261" s="1084" t="s">
        <v>273</v>
      </c>
      <c r="AB261" s="829"/>
      <c r="AC261" s="829"/>
      <c r="AD261" s="829"/>
      <c r="AE261" s="829"/>
      <c r="AF261" s="1084" t="s">
        <v>274</v>
      </c>
      <c r="AG261" s="829"/>
      <c r="AH261" s="829"/>
      <c r="AI261" s="224" t="s">
        <v>65</v>
      </c>
      <c r="AJ261" s="1085" t="s">
        <v>275</v>
      </c>
      <c r="AK261" s="829"/>
      <c r="AL261" s="829"/>
      <c r="AM261" s="829"/>
      <c r="AN261" s="829"/>
      <c r="AO261" s="829"/>
      <c r="AP261" s="222">
        <v>0</v>
      </c>
      <c r="AQ261" s="281">
        <v>0</v>
      </c>
      <c r="AR261" s="222">
        <v>0</v>
      </c>
      <c r="AS261" s="222">
        <v>0</v>
      </c>
      <c r="AT261" s="281">
        <v>0</v>
      </c>
      <c r="AU261" s="222">
        <v>0</v>
      </c>
      <c r="AV261" s="281">
        <v>0</v>
      </c>
      <c r="AW261" s="222">
        <v>0</v>
      </c>
      <c r="AX261" s="281">
        <v>0</v>
      </c>
      <c r="AY261" s="222">
        <v>0</v>
      </c>
      <c r="AZ261" s="222">
        <v>0</v>
      </c>
      <c r="BA261" s="222">
        <v>0</v>
      </c>
      <c r="BB261" s="222">
        <v>0</v>
      </c>
    </row>
    <row r="262" spans="1:54" s="256" customFormat="1" x14ac:dyDescent="0.25">
      <c r="A262" s="1120" t="s">
        <v>99</v>
      </c>
      <c r="B262" s="1121"/>
      <c r="C262" s="1120" t="s">
        <v>322</v>
      </c>
      <c r="D262" s="1121"/>
      <c r="E262" s="1120" t="s">
        <v>324</v>
      </c>
      <c r="F262" s="1121"/>
      <c r="G262" s="1120" t="s">
        <v>292</v>
      </c>
      <c r="H262" s="1121"/>
      <c r="I262" s="1120"/>
      <c r="J262" s="1121"/>
      <c r="K262" s="1121"/>
      <c r="L262" s="1120"/>
      <c r="M262" s="1121"/>
      <c r="N262" s="1121"/>
      <c r="O262" s="1120"/>
      <c r="P262" s="1121"/>
      <c r="Q262" s="1120"/>
      <c r="R262" s="1121"/>
      <c r="S262" s="1122" t="s">
        <v>334</v>
      </c>
      <c r="T262" s="1121"/>
      <c r="U262" s="1121"/>
      <c r="V262" s="1121"/>
      <c r="W262" s="1121"/>
      <c r="X262" s="1121"/>
      <c r="Y262" s="1121"/>
      <c r="Z262" s="1121"/>
      <c r="AA262" s="1120" t="s">
        <v>273</v>
      </c>
      <c r="AB262" s="1121"/>
      <c r="AC262" s="1121"/>
      <c r="AD262" s="1121"/>
      <c r="AE262" s="1121"/>
      <c r="AF262" s="1120" t="s">
        <v>274</v>
      </c>
      <c r="AG262" s="1121"/>
      <c r="AH262" s="1121"/>
      <c r="AI262" s="286" t="s">
        <v>65</v>
      </c>
      <c r="AJ262" s="1123" t="s">
        <v>275</v>
      </c>
      <c r="AK262" s="1121"/>
      <c r="AL262" s="1121"/>
      <c r="AM262" s="1121"/>
      <c r="AN262" s="1121"/>
      <c r="AO262" s="1121"/>
      <c r="AP262" s="223">
        <v>3600000000</v>
      </c>
      <c r="AQ262" s="281">
        <v>0</v>
      </c>
      <c r="AR262" s="223">
        <v>800000000</v>
      </c>
      <c r="AS262" s="223">
        <v>400000000</v>
      </c>
      <c r="AT262" s="280">
        <v>253139935</v>
      </c>
      <c r="AU262" s="223">
        <v>-253139935</v>
      </c>
      <c r="AV262" s="287">
        <v>185975285</v>
      </c>
      <c r="AW262" s="287">
        <v>67164650</v>
      </c>
      <c r="AX262" s="287">
        <v>202313576</v>
      </c>
      <c r="AY262" s="287">
        <v>-16338291</v>
      </c>
      <c r="AZ262" s="287">
        <v>202313576</v>
      </c>
      <c r="BA262" s="288">
        <v>0</v>
      </c>
      <c r="BB262" s="288">
        <v>0</v>
      </c>
    </row>
    <row r="263" spans="1:54" x14ac:dyDescent="0.25">
      <c r="A263" s="1077" t="s">
        <v>99</v>
      </c>
      <c r="B263" s="829"/>
      <c r="C263" s="1077" t="s">
        <v>322</v>
      </c>
      <c r="D263" s="829"/>
      <c r="E263" s="1077" t="s">
        <v>324</v>
      </c>
      <c r="F263" s="829"/>
      <c r="G263" s="1077" t="s">
        <v>292</v>
      </c>
      <c r="H263" s="829"/>
      <c r="I263" s="1077" t="s">
        <v>280</v>
      </c>
      <c r="J263" s="829"/>
      <c r="K263" s="829"/>
      <c r="L263" s="1077"/>
      <c r="M263" s="829"/>
      <c r="N263" s="829"/>
      <c r="O263" s="1077"/>
      <c r="P263" s="829"/>
      <c r="Q263" s="1077"/>
      <c r="R263" s="829"/>
      <c r="S263" s="1076" t="s">
        <v>334</v>
      </c>
      <c r="T263" s="829"/>
      <c r="U263" s="829"/>
      <c r="V263" s="829"/>
      <c r="W263" s="829"/>
      <c r="X263" s="829"/>
      <c r="Y263" s="829"/>
      <c r="Z263" s="829"/>
      <c r="AA263" s="1077" t="s">
        <v>273</v>
      </c>
      <c r="AB263" s="829"/>
      <c r="AC263" s="829"/>
      <c r="AD263" s="829"/>
      <c r="AE263" s="829"/>
      <c r="AF263" s="1077" t="s">
        <v>274</v>
      </c>
      <c r="AG263" s="829"/>
      <c r="AH263" s="829"/>
      <c r="AI263" s="227" t="s">
        <v>65</v>
      </c>
      <c r="AJ263" s="1078" t="s">
        <v>275</v>
      </c>
      <c r="AK263" s="829"/>
      <c r="AL263" s="829"/>
      <c r="AM263" s="829"/>
      <c r="AN263" s="829"/>
      <c r="AO263" s="829"/>
      <c r="AP263" s="226">
        <v>2900000000</v>
      </c>
      <c r="AQ263" s="278">
        <v>0</v>
      </c>
      <c r="AR263" s="226">
        <v>100000000</v>
      </c>
      <c r="AS263" s="225">
        <v>0</v>
      </c>
      <c r="AT263" s="277">
        <v>253139935</v>
      </c>
      <c r="AU263" s="226">
        <v>-253139935</v>
      </c>
      <c r="AV263" s="277">
        <v>185975285</v>
      </c>
      <c r="AW263" s="226">
        <v>67164650</v>
      </c>
      <c r="AX263" s="277">
        <v>202313576</v>
      </c>
      <c r="AY263" s="226">
        <v>-16338291</v>
      </c>
      <c r="AZ263" s="226">
        <v>202313576</v>
      </c>
      <c r="BA263" s="225">
        <v>0</v>
      </c>
      <c r="BB263" s="225">
        <v>0</v>
      </c>
    </row>
    <row r="264" spans="1:54" x14ac:dyDescent="0.25">
      <c r="A264" s="1077" t="s">
        <v>99</v>
      </c>
      <c r="B264" s="829"/>
      <c r="C264" s="1077" t="s">
        <v>322</v>
      </c>
      <c r="D264" s="829"/>
      <c r="E264" s="1077" t="s">
        <v>324</v>
      </c>
      <c r="F264" s="829"/>
      <c r="G264" s="1077" t="s">
        <v>292</v>
      </c>
      <c r="H264" s="829"/>
      <c r="I264" s="1077" t="s">
        <v>280</v>
      </c>
      <c r="J264" s="829"/>
      <c r="K264" s="829"/>
      <c r="L264" s="1077" t="s">
        <v>279</v>
      </c>
      <c r="M264" s="829"/>
      <c r="N264" s="829"/>
      <c r="O264" s="1077"/>
      <c r="P264" s="829"/>
      <c r="Q264" s="1077"/>
      <c r="R264" s="829"/>
      <c r="S264" s="1076" t="s">
        <v>331</v>
      </c>
      <c r="T264" s="829"/>
      <c r="U264" s="829"/>
      <c r="V264" s="829"/>
      <c r="W264" s="829"/>
      <c r="X264" s="829"/>
      <c r="Y264" s="829"/>
      <c r="Z264" s="829"/>
      <c r="AA264" s="1077" t="s">
        <v>273</v>
      </c>
      <c r="AB264" s="829"/>
      <c r="AC264" s="829"/>
      <c r="AD264" s="829"/>
      <c r="AE264" s="829"/>
      <c r="AF264" s="1077" t="s">
        <v>274</v>
      </c>
      <c r="AG264" s="829"/>
      <c r="AH264" s="829"/>
      <c r="AI264" s="227" t="s">
        <v>65</v>
      </c>
      <c r="AJ264" s="1078" t="s">
        <v>275</v>
      </c>
      <c r="AK264" s="829"/>
      <c r="AL264" s="829"/>
      <c r="AM264" s="829"/>
      <c r="AN264" s="829"/>
      <c r="AO264" s="829"/>
      <c r="AP264" s="226">
        <v>2900000000</v>
      </c>
      <c r="AQ264" s="278">
        <v>0</v>
      </c>
      <c r="AR264" s="226">
        <v>100000000</v>
      </c>
      <c r="AS264" s="225">
        <v>0</v>
      </c>
      <c r="AT264" s="277">
        <v>253139935</v>
      </c>
      <c r="AU264" s="226">
        <v>-253139935</v>
      </c>
      <c r="AV264" s="277">
        <v>185975285</v>
      </c>
      <c r="AW264" s="226">
        <v>67164650</v>
      </c>
      <c r="AX264" s="277">
        <v>202313576</v>
      </c>
      <c r="AY264" s="226">
        <v>-16338291</v>
      </c>
      <c r="AZ264" s="226">
        <v>202313576</v>
      </c>
      <c r="BA264" s="225">
        <v>0</v>
      </c>
      <c r="BB264" s="225">
        <v>0</v>
      </c>
    </row>
    <row r="265" spans="1:54" x14ac:dyDescent="0.25">
      <c r="A265" s="1084" t="s">
        <v>99</v>
      </c>
      <c r="B265" s="829"/>
      <c r="C265" s="1084" t="s">
        <v>322</v>
      </c>
      <c r="D265" s="829"/>
      <c r="E265" s="1084" t="s">
        <v>324</v>
      </c>
      <c r="F265" s="829"/>
      <c r="G265" s="1084" t="s">
        <v>292</v>
      </c>
      <c r="H265" s="829"/>
      <c r="I265" s="1084" t="s">
        <v>280</v>
      </c>
      <c r="J265" s="829"/>
      <c r="K265" s="829"/>
      <c r="L265" s="1084" t="s">
        <v>279</v>
      </c>
      <c r="M265" s="829"/>
      <c r="N265" s="829"/>
      <c r="O265" s="1084" t="s">
        <v>279</v>
      </c>
      <c r="P265" s="829"/>
      <c r="Q265" s="1084"/>
      <c r="R265" s="829"/>
      <c r="S265" s="1083" t="s">
        <v>332</v>
      </c>
      <c r="T265" s="829"/>
      <c r="U265" s="829"/>
      <c r="V265" s="829"/>
      <c r="W265" s="829"/>
      <c r="X265" s="829"/>
      <c r="Y265" s="829"/>
      <c r="Z265" s="829"/>
      <c r="AA265" s="1084" t="s">
        <v>273</v>
      </c>
      <c r="AB265" s="829"/>
      <c r="AC265" s="829"/>
      <c r="AD265" s="829"/>
      <c r="AE265" s="829"/>
      <c r="AF265" s="1084" t="s">
        <v>274</v>
      </c>
      <c r="AG265" s="829"/>
      <c r="AH265" s="829"/>
      <c r="AI265" s="224" t="s">
        <v>65</v>
      </c>
      <c r="AJ265" s="1085" t="s">
        <v>275</v>
      </c>
      <c r="AK265" s="829"/>
      <c r="AL265" s="829"/>
      <c r="AM265" s="829"/>
      <c r="AN265" s="829"/>
      <c r="AO265" s="829"/>
      <c r="AP265" s="223">
        <v>868452358</v>
      </c>
      <c r="AQ265" s="281">
        <v>0</v>
      </c>
      <c r="AR265" s="222">
        <v>0</v>
      </c>
      <c r="AS265" s="222">
        <v>0</v>
      </c>
      <c r="AT265" s="280">
        <v>91963500</v>
      </c>
      <c r="AU265" s="223">
        <v>-91963500</v>
      </c>
      <c r="AV265" s="280">
        <v>57328667</v>
      </c>
      <c r="AW265" s="223">
        <v>34634833</v>
      </c>
      <c r="AX265" s="280">
        <v>57328667</v>
      </c>
      <c r="AY265" s="222">
        <v>0</v>
      </c>
      <c r="AZ265" s="223">
        <v>57328667</v>
      </c>
      <c r="BA265" s="222">
        <v>0</v>
      </c>
      <c r="BB265" s="222">
        <v>0</v>
      </c>
    </row>
    <row r="266" spans="1:54" x14ac:dyDescent="0.25">
      <c r="A266" s="1084" t="s">
        <v>99</v>
      </c>
      <c r="B266" s="829"/>
      <c r="C266" s="1084" t="s">
        <v>322</v>
      </c>
      <c r="D266" s="829"/>
      <c r="E266" s="1084" t="s">
        <v>324</v>
      </c>
      <c r="F266" s="829"/>
      <c r="G266" s="1084" t="s">
        <v>292</v>
      </c>
      <c r="H266" s="829"/>
      <c r="I266" s="1084" t="s">
        <v>280</v>
      </c>
      <c r="J266" s="829"/>
      <c r="K266" s="829"/>
      <c r="L266" s="1084" t="s">
        <v>279</v>
      </c>
      <c r="M266" s="829"/>
      <c r="N266" s="829"/>
      <c r="O266" s="1084" t="s">
        <v>282</v>
      </c>
      <c r="P266" s="829"/>
      <c r="Q266" s="1084"/>
      <c r="R266" s="829"/>
      <c r="S266" s="1083" t="s">
        <v>327</v>
      </c>
      <c r="T266" s="829"/>
      <c r="U266" s="829"/>
      <c r="V266" s="829"/>
      <c r="W266" s="829"/>
      <c r="X266" s="829"/>
      <c r="Y266" s="829"/>
      <c r="Z266" s="829"/>
      <c r="AA266" s="1084" t="s">
        <v>273</v>
      </c>
      <c r="AB266" s="829"/>
      <c r="AC266" s="829"/>
      <c r="AD266" s="829"/>
      <c r="AE266" s="829"/>
      <c r="AF266" s="1084" t="s">
        <v>274</v>
      </c>
      <c r="AG266" s="829"/>
      <c r="AH266" s="829"/>
      <c r="AI266" s="224" t="s">
        <v>65</v>
      </c>
      <c r="AJ266" s="1085" t="s">
        <v>275</v>
      </c>
      <c r="AK266" s="829"/>
      <c r="AL266" s="829"/>
      <c r="AM266" s="829"/>
      <c r="AN266" s="829"/>
      <c r="AO266" s="829"/>
      <c r="AP266" s="223">
        <v>370000000</v>
      </c>
      <c r="AQ266" s="281">
        <v>0</v>
      </c>
      <c r="AR266" s="222">
        <v>0</v>
      </c>
      <c r="AS266" s="222">
        <v>0</v>
      </c>
      <c r="AT266" s="281">
        <v>0</v>
      </c>
      <c r="AU266" s="222">
        <v>0</v>
      </c>
      <c r="AV266" s="281">
        <v>0</v>
      </c>
      <c r="AW266" s="222">
        <v>0</v>
      </c>
      <c r="AX266" s="281">
        <v>0</v>
      </c>
      <c r="AY266" s="222">
        <v>0</v>
      </c>
      <c r="AZ266" s="222">
        <v>0</v>
      </c>
      <c r="BA266" s="222">
        <v>0</v>
      </c>
      <c r="BB266" s="222">
        <v>0</v>
      </c>
    </row>
    <row r="267" spans="1:54" x14ac:dyDescent="0.25">
      <c r="A267" s="1084" t="s">
        <v>99</v>
      </c>
      <c r="B267" s="829"/>
      <c r="C267" s="1084" t="s">
        <v>322</v>
      </c>
      <c r="D267" s="829"/>
      <c r="E267" s="1084" t="s">
        <v>324</v>
      </c>
      <c r="F267" s="829"/>
      <c r="G267" s="1084" t="s">
        <v>292</v>
      </c>
      <c r="H267" s="829"/>
      <c r="I267" s="1084" t="s">
        <v>280</v>
      </c>
      <c r="J267" s="829"/>
      <c r="K267" s="829"/>
      <c r="L267" s="1084" t="s">
        <v>279</v>
      </c>
      <c r="M267" s="829"/>
      <c r="N267" s="829"/>
      <c r="O267" s="1084" t="s">
        <v>289</v>
      </c>
      <c r="P267" s="829"/>
      <c r="Q267" s="1084"/>
      <c r="R267" s="829"/>
      <c r="S267" s="1083" t="s">
        <v>328</v>
      </c>
      <c r="T267" s="829"/>
      <c r="U267" s="829"/>
      <c r="V267" s="829"/>
      <c r="W267" s="829"/>
      <c r="X267" s="829"/>
      <c r="Y267" s="829"/>
      <c r="Z267" s="829"/>
      <c r="AA267" s="1084" t="s">
        <v>273</v>
      </c>
      <c r="AB267" s="829"/>
      <c r="AC267" s="829"/>
      <c r="AD267" s="829"/>
      <c r="AE267" s="829"/>
      <c r="AF267" s="1084" t="s">
        <v>274</v>
      </c>
      <c r="AG267" s="829"/>
      <c r="AH267" s="829"/>
      <c r="AI267" s="224" t="s">
        <v>65</v>
      </c>
      <c r="AJ267" s="1085" t="s">
        <v>275</v>
      </c>
      <c r="AK267" s="829"/>
      <c r="AL267" s="829"/>
      <c r="AM267" s="829"/>
      <c r="AN267" s="829"/>
      <c r="AO267" s="829"/>
      <c r="AP267" s="223">
        <v>390000000</v>
      </c>
      <c r="AQ267" s="281">
        <v>0</v>
      </c>
      <c r="AR267" s="222">
        <v>0</v>
      </c>
      <c r="AS267" s="222">
        <v>0</v>
      </c>
      <c r="AT267" s="281">
        <v>0</v>
      </c>
      <c r="AU267" s="222">
        <v>0</v>
      </c>
      <c r="AV267" s="280">
        <v>15909287</v>
      </c>
      <c r="AW267" s="223">
        <v>-15909287</v>
      </c>
      <c r="AX267" s="280">
        <v>15909287</v>
      </c>
      <c r="AY267" s="222">
        <v>0</v>
      </c>
      <c r="AZ267" s="223">
        <v>15909287</v>
      </c>
      <c r="BA267" s="222">
        <v>0</v>
      </c>
      <c r="BB267" s="222">
        <v>0</v>
      </c>
    </row>
    <row r="268" spans="1:54" x14ac:dyDescent="0.25">
      <c r="A268" s="1084" t="s">
        <v>99</v>
      </c>
      <c r="B268" s="829"/>
      <c r="C268" s="1084" t="s">
        <v>322</v>
      </c>
      <c r="D268" s="829"/>
      <c r="E268" s="1084" t="s">
        <v>324</v>
      </c>
      <c r="F268" s="829"/>
      <c r="G268" s="1084" t="s">
        <v>292</v>
      </c>
      <c r="H268" s="829"/>
      <c r="I268" s="1084" t="s">
        <v>280</v>
      </c>
      <c r="J268" s="829"/>
      <c r="K268" s="829"/>
      <c r="L268" s="1084" t="s">
        <v>279</v>
      </c>
      <c r="M268" s="829"/>
      <c r="N268" s="829"/>
      <c r="O268" s="1084" t="s">
        <v>283</v>
      </c>
      <c r="P268" s="829"/>
      <c r="Q268" s="1084"/>
      <c r="R268" s="829"/>
      <c r="S268" s="1083" t="s">
        <v>84</v>
      </c>
      <c r="T268" s="829"/>
      <c r="U268" s="829"/>
      <c r="V268" s="829"/>
      <c r="W268" s="829"/>
      <c r="X268" s="829"/>
      <c r="Y268" s="829"/>
      <c r="Z268" s="829"/>
      <c r="AA268" s="1084" t="s">
        <v>273</v>
      </c>
      <c r="AB268" s="829"/>
      <c r="AC268" s="829"/>
      <c r="AD268" s="829"/>
      <c r="AE268" s="829"/>
      <c r="AF268" s="1084" t="s">
        <v>274</v>
      </c>
      <c r="AG268" s="829"/>
      <c r="AH268" s="829"/>
      <c r="AI268" s="224" t="s">
        <v>65</v>
      </c>
      <c r="AJ268" s="1085" t="s">
        <v>275</v>
      </c>
      <c r="AK268" s="829"/>
      <c r="AL268" s="829"/>
      <c r="AM268" s="829"/>
      <c r="AN268" s="829"/>
      <c r="AO268" s="829"/>
      <c r="AP268" s="223">
        <v>1171547642</v>
      </c>
      <c r="AQ268" s="281">
        <v>0</v>
      </c>
      <c r="AR268" s="222">
        <v>0</v>
      </c>
      <c r="AS268" s="222">
        <v>0</v>
      </c>
      <c r="AT268" s="280">
        <v>161176435</v>
      </c>
      <c r="AU268" s="223">
        <v>-161176435</v>
      </c>
      <c r="AV268" s="280">
        <v>112737331</v>
      </c>
      <c r="AW268" s="223">
        <v>48439104</v>
      </c>
      <c r="AX268" s="280">
        <v>129075622</v>
      </c>
      <c r="AY268" s="223">
        <v>-16338291</v>
      </c>
      <c r="AZ268" s="223">
        <v>129075622</v>
      </c>
      <c r="BA268" s="222">
        <v>0</v>
      </c>
      <c r="BB268" s="222">
        <v>0</v>
      </c>
    </row>
    <row r="269" spans="1:54" x14ac:dyDescent="0.25">
      <c r="A269" s="1084" t="s">
        <v>99</v>
      </c>
      <c r="B269" s="829"/>
      <c r="C269" s="1084" t="s">
        <v>322</v>
      </c>
      <c r="D269" s="829"/>
      <c r="E269" s="1084" t="s">
        <v>324</v>
      </c>
      <c r="F269" s="829"/>
      <c r="G269" s="1084" t="s">
        <v>292</v>
      </c>
      <c r="H269" s="829"/>
      <c r="I269" s="1084" t="s">
        <v>280</v>
      </c>
      <c r="J269" s="829"/>
      <c r="K269" s="829"/>
      <c r="L269" s="1084" t="s">
        <v>279</v>
      </c>
      <c r="M269" s="829"/>
      <c r="N269" s="829"/>
      <c r="O269" s="1084" t="s">
        <v>293</v>
      </c>
      <c r="P269" s="829"/>
      <c r="Q269" s="1084"/>
      <c r="R269" s="829"/>
      <c r="S269" s="1083" t="s">
        <v>335</v>
      </c>
      <c r="T269" s="829"/>
      <c r="U269" s="829"/>
      <c r="V269" s="829"/>
      <c r="W269" s="829"/>
      <c r="X269" s="829"/>
      <c r="Y269" s="829"/>
      <c r="Z269" s="829"/>
      <c r="AA269" s="1084" t="s">
        <v>273</v>
      </c>
      <c r="AB269" s="829"/>
      <c r="AC269" s="829"/>
      <c r="AD269" s="829"/>
      <c r="AE269" s="829"/>
      <c r="AF269" s="1084" t="s">
        <v>274</v>
      </c>
      <c r="AG269" s="829"/>
      <c r="AH269" s="829"/>
      <c r="AI269" s="224" t="s">
        <v>65</v>
      </c>
      <c r="AJ269" s="1085" t="s">
        <v>275</v>
      </c>
      <c r="AK269" s="829"/>
      <c r="AL269" s="829"/>
      <c r="AM269" s="829"/>
      <c r="AN269" s="829"/>
      <c r="AO269" s="829"/>
      <c r="AP269" s="223">
        <v>100000000</v>
      </c>
      <c r="AQ269" s="281">
        <v>0</v>
      </c>
      <c r="AR269" s="223">
        <v>100000000</v>
      </c>
      <c r="AS269" s="222">
        <v>0</v>
      </c>
      <c r="AT269" s="281">
        <v>0</v>
      </c>
      <c r="AU269" s="222">
        <v>0</v>
      </c>
      <c r="AV269" s="281">
        <v>0</v>
      </c>
      <c r="AW269" s="222">
        <v>0</v>
      </c>
      <c r="AX269" s="281">
        <v>0</v>
      </c>
      <c r="AY269" s="222">
        <v>0</v>
      </c>
      <c r="AZ269" s="222">
        <v>0</v>
      </c>
      <c r="BA269" s="222">
        <v>0</v>
      </c>
      <c r="BB269" s="222">
        <v>0</v>
      </c>
    </row>
    <row r="270" spans="1:54" s="256" customFormat="1" x14ac:dyDescent="0.25">
      <c r="A270" s="1120" t="s">
        <v>99</v>
      </c>
      <c r="B270" s="1121"/>
      <c r="C270" s="1120" t="s">
        <v>322</v>
      </c>
      <c r="D270" s="1121"/>
      <c r="E270" s="1120" t="s">
        <v>324</v>
      </c>
      <c r="F270" s="1121"/>
      <c r="G270" s="1120" t="s">
        <v>293</v>
      </c>
      <c r="H270" s="1121"/>
      <c r="I270" s="1120"/>
      <c r="J270" s="1121"/>
      <c r="K270" s="1121"/>
      <c r="L270" s="1120"/>
      <c r="M270" s="1121"/>
      <c r="N270" s="1121"/>
      <c r="O270" s="1120"/>
      <c r="P270" s="1121"/>
      <c r="Q270" s="1120"/>
      <c r="R270" s="1121"/>
      <c r="S270" s="1122" t="s">
        <v>336</v>
      </c>
      <c r="T270" s="1121"/>
      <c r="U270" s="1121"/>
      <c r="V270" s="1121"/>
      <c r="W270" s="1121"/>
      <c r="X270" s="1121"/>
      <c r="Y270" s="1121"/>
      <c r="Z270" s="1121"/>
      <c r="AA270" s="1120" t="s">
        <v>273</v>
      </c>
      <c r="AB270" s="1121"/>
      <c r="AC270" s="1121"/>
      <c r="AD270" s="1121"/>
      <c r="AE270" s="1121"/>
      <c r="AF270" s="1120" t="s">
        <v>274</v>
      </c>
      <c r="AG270" s="1121"/>
      <c r="AH270" s="1121"/>
      <c r="AI270" s="286" t="s">
        <v>65</v>
      </c>
      <c r="AJ270" s="1123" t="s">
        <v>275</v>
      </c>
      <c r="AK270" s="1121"/>
      <c r="AL270" s="1121"/>
      <c r="AM270" s="1121"/>
      <c r="AN270" s="1121"/>
      <c r="AO270" s="1121"/>
      <c r="AP270" s="223">
        <v>5000000000</v>
      </c>
      <c r="AQ270" s="281">
        <v>0</v>
      </c>
      <c r="AR270" s="223">
        <v>1332780000</v>
      </c>
      <c r="AS270" s="223">
        <v>-300000000</v>
      </c>
      <c r="AT270" s="280">
        <v>205683059</v>
      </c>
      <c r="AU270" s="223">
        <v>-205683059</v>
      </c>
      <c r="AV270" s="287">
        <v>315217489</v>
      </c>
      <c r="AW270" s="287">
        <v>-109534430</v>
      </c>
      <c r="AX270" s="287">
        <v>313427985</v>
      </c>
      <c r="AY270" s="287">
        <v>1789504</v>
      </c>
      <c r="AZ270" s="287">
        <v>313427985</v>
      </c>
      <c r="BA270" s="288">
        <v>0</v>
      </c>
      <c r="BB270" s="288">
        <v>0</v>
      </c>
    </row>
    <row r="271" spans="1:54" x14ac:dyDescent="0.25">
      <c r="A271" s="1077" t="s">
        <v>99</v>
      </c>
      <c r="B271" s="829"/>
      <c r="C271" s="1077" t="s">
        <v>322</v>
      </c>
      <c r="D271" s="829"/>
      <c r="E271" s="1077" t="s">
        <v>324</v>
      </c>
      <c r="F271" s="829"/>
      <c r="G271" s="1077" t="s">
        <v>293</v>
      </c>
      <c r="H271" s="829"/>
      <c r="I271" s="1077" t="s">
        <v>280</v>
      </c>
      <c r="J271" s="829"/>
      <c r="K271" s="829"/>
      <c r="L271" s="1077"/>
      <c r="M271" s="829"/>
      <c r="N271" s="829"/>
      <c r="O271" s="1077"/>
      <c r="P271" s="829"/>
      <c r="Q271" s="1077"/>
      <c r="R271" s="829"/>
      <c r="S271" s="1076" t="s">
        <v>336</v>
      </c>
      <c r="T271" s="829"/>
      <c r="U271" s="829"/>
      <c r="V271" s="829"/>
      <c r="W271" s="829"/>
      <c r="X271" s="829"/>
      <c r="Y271" s="829"/>
      <c r="Z271" s="829"/>
      <c r="AA271" s="1077" t="s">
        <v>273</v>
      </c>
      <c r="AB271" s="829"/>
      <c r="AC271" s="829"/>
      <c r="AD271" s="829"/>
      <c r="AE271" s="829"/>
      <c r="AF271" s="1077" t="s">
        <v>274</v>
      </c>
      <c r="AG271" s="829"/>
      <c r="AH271" s="829"/>
      <c r="AI271" s="227" t="s">
        <v>65</v>
      </c>
      <c r="AJ271" s="1078" t="s">
        <v>275</v>
      </c>
      <c r="AK271" s="829"/>
      <c r="AL271" s="829"/>
      <c r="AM271" s="829"/>
      <c r="AN271" s="829"/>
      <c r="AO271" s="829"/>
      <c r="AP271" s="226">
        <v>3500000000</v>
      </c>
      <c r="AQ271" s="278">
        <v>0</v>
      </c>
      <c r="AR271" s="226">
        <v>132780000</v>
      </c>
      <c r="AS271" s="225">
        <v>0</v>
      </c>
      <c r="AT271" s="277">
        <v>205683059</v>
      </c>
      <c r="AU271" s="226">
        <v>-205683059</v>
      </c>
      <c r="AV271" s="277">
        <v>315217489</v>
      </c>
      <c r="AW271" s="226">
        <v>-109534430</v>
      </c>
      <c r="AX271" s="277">
        <v>313427985</v>
      </c>
      <c r="AY271" s="226">
        <v>1789504</v>
      </c>
      <c r="AZ271" s="226">
        <v>313427985</v>
      </c>
      <c r="BA271" s="225">
        <v>0</v>
      </c>
      <c r="BB271" s="225">
        <v>0</v>
      </c>
    </row>
    <row r="272" spans="1:54" x14ac:dyDescent="0.25">
      <c r="A272" s="1077" t="s">
        <v>99</v>
      </c>
      <c r="B272" s="829"/>
      <c r="C272" s="1077" t="s">
        <v>322</v>
      </c>
      <c r="D272" s="829"/>
      <c r="E272" s="1077" t="s">
        <v>324</v>
      </c>
      <c r="F272" s="829"/>
      <c r="G272" s="1077" t="s">
        <v>293</v>
      </c>
      <c r="H272" s="829"/>
      <c r="I272" s="1077" t="s">
        <v>280</v>
      </c>
      <c r="J272" s="829"/>
      <c r="K272" s="829"/>
      <c r="L272" s="1077" t="s">
        <v>282</v>
      </c>
      <c r="M272" s="829"/>
      <c r="N272" s="829"/>
      <c r="O272" s="1077"/>
      <c r="P272" s="829"/>
      <c r="Q272" s="1077"/>
      <c r="R272" s="829"/>
      <c r="S272" s="1076" t="s">
        <v>326</v>
      </c>
      <c r="T272" s="829"/>
      <c r="U272" s="829"/>
      <c r="V272" s="829"/>
      <c r="W272" s="829"/>
      <c r="X272" s="829"/>
      <c r="Y272" s="829"/>
      <c r="Z272" s="829"/>
      <c r="AA272" s="1077" t="s">
        <v>273</v>
      </c>
      <c r="AB272" s="829"/>
      <c r="AC272" s="829"/>
      <c r="AD272" s="829"/>
      <c r="AE272" s="829"/>
      <c r="AF272" s="1077" t="s">
        <v>274</v>
      </c>
      <c r="AG272" s="829"/>
      <c r="AH272" s="829"/>
      <c r="AI272" s="227" t="s">
        <v>65</v>
      </c>
      <c r="AJ272" s="1078" t="s">
        <v>275</v>
      </c>
      <c r="AK272" s="829"/>
      <c r="AL272" s="829"/>
      <c r="AM272" s="829"/>
      <c r="AN272" s="829"/>
      <c r="AO272" s="829"/>
      <c r="AP272" s="226">
        <v>3500000000</v>
      </c>
      <c r="AQ272" s="278">
        <v>0</v>
      </c>
      <c r="AR272" s="226">
        <v>132780000</v>
      </c>
      <c r="AS272" s="225">
        <v>0</v>
      </c>
      <c r="AT272" s="277">
        <v>205683059</v>
      </c>
      <c r="AU272" s="226">
        <v>-205683059</v>
      </c>
      <c r="AV272" s="277">
        <v>315217489</v>
      </c>
      <c r="AW272" s="226">
        <v>-109534430</v>
      </c>
      <c r="AX272" s="277">
        <v>313427985</v>
      </c>
      <c r="AY272" s="226">
        <v>1789504</v>
      </c>
      <c r="AZ272" s="226">
        <v>313427985</v>
      </c>
      <c r="BA272" s="225">
        <v>0</v>
      </c>
      <c r="BB272" s="225">
        <v>0</v>
      </c>
    </row>
    <row r="273" spans="1:54" x14ac:dyDescent="0.25">
      <c r="A273" s="1084" t="s">
        <v>99</v>
      </c>
      <c r="B273" s="829"/>
      <c r="C273" s="1084" t="s">
        <v>322</v>
      </c>
      <c r="D273" s="829"/>
      <c r="E273" s="1084" t="s">
        <v>324</v>
      </c>
      <c r="F273" s="829"/>
      <c r="G273" s="1084" t="s">
        <v>293</v>
      </c>
      <c r="H273" s="829"/>
      <c r="I273" s="1084" t="s">
        <v>280</v>
      </c>
      <c r="J273" s="829"/>
      <c r="K273" s="829"/>
      <c r="L273" s="1084" t="s">
        <v>282</v>
      </c>
      <c r="M273" s="829"/>
      <c r="N273" s="829"/>
      <c r="O273" s="1084" t="s">
        <v>279</v>
      </c>
      <c r="P273" s="829"/>
      <c r="Q273" s="1084"/>
      <c r="R273" s="829"/>
      <c r="S273" s="1083" t="s">
        <v>332</v>
      </c>
      <c r="T273" s="829"/>
      <c r="U273" s="829"/>
      <c r="V273" s="829"/>
      <c r="W273" s="829"/>
      <c r="X273" s="829"/>
      <c r="Y273" s="829"/>
      <c r="Z273" s="829"/>
      <c r="AA273" s="1084" t="s">
        <v>273</v>
      </c>
      <c r="AB273" s="829"/>
      <c r="AC273" s="829"/>
      <c r="AD273" s="829"/>
      <c r="AE273" s="829"/>
      <c r="AF273" s="1084" t="s">
        <v>274</v>
      </c>
      <c r="AG273" s="829"/>
      <c r="AH273" s="829"/>
      <c r="AI273" s="224" t="s">
        <v>65</v>
      </c>
      <c r="AJ273" s="1085" t="s">
        <v>275</v>
      </c>
      <c r="AK273" s="829"/>
      <c r="AL273" s="829"/>
      <c r="AM273" s="829"/>
      <c r="AN273" s="829"/>
      <c r="AO273" s="829"/>
      <c r="AP273" s="223">
        <v>2400000000</v>
      </c>
      <c r="AQ273" s="281">
        <v>0</v>
      </c>
      <c r="AR273" s="223">
        <v>57780000</v>
      </c>
      <c r="AS273" s="222">
        <v>0</v>
      </c>
      <c r="AT273" s="280">
        <v>129820000</v>
      </c>
      <c r="AU273" s="223">
        <v>-129820000</v>
      </c>
      <c r="AV273" s="280">
        <v>179315666</v>
      </c>
      <c r="AW273" s="223">
        <v>-49495666</v>
      </c>
      <c r="AX273" s="280">
        <v>179315666</v>
      </c>
      <c r="AY273" s="222">
        <v>0</v>
      </c>
      <c r="AZ273" s="223">
        <v>179315666</v>
      </c>
      <c r="BA273" s="222">
        <v>0</v>
      </c>
      <c r="BB273" s="222">
        <v>0</v>
      </c>
    </row>
    <row r="274" spans="1:54" x14ac:dyDescent="0.25">
      <c r="A274" s="1084" t="s">
        <v>99</v>
      </c>
      <c r="B274" s="829"/>
      <c r="C274" s="1084" t="s">
        <v>322</v>
      </c>
      <c r="D274" s="829"/>
      <c r="E274" s="1084" t="s">
        <v>324</v>
      </c>
      <c r="F274" s="829"/>
      <c r="G274" s="1084" t="s">
        <v>293</v>
      </c>
      <c r="H274" s="829"/>
      <c r="I274" s="1084" t="s">
        <v>280</v>
      </c>
      <c r="J274" s="829"/>
      <c r="K274" s="829"/>
      <c r="L274" s="1084" t="s">
        <v>282</v>
      </c>
      <c r="M274" s="829"/>
      <c r="N274" s="829"/>
      <c r="O274" s="1084" t="s">
        <v>282</v>
      </c>
      <c r="P274" s="829"/>
      <c r="Q274" s="1084"/>
      <c r="R274" s="829"/>
      <c r="S274" s="1083" t="s">
        <v>327</v>
      </c>
      <c r="T274" s="829"/>
      <c r="U274" s="829"/>
      <c r="V274" s="829"/>
      <c r="W274" s="829"/>
      <c r="X274" s="829"/>
      <c r="Y274" s="829"/>
      <c r="Z274" s="829"/>
      <c r="AA274" s="1084" t="s">
        <v>273</v>
      </c>
      <c r="AB274" s="829"/>
      <c r="AC274" s="829"/>
      <c r="AD274" s="829"/>
      <c r="AE274" s="829"/>
      <c r="AF274" s="1084" t="s">
        <v>274</v>
      </c>
      <c r="AG274" s="829"/>
      <c r="AH274" s="829"/>
      <c r="AI274" s="224" t="s">
        <v>65</v>
      </c>
      <c r="AJ274" s="1085" t="s">
        <v>275</v>
      </c>
      <c r="AK274" s="829"/>
      <c r="AL274" s="829"/>
      <c r="AM274" s="829"/>
      <c r="AN274" s="829"/>
      <c r="AO274" s="829"/>
      <c r="AP274" s="223">
        <v>375000000</v>
      </c>
      <c r="AQ274" s="281">
        <v>0</v>
      </c>
      <c r="AR274" s="222">
        <v>0</v>
      </c>
      <c r="AS274" s="222">
        <v>0</v>
      </c>
      <c r="AT274" s="281">
        <v>0</v>
      </c>
      <c r="AU274" s="222">
        <v>0</v>
      </c>
      <c r="AV274" s="281">
        <v>0</v>
      </c>
      <c r="AW274" s="222">
        <v>0</v>
      </c>
      <c r="AX274" s="281">
        <v>0</v>
      </c>
      <c r="AY274" s="222">
        <v>0</v>
      </c>
      <c r="AZ274" s="222">
        <v>0</v>
      </c>
      <c r="BA274" s="222">
        <v>0</v>
      </c>
      <c r="BB274" s="222">
        <v>0</v>
      </c>
    </row>
    <row r="275" spans="1:54" x14ac:dyDescent="0.25">
      <c r="A275" s="1084" t="s">
        <v>99</v>
      </c>
      <c r="B275" s="829"/>
      <c r="C275" s="1084" t="s">
        <v>322</v>
      </c>
      <c r="D275" s="829"/>
      <c r="E275" s="1084" t="s">
        <v>324</v>
      </c>
      <c r="F275" s="829"/>
      <c r="G275" s="1084" t="s">
        <v>293</v>
      </c>
      <c r="H275" s="829"/>
      <c r="I275" s="1084" t="s">
        <v>280</v>
      </c>
      <c r="J275" s="829"/>
      <c r="K275" s="829"/>
      <c r="L275" s="1084" t="s">
        <v>282</v>
      </c>
      <c r="M275" s="829"/>
      <c r="N275" s="829"/>
      <c r="O275" s="1084" t="s">
        <v>289</v>
      </c>
      <c r="P275" s="829"/>
      <c r="Q275" s="1084"/>
      <c r="R275" s="829"/>
      <c r="S275" s="1083" t="s">
        <v>328</v>
      </c>
      <c r="T275" s="829"/>
      <c r="U275" s="829"/>
      <c r="V275" s="829"/>
      <c r="W275" s="829"/>
      <c r="X275" s="829"/>
      <c r="Y275" s="829"/>
      <c r="Z275" s="829"/>
      <c r="AA275" s="1084" t="s">
        <v>273</v>
      </c>
      <c r="AB275" s="829"/>
      <c r="AC275" s="829"/>
      <c r="AD275" s="829"/>
      <c r="AE275" s="829"/>
      <c r="AF275" s="1084" t="s">
        <v>274</v>
      </c>
      <c r="AG275" s="829"/>
      <c r="AH275" s="829"/>
      <c r="AI275" s="224" t="s">
        <v>65</v>
      </c>
      <c r="AJ275" s="1085" t="s">
        <v>275</v>
      </c>
      <c r="AK275" s="829"/>
      <c r="AL275" s="829"/>
      <c r="AM275" s="829"/>
      <c r="AN275" s="829"/>
      <c r="AO275" s="829"/>
      <c r="AP275" s="223">
        <v>150000000</v>
      </c>
      <c r="AQ275" s="281">
        <v>0</v>
      </c>
      <c r="AR275" s="222">
        <v>0</v>
      </c>
      <c r="AS275" s="222">
        <v>0</v>
      </c>
      <c r="AT275" s="281">
        <v>0</v>
      </c>
      <c r="AU275" s="222">
        <v>0</v>
      </c>
      <c r="AV275" s="280">
        <v>62770917</v>
      </c>
      <c r="AW275" s="223">
        <v>-62770917</v>
      </c>
      <c r="AX275" s="280">
        <v>62770917</v>
      </c>
      <c r="AY275" s="222">
        <v>0</v>
      </c>
      <c r="AZ275" s="223">
        <v>62770917</v>
      </c>
      <c r="BA275" s="222">
        <v>0</v>
      </c>
      <c r="BB275" s="222">
        <v>0</v>
      </c>
    </row>
    <row r="276" spans="1:54" x14ac:dyDescent="0.25">
      <c r="A276" s="1084" t="s">
        <v>99</v>
      </c>
      <c r="B276" s="829"/>
      <c r="C276" s="1084" t="s">
        <v>322</v>
      </c>
      <c r="D276" s="829"/>
      <c r="E276" s="1084" t="s">
        <v>324</v>
      </c>
      <c r="F276" s="829"/>
      <c r="G276" s="1084" t="s">
        <v>293</v>
      </c>
      <c r="H276" s="829"/>
      <c r="I276" s="1084" t="s">
        <v>280</v>
      </c>
      <c r="J276" s="829"/>
      <c r="K276" s="829"/>
      <c r="L276" s="1084" t="s">
        <v>282</v>
      </c>
      <c r="M276" s="829"/>
      <c r="N276" s="829"/>
      <c r="O276" s="1084" t="s">
        <v>283</v>
      </c>
      <c r="P276" s="829"/>
      <c r="Q276" s="1084"/>
      <c r="R276" s="829"/>
      <c r="S276" s="1083" t="s">
        <v>84</v>
      </c>
      <c r="T276" s="829"/>
      <c r="U276" s="829"/>
      <c r="V276" s="829"/>
      <c r="W276" s="829"/>
      <c r="X276" s="829"/>
      <c r="Y276" s="829"/>
      <c r="Z276" s="829"/>
      <c r="AA276" s="1084" t="s">
        <v>273</v>
      </c>
      <c r="AB276" s="829"/>
      <c r="AC276" s="829"/>
      <c r="AD276" s="829"/>
      <c r="AE276" s="829"/>
      <c r="AF276" s="1084" t="s">
        <v>274</v>
      </c>
      <c r="AG276" s="829"/>
      <c r="AH276" s="829"/>
      <c r="AI276" s="224" t="s">
        <v>65</v>
      </c>
      <c r="AJ276" s="1085" t="s">
        <v>275</v>
      </c>
      <c r="AK276" s="829"/>
      <c r="AL276" s="829"/>
      <c r="AM276" s="829"/>
      <c r="AN276" s="829"/>
      <c r="AO276" s="829"/>
      <c r="AP276" s="223">
        <v>500000000</v>
      </c>
      <c r="AQ276" s="281">
        <v>0</v>
      </c>
      <c r="AR276" s="222">
        <v>0</v>
      </c>
      <c r="AS276" s="222">
        <v>0</v>
      </c>
      <c r="AT276" s="280">
        <v>75863059</v>
      </c>
      <c r="AU276" s="223">
        <v>-75863059</v>
      </c>
      <c r="AV276" s="280">
        <v>73130906</v>
      </c>
      <c r="AW276" s="223">
        <v>2732153</v>
      </c>
      <c r="AX276" s="280">
        <v>71341402</v>
      </c>
      <c r="AY276" s="223">
        <v>1789504</v>
      </c>
      <c r="AZ276" s="223">
        <v>71341402</v>
      </c>
      <c r="BA276" s="222">
        <v>0</v>
      </c>
      <c r="BB276" s="222">
        <v>0</v>
      </c>
    </row>
    <row r="277" spans="1:54" x14ac:dyDescent="0.25">
      <c r="A277" s="1084" t="s">
        <v>99</v>
      </c>
      <c r="B277" s="829"/>
      <c r="C277" s="1084" t="s">
        <v>322</v>
      </c>
      <c r="D277" s="829"/>
      <c r="E277" s="1084" t="s">
        <v>324</v>
      </c>
      <c r="F277" s="829"/>
      <c r="G277" s="1084" t="s">
        <v>293</v>
      </c>
      <c r="H277" s="829"/>
      <c r="I277" s="1084" t="s">
        <v>280</v>
      </c>
      <c r="J277" s="829"/>
      <c r="K277" s="829"/>
      <c r="L277" s="1084" t="s">
        <v>282</v>
      </c>
      <c r="M277" s="829"/>
      <c r="N277" s="829"/>
      <c r="O277" s="1084" t="s">
        <v>292</v>
      </c>
      <c r="P277" s="829"/>
      <c r="Q277" s="1084"/>
      <c r="R277" s="829"/>
      <c r="S277" s="1083" t="s">
        <v>329</v>
      </c>
      <c r="T277" s="829"/>
      <c r="U277" s="829"/>
      <c r="V277" s="829"/>
      <c r="W277" s="829"/>
      <c r="X277" s="829"/>
      <c r="Y277" s="829"/>
      <c r="Z277" s="829"/>
      <c r="AA277" s="1084" t="s">
        <v>273</v>
      </c>
      <c r="AB277" s="829"/>
      <c r="AC277" s="829"/>
      <c r="AD277" s="829"/>
      <c r="AE277" s="829"/>
      <c r="AF277" s="1084" t="s">
        <v>274</v>
      </c>
      <c r="AG277" s="829"/>
      <c r="AH277" s="829"/>
      <c r="AI277" s="224" t="s">
        <v>65</v>
      </c>
      <c r="AJ277" s="1085" t="s">
        <v>275</v>
      </c>
      <c r="AK277" s="829"/>
      <c r="AL277" s="829"/>
      <c r="AM277" s="829"/>
      <c r="AN277" s="829"/>
      <c r="AO277" s="829"/>
      <c r="AP277" s="223">
        <v>75000000</v>
      </c>
      <c r="AQ277" s="281">
        <v>0</v>
      </c>
      <c r="AR277" s="223">
        <v>75000000</v>
      </c>
      <c r="AS277" s="222">
        <v>0</v>
      </c>
      <c r="AT277" s="281">
        <v>0</v>
      </c>
      <c r="AU277" s="222">
        <v>0</v>
      </c>
      <c r="AV277" s="281">
        <v>0</v>
      </c>
      <c r="AW277" s="222">
        <v>0</v>
      </c>
      <c r="AX277" s="281">
        <v>0</v>
      </c>
      <c r="AY277" s="222">
        <v>0</v>
      </c>
      <c r="AZ277" s="222">
        <v>0</v>
      </c>
      <c r="BA277" s="222">
        <v>0</v>
      </c>
      <c r="BB277" s="222">
        <v>0</v>
      </c>
    </row>
    <row r="278" spans="1:54" x14ac:dyDescent="0.25">
      <c r="A278" s="1084" t="s">
        <v>99</v>
      </c>
      <c r="B278" s="829"/>
      <c r="C278" s="1084" t="s">
        <v>322</v>
      </c>
      <c r="D278" s="829"/>
      <c r="E278" s="1084" t="s">
        <v>324</v>
      </c>
      <c r="F278" s="829"/>
      <c r="G278" s="1084" t="s">
        <v>293</v>
      </c>
      <c r="H278" s="829"/>
      <c r="I278" s="1084" t="s">
        <v>280</v>
      </c>
      <c r="J278" s="829"/>
      <c r="K278" s="829"/>
      <c r="L278" s="1084" t="s">
        <v>282</v>
      </c>
      <c r="M278" s="829"/>
      <c r="N278" s="829"/>
      <c r="O278" s="1084" t="s">
        <v>80</v>
      </c>
      <c r="P278" s="829"/>
      <c r="Q278" s="1084"/>
      <c r="R278" s="829"/>
      <c r="S278" s="1083" t="s">
        <v>330</v>
      </c>
      <c r="T278" s="829"/>
      <c r="U278" s="829"/>
      <c r="V278" s="829"/>
      <c r="W278" s="829"/>
      <c r="X278" s="829"/>
      <c r="Y278" s="829"/>
      <c r="Z278" s="829"/>
      <c r="AA278" s="1084" t="s">
        <v>273</v>
      </c>
      <c r="AB278" s="829"/>
      <c r="AC278" s="829"/>
      <c r="AD278" s="829"/>
      <c r="AE278" s="829"/>
      <c r="AF278" s="1084" t="s">
        <v>274</v>
      </c>
      <c r="AG278" s="829"/>
      <c r="AH278" s="829"/>
      <c r="AI278" s="224" t="s">
        <v>65</v>
      </c>
      <c r="AJ278" s="1085" t="s">
        <v>275</v>
      </c>
      <c r="AK278" s="829"/>
      <c r="AL278" s="829"/>
      <c r="AM278" s="829"/>
      <c r="AN278" s="829"/>
      <c r="AO278" s="829"/>
      <c r="AP278" s="222">
        <v>0</v>
      </c>
      <c r="AQ278" s="281">
        <v>0</v>
      </c>
      <c r="AR278" s="222">
        <v>0</v>
      </c>
      <c r="AS278" s="222">
        <v>0</v>
      </c>
      <c r="AT278" s="281">
        <v>0</v>
      </c>
      <c r="AU278" s="222">
        <v>0</v>
      </c>
      <c r="AV278" s="281">
        <v>0</v>
      </c>
      <c r="AW278" s="222">
        <v>0</v>
      </c>
      <c r="AX278" s="281">
        <v>0</v>
      </c>
      <c r="AY278" s="222">
        <v>0</v>
      </c>
      <c r="AZ278" s="222">
        <v>0</v>
      </c>
      <c r="BA278" s="222">
        <v>0</v>
      </c>
      <c r="BB278" s="222">
        <v>0</v>
      </c>
    </row>
    <row r="279" spans="1:54" x14ac:dyDescent="0.25">
      <c r="A279" s="1077" t="s">
        <v>99</v>
      </c>
      <c r="B279" s="829"/>
      <c r="C279" s="1077" t="s">
        <v>337</v>
      </c>
      <c r="D279" s="829"/>
      <c r="E279" s="1077"/>
      <c r="F279" s="829"/>
      <c r="G279" s="1077"/>
      <c r="H279" s="829"/>
      <c r="I279" s="1077"/>
      <c r="J279" s="829"/>
      <c r="K279" s="829"/>
      <c r="L279" s="1077"/>
      <c r="M279" s="829"/>
      <c r="N279" s="829"/>
      <c r="O279" s="1077"/>
      <c r="P279" s="829"/>
      <c r="Q279" s="1077"/>
      <c r="R279" s="829"/>
      <c r="S279" s="1076" t="s">
        <v>338</v>
      </c>
      <c r="T279" s="829"/>
      <c r="U279" s="829"/>
      <c r="V279" s="829"/>
      <c r="W279" s="829"/>
      <c r="X279" s="829"/>
      <c r="Y279" s="829"/>
      <c r="Z279" s="829"/>
      <c r="AA279" s="1077" t="s">
        <v>273</v>
      </c>
      <c r="AB279" s="829"/>
      <c r="AC279" s="829"/>
      <c r="AD279" s="829"/>
      <c r="AE279" s="829"/>
      <c r="AF279" s="1077" t="s">
        <v>274</v>
      </c>
      <c r="AG279" s="829"/>
      <c r="AH279" s="829"/>
      <c r="AI279" s="227" t="s">
        <v>65</v>
      </c>
      <c r="AJ279" s="1078" t="s">
        <v>275</v>
      </c>
      <c r="AK279" s="829"/>
      <c r="AL279" s="829"/>
      <c r="AM279" s="829"/>
      <c r="AN279" s="829"/>
      <c r="AO279" s="829"/>
      <c r="AP279" s="226">
        <v>12149334179</v>
      </c>
      <c r="AQ279" s="278">
        <v>0</v>
      </c>
      <c r="AR279" s="226">
        <v>9670420000</v>
      </c>
      <c r="AS279" s="226">
        <v>-2478914179</v>
      </c>
      <c r="AT279" s="278">
        <v>0</v>
      </c>
      <c r="AU279" s="225">
        <v>0</v>
      </c>
      <c r="AV279" s="278">
        <v>0</v>
      </c>
      <c r="AW279" s="225">
        <v>0</v>
      </c>
      <c r="AX279" s="278">
        <v>0</v>
      </c>
      <c r="AY279" s="225">
        <v>0</v>
      </c>
      <c r="AZ279" s="225">
        <v>0</v>
      </c>
      <c r="BA279" s="225">
        <v>0</v>
      </c>
      <c r="BB279" s="225">
        <v>0</v>
      </c>
    </row>
    <row r="280" spans="1:54" x14ac:dyDescent="0.25">
      <c r="A280" s="1077" t="s">
        <v>99</v>
      </c>
      <c r="B280" s="829"/>
      <c r="C280" s="1077" t="s">
        <v>337</v>
      </c>
      <c r="D280" s="829"/>
      <c r="E280" s="1077"/>
      <c r="F280" s="829"/>
      <c r="G280" s="1077"/>
      <c r="H280" s="829"/>
      <c r="I280" s="1077"/>
      <c r="J280" s="829"/>
      <c r="K280" s="829"/>
      <c r="L280" s="1077"/>
      <c r="M280" s="829"/>
      <c r="N280" s="829"/>
      <c r="O280" s="1077"/>
      <c r="P280" s="829"/>
      <c r="Q280" s="1077"/>
      <c r="R280" s="829"/>
      <c r="S280" s="1076" t="s">
        <v>338</v>
      </c>
      <c r="T280" s="829"/>
      <c r="U280" s="829"/>
      <c r="V280" s="829"/>
      <c r="W280" s="829"/>
      <c r="X280" s="829"/>
      <c r="Y280" s="829"/>
      <c r="Z280" s="829"/>
      <c r="AA280" s="1077" t="s">
        <v>273</v>
      </c>
      <c r="AB280" s="829"/>
      <c r="AC280" s="829"/>
      <c r="AD280" s="829"/>
      <c r="AE280" s="829"/>
      <c r="AF280" s="1077" t="s">
        <v>274</v>
      </c>
      <c r="AG280" s="829"/>
      <c r="AH280" s="829"/>
      <c r="AI280" s="227" t="s">
        <v>303</v>
      </c>
      <c r="AJ280" s="1078" t="s">
        <v>321</v>
      </c>
      <c r="AK280" s="829"/>
      <c r="AL280" s="829"/>
      <c r="AM280" s="829"/>
      <c r="AN280" s="829"/>
      <c r="AO280" s="829"/>
      <c r="AP280" s="226">
        <v>9021085821</v>
      </c>
      <c r="AQ280" s="278">
        <v>0</v>
      </c>
      <c r="AR280" s="225">
        <v>0</v>
      </c>
      <c r="AS280" s="226">
        <v>-4021085821</v>
      </c>
      <c r="AT280" s="278">
        <v>0</v>
      </c>
      <c r="AU280" s="225">
        <v>0</v>
      </c>
      <c r="AV280" s="277">
        <v>25907273.640000001</v>
      </c>
      <c r="AW280" s="226">
        <v>-25907273.640000001</v>
      </c>
      <c r="AX280" s="277">
        <v>25907273.640000001</v>
      </c>
      <c r="AY280" s="225">
        <v>0</v>
      </c>
      <c r="AZ280" s="226">
        <v>25907273.640000001</v>
      </c>
      <c r="BA280" s="225">
        <v>0</v>
      </c>
      <c r="BB280" s="225">
        <v>0</v>
      </c>
    </row>
    <row r="281" spans="1:54" s="256" customFormat="1" x14ac:dyDescent="0.25">
      <c r="A281" s="1131" t="s">
        <v>99</v>
      </c>
      <c r="B281" s="1121"/>
      <c r="C281" s="1131" t="s">
        <v>337</v>
      </c>
      <c r="D281" s="1121"/>
      <c r="E281" s="1131" t="s">
        <v>324</v>
      </c>
      <c r="F281" s="1121"/>
      <c r="G281" s="1131"/>
      <c r="H281" s="1121"/>
      <c r="I281" s="1131"/>
      <c r="J281" s="1121"/>
      <c r="K281" s="1121"/>
      <c r="L281" s="1131"/>
      <c r="M281" s="1121"/>
      <c r="N281" s="1121"/>
      <c r="O281" s="1131"/>
      <c r="P281" s="1121"/>
      <c r="Q281" s="1131"/>
      <c r="R281" s="1121"/>
      <c r="S281" s="1132" t="s">
        <v>325</v>
      </c>
      <c r="T281" s="1121"/>
      <c r="U281" s="1121"/>
      <c r="V281" s="1121"/>
      <c r="W281" s="1121"/>
      <c r="X281" s="1121"/>
      <c r="Y281" s="1121"/>
      <c r="Z281" s="1121"/>
      <c r="AA281" s="1131" t="s">
        <v>273</v>
      </c>
      <c r="AB281" s="1121"/>
      <c r="AC281" s="1121"/>
      <c r="AD281" s="1121"/>
      <c r="AE281" s="1121"/>
      <c r="AF281" s="1131" t="s">
        <v>274</v>
      </c>
      <c r="AG281" s="1121"/>
      <c r="AH281" s="1121"/>
      <c r="AI281" s="289" t="s">
        <v>65</v>
      </c>
      <c r="AJ281" s="1130" t="s">
        <v>275</v>
      </c>
      <c r="AK281" s="1121"/>
      <c r="AL281" s="1121"/>
      <c r="AM281" s="1121"/>
      <c r="AN281" s="1121"/>
      <c r="AO281" s="1121"/>
      <c r="AP281" s="226">
        <v>12149334179</v>
      </c>
      <c r="AQ281" s="278">
        <v>0</v>
      </c>
      <c r="AR281" s="226">
        <v>9670420000</v>
      </c>
      <c r="AS281" s="226">
        <v>-2478914179</v>
      </c>
      <c r="AT281" s="278">
        <v>0</v>
      </c>
      <c r="AU281" s="225">
        <v>0</v>
      </c>
      <c r="AV281" s="291">
        <v>0</v>
      </c>
      <c r="AW281" s="291">
        <v>0</v>
      </c>
      <c r="AX281" s="291">
        <v>0</v>
      </c>
      <c r="AY281" s="291">
        <v>0</v>
      </c>
      <c r="AZ281" s="291">
        <v>0</v>
      </c>
      <c r="BA281" s="291">
        <v>0</v>
      </c>
      <c r="BB281" s="291">
        <v>0</v>
      </c>
    </row>
    <row r="282" spans="1:54" s="256" customFormat="1" x14ac:dyDescent="0.25">
      <c r="A282" s="1131" t="s">
        <v>99</v>
      </c>
      <c r="B282" s="1121"/>
      <c r="C282" s="1131" t="s">
        <v>337</v>
      </c>
      <c r="D282" s="1121"/>
      <c r="E282" s="1131" t="s">
        <v>324</v>
      </c>
      <c r="F282" s="1121"/>
      <c r="G282" s="1131"/>
      <c r="H282" s="1121"/>
      <c r="I282" s="1131"/>
      <c r="J282" s="1121"/>
      <c r="K282" s="1121"/>
      <c r="L282" s="1131"/>
      <c r="M282" s="1121"/>
      <c r="N282" s="1121"/>
      <c r="O282" s="1131"/>
      <c r="P282" s="1121"/>
      <c r="Q282" s="1131"/>
      <c r="R282" s="1121"/>
      <c r="S282" s="1132" t="s">
        <v>325</v>
      </c>
      <c r="T282" s="1121"/>
      <c r="U282" s="1121"/>
      <c r="V282" s="1121"/>
      <c r="W282" s="1121"/>
      <c r="X282" s="1121"/>
      <c r="Y282" s="1121"/>
      <c r="Z282" s="1121"/>
      <c r="AA282" s="1131" t="s">
        <v>273</v>
      </c>
      <c r="AB282" s="1121"/>
      <c r="AC282" s="1121"/>
      <c r="AD282" s="1121"/>
      <c r="AE282" s="1121"/>
      <c r="AF282" s="1131" t="s">
        <v>274</v>
      </c>
      <c r="AG282" s="1121"/>
      <c r="AH282" s="1121"/>
      <c r="AI282" s="289" t="s">
        <v>303</v>
      </c>
      <c r="AJ282" s="1130" t="s">
        <v>321</v>
      </c>
      <c r="AK282" s="1121"/>
      <c r="AL282" s="1121"/>
      <c r="AM282" s="1121"/>
      <c r="AN282" s="1121"/>
      <c r="AO282" s="1121"/>
      <c r="AP282" s="226">
        <v>9021085821</v>
      </c>
      <c r="AQ282" s="278">
        <v>0</v>
      </c>
      <c r="AR282" s="225">
        <v>0</v>
      </c>
      <c r="AS282" s="226">
        <v>-4021085821</v>
      </c>
      <c r="AT282" s="278">
        <v>0</v>
      </c>
      <c r="AU282" s="225">
        <v>0</v>
      </c>
      <c r="AV282" s="290">
        <v>25907273.640000001</v>
      </c>
      <c r="AW282" s="290">
        <v>-25907273.640000001</v>
      </c>
      <c r="AX282" s="290">
        <v>25907273.640000001</v>
      </c>
      <c r="AY282" s="291">
        <v>0</v>
      </c>
      <c r="AZ282" s="290">
        <v>25907273.640000001</v>
      </c>
      <c r="BA282" s="291">
        <v>0</v>
      </c>
      <c r="BB282" s="291">
        <v>0</v>
      </c>
    </row>
    <row r="283" spans="1:54" x14ac:dyDescent="0.25">
      <c r="A283" s="1084" t="s">
        <v>99</v>
      </c>
      <c r="B283" s="829"/>
      <c r="C283" s="1084" t="s">
        <v>337</v>
      </c>
      <c r="D283" s="829"/>
      <c r="E283" s="1084" t="s">
        <v>324</v>
      </c>
      <c r="F283" s="829"/>
      <c r="G283" s="1084" t="s">
        <v>279</v>
      </c>
      <c r="H283" s="829"/>
      <c r="I283" s="1084"/>
      <c r="J283" s="829"/>
      <c r="K283" s="829"/>
      <c r="L283" s="1084"/>
      <c r="M283" s="829"/>
      <c r="N283" s="829"/>
      <c r="O283" s="1084"/>
      <c r="P283" s="829"/>
      <c r="Q283" s="1084"/>
      <c r="R283" s="829"/>
      <c r="S283" s="1083" t="s">
        <v>184</v>
      </c>
      <c r="T283" s="829"/>
      <c r="U283" s="829"/>
      <c r="V283" s="829"/>
      <c r="W283" s="829"/>
      <c r="X283" s="829"/>
      <c r="Y283" s="829"/>
      <c r="Z283" s="829"/>
      <c r="AA283" s="1084" t="s">
        <v>273</v>
      </c>
      <c r="AB283" s="829"/>
      <c r="AC283" s="829"/>
      <c r="AD283" s="829"/>
      <c r="AE283" s="829"/>
      <c r="AF283" s="1084" t="s">
        <v>274</v>
      </c>
      <c r="AG283" s="829"/>
      <c r="AH283" s="829"/>
      <c r="AI283" s="224" t="s">
        <v>65</v>
      </c>
      <c r="AJ283" s="1085" t="s">
        <v>275</v>
      </c>
      <c r="AK283" s="829"/>
      <c r="AL283" s="829"/>
      <c r="AM283" s="829"/>
      <c r="AN283" s="829"/>
      <c r="AO283" s="829"/>
      <c r="AP283" s="223">
        <v>10875414179</v>
      </c>
      <c r="AQ283" s="281">
        <v>0</v>
      </c>
      <c r="AR283" s="223">
        <v>8396500000</v>
      </c>
      <c r="AS283" s="223">
        <v>-2478914179</v>
      </c>
      <c r="AT283" s="281">
        <v>0</v>
      </c>
      <c r="AU283" s="222">
        <v>0</v>
      </c>
      <c r="AV283" s="281">
        <v>0</v>
      </c>
      <c r="AW283" s="222">
        <v>0</v>
      </c>
      <c r="AX283" s="281">
        <v>0</v>
      </c>
      <c r="AY283" s="222">
        <v>0</v>
      </c>
      <c r="AZ283" s="222">
        <v>0</v>
      </c>
      <c r="BA283" s="222">
        <v>0</v>
      </c>
      <c r="BB283" s="222">
        <v>0</v>
      </c>
    </row>
    <row r="284" spans="1:54" x14ac:dyDescent="0.25">
      <c r="A284" s="1084" t="s">
        <v>99</v>
      </c>
      <c r="B284" s="829"/>
      <c r="C284" s="1084" t="s">
        <v>337</v>
      </c>
      <c r="D284" s="829"/>
      <c r="E284" s="1084" t="s">
        <v>324</v>
      </c>
      <c r="F284" s="829"/>
      <c r="G284" s="1084" t="s">
        <v>279</v>
      </c>
      <c r="H284" s="829"/>
      <c r="I284" s="1084"/>
      <c r="J284" s="829"/>
      <c r="K284" s="829"/>
      <c r="L284" s="1084"/>
      <c r="M284" s="829"/>
      <c r="N284" s="829"/>
      <c r="O284" s="1084"/>
      <c r="P284" s="829"/>
      <c r="Q284" s="1084"/>
      <c r="R284" s="829"/>
      <c r="S284" s="1083" t="s">
        <v>184</v>
      </c>
      <c r="T284" s="829"/>
      <c r="U284" s="829"/>
      <c r="V284" s="829"/>
      <c r="W284" s="829"/>
      <c r="X284" s="829"/>
      <c r="Y284" s="829"/>
      <c r="Z284" s="829"/>
      <c r="AA284" s="1084" t="s">
        <v>273</v>
      </c>
      <c r="AB284" s="829"/>
      <c r="AC284" s="829"/>
      <c r="AD284" s="829"/>
      <c r="AE284" s="829"/>
      <c r="AF284" s="1084" t="s">
        <v>274</v>
      </c>
      <c r="AG284" s="829"/>
      <c r="AH284" s="829"/>
      <c r="AI284" s="224" t="s">
        <v>303</v>
      </c>
      <c r="AJ284" s="1085" t="s">
        <v>321</v>
      </c>
      <c r="AK284" s="829"/>
      <c r="AL284" s="829"/>
      <c r="AM284" s="829"/>
      <c r="AN284" s="829"/>
      <c r="AO284" s="829"/>
      <c r="AP284" s="223">
        <v>9021085821</v>
      </c>
      <c r="AQ284" s="281">
        <v>0</v>
      </c>
      <c r="AR284" s="222">
        <v>0</v>
      </c>
      <c r="AS284" s="223">
        <v>-4021085821</v>
      </c>
      <c r="AT284" s="281">
        <v>0</v>
      </c>
      <c r="AU284" s="222">
        <v>0</v>
      </c>
      <c r="AV284" s="280">
        <v>25907273.640000001</v>
      </c>
      <c r="AW284" s="223">
        <v>-25907273.640000001</v>
      </c>
      <c r="AX284" s="280">
        <v>25907273.640000001</v>
      </c>
      <c r="AY284" s="222">
        <v>0</v>
      </c>
      <c r="AZ284" s="223">
        <v>25907273.640000001</v>
      </c>
      <c r="BA284" s="222">
        <v>0</v>
      </c>
      <c r="BB284" s="222">
        <v>0</v>
      </c>
    </row>
    <row r="285" spans="1:54" x14ac:dyDescent="0.25">
      <c r="A285" s="1084" t="s">
        <v>99</v>
      </c>
      <c r="B285" s="829"/>
      <c r="C285" s="1084" t="s">
        <v>337</v>
      </c>
      <c r="D285" s="829"/>
      <c r="E285" s="1084" t="s">
        <v>324</v>
      </c>
      <c r="F285" s="829"/>
      <c r="G285" s="1084" t="s">
        <v>282</v>
      </c>
      <c r="H285" s="829"/>
      <c r="I285" s="1084" t="s">
        <v>236</v>
      </c>
      <c r="J285" s="829"/>
      <c r="K285" s="829"/>
      <c r="L285" s="1084" t="s">
        <v>236</v>
      </c>
      <c r="M285" s="829"/>
      <c r="N285" s="829"/>
      <c r="O285" s="1084" t="s">
        <v>236</v>
      </c>
      <c r="P285" s="829"/>
      <c r="Q285" s="1084" t="s">
        <v>236</v>
      </c>
      <c r="R285" s="829"/>
      <c r="S285" s="1083" t="s">
        <v>647</v>
      </c>
      <c r="T285" s="829"/>
      <c r="U285" s="829"/>
      <c r="V285" s="829"/>
      <c r="W285" s="829"/>
      <c r="X285" s="829"/>
      <c r="Y285" s="829"/>
      <c r="Z285" s="829"/>
      <c r="AA285" s="1084" t="s">
        <v>273</v>
      </c>
      <c r="AB285" s="829"/>
      <c r="AC285" s="829"/>
      <c r="AD285" s="829"/>
      <c r="AE285" s="829"/>
      <c r="AF285" s="1084" t="s">
        <v>274</v>
      </c>
      <c r="AG285" s="829"/>
      <c r="AH285" s="829"/>
      <c r="AI285" s="224" t="s">
        <v>65</v>
      </c>
      <c r="AJ285" s="1085" t="s">
        <v>275</v>
      </c>
      <c r="AK285" s="829"/>
      <c r="AL285" s="829"/>
      <c r="AM285" s="829"/>
      <c r="AN285" s="829"/>
      <c r="AO285" s="829"/>
      <c r="AP285" s="223">
        <v>323920000</v>
      </c>
      <c r="AQ285" s="281">
        <v>0</v>
      </c>
      <c r="AR285" s="223">
        <v>323920000</v>
      </c>
      <c r="AS285" s="222">
        <v>0</v>
      </c>
      <c r="AT285" s="281">
        <v>0</v>
      </c>
      <c r="AU285" s="222">
        <v>0</v>
      </c>
      <c r="AV285" s="281">
        <v>0</v>
      </c>
      <c r="AW285" s="222">
        <v>0</v>
      </c>
      <c r="AX285" s="281">
        <v>0</v>
      </c>
      <c r="AY285" s="222">
        <v>0</v>
      </c>
      <c r="AZ285" s="222">
        <v>0</v>
      </c>
      <c r="BA285" s="222">
        <v>0</v>
      </c>
      <c r="BB285" s="222">
        <v>0</v>
      </c>
    </row>
    <row r="286" spans="1:54" x14ac:dyDescent="0.25">
      <c r="A286" s="1077" t="s">
        <v>99</v>
      </c>
      <c r="B286" s="829"/>
      <c r="C286" s="1077" t="s">
        <v>337</v>
      </c>
      <c r="D286" s="829"/>
      <c r="E286" s="1077" t="s">
        <v>324</v>
      </c>
      <c r="F286" s="829"/>
      <c r="G286" s="1077" t="s">
        <v>283</v>
      </c>
      <c r="H286" s="829"/>
      <c r="I286" s="1077" t="s">
        <v>280</v>
      </c>
      <c r="J286" s="829"/>
      <c r="K286" s="829"/>
      <c r="L286" s="1077"/>
      <c r="M286" s="829"/>
      <c r="N286" s="829"/>
      <c r="O286" s="1077"/>
      <c r="P286" s="829"/>
      <c r="Q286" s="1077"/>
      <c r="R286" s="829"/>
      <c r="S286" s="1076" t="s">
        <v>648</v>
      </c>
      <c r="T286" s="829"/>
      <c r="U286" s="829"/>
      <c r="V286" s="829"/>
      <c r="W286" s="829"/>
      <c r="X286" s="829"/>
      <c r="Y286" s="829"/>
      <c r="Z286" s="829"/>
      <c r="AA286" s="1077" t="s">
        <v>273</v>
      </c>
      <c r="AB286" s="829"/>
      <c r="AC286" s="829"/>
      <c r="AD286" s="829"/>
      <c r="AE286" s="829"/>
      <c r="AF286" s="1077" t="s">
        <v>274</v>
      </c>
      <c r="AG286" s="829"/>
      <c r="AH286" s="829"/>
      <c r="AI286" s="227" t="s">
        <v>65</v>
      </c>
      <c r="AJ286" s="1078" t="s">
        <v>275</v>
      </c>
      <c r="AK286" s="829"/>
      <c r="AL286" s="829"/>
      <c r="AM286" s="829"/>
      <c r="AN286" s="829"/>
      <c r="AO286" s="829"/>
      <c r="AP286" s="226">
        <v>350000000</v>
      </c>
      <c r="AQ286" s="278">
        <v>0</v>
      </c>
      <c r="AR286" s="226">
        <v>350000000</v>
      </c>
      <c r="AS286" s="225">
        <v>0</v>
      </c>
      <c r="AT286" s="278">
        <v>0</v>
      </c>
      <c r="AU286" s="225">
        <v>0</v>
      </c>
      <c r="AV286" s="278">
        <v>0</v>
      </c>
      <c r="AW286" s="225">
        <v>0</v>
      </c>
      <c r="AX286" s="278">
        <v>0</v>
      </c>
      <c r="AY286" s="225">
        <v>0</v>
      </c>
      <c r="AZ286" s="225">
        <v>0</v>
      </c>
      <c r="BA286" s="225">
        <v>0</v>
      </c>
      <c r="BB286" s="225">
        <v>0</v>
      </c>
    </row>
    <row r="287" spans="1:54" x14ac:dyDescent="0.25">
      <c r="A287" s="1077" t="s">
        <v>99</v>
      </c>
      <c r="B287" s="829"/>
      <c r="C287" s="1077" t="s">
        <v>337</v>
      </c>
      <c r="D287" s="829"/>
      <c r="E287" s="1077" t="s">
        <v>324</v>
      </c>
      <c r="F287" s="829"/>
      <c r="G287" s="1077" t="s">
        <v>283</v>
      </c>
      <c r="H287" s="829"/>
      <c r="I287" s="1077" t="s">
        <v>236</v>
      </c>
      <c r="J287" s="829"/>
      <c r="K287" s="829"/>
      <c r="L287" s="1077" t="s">
        <v>236</v>
      </c>
      <c r="M287" s="829"/>
      <c r="N287" s="829"/>
      <c r="O287" s="1077" t="s">
        <v>236</v>
      </c>
      <c r="P287" s="829"/>
      <c r="Q287" s="1077" t="s">
        <v>236</v>
      </c>
      <c r="R287" s="829"/>
      <c r="S287" s="1076" t="s">
        <v>648</v>
      </c>
      <c r="T287" s="829"/>
      <c r="U287" s="829"/>
      <c r="V287" s="829"/>
      <c r="W287" s="829"/>
      <c r="X287" s="829"/>
      <c r="Y287" s="829"/>
      <c r="Z287" s="829"/>
      <c r="AA287" s="1077" t="s">
        <v>273</v>
      </c>
      <c r="AB287" s="829"/>
      <c r="AC287" s="829"/>
      <c r="AD287" s="829"/>
      <c r="AE287" s="829"/>
      <c r="AF287" s="1077" t="s">
        <v>274</v>
      </c>
      <c r="AG287" s="829"/>
      <c r="AH287" s="829"/>
      <c r="AI287" s="227" t="s">
        <v>65</v>
      </c>
      <c r="AJ287" s="1078" t="s">
        <v>275</v>
      </c>
      <c r="AK287" s="829"/>
      <c r="AL287" s="829"/>
      <c r="AM287" s="829"/>
      <c r="AN287" s="829"/>
      <c r="AO287" s="829"/>
      <c r="AP287" s="226">
        <v>350000000</v>
      </c>
      <c r="AQ287" s="278">
        <v>0</v>
      </c>
      <c r="AR287" s="226">
        <v>350000000</v>
      </c>
      <c r="AS287" s="225">
        <v>0</v>
      </c>
      <c r="AT287" s="278">
        <v>0</v>
      </c>
      <c r="AU287" s="225">
        <v>0</v>
      </c>
      <c r="AV287" s="278">
        <v>0</v>
      </c>
      <c r="AW287" s="225">
        <v>0</v>
      </c>
      <c r="AX287" s="278">
        <v>0</v>
      </c>
      <c r="AY287" s="225">
        <v>0</v>
      </c>
      <c r="AZ287" s="225">
        <v>0</v>
      </c>
      <c r="BA287" s="225">
        <v>0</v>
      </c>
      <c r="BB287" s="225">
        <v>0</v>
      </c>
    </row>
    <row r="288" spans="1:54" x14ac:dyDescent="0.25">
      <c r="A288" s="1077" t="s">
        <v>99</v>
      </c>
      <c r="B288" s="829"/>
      <c r="C288" s="1077" t="s">
        <v>337</v>
      </c>
      <c r="D288" s="829"/>
      <c r="E288" s="1077" t="s">
        <v>324</v>
      </c>
      <c r="F288" s="829"/>
      <c r="G288" s="1077" t="s">
        <v>283</v>
      </c>
      <c r="H288" s="829"/>
      <c r="I288" s="1077" t="s">
        <v>280</v>
      </c>
      <c r="J288" s="829"/>
      <c r="K288" s="829"/>
      <c r="L288" s="1077" t="s">
        <v>282</v>
      </c>
      <c r="M288" s="829"/>
      <c r="N288" s="829"/>
      <c r="O288" s="1077"/>
      <c r="P288" s="829"/>
      <c r="Q288" s="1077"/>
      <c r="R288" s="829"/>
      <c r="S288" s="1076" t="s">
        <v>326</v>
      </c>
      <c r="T288" s="829"/>
      <c r="U288" s="829"/>
      <c r="V288" s="829"/>
      <c r="W288" s="829"/>
      <c r="X288" s="829"/>
      <c r="Y288" s="829"/>
      <c r="Z288" s="829"/>
      <c r="AA288" s="1077" t="s">
        <v>273</v>
      </c>
      <c r="AB288" s="829"/>
      <c r="AC288" s="829"/>
      <c r="AD288" s="829"/>
      <c r="AE288" s="829"/>
      <c r="AF288" s="1077" t="s">
        <v>274</v>
      </c>
      <c r="AG288" s="829"/>
      <c r="AH288" s="829"/>
      <c r="AI288" s="227" t="s">
        <v>65</v>
      </c>
      <c r="AJ288" s="1078" t="s">
        <v>275</v>
      </c>
      <c r="AK288" s="829"/>
      <c r="AL288" s="829"/>
      <c r="AM288" s="829"/>
      <c r="AN288" s="829"/>
      <c r="AO288" s="829"/>
      <c r="AP288" s="226">
        <v>350000000</v>
      </c>
      <c r="AQ288" s="278">
        <v>0</v>
      </c>
      <c r="AR288" s="226">
        <v>350000000</v>
      </c>
      <c r="AS288" s="225">
        <v>0</v>
      </c>
      <c r="AT288" s="278">
        <v>0</v>
      </c>
      <c r="AU288" s="225">
        <v>0</v>
      </c>
      <c r="AV288" s="278">
        <v>0</v>
      </c>
      <c r="AW288" s="225">
        <v>0</v>
      </c>
      <c r="AX288" s="278">
        <v>0</v>
      </c>
      <c r="AY288" s="225">
        <v>0</v>
      </c>
      <c r="AZ288" s="225">
        <v>0</v>
      </c>
      <c r="BA288" s="225">
        <v>0</v>
      </c>
      <c r="BB288" s="225">
        <v>0</v>
      </c>
    </row>
    <row r="289" spans="1:54" x14ac:dyDescent="0.25">
      <c r="A289" s="1084" t="s">
        <v>99</v>
      </c>
      <c r="B289" s="829"/>
      <c r="C289" s="1084" t="s">
        <v>337</v>
      </c>
      <c r="D289" s="829"/>
      <c r="E289" s="1084" t="s">
        <v>324</v>
      </c>
      <c r="F289" s="829"/>
      <c r="G289" s="1084" t="s">
        <v>283</v>
      </c>
      <c r="H289" s="829"/>
      <c r="I289" s="1084" t="s">
        <v>280</v>
      </c>
      <c r="J289" s="829"/>
      <c r="K289" s="829"/>
      <c r="L289" s="1084" t="s">
        <v>282</v>
      </c>
      <c r="M289" s="829"/>
      <c r="N289" s="829"/>
      <c r="O289" s="1084" t="s">
        <v>279</v>
      </c>
      <c r="P289" s="829"/>
      <c r="Q289" s="1084"/>
      <c r="R289" s="829"/>
      <c r="S289" s="1083" t="s">
        <v>332</v>
      </c>
      <c r="T289" s="829"/>
      <c r="U289" s="829"/>
      <c r="V289" s="829"/>
      <c r="W289" s="829"/>
      <c r="X289" s="829"/>
      <c r="Y289" s="829"/>
      <c r="Z289" s="829"/>
      <c r="AA289" s="1084" t="s">
        <v>273</v>
      </c>
      <c r="AB289" s="829"/>
      <c r="AC289" s="829"/>
      <c r="AD289" s="829"/>
      <c r="AE289" s="829"/>
      <c r="AF289" s="1084" t="s">
        <v>274</v>
      </c>
      <c r="AG289" s="829"/>
      <c r="AH289" s="829"/>
      <c r="AI289" s="224" t="s">
        <v>65</v>
      </c>
      <c r="AJ289" s="1085" t="s">
        <v>275</v>
      </c>
      <c r="AK289" s="829"/>
      <c r="AL289" s="829"/>
      <c r="AM289" s="829"/>
      <c r="AN289" s="829"/>
      <c r="AO289" s="829"/>
      <c r="AP289" s="223">
        <v>120000000</v>
      </c>
      <c r="AQ289" s="281">
        <v>0</v>
      </c>
      <c r="AR289" s="223">
        <v>120000000</v>
      </c>
      <c r="AS289" s="222">
        <v>0</v>
      </c>
      <c r="AT289" s="281">
        <v>0</v>
      </c>
      <c r="AU289" s="222">
        <v>0</v>
      </c>
      <c r="AV289" s="281">
        <v>0</v>
      </c>
      <c r="AW289" s="222">
        <v>0</v>
      </c>
      <c r="AX289" s="281">
        <v>0</v>
      </c>
      <c r="AY289" s="222">
        <v>0</v>
      </c>
      <c r="AZ289" s="222">
        <v>0</v>
      </c>
      <c r="BA289" s="222">
        <v>0</v>
      </c>
      <c r="BB289" s="222">
        <v>0</v>
      </c>
    </row>
    <row r="290" spans="1:54" x14ac:dyDescent="0.25">
      <c r="A290" s="1084" t="s">
        <v>99</v>
      </c>
      <c r="B290" s="829"/>
      <c r="C290" s="1084" t="s">
        <v>337</v>
      </c>
      <c r="D290" s="829"/>
      <c r="E290" s="1084" t="s">
        <v>324</v>
      </c>
      <c r="F290" s="829"/>
      <c r="G290" s="1084" t="s">
        <v>283</v>
      </c>
      <c r="H290" s="829"/>
      <c r="I290" s="1084" t="s">
        <v>280</v>
      </c>
      <c r="J290" s="829"/>
      <c r="K290" s="829"/>
      <c r="L290" s="1084" t="s">
        <v>282</v>
      </c>
      <c r="M290" s="829"/>
      <c r="N290" s="829"/>
      <c r="O290" s="1084" t="s">
        <v>289</v>
      </c>
      <c r="P290" s="829"/>
      <c r="Q290" s="1084"/>
      <c r="R290" s="829"/>
      <c r="S290" s="1083" t="s">
        <v>328</v>
      </c>
      <c r="T290" s="829"/>
      <c r="U290" s="829"/>
      <c r="V290" s="829"/>
      <c r="W290" s="829"/>
      <c r="X290" s="829"/>
      <c r="Y290" s="829"/>
      <c r="Z290" s="829"/>
      <c r="AA290" s="1084" t="s">
        <v>273</v>
      </c>
      <c r="AB290" s="829"/>
      <c r="AC290" s="829"/>
      <c r="AD290" s="829"/>
      <c r="AE290" s="829"/>
      <c r="AF290" s="1084" t="s">
        <v>274</v>
      </c>
      <c r="AG290" s="829"/>
      <c r="AH290" s="829"/>
      <c r="AI290" s="224" t="s">
        <v>65</v>
      </c>
      <c r="AJ290" s="1085" t="s">
        <v>275</v>
      </c>
      <c r="AK290" s="829"/>
      <c r="AL290" s="829"/>
      <c r="AM290" s="829"/>
      <c r="AN290" s="829"/>
      <c r="AO290" s="829"/>
      <c r="AP290" s="223">
        <v>126500000</v>
      </c>
      <c r="AQ290" s="281">
        <v>0</v>
      </c>
      <c r="AR290" s="223">
        <v>126500000</v>
      </c>
      <c r="AS290" s="222">
        <v>0</v>
      </c>
      <c r="AT290" s="281">
        <v>0</v>
      </c>
      <c r="AU290" s="222">
        <v>0</v>
      </c>
      <c r="AV290" s="281">
        <v>0</v>
      </c>
      <c r="AW290" s="222">
        <v>0</v>
      </c>
      <c r="AX290" s="281">
        <v>0</v>
      </c>
      <c r="AY290" s="222">
        <v>0</v>
      </c>
      <c r="AZ290" s="222">
        <v>0</v>
      </c>
      <c r="BA290" s="222">
        <v>0</v>
      </c>
      <c r="BB290" s="222">
        <v>0</v>
      </c>
    </row>
    <row r="291" spans="1:54" x14ac:dyDescent="0.25">
      <c r="A291" s="1084" t="s">
        <v>99</v>
      </c>
      <c r="B291" s="829"/>
      <c r="C291" s="1084" t="s">
        <v>337</v>
      </c>
      <c r="D291" s="829"/>
      <c r="E291" s="1084" t="s">
        <v>324</v>
      </c>
      <c r="F291" s="829"/>
      <c r="G291" s="1084" t="s">
        <v>283</v>
      </c>
      <c r="H291" s="829"/>
      <c r="I291" s="1084" t="s">
        <v>280</v>
      </c>
      <c r="J291" s="829"/>
      <c r="K291" s="829"/>
      <c r="L291" s="1084" t="s">
        <v>282</v>
      </c>
      <c r="M291" s="829"/>
      <c r="N291" s="829"/>
      <c r="O291" s="1084" t="s">
        <v>283</v>
      </c>
      <c r="P291" s="829"/>
      <c r="Q291" s="1084"/>
      <c r="R291" s="829"/>
      <c r="S291" s="1083" t="s">
        <v>84</v>
      </c>
      <c r="T291" s="829"/>
      <c r="U291" s="829"/>
      <c r="V291" s="829"/>
      <c r="W291" s="829"/>
      <c r="X291" s="829"/>
      <c r="Y291" s="829"/>
      <c r="Z291" s="829"/>
      <c r="AA291" s="1084" t="s">
        <v>273</v>
      </c>
      <c r="AB291" s="829"/>
      <c r="AC291" s="829"/>
      <c r="AD291" s="829"/>
      <c r="AE291" s="829"/>
      <c r="AF291" s="1084" t="s">
        <v>274</v>
      </c>
      <c r="AG291" s="829"/>
      <c r="AH291" s="829"/>
      <c r="AI291" s="224" t="s">
        <v>65</v>
      </c>
      <c r="AJ291" s="1085" t="s">
        <v>275</v>
      </c>
      <c r="AK291" s="829"/>
      <c r="AL291" s="829"/>
      <c r="AM291" s="829"/>
      <c r="AN291" s="829"/>
      <c r="AO291" s="829"/>
      <c r="AP291" s="223">
        <v>103500000</v>
      </c>
      <c r="AQ291" s="281">
        <v>0</v>
      </c>
      <c r="AR291" s="223">
        <v>103500000</v>
      </c>
      <c r="AS291" s="222">
        <v>0</v>
      </c>
      <c r="AT291" s="281">
        <v>0</v>
      </c>
      <c r="AU291" s="222">
        <v>0</v>
      </c>
      <c r="AV291" s="281">
        <v>0</v>
      </c>
      <c r="AW291" s="222">
        <v>0</v>
      </c>
      <c r="AX291" s="281">
        <v>0</v>
      </c>
      <c r="AY291" s="222">
        <v>0</v>
      </c>
      <c r="AZ291" s="222">
        <v>0</v>
      </c>
      <c r="BA291" s="222">
        <v>0</v>
      </c>
      <c r="BB291" s="222">
        <v>0</v>
      </c>
    </row>
    <row r="292" spans="1:54" x14ac:dyDescent="0.25">
      <c r="A292" s="1077" t="s">
        <v>99</v>
      </c>
      <c r="B292" s="829"/>
      <c r="C292" s="1077" t="s">
        <v>337</v>
      </c>
      <c r="D292" s="829"/>
      <c r="E292" s="1077" t="s">
        <v>324</v>
      </c>
      <c r="F292" s="829"/>
      <c r="G292" s="1077" t="s">
        <v>284</v>
      </c>
      <c r="H292" s="829"/>
      <c r="I292" s="1077" t="s">
        <v>280</v>
      </c>
      <c r="J292" s="829"/>
      <c r="K292" s="829"/>
      <c r="L292" s="1077"/>
      <c r="M292" s="829"/>
      <c r="N292" s="829"/>
      <c r="O292" s="1077"/>
      <c r="P292" s="829"/>
      <c r="Q292" s="1077"/>
      <c r="R292" s="829"/>
      <c r="S292" s="1076" t="s">
        <v>649</v>
      </c>
      <c r="T292" s="829"/>
      <c r="U292" s="829"/>
      <c r="V292" s="829"/>
      <c r="W292" s="829"/>
      <c r="X292" s="829"/>
      <c r="Y292" s="829"/>
      <c r="Z292" s="829"/>
      <c r="AA292" s="1077" t="s">
        <v>273</v>
      </c>
      <c r="AB292" s="829"/>
      <c r="AC292" s="829"/>
      <c r="AD292" s="829"/>
      <c r="AE292" s="829"/>
      <c r="AF292" s="1077" t="s">
        <v>274</v>
      </c>
      <c r="AG292" s="829"/>
      <c r="AH292" s="829"/>
      <c r="AI292" s="227" t="s">
        <v>65</v>
      </c>
      <c r="AJ292" s="1078" t="s">
        <v>275</v>
      </c>
      <c r="AK292" s="829"/>
      <c r="AL292" s="829"/>
      <c r="AM292" s="829"/>
      <c r="AN292" s="829"/>
      <c r="AO292" s="829"/>
      <c r="AP292" s="226">
        <v>300000000</v>
      </c>
      <c r="AQ292" s="278">
        <v>0</v>
      </c>
      <c r="AR292" s="226">
        <v>300000000</v>
      </c>
      <c r="AS292" s="225">
        <v>0</v>
      </c>
      <c r="AT292" s="278">
        <v>0</v>
      </c>
      <c r="AU292" s="225">
        <v>0</v>
      </c>
      <c r="AV292" s="278">
        <v>0</v>
      </c>
      <c r="AW292" s="225">
        <v>0</v>
      </c>
      <c r="AX292" s="278">
        <v>0</v>
      </c>
      <c r="AY292" s="225">
        <v>0</v>
      </c>
      <c r="AZ292" s="225">
        <v>0</v>
      </c>
      <c r="BA292" s="225">
        <v>0</v>
      </c>
      <c r="BB292" s="225">
        <v>0</v>
      </c>
    </row>
    <row r="293" spans="1:54" x14ac:dyDescent="0.25">
      <c r="A293" s="1077" t="s">
        <v>99</v>
      </c>
      <c r="B293" s="829"/>
      <c r="C293" s="1077" t="s">
        <v>337</v>
      </c>
      <c r="D293" s="829"/>
      <c r="E293" s="1077" t="s">
        <v>324</v>
      </c>
      <c r="F293" s="829"/>
      <c r="G293" s="1077" t="s">
        <v>284</v>
      </c>
      <c r="H293" s="829"/>
      <c r="I293" s="1077" t="s">
        <v>236</v>
      </c>
      <c r="J293" s="829"/>
      <c r="K293" s="829"/>
      <c r="L293" s="1077" t="s">
        <v>236</v>
      </c>
      <c r="M293" s="829"/>
      <c r="N293" s="829"/>
      <c r="O293" s="1077" t="s">
        <v>236</v>
      </c>
      <c r="P293" s="829"/>
      <c r="Q293" s="1077" t="s">
        <v>236</v>
      </c>
      <c r="R293" s="829"/>
      <c r="S293" s="1076" t="s">
        <v>649</v>
      </c>
      <c r="T293" s="829"/>
      <c r="U293" s="829"/>
      <c r="V293" s="829"/>
      <c r="W293" s="829"/>
      <c r="X293" s="829"/>
      <c r="Y293" s="829"/>
      <c r="Z293" s="829"/>
      <c r="AA293" s="1077" t="s">
        <v>273</v>
      </c>
      <c r="AB293" s="829"/>
      <c r="AC293" s="829"/>
      <c r="AD293" s="829"/>
      <c r="AE293" s="829"/>
      <c r="AF293" s="1077" t="s">
        <v>274</v>
      </c>
      <c r="AG293" s="829"/>
      <c r="AH293" s="829"/>
      <c r="AI293" s="227" t="s">
        <v>65</v>
      </c>
      <c r="AJ293" s="1078" t="s">
        <v>275</v>
      </c>
      <c r="AK293" s="829"/>
      <c r="AL293" s="829"/>
      <c r="AM293" s="829"/>
      <c r="AN293" s="829"/>
      <c r="AO293" s="829"/>
      <c r="AP293" s="226">
        <v>300000000</v>
      </c>
      <c r="AQ293" s="278">
        <v>0</v>
      </c>
      <c r="AR293" s="226">
        <v>300000000</v>
      </c>
      <c r="AS293" s="225">
        <v>0</v>
      </c>
      <c r="AT293" s="278">
        <v>0</v>
      </c>
      <c r="AU293" s="225">
        <v>0</v>
      </c>
      <c r="AV293" s="278">
        <v>0</v>
      </c>
      <c r="AW293" s="225">
        <v>0</v>
      </c>
      <c r="AX293" s="278">
        <v>0</v>
      </c>
      <c r="AY293" s="225">
        <v>0</v>
      </c>
      <c r="AZ293" s="225">
        <v>0</v>
      </c>
      <c r="BA293" s="225">
        <v>0</v>
      </c>
      <c r="BB293" s="225">
        <v>0</v>
      </c>
    </row>
    <row r="294" spans="1:54" x14ac:dyDescent="0.25">
      <c r="A294" s="1077" t="s">
        <v>99</v>
      </c>
      <c r="B294" s="829"/>
      <c r="C294" s="1077" t="s">
        <v>337</v>
      </c>
      <c r="D294" s="829"/>
      <c r="E294" s="1077" t="s">
        <v>324</v>
      </c>
      <c r="F294" s="829"/>
      <c r="G294" s="1077" t="s">
        <v>284</v>
      </c>
      <c r="H294" s="829"/>
      <c r="I294" s="1077" t="s">
        <v>280</v>
      </c>
      <c r="J294" s="829"/>
      <c r="K294" s="829"/>
      <c r="L294" s="1077" t="s">
        <v>282</v>
      </c>
      <c r="M294" s="829"/>
      <c r="N294" s="829"/>
      <c r="O294" s="1077"/>
      <c r="P294" s="829"/>
      <c r="Q294" s="1077"/>
      <c r="R294" s="829"/>
      <c r="S294" s="1076" t="s">
        <v>326</v>
      </c>
      <c r="T294" s="829"/>
      <c r="U294" s="829"/>
      <c r="V294" s="829"/>
      <c r="W294" s="829"/>
      <c r="X294" s="829"/>
      <c r="Y294" s="829"/>
      <c r="Z294" s="829"/>
      <c r="AA294" s="1077" t="s">
        <v>273</v>
      </c>
      <c r="AB294" s="829"/>
      <c r="AC294" s="829"/>
      <c r="AD294" s="829"/>
      <c r="AE294" s="829"/>
      <c r="AF294" s="1077" t="s">
        <v>274</v>
      </c>
      <c r="AG294" s="829"/>
      <c r="AH294" s="829"/>
      <c r="AI294" s="227" t="s">
        <v>65</v>
      </c>
      <c r="AJ294" s="1078" t="s">
        <v>275</v>
      </c>
      <c r="AK294" s="829"/>
      <c r="AL294" s="829"/>
      <c r="AM294" s="829"/>
      <c r="AN294" s="829"/>
      <c r="AO294" s="829"/>
      <c r="AP294" s="226">
        <v>300000000</v>
      </c>
      <c r="AQ294" s="278">
        <v>0</v>
      </c>
      <c r="AR294" s="226">
        <v>300000000</v>
      </c>
      <c r="AS294" s="225">
        <v>0</v>
      </c>
      <c r="AT294" s="278">
        <v>0</v>
      </c>
      <c r="AU294" s="225">
        <v>0</v>
      </c>
      <c r="AV294" s="278">
        <v>0</v>
      </c>
      <c r="AW294" s="225">
        <v>0</v>
      </c>
      <c r="AX294" s="278">
        <v>0</v>
      </c>
      <c r="AY294" s="225">
        <v>0</v>
      </c>
      <c r="AZ294" s="225">
        <v>0</v>
      </c>
      <c r="BA294" s="225">
        <v>0</v>
      </c>
      <c r="BB294" s="225">
        <v>0</v>
      </c>
    </row>
    <row r="295" spans="1:54" x14ac:dyDescent="0.25">
      <c r="A295" s="1084" t="s">
        <v>99</v>
      </c>
      <c r="B295" s="829"/>
      <c r="C295" s="1084" t="s">
        <v>337</v>
      </c>
      <c r="D295" s="829"/>
      <c r="E295" s="1084" t="s">
        <v>324</v>
      </c>
      <c r="F295" s="829"/>
      <c r="G295" s="1084" t="s">
        <v>284</v>
      </c>
      <c r="H295" s="829"/>
      <c r="I295" s="1084" t="s">
        <v>280</v>
      </c>
      <c r="J295" s="829"/>
      <c r="K295" s="829"/>
      <c r="L295" s="1084" t="s">
        <v>282</v>
      </c>
      <c r="M295" s="829"/>
      <c r="N295" s="829"/>
      <c r="O295" s="1084" t="s">
        <v>279</v>
      </c>
      <c r="P295" s="829"/>
      <c r="Q295" s="1084"/>
      <c r="R295" s="829"/>
      <c r="S295" s="1083" t="s">
        <v>332</v>
      </c>
      <c r="T295" s="829"/>
      <c r="U295" s="829"/>
      <c r="V295" s="829"/>
      <c r="W295" s="829"/>
      <c r="X295" s="829"/>
      <c r="Y295" s="829"/>
      <c r="Z295" s="829"/>
      <c r="AA295" s="1084" t="s">
        <v>273</v>
      </c>
      <c r="AB295" s="829"/>
      <c r="AC295" s="829"/>
      <c r="AD295" s="829"/>
      <c r="AE295" s="829"/>
      <c r="AF295" s="1084" t="s">
        <v>274</v>
      </c>
      <c r="AG295" s="829"/>
      <c r="AH295" s="829"/>
      <c r="AI295" s="224" t="s">
        <v>65</v>
      </c>
      <c r="AJ295" s="1085" t="s">
        <v>275</v>
      </c>
      <c r="AK295" s="829"/>
      <c r="AL295" s="829"/>
      <c r="AM295" s="829"/>
      <c r="AN295" s="829"/>
      <c r="AO295" s="829"/>
      <c r="AP295" s="223">
        <v>300000000</v>
      </c>
      <c r="AQ295" s="281">
        <v>0</v>
      </c>
      <c r="AR295" s="223">
        <v>300000000</v>
      </c>
      <c r="AS295" s="222">
        <v>0</v>
      </c>
      <c r="AT295" s="281">
        <v>0</v>
      </c>
      <c r="AU295" s="222">
        <v>0</v>
      </c>
      <c r="AV295" s="281">
        <v>0</v>
      </c>
      <c r="AW295" s="222">
        <v>0</v>
      </c>
      <c r="AX295" s="281">
        <v>0</v>
      </c>
      <c r="AY295" s="222">
        <v>0</v>
      </c>
      <c r="AZ295" s="222">
        <v>0</v>
      </c>
      <c r="BA295" s="222">
        <v>0</v>
      </c>
      <c r="BB295" s="222">
        <v>0</v>
      </c>
    </row>
    <row r="296" spans="1:54" x14ac:dyDescent="0.25">
      <c r="A296" s="1077" t="s">
        <v>99</v>
      </c>
      <c r="B296" s="829"/>
      <c r="C296" s="1077" t="s">
        <v>337</v>
      </c>
      <c r="D296" s="829"/>
      <c r="E296" s="1077" t="s">
        <v>324</v>
      </c>
      <c r="F296" s="829"/>
      <c r="G296" s="1077" t="s">
        <v>292</v>
      </c>
      <c r="H296" s="829"/>
      <c r="I296" s="1077" t="s">
        <v>280</v>
      </c>
      <c r="J296" s="829"/>
      <c r="K296" s="829"/>
      <c r="L296" s="1077"/>
      <c r="M296" s="829"/>
      <c r="N296" s="829"/>
      <c r="O296" s="1077"/>
      <c r="P296" s="829"/>
      <c r="Q296" s="1077"/>
      <c r="R296" s="829"/>
      <c r="S296" s="1076" t="s">
        <v>666</v>
      </c>
      <c r="T296" s="829"/>
      <c r="U296" s="829"/>
      <c r="V296" s="829"/>
      <c r="W296" s="829"/>
      <c r="X296" s="829"/>
      <c r="Y296" s="829"/>
      <c r="Z296" s="829"/>
      <c r="AA296" s="1077" t="s">
        <v>273</v>
      </c>
      <c r="AB296" s="829"/>
      <c r="AC296" s="829"/>
      <c r="AD296" s="829"/>
      <c r="AE296" s="829"/>
      <c r="AF296" s="1077" t="s">
        <v>274</v>
      </c>
      <c r="AG296" s="829"/>
      <c r="AH296" s="829"/>
      <c r="AI296" s="227" t="s">
        <v>65</v>
      </c>
      <c r="AJ296" s="1078" t="s">
        <v>275</v>
      </c>
      <c r="AK296" s="829"/>
      <c r="AL296" s="829"/>
      <c r="AM296" s="829"/>
      <c r="AN296" s="829"/>
      <c r="AO296" s="829"/>
      <c r="AP296" s="226">
        <v>300000000</v>
      </c>
      <c r="AQ296" s="278">
        <v>0</v>
      </c>
      <c r="AR296" s="226">
        <v>300000000</v>
      </c>
      <c r="AS296" s="225">
        <v>0</v>
      </c>
      <c r="AT296" s="278">
        <v>0</v>
      </c>
      <c r="AU296" s="225">
        <v>0</v>
      </c>
      <c r="AV296" s="278">
        <v>0</v>
      </c>
      <c r="AW296" s="225">
        <v>0</v>
      </c>
      <c r="AX296" s="278">
        <v>0</v>
      </c>
      <c r="AY296" s="225">
        <v>0</v>
      </c>
      <c r="AZ296" s="225">
        <v>0</v>
      </c>
      <c r="BA296" s="225">
        <v>0</v>
      </c>
      <c r="BB296" s="225">
        <v>0</v>
      </c>
    </row>
    <row r="297" spans="1:54" x14ac:dyDescent="0.25">
      <c r="A297" s="1077" t="s">
        <v>99</v>
      </c>
      <c r="B297" s="829"/>
      <c r="C297" s="1077" t="s">
        <v>337</v>
      </c>
      <c r="D297" s="829"/>
      <c r="E297" s="1077" t="s">
        <v>324</v>
      </c>
      <c r="F297" s="829"/>
      <c r="G297" s="1077" t="s">
        <v>292</v>
      </c>
      <c r="H297" s="829"/>
      <c r="I297" s="1077" t="s">
        <v>236</v>
      </c>
      <c r="J297" s="829"/>
      <c r="K297" s="829"/>
      <c r="L297" s="1077" t="s">
        <v>236</v>
      </c>
      <c r="M297" s="829"/>
      <c r="N297" s="829"/>
      <c r="O297" s="1077" t="s">
        <v>236</v>
      </c>
      <c r="P297" s="829"/>
      <c r="Q297" s="1077" t="s">
        <v>236</v>
      </c>
      <c r="R297" s="829"/>
      <c r="S297" s="1076" t="s">
        <v>651</v>
      </c>
      <c r="T297" s="829"/>
      <c r="U297" s="829"/>
      <c r="V297" s="829"/>
      <c r="W297" s="829"/>
      <c r="X297" s="829"/>
      <c r="Y297" s="829"/>
      <c r="Z297" s="829"/>
      <c r="AA297" s="1077" t="s">
        <v>273</v>
      </c>
      <c r="AB297" s="829"/>
      <c r="AC297" s="829"/>
      <c r="AD297" s="829"/>
      <c r="AE297" s="829"/>
      <c r="AF297" s="1077" t="s">
        <v>274</v>
      </c>
      <c r="AG297" s="829"/>
      <c r="AH297" s="829"/>
      <c r="AI297" s="227" t="s">
        <v>65</v>
      </c>
      <c r="AJ297" s="1078" t="s">
        <v>275</v>
      </c>
      <c r="AK297" s="829"/>
      <c r="AL297" s="829"/>
      <c r="AM297" s="829"/>
      <c r="AN297" s="829"/>
      <c r="AO297" s="829"/>
      <c r="AP297" s="226">
        <v>300000000</v>
      </c>
      <c r="AQ297" s="278">
        <v>0</v>
      </c>
      <c r="AR297" s="226">
        <v>300000000</v>
      </c>
      <c r="AS297" s="225">
        <v>0</v>
      </c>
      <c r="AT297" s="278">
        <v>0</v>
      </c>
      <c r="AU297" s="225">
        <v>0</v>
      </c>
      <c r="AV297" s="278">
        <v>0</v>
      </c>
      <c r="AW297" s="225">
        <v>0</v>
      </c>
      <c r="AX297" s="278">
        <v>0</v>
      </c>
      <c r="AY297" s="225">
        <v>0</v>
      </c>
      <c r="AZ297" s="225">
        <v>0</v>
      </c>
      <c r="BA297" s="225">
        <v>0</v>
      </c>
      <c r="BB297" s="225">
        <v>0</v>
      </c>
    </row>
    <row r="298" spans="1:54" x14ac:dyDescent="0.25">
      <c r="A298" s="1077" t="s">
        <v>99</v>
      </c>
      <c r="B298" s="829"/>
      <c r="C298" s="1077" t="s">
        <v>337</v>
      </c>
      <c r="D298" s="829"/>
      <c r="E298" s="1077" t="s">
        <v>324</v>
      </c>
      <c r="F298" s="829"/>
      <c r="G298" s="1077" t="s">
        <v>292</v>
      </c>
      <c r="H298" s="829"/>
      <c r="I298" s="1077" t="s">
        <v>280</v>
      </c>
      <c r="J298" s="829"/>
      <c r="K298" s="829"/>
      <c r="L298" s="1077" t="s">
        <v>282</v>
      </c>
      <c r="M298" s="829"/>
      <c r="N298" s="829"/>
      <c r="O298" s="1077"/>
      <c r="P298" s="829"/>
      <c r="Q298" s="1077"/>
      <c r="R298" s="829"/>
      <c r="S298" s="1076" t="s">
        <v>326</v>
      </c>
      <c r="T298" s="829"/>
      <c r="U298" s="829"/>
      <c r="V298" s="829"/>
      <c r="W298" s="829"/>
      <c r="X298" s="829"/>
      <c r="Y298" s="829"/>
      <c r="Z298" s="829"/>
      <c r="AA298" s="1077" t="s">
        <v>273</v>
      </c>
      <c r="AB298" s="829"/>
      <c r="AC298" s="829"/>
      <c r="AD298" s="829"/>
      <c r="AE298" s="829"/>
      <c r="AF298" s="1077" t="s">
        <v>274</v>
      </c>
      <c r="AG298" s="829"/>
      <c r="AH298" s="829"/>
      <c r="AI298" s="227" t="s">
        <v>65</v>
      </c>
      <c r="AJ298" s="1078" t="s">
        <v>275</v>
      </c>
      <c r="AK298" s="829"/>
      <c r="AL298" s="829"/>
      <c r="AM298" s="829"/>
      <c r="AN298" s="829"/>
      <c r="AO298" s="829"/>
      <c r="AP298" s="226">
        <v>300000000</v>
      </c>
      <c r="AQ298" s="278">
        <v>0</v>
      </c>
      <c r="AR298" s="226">
        <v>300000000</v>
      </c>
      <c r="AS298" s="225">
        <v>0</v>
      </c>
      <c r="AT298" s="278">
        <v>0</v>
      </c>
      <c r="AU298" s="225">
        <v>0</v>
      </c>
      <c r="AV298" s="278">
        <v>0</v>
      </c>
      <c r="AW298" s="225">
        <v>0</v>
      </c>
      <c r="AX298" s="278">
        <v>0</v>
      </c>
      <c r="AY298" s="225">
        <v>0</v>
      </c>
      <c r="AZ298" s="225">
        <v>0</v>
      </c>
      <c r="BA298" s="225">
        <v>0</v>
      </c>
      <c r="BB298" s="225">
        <v>0</v>
      </c>
    </row>
    <row r="299" spans="1:54" x14ac:dyDescent="0.25">
      <c r="A299" s="1084" t="s">
        <v>99</v>
      </c>
      <c r="B299" s="829"/>
      <c r="C299" s="1084" t="s">
        <v>337</v>
      </c>
      <c r="D299" s="829"/>
      <c r="E299" s="1084" t="s">
        <v>324</v>
      </c>
      <c r="F299" s="829"/>
      <c r="G299" s="1084" t="s">
        <v>292</v>
      </c>
      <c r="H299" s="829"/>
      <c r="I299" s="1084" t="s">
        <v>280</v>
      </c>
      <c r="J299" s="829"/>
      <c r="K299" s="829"/>
      <c r="L299" s="1084" t="s">
        <v>282</v>
      </c>
      <c r="M299" s="829"/>
      <c r="N299" s="829"/>
      <c r="O299" s="1084" t="s">
        <v>279</v>
      </c>
      <c r="P299" s="829"/>
      <c r="Q299" s="1084"/>
      <c r="R299" s="829"/>
      <c r="S299" s="1083" t="s">
        <v>332</v>
      </c>
      <c r="T299" s="829"/>
      <c r="U299" s="829"/>
      <c r="V299" s="829"/>
      <c r="W299" s="829"/>
      <c r="X299" s="829"/>
      <c r="Y299" s="829"/>
      <c r="Z299" s="829"/>
      <c r="AA299" s="1084" t="s">
        <v>273</v>
      </c>
      <c r="AB299" s="829"/>
      <c r="AC299" s="829"/>
      <c r="AD299" s="829"/>
      <c r="AE299" s="829"/>
      <c r="AF299" s="1084" t="s">
        <v>274</v>
      </c>
      <c r="AG299" s="829"/>
      <c r="AH299" s="829"/>
      <c r="AI299" s="224" t="s">
        <v>65</v>
      </c>
      <c r="AJ299" s="1085" t="s">
        <v>275</v>
      </c>
      <c r="AK299" s="829"/>
      <c r="AL299" s="829"/>
      <c r="AM299" s="829"/>
      <c r="AN299" s="829"/>
      <c r="AO299" s="829"/>
      <c r="AP299" s="223">
        <v>40000000</v>
      </c>
      <c r="AQ299" s="281">
        <v>0</v>
      </c>
      <c r="AR299" s="223">
        <v>40000000</v>
      </c>
      <c r="AS299" s="222">
        <v>0</v>
      </c>
      <c r="AT299" s="281">
        <v>0</v>
      </c>
      <c r="AU299" s="222">
        <v>0</v>
      </c>
      <c r="AV299" s="281">
        <v>0</v>
      </c>
      <c r="AW299" s="222">
        <v>0</v>
      </c>
      <c r="AX299" s="281">
        <v>0</v>
      </c>
      <c r="AY299" s="222">
        <v>0</v>
      </c>
      <c r="AZ299" s="222">
        <v>0</v>
      </c>
      <c r="BA299" s="222">
        <v>0</v>
      </c>
      <c r="BB299" s="222">
        <v>0</v>
      </c>
    </row>
    <row r="300" spans="1:54" x14ac:dyDescent="0.25">
      <c r="A300" s="1084" t="s">
        <v>99</v>
      </c>
      <c r="B300" s="829"/>
      <c r="C300" s="1084" t="s">
        <v>337</v>
      </c>
      <c r="D300" s="829"/>
      <c r="E300" s="1084" t="s">
        <v>324</v>
      </c>
      <c r="F300" s="829"/>
      <c r="G300" s="1084" t="s">
        <v>292</v>
      </c>
      <c r="H300" s="829"/>
      <c r="I300" s="1084" t="s">
        <v>280</v>
      </c>
      <c r="J300" s="829"/>
      <c r="K300" s="829"/>
      <c r="L300" s="1084" t="s">
        <v>282</v>
      </c>
      <c r="M300" s="829"/>
      <c r="N300" s="829"/>
      <c r="O300" s="1084" t="s">
        <v>289</v>
      </c>
      <c r="P300" s="829"/>
      <c r="Q300" s="1084"/>
      <c r="R300" s="829"/>
      <c r="S300" s="1083" t="s">
        <v>328</v>
      </c>
      <c r="T300" s="829"/>
      <c r="U300" s="829"/>
      <c r="V300" s="829"/>
      <c r="W300" s="829"/>
      <c r="X300" s="829"/>
      <c r="Y300" s="829"/>
      <c r="Z300" s="829"/>
      <c r="AA300" s="1084" t="s">
        <v>273</v>
      </c>
      <c r="AB300" s="829"/>
      <c r="AC300" s="829"/>
      <c r="AD300" s="829"/>
      <c r="AE300" s="829"/>
      <c r="AF300" s="1084" t="s">
        <v>274</v>
      </c>
      <c r="AG300" s="829"/>
      <c r="AH300" s="829"/>
      <c r="AI300" s="224" t="s">
        <v>65</v>
      </c>
      <c r="AJ300" s="1085" t="s">
        <v>275</v>
      </c>
      <c r="AK300" s="829"/>
      <c r="AL300" s="829"/>
      <c r="AM300" s="829"/>
      <c r="AN300" s="829"/>
      <c r="AO300" s="829"/>
      <c r="AP300" s="223">
        <v>16000000</v>
      </c>
      <c r="AQ300" s="281">
        <v>0</v>
      </c>
      <c r="AR300" s="223">
        <v>16000000</v>
      </c>
      <c r="AS300" s="222">
        <v>0</v>
      </c>
      <c r="AT300" s="281">
        <v>0</v>
      </c>
      <c r="AU300" s="222">
        <v>0</v>
      </c>
      <c r="AV300" s="281">
        <v>0</v>
      </c>
      <c r="AW300" s="222">
        <v>0</v>
      </c>
      <c r="AX300" s="281">
        <v>0</v>
      </c>
      <c r="AY300" s="222">
        <v>0</v>
      </c>
      <c r="AZ300" s="222">
        <v>0</v>
      </c>
      <c r="BA300" s="222">
        <v>0</v>
      </c>
      <c r="BB300" s="222">
        <v>0</v>
      </c>
    </row>
    <row r="301" spans="1:54" x14ac:dyDescent="0.25">
      <c r="A301" s="1084" t="s">
        <v>99</v>
      </c>
      <c r="B301" s="829"/>
      <c r="C301" s="1084" t="s">
        <v>337</v>
      </c>
      <c r="D301" s="829"/>
      <c r="E301" s="1084" t="s">
        <v>324</v>
      </c>
      <c r="F301" s="829"/>
      <c r="G301" s="1084" t="s">
        <v>292</v>
      </c>
      <c r="H301" s="829"/>
      <c r="I301" s="1084" t="s">
        <v>280</v>
      </c>
      <c r="J301" s="829"/>
      <c r="K301" s="829"/>
      <c r="L301" s="1084" t="s">
        <v>282</v>
      </c>
      <c r="M301" s="829"/>
      <c r="N301" s="829"/>
      <c r="O301" s="1084" t="s">
        <v>283</v>
      </c>
      <c r="P301" s="829"/>
      <c r="Q301" s="1084"/>
      <c r="R301" s="829"/>
      <c r="S301" s="1083" t="s">
        <v>84</v>
      </c>
      <c r="T301" s="829"/>
      <c r="U301" s="829"/>
      <c r="V301" s="829"/>
      <c r="W301" s="829"/>
      <c r="X301" s="829"/>
      <c r="Y301" s="829"/>
      <c r="Z301" s="829"/>
      <c r="AA301" s="1084" t="s">
        <v>273</v>
      </c>
      <c r="AB301" s="829"/>
      <c r="AC301" s="829"/>
      <c r="AD301" s="829"/>
      <c r="AE301" s="829"/>
      <c r="AF301" s="1084" t="s">
        <v>274</v>
      </c>
      <c r="AG301" s="829"/>
      <c r="AH301" s="829"/>
      <c r="AI301" s="224" t="s">
        <v>65</v>
      </c>
      <c r="AJ301" s="1085" t="s">
        <v>275</v>
      </c>
      <c r="AK301" s="829"/>
      <c r="AL301" s="829"/>
      <c r="AM301" s="829"/>
      <c r="AN301" s="829"/>
      <c r="AO301" s="829"/>
      <c r="AP301" s="223">
        <v>14000000</v>
      </c>
      <c r="AQ301" s="281">
        <v>0</v>
      </c>
      <c r="AR301" s="223">
        <v>14000000</v>
      </c>
      <c r="AS301" s="222">
        <v>0</v>
      </c>
      <c r="AT301" s="281">
        <v>0</v>
      </c>
      <c r="AU301" s="222">
        <v>0</v>
      </c>
      <c r="AV301" s="281">
        <v>0</v>
      </c>
      <c r="AW301" s="222">
        <v>0</v>
      </c>
      <c r="AX301" s="281">
        <v>0</v>
      </c>
      <c r="AY301" s="222">
        <v>0</v>
      </c>
      <c r="AZ301" s="222">
        <v>0</v>
      </c>
      <c r="BA301" s="222">
        <v>0</v>
      </c>
      <c r="BB301" s="222">
        <v>0</v>
      </c>
    </row>
    <row r="302" spans="1:54" x14ac:dyDescent="0.25">
      <c r="A302" s="1084" t="s">
        <v>99</v>
      </c>
      <c r="B302" s="829"/>
      <c r="C302" s="1084" t="s">
        <v>337</v>
      </c>
      <c r="D302" s="829"/>
      <c r="E302" s="1084" t="s">
        <v>324</v>
      </c>
      <c r="F302" s="829"/>
      <c r="G302" s="1084" t="s">
        <v>292</v>
      </c>
      <c r="H302" s="829"/>
      <c r="I302" s="1084" t="s">
        <v>280</v>
      </c>
      <c r="J302" s="829"/>
      <c r="K302" s="829"/>
      <c r="L302" s="1084" t="s">
        <v>282</v>
      </c>
      <c r="M302" s="829"/>
      <c r="N302" s="829"/>
      <c r="O302" s="1084" t="s">
        <v>294</v>
      </c>
      <c r="P302" s="829"/>
      <c r="Q302" s="1084"/>
      <c r="R302" s="829"/>
      <c r="S302" s="1083" t="s">
        <v>652</v>
      </c>
      <c r="T302" s="829"/>
      <c r="U302" s="829"/>
      <c r="V302" s="829"/>
      <c r="W302" s="829"/>
      <c r="X302" s="829"/>
      <c r="Y302" s="829"/>
      <c r="Z302" s="829"/>
      <c r="AA302" s="1084" t="s">
        <v>273</v>
      </c>
      <c r="AB302" s="829"/>
      <c r="AC302" s="829"/>
      <c r="AD302" s="829"/>
      <c r="AE302" s="829"/>
      <c r="AF302" s="1084" t="s">
        <v>274</v>
      </c>
      <c r="AG302" s="829"/>
      <c r="AH302" s="829"/>
      <c r="AI302" s="224" t="s">
        <v>65</v>
      </c>
      <c r="AJ302" s="1085" t="s">
        <v>275</v>
      </c>
      <c r="AK302" s="829"/>
      <c r="AL302" s="829"/>
      <c r="AM302" s="829"/>
      <c r="AN302" s="829"/>
      <c r="AO302" s="829"/>
      <c r="AP302" s="223">
        <v>160000000</v>
      </c>
      <c r="AQ302" s="281">
        <v>0</v>
      </c>
      <c r="AR302" s="223">
        <v>160000000</v>
      </c>
      <c r="AS302" s="222">
        <v>0</v>
      </c>
      <c r="AT302" s="281">
        <v>0</v>
      </c>
      <c r="AU302" s="222">
        <v>0</v>
      </c>
      <c r="AV302" s="281">
        <v>0</v>
      </c>
      <c r="AW302" s="222">
        <v>0</v>
      </c>
      <c r="AX302" s="281">
        <v>0</v>
      </c>
      <c r="AY302" s="222">
        <v>0</v>
      </c>
      <c r="AZ302" s="222">
        <v>0</v>
      </c>
      <c r="BA302" s="222">
        <v>0</v>
      </c>
      <c r="BB302" s="222">
        <v>0</v>
      </c>
    </row>
    <row r="303" spans="1:54" x14ac:dyDescent="0.25">
      <c r="A303" s="1084" t="s">
        <v>99</v>
      </c>
      <c r="B303" s="829"/>
      <c r="C303" s="1084" t="s">
        <v>337</v>
      </c>
      <c r="D303" s="829"/>
      <c r="E303" s="1084" t="s">
        <v>324</v>
      </c>
      <c r="F303" s="829"/>
      <c r="G303" s="1084" t="s">
        <v>292</v>
      </c>
      <c r="H303" s="829"/>
      <c r="I303" s="1084" t="s">
        <v>280</v>
      </c>
      <c r="J303" s="829"/>
      <c r="K303" s="829"/>
      <c r="L303" s="1084" t="s">
        <v>282</v>
      </c>
      <c r="M303" s="829"/>
      <c r="N303" s="829"/>
      <c r="O303" s="1084" t="s">
        <v>80</v>
      </c>
      <c r="P303" s="829"/>
      <c r="Q303" s="1084"/>
      <c r="R303" s="829"/>
      <c r="S303" s="1083" t="s">
        <v>330</v>
      </c>
      <c r="T303" s="829"/>
      <c r="U303" s="829"/>
      <c r="V303" s="829"/>
      <c r="W303" s="829"/>
      <c r="X303" s="829"/>
      <c r="Y303" s="829"/>
      <c r="Z303" s="829"/>
      <c r="AA303" s="1084" t="s">
        <v>273</v>
      </c>
      <c r="AB303" s="829"/>
      <c r="AC303" s="829"/>
      <c r="AD303" s="829"/>
      <c r="AE303" s="829"/>
      <c r="AF303" s="1084" t="s">
        <v>274</v>
      </c>
      <c r="AG303" s="829"/>
      <c r="AH303" s="829"/>
      <c r="AI303" s="224" t="s">
        <v>65</v>
      </c>
      <c r="AJ303" s="1085" t="s">
        <v>275</v>
      </c>
      <c r="AK303" s="829"/>
      <c r="AL303" s="829"/>
      <c r="AM303" s="829"/>
      <c r="AN303" s="829"/>
      <c r="AO303" s="829"/>
      <c r="AP303" s="223">
        <v>70000000</v>
      </c>
      <c r="AQ303" s="281">
        <v>0</v>
      </c>
      <c r="AR303" s="223">
        <v>70000000</v>
      </c>
      <c r="AS303" s="222">
        <v>0</v>
      </c>
      <c r="AT303" s="281">
        <v>0</v>
      </c>
      <c r="AU303" s="222">
        <v>0</v>
      </c>
      <c r="AV303" s="281">
        <v>0</v>
      </c>
      <c r="AW303" s="222">
        <v>0</v>
      </c>
      <c r="AX303" s="281">
        <v>0</v>
      </c>
      <c r="AY303" s="222">
        <v>0</v>
      </c>
      <c r="AZ303" s="222">
        <v>0</v>
      </c>
      <c r="BA303" s="222">
        <v>0</v>
      </c>
      <c r="BB303" s="222">
        <v>0</v>
      </c>
    </row>
    <row r="304" spans="1:54" hidden="1" x14ac:dyDescent="0.25">
      <c r="A304" s="191" t="s">
        <v>236</v>
      </c>
      <c r="B304" s="191" t="s">
        <v>236</v>
      </c>
      <c r="C304" s="191" t="s">
        <v>236</v>
      </c>
      <c r="D304" s="191" t="s">
        <v>236</v>
      </c>
      <c r="E304" s="191" t="s">
        <v>236</v>
      </c>
      <c r="F304" s="191" t="s">
        <v>236</v>
      </c>
      <c r="G304" s="191" t="s">
        <v>236</v>
      </c>
      <c r="H304" s="191" t="s">
        <v>236</v>
      </c>
      <c r="I304" s="191" t="s">
        <v>236</v>
      </c>
      <c r="J304" s="852" t="s">
        <v>236</v>
      </c>
      <c r="K304" s="829"/>
      <c r="L304" s="852" t="s">
        <v>236</v>
      </c>
      <c r="M304" s="829"/>
      <c r="N304" s="191" t="s">
        <v>236</v>
      </c>
      <c r="O304" s="191" t="s">
        <v>236</v>
      </c>
      <c r="P304" s="191" t="s">
        <v>236</v>
      </c>
      <c r="Q304" s="191" t="s">
        <v>236</v>
      </c>
      <c r="R304" s="191" t="s">
        <v>236</v>
      </c>
      <c r="S304" s="191" t="s">
        <v>236</v>
      </c>
      <c r="T304" s="191" t="s">
        <v>236</v>
      </c>
      <c r="U304" s="191" t="s">
        <v>236</v>
      </c>
      <c r="V304" s="191" t="s">
        <v>236</v>
      </c>
      <c r="W304" s="191" t="s">
        <v>236</v>
      </c>
      <c r="X304" s="191" t="s">
        <v>236</v>
      </c>
      <c r="Y304" s="191" t="s">
        <v>236</v>
      </c>
      <c r="Z304" s="191" t="s">
        <v>236</v>
      </c>
      <c r="AA304" s="852" t="s">
        <v>236</v>
      </c>
      <c r="AB304" s="829"/>
      <c r="AC304" s="852" t="s">
        <v>236</v>
      </c>
      <c r="AD304" s="829"/>
      <c r="AE304" s="191" t="s">
        <v>236</v>
      </c>
      <c r="AF304" s="191" t="s">
        <v>236</v>
      </c>
      <c r="AG304" s="191" t="s">
        <v>236</v>
      </c>
      <c r="AH304" s="191" t="s">
        <v>236</v>
      </c>
      <c r="AI304" s="191" t="s">
        <v>236</v>
      </c>
      <c r="AJ304" s="191" t="s">
        <v>236</v>
      </c>
      <c r="AK304" s="191" t="s">
        <v>236</v>
      </c>
      <c r="AL304" s="191" t="s">
        <v>236</v>
      </c>
      <c r="AM304" s="852" t="s">
        <v>236</v>
      </c>
      <c r="AN304" s="829"/>
      <c r="AO304" s="829"/>
      <c r="AP304" s="191" t="s">
        <v>236</v>
      </c>
      <c r="AQ304" s="270" t="s">
        <v>236</v>
      </c>
      <c r="AR304" s="191" t="s">
        <v>236</v>
      </c>
      <c r="AS304" s="191" t="s">
        <v>236</v>
      </c>
      <c r="AT304" s="270" t="s">
        <v>236</v>
      </c>
      <c r="AU304" s="191" t="s">
        <v>236</v>
      </c>
      <c r="AV304" s="270" t="s">
        <v>236</v>
      </c>
      <c r="AW304" s="191" t="s">
        <v>236</v>
      </c>
      <c r="AX304" s="270" t="s">
        <v>236</v>
      </c>
      <c r="AY304" s="191" t="s">
        <v>236</v>
      </c>
      <c r="AZ304" s="191" t="s">
        <v>236</v>
      </c>
      <c r="BA304" s="191" t="s">
        <v>236</v>
      </c>
      <c r="BB304" s="191" t="s">
        <v>236</v>
      </c>
    </row>
    <row r="305" spans="1:54" hidden="1" x14ac:dyDescent="0.25">
      <c r="A305" s="914" t="s">
        <v>663</v>
      </c>
      <c r="B305" s="839"/>
      <c r="C305" s="839"/>
      <c r="D305" s="839"/>
      <c r="E305" s="839"/>
      <c r="F305" s="839"/>
      <c r="G305" s="840"/>
      <c r="H305" s="838" t="s">
        <v>848</v>
      </c>
      <c r="I305" s="839"/>
      <c r="J305" s="839"/>
      <c r="K305" s="839"/>
      <c r="L305" s="839"/>
      <c r="M305" s="839"/>
      <c r="N305" s="839"/>
      <c r="O305" s="839"/>
      <c r="P305" s="839"/>
      <c r="Q305" s="839"/>
      <c r="R305" s="839"/>
      <c r="S305" s="839"/>
      <c r="T305" s="839"/>
      <c r="U305" s="839"/>
      <c r="V305" s="839"/>
      <c r="W305" s="839"/>
      <c r="X305" s="839"/>
      <c r="Y305" s="839"/>
      <c r="Z305" s="839"/>
      <c r="AA305" s="839"/>
      <c r="AB305" s="839"/>
      <c r="AC305" s="839"/>
      <c r="AD305" s="839"/>
      <c r="AE305" s="839"/>
      <c r="AF305" s="839"/>
      <c r="AG305" s="839"/>
      <c r="AH305" s="839"/>
      <c r="AI305" s="839"/>
      <c r="AJ305" s="839"/>
      <c r="AK305" s="839"/>
      <c r="AL305" s="839"/>
      <c r="AM305" s="839"/>
      <c r="AN305" s="839"/>
      <c r="AO305" s="840"/>
      <c r="AP305" s="191" t="s">
        <v>236</v>
      </c>
      <c r="AQ305" s="270" t="s">
        <v>236</v>
      </c>
      <c r="AR305" s="191" t="s">
        <v>236</v>
      </c>
      <c r="AS305" s="191" t="s">
        <v>236</v>
      </c>
      <c r="AT305" s="270" t="s">
        <v>236</v>
      </c>
      <c r="AU305" s="191" t="s">
        <v>236</v>
      </c>
      <c r="AV305" s="270" t="s">
        <v>236</v>
      </c>
      <c r="AW305" s="191" t="s">
        <v>236</v>
      </c>
      <c r="AX305" s="270" t="s">
        <v>236</v>
      </c>
      <c r="AY305" s="191" t="s">
        <v>236</v>
      </c>
      <c r="AZ305" s="191" t="s">
        <v>236</v>
      </c>
      <c r="BA305" s="191" t="s">
        <v>236</v>
      </c>
      <c r="BB305" s="191" t="s">
        <v>236</v>
      </c>
    </row>
    <row r="306" spans="1:54" ht="36" hidden="1" x14ac:dyDescent="0.25">
      <c r="A306" s="858" t="s">
        <v>247</v>
      </c>
      <c r="B306" s="840"/>
      <c r="C306" s="915" t="s">
        <v>248</v>
      </c>
      <c r="D306" s="840"/>
      <c r="E306" s="858" t="s">
        <v>249</v>
      </c>
      <c r="F306" s="840"/>
      <c r="G306" s="858" t="s">
        <v>250</v>
      </c>
      <c r="H306" s="840"/>
      <c r="I306" s="858" t="s">
        <v>251</v>
      </c>
      <c r="J306" s="839"/>
      <c r="K306" s="840"/>
      <c r="L306" s="858" t="s">
        <v>252</v>
      </c>
      <c r="M306" s="839"/>
      <c r="N306" s="840"/>
      <c r="O306" s="858" t="s">
        <v>253</v>
      </c>
      <c r="P306" s="840"/>
      <c r="Q306" s="858" t="s">
        <v>254</v>
      </c>
      <c r="R306" s="840"/>
      <c r="S306" s="858" t="s">
        <v>255</v>
      </c>
      <c r="T306" s="839"/>
      <c r="U306" s="839"/>
      <c r="V306" s="839"/>
      <c r="W306" s="839"/>
      <c r="X306" s="839"/>
      <c r="Y306" s="839"/>
      <c r="Z306" s="840"/>
      <c r="AA306" s="858" t="s">
        <v>256</v>
      </c>
      <c r="AB306" s="839"/>
      <c r="AC306" s="839"/>
      <c r="AD306" s="839"/>
      <c r="AE306" s="840"/>
      <c r="AF306" s="858" t="s">
        <v>257</v>
      </c>
      <c r="AG306" s="839"/>
      <c r="AH306" s="840"/>
      <c r="AI306" s="189" t="s">
        <v>258</v>
      </c>
      <c r="AJ306" s="858" t="s">
        <v>259</v>
      </c>
      <c r="AK306" s="839"/>
      <c r="AL306" s="839"/>
      <c r="AM306" s="839"/>
      <c r="AN306" s="839"/>
      <c r="AO306" s="840"/>
      <c r="AP306" s="189" t="s">
        <v>260</v>
      </c>
      <c r="AQ306" s="271" t="s">
        <v>261</v>
      </c>
      <c r="AR306" s="189" t="s">
        <v>262</v>
      </c>
      <c r="AS306" s="189" t="s">
        <v>263</v>
      </c>
      <c r="AT306" s="271" t="s">
        <v>264</v>
      </c>
      <c r="AU306" s="189" t="s">
        <v>265</v>
      </c>
      <c r="AV306" s="271" t="s">
        <v>266</v>
      </c>
      <c r="AW306" s="189" t="s">
        <v>267</v>
      </c>
      <c r="AX306" s="271" t="s">
        <v>268</v>
      </c>
      <c r="AY306" s="189" t="s">
        <v>269</v>
      </c>
      <c r="AZ306" s="189" t="s">
        <v>270</v>
      </c>
      <c r="BA306" s="189" t="s">
        <v>271</v>
      </c>
      <c r="BB306" s="189" t="s">
        <v>272</v>
      </c>
    </row>
    <row r="307" spans="1:54" x14ac:dyDescent="0.25">
      <c r="A307" s="1077" t="s">
        <v>99</v>
      </c>
      <c r="B307" s="829"/>
      <c r="C307" s="1077"/>
      <c r="D307" s="829"/>
      <c r="E307" s="1077"/>
      <c r="F307" s="829"/>
      <c r="G307" s="1077"/>
      <c r="H307" s="829"/>
      <c r="I307" s="1077"/>
      <c r="J307" s="829"/>
      <c r="K307" s="829"/>
      <c r="L307" s="1077"/>
      <c r="M307" s="829"/>
      <c r="N307" s="829"/>
      <c r="O307" s="1077"/>
      <c r="P307" s="829"/>
      <c r="Q307" s="1077"/>
      <c r="R307" s="829"/>
      <c r="S307" s="1076" t="s">
        <v>11</v>
      </c>
      <c r="T307" s="829"/>
      <c r="U307" s="829"/>
      <c r="V307" s="829"/>
      <c r="W307" s="829"/>
      <c r="X307" s="829"/>
      <c r="Y307" s="829"/>
      <c r="Z307" s="829"/>
      <c r="AA307" s="1077" t="s">
        <v>273</v>
      </c>
      <c r="AB307" s="829"/>
      <c r="AC307" s="829"/>
      <c r="AD307" s="829"/>
      <c r="AE307" s="829"/>
      <c r="AF307" s="1077" t="s">
        <v>274</v>
      </c>
      <c r="AG307" s="829"/>
      <c r="AH307" s="829"/>
      <c r="AI307" s="227" t="s">
        <v>65</v>
      </c>
      <c r="AJ307" s="1078" t="s">
        <v>275</v>
      </c>
      <c r="AK307" s="829"/>
      <c r="AL307" s="829"/>
      <c r="AM307" s="829"/>
      <c r="AN307" s="829"/>
      <c r="AO307" s="829"/>
      <c r="AP307" s="225">
        <v>0</v>
      </c>
      <c r="AQ307" s="278">
        <v>0</v>
      </c>
      <c r="AR307" s="225">
        <v>0</v>
      </c>
      <c r="AS307" s="226">
        <v>-323920000</v>
      </c>
      <c r="AT307" s="278">
        <v>0</v>
      </c>
      <c r="AU307" s="225">
        <v>0</v>
      </c>
      <c r="AV307" s="278">
        <v>0</v>
      </c>
      <c r="AW307" s="225">
        <v>0</v>
      </c>
      <c r="AX307" s="278">
        <v>0</v>
      </c>
      <c r="AY307" s="225">
        <v>0</v>
      </c>
      <c r="AZ307" s="225">
        <v>0</v>
      </c>
      <c r="BA307" s="225">
        <v>0</v>
      </c>
      <c r="BB307" s="225">
        <v>0</v>
      </c>
    </row>
    <row r="308" spans="1:54" x14ac:dyDescent="0.25">
      <c r="A308" s="1077" t="s">
        <v>99</v>
      </c>
      <c r="B308" s="829"/>
      <c r="C308" s="1077" t="s">
        <v>322</v>
      </c>
      <c r="D308" s="829"/>
      <c r="E308" s="1077"/>
      <c r="F308" s="829"/>
      <c r="G308" s="1077"/>
      <c r="H308" s="829"/>
      <c r="I308" s="1077"/>
      <c r="J308" s="829"/>
      <c r="K308" s="829"/>
      <c r="L308" s="1077"/>
      <c r="M308" s="829"/>
      <c r="N308" s="829"/>
      <c r="O308" s="1077"/>
      <c r="P308" s="829"/>
      <c r="Q308" s="1077"/>
      <c r="R308" s="829"/>
      <c r="S308" s="1076" t="s">
        <v>323</v>
      </c>
      <c r="T308" s="829"/>
      <c r="U308" s="829"/>
      <c r="V308" s="829"/>
      <c r="W308" s="829"/>
      <c r="X308" s="829"/>
      <c r="Y308" s="829"/>
      <c r="Z308" s="829"/>
      <c r="AA308" s="1077" t="s">
        <v>273</v>
      </c>
      <c r="AB308" s="829"/>
      <c r="AC308" s="829"/>
      <c r="AD308" s="829"/>
      <c r="AE308" s="829"/>
      <c r="AF308" s="1077" t="s">
        <v>274</v>
      </c>
      <c r="AG308" s="829"/>
      <c r="AH308" s="829"/>
      <c r="AI308" s="227" t="s">
        <v>65</v>
      </c>
      <c r="AJ308" s="1078" t="s">
        <v>275</v>
      </c>
      <c r="AK308" s="829"/>
      <c r="AL308" s="829"/>
      <c r="AM308" s="829"/>
      <c r="AN308" s="829"/>
      <c r="AO308" s="829"/>
      <c r="AP308" s="225">
        <v>0</v>
      </c>
      <c r="AQ308" s="278">
        <v>0</v>
      </c>
      <c r="AR308" s="225">
        <v>0</v>
      </c>
      <c r="AS308" s="226">
        <v>-323920000</v>
      </c>
      <c r="AT308" s="278">
        <v>0</v>
      </c>
      <c r="AU308" s="225">
        <v>0</v>
      </c>
      <c r="AV308" s="278">
        <v>0</v>
      </c>
      <c r="AW308" s="225">
        <v>0</v>
      </c>
      <c r="AX308" s="278">
        <v>0</v>
      </c>
      <c r="AY308" s="225">
        <v>0</v>
      </c>
      <c r="AZ308" s="225">
        <v>0</v>
      </c>
      <c r="BA308" s="225">
        <v>0</v>
      </c>
      <c r="BB308" s="225">
        <v>0</v>
      </c>
    </row>
    <row r="309" spans="1:54" x14ac:dyDescent="0.25">
      <c r="A309" s="1077" t="s">
        <v>99</v>
      </c>
      <c r="B309" s="829"/>
      <c r="C309" s="1077" t="s">
        <v>322</v>
      </c>
      <c r="D309" s="829"/>
      <c r="E309" s="1077" t="s">
        <v>324</v>
      </c>
      <c r="F309" s="829"/>
      <c r="G309" s="1077"/>
      <c r="H309" s="829"/>
      <c r="I309" s="1077"/>
      <c r="J309" s="829"/>
      <c r="K309" s="829"/>
      <c r="L309" s="1077"/>
      <c r="M309" s="829"/>
      <c r="N309" s="829"/>
      <c r="O309" s="1077"/>
      <c r="P309" s="829"/>
      <c r="Q309" s="1077"/>
      <c r="R309" s="829"/>
      <c r="S309" s="1076" t="s">
        <v>325</v>
      </c>
      <c r="T309" s="829"/>
      <c r="U309" s="829"/>
      <c r="V309" s="829"/>
      <c r="W309" s="829"/>
      <c r="X309" s="829"/>
      <c r="Y309" s="829"/>
      <c r="Z309" s="829"/>
      <c r="AA309" s="1077" t="s">
        <v>273</v>
      </c>
      <c r="AB309" s="829"/>
      <c r="AC309" s="829"/>
      <c r="AD309" s="829"/>
      <c r="AE309" s="829"/>
      <c r="AF309" s="1077" t="s">
        <v>274</v>
      </c>
      <c r="AG309" s="829"/>
      <c r="AH309" s="829"/>
      <c r="AI309" s="227" t="s">
        <v>65</v>
      </c>
      <c r="AJ309" s="1078" t="s">
        <v>275</v>
      </c>
      <c r="AK309" s="829"/>
      <c r="AL309" s="829"/>
      <c r="AM309" s="829"/>
      <c r="AN309" s="829"/>
      <c r="AO309" s="829"/>
      <c r="AP309" s="225">
        <v>0</v>
      </c>
      <c r="AQ309" s="278">
        <v>0</v>
      </c>
      <c r="AR309" s="225">
        <v>0</v>
      </c>
      <c r="AS309" s="226">
        <v>-323920000</v>
      </c>
      <c r="AT309" s="278">
        <v>0</v>
      </c>
      <c r="AU309" s="225">
        <v>0</v>
      </c>
      <c r="AV309" s="278">
        <v>0</v>
      </c>
      <c r="AW309" s="225">
        <v>0</v>
      </c>
      <c r="AX309" s="278">
        <v>0</v>
      </c>
      <c r="AY309" s="225">
        <v>0</v>
      </c>
      <c r="AZ309" s="225">
        <v>0</v>
      </c>
      <c r="BA309" s="225">
        <v>0</v>
      </c>
      <c r="BB309" s="225">
        <v>0</v>
      </c>
    </row>
    <row r="310" spans="1:54" x14ac:dyDescent="0.25">
      <c r="A310" s="1084" t="s">
        <v>99</v>
      </c>
      <c r="B310" s="829"/>
      <c r="C310" s="1084" t="s">
        <v>322</v>
      </c>
      <c r="D310" s="829"/>
      <c r="E310" s="1084" t="s">
        <v>324</v>
      </c>
      <c r="F310" s="829"/>
      <c r="G310" s="1084" t="s">
        <v>282</v>
      </c>
      <c r="H310" s="829"/>
      <c r="I310" s="1084"/>
      <c r="J310" s="829"/>
      <c r="K310" s="829"/>
      <c r="L310" s="1084"/>
      <c r="M310" s="829"/>
      <c r="N310" s="829"/>
      <c r="O310" s="1084"/>
      <c r="P310" s="829"/>
      <c r="Q310" s="1084"/>
      <c r="R310" s="829"/>
      <c r="S310" s="1083" t="s">
        <v>318</v>
      </c>
      <c r="T310" s="829"/>
      <c r="U310" s="829"/>
      <c r="V310" s="829"/>
      <c r="W310" s="829"/>
      <c r="X310" s="829"/>
      <c r="Y310" s="829"/>
      <c r="Z310" s="829"/>
      <c r="AA310" s="1084" t="s">
        <v>273</v>
      </c>
      <c r="AB310" s="829"/>
      <c r="AC310" s="829"/>
      <c r="AD310" s="829"/>
      <c r="AE310" s="829"/>
      <c r="AF310" s="1084" t="s">
        <v>274</v>
      </c>
      <c r="AG310" s="829"/>
      <c r="AH310" s="829"/>
      <c r="AI310" s="224" t="s">
        <v>65</v>
      </c>
      <c r="AJ310" s="1085" t="s">
        <v>275</v>
      </c>
      <c r="AK310" s="829"/>
      <c r="AL310" s="829"/>
      <c r="AM310" s="829"/>
      <c r="AN310" s="829"/>
      <c r="AO310" s="829"/>
      <c r="AP310" s="222">
        <v>0</v>
      </c>
      <c r="AQ310" s="281">
        <v>0</v>
      </c>
      <c r="AR310" s="222">
        <v>0</v>
      </c>
      <c r="AS310" s="223">
        <v>-323920000</v>
      </c>
      <c r="AT310" s="281">
        <v>0</v>
      </c>
      <c r="AU310" s="222">
        <v>0</v>
      </c>
      <c r="AV310" s="281">
        <v>0</v>
      </c>
      <c r="AW310" s="222">
        <v>0</v>
      </c>
      <c r="AX310" s="281">
        <v>0</v>
      </c>
      <c r="AY310" s="222">
        <v>0</v>
      </c>
      <c r="AZ310" s="222">
        <v>0</v>
      </c>
      <c r="BA310" s="222">
        <v>0</v>
      </c>
      <c r="BB310" s="222">
        <v>0</v>
      </c>
    </row>
    <row r="311" spans="1:54" hidden="1" x14ac:dyDescent="0.25">
      <c r="A311" s="191" t="s">
        <v>236</v>
      </c>
      <c r="B311" s="191" t="s">
        <v>236</v>
      </c>
      <c r="C311" s="191" t="s">
        <v>236</v>
      </c>
      <c r="D311" s="191" t="s">
        <v>236</v>
      </c>
      <c r="E311" s="191" t="s">
        <v>236</v>
      </c>
      <c r="F311" s="191" t="s">
        <v>236</v>
      </c>
      <c r="G311" s="191" t="s">
        <v>236</v>
      </c>
      <c r="H311" s="191" t="s">
        <v>236</v>
      </c>
      <c r="I311" s="191" t="s">
        <v>236</v>
      </c>
      <c r="J311" s="852" t="s">
        <v>236</v>
      </c>
      <c r="K311" s="829"/>
      <c r="L311" s="852" t="s">
        <v>236</v>
      </c>
      <c r="M311" s="829"/>
      <c r="N311" s="191" t="s">
        <v>236</v>
      </c>
      <c r="O311" s="191" t="s">
        <v>236</v>
      </c>
      <c r="P311" s="191" t="s">
        <v>236</v>
      </c>
      <c r="Q311" s="191" t="s">
        <v>236</v>
      </c>
      <c r="R311" s="191" t="s">
        <v>236</v>
      </c>
      <c r="S311" s="191" t="s">
        <v>236</v>
      </c>
      <c r="T311" s="191" t="s">
        <v>236</v>
      </c>
      <c r="U311" s="191" t="s">
        <v>236</v>
      </c>
      <c r="V311" s="191" t="s">
        <v>236</v>
      </c>
      <c r="W311" s="191" t="s">
        <v>236</v>
      </c>
      <c r="X311" s="191" t="s">
        <v>236</v>
      </c>
      <c r="Y311" s="191" t="s">
        <v>236</v>
      </c>
      <c r="Z311" s="191" t="s">
        <v>236</v>
      </c>
      <c r="AA311" s="852" t="s">
        <v>236</v>
      </c>
      <c r="AB311" s="829"/>
      <c r="AC311" s="852" t="s">
        <v>236</v>
      </c>
      <c r="AD311" s="829"/>
      <c r="AE311" s="191" t="s">
        <v>236</v>
      </c>
      <c r="AF311" s="191" t="s">
        <v>236</v>
      </c>
      <c r="AG311" s="191" t="s">
        <v>236</v>
      </c>
      <c r="AH311" s="191" t="s">
        <v>236</v>
      </c>
      <c r="AI311" s="191" t="s">
        <v>236</v>
      </c>
      <c r="AJ311" s="191" t="s">
        <v>236</v>
      </c>
      <c r="AK311" s="191" t="s">
        <v>236</v>
      </c>
      <c r="AL311" s="191" t="s">
        <v>236</v>
      </c>
      <c r="AM311" s="852" t="s">
        <v>236</v>
      </c>
      <c r="AN311" s="829"/>
      <c r="AO311" s="829"/>
      <c r="AP311" s="191" t="s">
        <v>236</v>
      </c>
      <c r="AQ311" s="270" t="s">
        <v>236</v>
      </c>
      <c r="AR311" s="191" t="s">
        <v>236</v>
      </c>
      <c r="AS311" s="191" t="s">
        <v>236</v>
      </c>
      <c r="AT311" s="270" t="s">
        <v>236</v>
      </c>
      <c r="AU311" s="191" t="s">
        <v>236</v>
      </c>
      <c r="AV311" s="270" t="s">
        <v>236</v>
      </c>
      <c r="AW311" s="191" t="s">
        <v>236</v>
      </c>
      <c r="AX311" s="270" t="s">
        <v>236</v>
      </c>
      <c r="AY311" s="191" t="s">
        <v>236</v>
      </c>
      <c r="AZ311" s="191" t="s">
        <v>236</v>
      </c>
      <c r="BA311" s="191" t="s">
        <v>236</v>
      </c>
      <c r="BB311" s="191" t="s">
        <v>236</v>
      </c>
    </row>
  </sheetData>
  <autoFilter ref="A31:BB311">
    <filterColumn colId="0" showButton="0">
      <filters>
        <filter val="C"/>
      </filters>
    </filterColumn>
    <filterColumn colId="2" showButton="0"/>
    <filterColumn colId="4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6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39" showButton="0"/>
  </autoFilter>
  <mergeCells count="3368">
    <mergeCell ref="AF309:AH309"/>
    <mergeCell ref="AJ309:AO309"/>
    <mergeCell ref="A309:B309"/>
    <mergeCell ref="C309:D309"/>
    <mergeCell ref="E309:F309"/>
    <mergeCell ref="G309:H309"/>
    <mergeCell ref="I309:K309"/>
    <mergeCell ref="L309:N309"/>
    <mergeCell ref="AJ310:AO310"/>
    <mergeCell ref="L310:N310"/>
    <mergeCell ref="O310:P310"/>
    <mergeCell ref="Q310:R310"/>
    <mergeCell ref="S310:Z310"/>
    <mergeCell ref="AA310:AE310"/>
    <mergeCell ref="AF310:AH310"/>
    <mergeCell ref="J311:K311"/>
    <mergeCell ref="L311:M311"/>
    <mergeCell ref="AA311:AB311"/>
    <mergeCell ref="AC311:AD311"/>
    <mergeCell ref="AM311:AO311"/>
    <mergeCell ref="A310:B310"/>
    <mergeCell ref="C310:D310"/>
    <mergeCell ref="E310:F310"/>
    <mergeCell ref="G310:H310"/>
    <mergeCell ref="I310:K310"/>
    <mergeCell ref="E307:F307"/>
    <mergeCell ref="G307:H307"/>
    <mergeCell ref="I307:K307"/>
    <mergeCell ref="L307:N307"/>
    <mergeCell ref="L308:N308"/>
    <mergeCell ref="O308:P308"/>
    <mergeCell ref="Q308:R308"/>
    <mergeCell ref="S308:Z308"/>
    <mergeCell ref="AA308:AE308"/>
    <mergeCell ref="A308:B308"/>
    <mergeCell ref="C308:D308"/>
    <mergeCell ref="E308:F308"/>
    <mergeCell ref="G308:H308"/>
    <mergeCell ref="I308:K308"/>
    <mergeCell ref="O309:P309"/>
    <mergeCell ref="Q309:R309"/>
    <mergeCell ref="S309:Z309"/>
    <mergeCell ref="AA309:AE309"/>
    <mergeCell ref="J304:K304"/>
    <mergeCell ref="L304:M304"/>
    <mergeCell ref="AA304:AB304"/>
    <mergeCell ref="AC304:AD304"/>
    <mergeCell ref="AM304:AO304"/>
    <mergeCell ref="L303:N303"/>
    <mergeCell ref="O303:P303"/>
    <mergeCell ref="Q303:R303"/>
    <mergeCell ref="S306:Z306"/>
    <mergeCell ref="AA306:AE306"/>
    <mergeCell ref="AF306:AH306"/>
    <mergeCell ref="AJ306:AO306"/>
    <mergeCell ref="AF308:AH308"/>
    <mergeCell ref="AJ308:AO308"/>
    <mergeCell ref="A305:G305"/>
    <mergeCell ref="H305:AO305"/>
    <mergeCell ref="A306:B306"/>
    <mergeCell ref="C306:D306"/>
    <mergeCell ref="E306:F306"/>
    <mergeCell ref="G306:H306"/>
    <mergeCell ref="I306:K306"/>
    <mergeCell ref="L306:N306"/>
    <mergeCell ref="O306:P306"/>
    <mergeCell ref="Q306:R306"/>
    <mergeCell ref="O307:P307"/>
    <mergeCell ref="Q307:R307"/>
    <mergeCell ref="S307:Z307"/>
    <mergeCell ref="AA307:AE307"/>
    <mergeCell ref="AF307:AH307"/>
    <mergeCell ref="AJ307:AO307"/>
    <mergeCell ref="A307:B307"/>
    <mergeCell ref="C307:D307"/>
    <mergeCell ref="Q301:R301"/>
    <mergeCell ref="S303:Z303"/>
    <mergeCell ref="AA303:AE303"/>
    <mergeCell ref="A303:B303"/>
    <mergeCell ref="C303:D303"/>
    <mergeCell ref="E303:F303"/>
    <mergeCell ref="G303:H303"/>
    <mergeCell ref="I303:K303"/>
    <mergeCell ref="AF303:AH303"/>
    <mergeCell ref="AJ303:AO303"/>
    <mergeCell ref="O302:P302"/>
    <mergeCell ref="Q302:R302"/>
    <mergeCell ref="S302:Z302"/>
    <mergeCell ref="AA302:AE302"/>
    <mergeCell ref="AF302:AH302"/>
    <mergeCell ref="AJ302:AO302"/>
    <mergeCell ref="A302:B302"/>
    <mergeCell ref="C302:D302"/>
    <mergeCell ref="E302:F302"/>
    <mergeCell ref="G302:H302"/>
    <mergeCell ref="I302:K302"/>
    <mergeCell ref="L302:N302"/>
    <mergeCell ref="AJ298:AO298"/>
    <mergeCell ref="S297:Z297"/>
    <mergeCell ref="AA297:AE297"/>
    <mergeCell ref="A297:B297"/>
    <mergeCell ref="C297:D297"/>
    <mergeCell ref="E297:F297"/>
    <mergeCell ref="G297:H297"/>
    <mergeCell ref="I297:K297"/>
    <mergeCell ref="C300:D300"/>
    <mergeCell ref="E300:F300"/>
    <mergeCell ref="G300:H300"/>
    <mergeCell ref="I300:K300"/>
    <mergeCell ref="A300:B300"/>
    <mergeCell ref="S301:Z301"/>
    <mergeCell ref="AA301:AE301"/>
    <mergeCell ref="AF301:AH301"/>
    <mergeCell ref="AJ301:AO301"/>
    <mergeCell ref="L300:N300"/>
    <mergeCell ref="O300:P300"/>
    <mergeCell ref="Q300:R300"/>
    <mergeCell ref="S300:Z300"/>
    <mergeCell ref="AA300:AE300"/>
    <mergeCell ref="AF300:AH300"/>
    <mergeCell ref="AJ299:AO299"/>
    <mergeCell ref="AJ300:AO300"/>
    <mergeCell ref="A301:B301"/>
    <mergeCell ref="C301:D301"/>
    <mergeCell ref="E301:F301"/>
    <mergeCell ref="G301:H301"/>
    <mergeCell ref="I301:K301"/>
    <mergeCell ref="L301:N301"/>
    <mergeCell ref="O301:P301"/>
    <mergeCell ref="A298:B298"/>
    <mergeCell ref="C298:D298"/>
    <mergeCell ref="E298:F298"/>
    <mergeCell ref="G298:H298"/>
    <mergeCell ref="I298:K298"/>
    <mergeCell ref="L298:N298"/>
    <mergeCell ref="O298:P298"/>
    <mergeCell ref="L299:N299"/>
    <mergeCell ref="O299:P299"/>
    <mergeCell ref="Q299:R299"/>
    <mergeCell ref="S299:Z299"/>
    <mergeCell ref="AA299:AE299"/>
    <mergeCell ref="AF299:AH299"/>
    <mergeCell ref="A299:B299"/>
    <mergeCell ref="C299:D299"/>
    <mergeCell ref="E299:F299"/>
    <mergeCell ref="G299:H299"/>
    <mergeCell ref="I299:K299"/>
    <mergeCell ref="Q298:R298"/>
    <mergeCell ref="S298:Z298"/>
    <mergeCell ref="AA298:AE298"/>
    <mergeCell ref="AF298:AH298"/>
    <mergeCell ref="Q297:R297"/>
    <mergeCell ref="A296:B296"/>
    <mergeCell ref="C296:D296"/>
    <mergeCell ref="E296:F296"/>
    <mergeCell ref="G296:H296"/>
    <mergeCell ref="L297:N297"/>
    <mergeCell ref="O297:P297"/>
    <mergeCell ref="AF296:AH296"/>
    <mergeCell ref="AJ296:AO296"/>
    <mergeCell ref="AF294:AH294"/>
    <mergeCell ref="AJ294:AO294"/>
    <mergeCell ref="A295:B295"/>
    <mergeCell ref="C295:D295"/>
    <mergeCell ref="E295:F295"/>
    <mergeCell ref="G295:H295"/>
    <mergeCell ref="I295:K295"/>
    <mergeCell ref="AF297:AH297"/>
    <mergeCell ref="AJ297:AO297"/>
    <mergeCell ref="S294:Z294"/>
    <mergeCell ref="AA294:AE294"/>
    <mergeCell ref="L295:N295"/>
    <mergeCell ref="O295:P295"/>
    <mergeCell ref="Q295:R295"/>
    <mergeCell ref="S295:Z295"/>
    <mergeCell ref="AA295:AE295"/>
    <mergeCell ref="AF295:AH295"/>
    <mergeCell ref="I296:K296"/>
    <mergeCell ref="L296:N296"/>
    <mergeCell ref="O296:P296"/>
    <mergeCell ref="Q296:R296"/>
    <mergeCell ref="S296:Z296"/>
    <mergeCell ref="AA296:AE296"/>
    <mergeCell ref="O293:P293"/>
    <mergeCell ref="Q293:R293"/>
    <mergeCell ref="S293:Z293"/>
    <mergeCell ref="AA293:AE293"/>
    <mergeCell ref="AF293:AH293"/>
    <mergeCell ref="AJ293:AO293"/>
    <mergeCell ref="A294:B294"/>
    <mergeCell ref="C294:D294"/>
    <mergeCell ref="E294:F294"/>
    <mergeCell ref="G294:H294"/>
    <mergeCell ref="I294:K294"/>
    <mergeCell ref="A293:B293"/>
    <mergeCell ref="C293:D293"/>
    <mergeCell ref="E293:F293"/>
    <mergeCell ref="G293:H293"/>
    <mergeCell ref="I293:K293"/>
    <mergeCell ref="L293:N293"/>
    <mergeCell ref="AJ295:AO295"/>
    <mergeCell ref="L294:N294"/>
    <mergeCell ref="O294:P294"/>
    <mergeCell ref="Q294:R294"/>
    <mergeCell ref="AA291:AE291"/>
    <mergeCell ref="S290:Z290"/>
    <mergeCell ref="AA290:AE290"/>
    <mergeCell ref="AF290:AH290"/>
    <mergeCell ref="AJ290:AO290"/>
    <mergeCell ref="AF288:AH288"/>
    <mergeCell ref="AJ288:AO288"/>
    <mergeCell ref="A290:B290"/>
    <mergeCell ref="C290:D290"/>
    <mergeCell ref="E290:F290"/>
    <mergeCell ref="G290:H290"/>
    <mergeCell ref="I290:K290"/>
    <mergeCell ref="L290:N290"/>
    <mergeCell ref="O290:P290"/>
    <mergeCell ref="Q290:R290"/>
    <mergeCell ref="AJ291:AO291"/>
    <mergeCell ref="A292:B292"/>
    <mergeCell ref="C292:D292"/>
    <mergeCell ref="E292:F292"/>
    <mergeCell ref="G292:H292"/>
    <mergeCell ref="I292:K292"/>
    <mergeCell ref="L292:N292"/>
    <mergeCell ref="O292:P292"/>
    <mergeCell ref="AF291:AH291"/>
    <mergeCell ref="C291:D291"/>
    <mergeCell ref="E291:F291"/>
    <mergeCell ref="G291:H291"/>
    <mergeCell ref="I291:K291"/>
    <mergeCell ref="Q292:R292"/>
    <mergeCell ref="Q288:R288"/>
    <mergeCell ref="S288:Z288"/>
    <mergeCell ref="AA288:AE288"/>
    <mergeCell ref="A288:B288"/>
    <mergeCell ref="C288:D288"/>
    <mergeCell ref="E288:F288"/>
    <mergeCell ref="G288:H288"/>
    <mergeCell ref="I288:K288"/>
    <mergeCell ref="L288:N288"/>
    <mergeCell ref="O288:P288"/>
    <mergeCell ref="O289:P289"/>
    <mergeCell ref="Q289:R289"/>
    <mergeCell ref="S289:Z289"/>
    <mergeCell ref="AA289:AE289"/>
    <mergeCell ref="AF289:AH289"/>
    <mergeCell ref="AJ289:AO289"/>
    <mergeCell ref="A289:B289"/>
    <mergeCell ref="C289:D289"/>
    <mergeCell ref="E289:F289"/>
    <mergeCell ref="G289:H289"/>
    <mergeCell ref="I289:K289"/>
    <mergeCell ref="L289:N289"/>
    <mergeCell ref="A291:B291"/>
    <mergeCell ref="S292:Z292"/>
    <mergeCell ref="AA292:AE292"/>
    <mergeCell ref="AF292:AH292"/>
    <mergeCell ref="AJ292:AO292"/>
    <mergeCell ref="L291:N291"/>
    <mergeCell ref="O291:P291"/>
    <mergeCell ref="Q291:R291"/>
    <mergeCell ref="S291:Z291"/>
    <mergeCell ref="O286:P286"/>
    <mergeCell ref="Q286:R286"/>
    <mergeCell ref="S286:Z286"/>
    <mergeCell ref="AA286:AE286"/>
    <mergeCell ref="AF286:AH286"/>
    <mergeCell ref="AJ286:AO286"/>
    <mergeCell ref="AF287:AH287"/>
    <mergeCell ref="AJ287:AO287"/>
    <mergeCell ref="AF285:AH285"/>
    <mergeCell ref="AJ285:AO285"/>
    <mergeCell ref="A286:B286"/>
    <mergeCell ref="C286:D286"/>
    <mergeCell ref="E286:F286"/>
    <mergeCell ref="G286:H286"/>
    <mergeCell ref="I286:K286"/>
    <mergeCell ref="L286:N286"/>
    <mergeCell ref="O287:P287"/>
    <mergeCell ref="Q287:R287"/>
    <mergeCell ref="S287:Z287"/>
    <mergeCell ref="AA287:AE287"/>
    <mergeCell ref="A287:B287"/>
    <mergeCell ref="C287:D287"/>
    <mergeCell ref="E287:F287"/>
    <mergeCell ref="G287:H287"/>
    <mergeCell ref="I287:K287"/>
    <mergeCell ref="L287:N287"/>
    <mergeCell ref="L285:N285"/>
    <mergeCell ref="O285:P285"/>
    <mergeCell ref="Q285:R285"/>
    <mergeCell ref="S285:Z285"/>
    <mergeCell ref="AA285:AE285"/>
    <mergeCell ref="A285:B285"/>
    <mergeCell ref="C285:D285"/>
    <mergeCell ref="E285:F285"/>
    <mergeCell ref="G285:H285"/>
    <mergeCell ref="I285:K285"/>
    <mergeCell ref="O284:P284"/>
    <mergeCell ref="Q284:R284"/>
    <mergeCell ref="S284:Z284"/>
    <mergeCell ref="AA284:AE284"/>
    <mergeCell ref="AF284:AH284"/>
    <mergeCell ref="AJ284:AO284"/>
    <mergeCell ref="A284:B284"/>
    <mergeCell ref="C284:D284"/>
    <mergeCell ref="E284:F284"/>
    <mergeCell ref="G284:H284"/>
    <mergeCell ref="I284:K284"/>
    <mergeCell ref="L284:N284"/>
    <mergeCell ref="C282:D282"/>
    <mergeCell ref="E282:F282"/>
    <mergeCell ref="G282:H282"/>
    <mergeCell ref="I282:K282"/>
    <mergeCell ref="A282:B282"/>
    <mergeCell ref="S283:Z283"/>
    <mergeCell ref="AA283:AE283"/>
    <mergeCell ref="AF283:AH283"/>
    <mergeCell ref="AJ283:AO283"/>
    <mergeCell ref="L282:N282"/>
    <mergeCell ref="O282:P282"/>
    <mergeCell ref="Q282:R282"/>
    <mergeCell ref="S282:Z282"/>
    <mergeCell ref="AA282:AE282"/>
    <mergeCell ref="AF282:AH282"/>
    <mergeCell ref="AJ281:AO281"/>
    <mergeCell ref="AJ282:AO282"/>
    <mergeCell ref="A283:B283"/>
    <mergeCell ref="C283:D283"/>
    <mergeCell ref="E283:F283"/>
    <mergeCell ref="G283:H283"/>
    <mergeCell ref="I283:K283"/>
    <mergeCell ref="L283:N283"/>
    <mergeCell ref="O283:P283"/>
    <mergeCell ref="Q283:R283"/>
    <mergeCell ref="AF279:AH279"/>
    <mergeCell ref="AJ279:AO279"/>
    <mergeCell ref="A280:B280"/>
    <mergeCell ref="C280:D280"/>
    <mergeCell ref="E280:F280"/>
    <mergeCell ref="G280:H280"/>
    <mergeCell ref="I280:K280"/>
    <mergeCell ref="L280:N280"/>
    <mergeCell ref="O280:P280"/>
    <mergeCell ref="L281:N281"/>
    <mergeCell ref="O281:P281"/>
    <mergeCell ref="Q281:R281"/>
    <mergeCell ref="S281:Z281"/>
    <mergeCell ref="AA281:AE281"/>
    <mergeCell ref="AF281:AH281"/>
    <mergeCell ref="A281:B281"/>
    <mergeCell ref="C281:D281"/>
    <mergeCell ref="E281:F281"/>
    <mergeCell ref="G281:H281"/>
    <mergeCell ref="I281:K281"/>
    <mergeCell ref="Q280:R280"/>
    <mergeCell ref="S280:Z280"/>
    <mergeCell ref="A279:B279"/>
    <mergeCell ref="C279:D279"/>
    <mergeCell ref="E279:F279"/>
    <mergeCell ref="G279:H279"/>
    <mergeCell ref="I279:K279"/>
    <mergeCell ref="A276:B276"/>
    <mergeCell ref="C276:D276"/>
    <mergeCell ref="E276:F276"/>
    <mergeCell ref="G276:H276"/>
    <mergeCell ref="I276:K276"/>
    <mergeCell ref="Q279:R279"/>
    <mergeCell ref="A278:B278"/>
    <mergeCell ref="C278:D278"/>
    <mergeCell ref="E278:F278"/>
    <mergeCell ref="G278:H278"/>
    <mergeCell ref="L279:N279"/>
    <mergeCell ref="O279:P279"/>
    <mergeCell ref="A277:B277"/>
    <mergeCell ref="C277:D277"/>
    <mergeCell ref="E277:F277"/>
    <mergeCell ref="G277:H277"/>
    <mergeCell ref="I277:K277"/>
    <mergeCell ref="AF273:AH273"/>
    <mergeCell ref="I278:K278"/>
    <mergeCell ref="L278:N278"/>
    <mergeCell ref="O278:P278"/>
    <mergeCell ref="Q278:R278"/>
    <mergeCell ref="S278:Z278"/>
    <mergeCell ref="AA278:AE278"/>
    <mergeCell ref="O275:P275"/>
    <mergeCell ref="Q275:R275"/>
    <mergeCell ref="S275:Z275"/>
    <mergeCell ref="AA275:AE275"/>
    <mergeCell ref="AF275:AH275"/>
    <mergeCell ref="AJ275:AO275"/>
    <mergeCell ref="AA280:AE280"/>
    <mergeCell ref="AF280:AH280"/>
    <mergeCell ref="AJ280:AO280"/>
    <mergeCell ref="S279:Z279"/>
    <mergeCell ref="AA279:AE279"/>
    <mergeCell ref="AF278:AH278"/>
    <mergeCell ref="AJ278:AO278"/>
    <mergeCell ref="AF276:AH276"/>
    <mergeCell ref="AJ276:AO276"/>
    <mergeCell ref="A275:B275"/>
    <mergeCell ref="C275:D275"/>
    <mergeCell ref="E275:F275"/>
    <mergeCell ref="G275:H275"/>
    <mergeCell ref="I275:K275"/>
    <mergeCell ref="L275:N275"/>
    <mergeCell ref="C273:D273"/>
    <mergeCell ref="E273:F273"/>
    <mergeCell ref="G273:H273"/>
    <mergeCell ref="I273:K273"/>
    <mergeCell ref="AJ277:AO277"/>
    <mergeCell ref="L276:N276"/>
    <mergeCell ref="O276:P276"/>
    <mergeCell ref="Q276:R276"/>
    <mergeCell ref="S276:Z276"/>
    <mergeCell ref="AA276:AE276"/>
    <mergeCell ref="L277:N277"/>
    <mergeCell ref="O277:P277"/>
    <mergeCell ref="Q277:R277"/>
    <mergeCell ref="S277:Z277"/>
    <mergeCell ref="AA277:AE277"/>
    <mergeCell ref="AF277:AH277"/>
    <mergeCell ref="A273:B273"/>
    <mergeCell ref="S274:Z274"/>
    <mergeCell ref="AA274:AE274"/>
    <mergeCell ref="AF274:AH274"/>
    <mergeCell ref="AJ274:AO274"/>
    <mergeCell ref="L273:N273"/>
    <mergeCell ref="O273:P273"/>
    <mergeCell ref="Q273:R273"/>
    <mergeCell ref="S273:Z273"/>
    <mergeCell ref="AA273:AE273"/>
    <mergeCell ref="S272:Z272"/>
    <mergeCell ref="AA272:AE272"/>
    <mergeCell ref="AF272:AH272"/>
    <mergeCell ref="AJ272:AO272"/>
    <mergeCell ref="AF270:AH270"/>
    <mergeCell ref="AJ270:AO270"/>
    <mergeCell ref="A272:B272"/>
    <mergeCell ref="C272:D272"/>
    <mergeCell ref="E272:F272"/>
    <mergeCell ref="G272:H272"/>
    <mergeCell ref="I272:K272"/>
    <mergeCell ref="L272:N272"/>
    <mergeCell ref="O272:P272"/>
    <mergeCell ref="Q272:R272"/>
    <mergeCell ref="AJ273:AO273"/>
    <mergeCell ref="A274:B274"/>
    <mergeCell ref="C274:D274"/>
    <mergeCell ref="E274:F274"/>
    <mergeCell ref="G274:H274"/>
    <mergeCell ref="I274:K274"/>
    <mergeCell ref="L274:N274"/>
    <mergeCell ref="O274:P274"/>
    <mergeCell ref="Q274:R274"/>
    <mergeCell ref="Q270:R270"/>
    <mergeCell ref="S270:Z270"/>
    <mergeCell ref="AA270:AE270"/>
    <mergeCell ref="A270:B270"/>
    <mergeCell ref="C270:D270"/>
    <mergeCell ref="E270:F270"/>
    <mergeCell ref="G270:H270"/>
    <mergeCell ref="I270:K270"/>
    <mergeCell ref="L270:N270"/>
    <mergeCell ref="O270:P270"/>
    <mergeCell ref="O271:P271"/>
    <mergeCell ref="Q271:R271"/>
    <mergeCell ref="S271:Z271"/>
    <mergeCell ref="AA271:AE271"/>
    <mergeCell ref="AF271:AH271"/>
    <mergeCell ref="AJ271:AO271"/>
    <mergeCell ref="A271:B271"/>
    <mergeCell ref="C271:D271"/>
    <mergeCell ref="E271:F271"/>
    <mergeCell ref="G271:H271"/>
    <mergeCell ref="I271:K271"/>
    <mergeCell ref="L271:N271"/>
    <mergeCell ref="O268:P268"/>
    <mergeCell ref="Q268:R268"/>
    <mergeCell ref="S268:Z268"/>
    <mergeCell ref="AA268:AE268"/>
    <mergeCell ref="AF268:AH268"/>
    <mergeCell ref="AJ268:AO268"/>
    <mergeCell ref="AF269:AH269"/>
    <mergeCell ref="AJ269:AO269"/>
    <mergeCell ref="AF267:AH267"/>
    <mergeCell ref="AJ267:AO267"/>
    <mergeCell ref="A268:B268"/>
    <mergeCell ref="C268:D268"/>
    <mergeCell ref="E268:F268"/>
    <mergeCell ref="G268:H268"/>
    <mergeCell ref="I268:K268"/>
    <mergeCell ref="L268:N268"/>
    <mergeCell ref="O269:P269"/>
    <mergeCell ref="Q269:R269"/>
    <mergeCell ref="S269:Z269"/>
    <mergeCell ref="AA269:AE269"/>
    <mergeCell ref="A269:B269"/>
    <mergeCell ref="C269:D269"/>
    <mergeCell ref="E269:F269"/>
    <mergeCell ref="G269:H269"/>
    <mergeCell ref="I269:K269"/>
    <mergeCell ref="L269:N269"/>
    <mergeCell ref="L267:N267"/>
    <mergeCell ref="O267:P267"/>
    <mergeCell ref="Q267:R267"/>
    <mergeCell ref="S267:Z267"/>
    <mergeCell ref="AA267:AE267"/>
    <mergeCell ref="A267:B267"/>
    <mergeCell ref="C267:D267"/>
    <mergeCell ref="E267:F267"/>
    <mergeCell ref="G267:H267"/>
    <mergeCell ref="I267:K267"/>
    <mergeCell ref="O266:P266"/>
    <mergeCell ref="Q266:R266"/>
    <mergeCell ref="S266:Z266"/>
    <mergeCell ref="AA266:AE266"/>
    <mergeCell ref="AF266:AH266"/>
    <mergeCell ref="AJ266:AO266"/>
    <mergeCell ref="A266:B266"/>
    <mergeCell ref="C266:D266"/>
    <mergeCell ref="E266:F266"/>
    <mergeCell ref="G266:H266"/>
    <mergeCell ref="I266:K266"/>
    <mergeCell ref="L266:N266"/>
    <mergeCell ref="C264:D264"/>
    <mergeCell ref="E264:F264"/>
    <mergeCell ref="G264:H264"/>
    <mergeCell ref="I264:K264"/>
    <mergeCell ref="A264:B264"/>
    <mergeCell ref="S265:Z265"/>
    <mergeCell ref="AA265:AE265"/>
    <mergeCell ref="AF265:AH265"/>
    <mergeCell ref="AJ265:AO265"/>
    <mergeCell ref="L264:N264"/>
    <mergeCell ref="O264:P264"/>
    <mergeCell ref="Q264:R264"/>
    <mergeCell ref="S264:Z264"/>
    <mergeCell ref="AA264:AE264"/>
    <mergeCell ref="AF264:AH264"/>
    <mergeCell ref="AJ263:AO263"/>
    <mergeCell ref="AJ264:AO264"/>
    <mergeCell ref="A265:B265"/>
    <mergeCell ref="C265:D265"/>
    <mergeCell ref="E265:F265"/>
    <mergeCell ref="G265:H265"/>
    <mergeCell ref="I265:K265"/>
    <mergeCell ref="L265:N265"/>
    <mergeCell ref="O265:P265"/>
    <mergeCell ref="Q265:R265"/>
    <mergeCell ref="AF261:AH261"/>
    <mergeCell ref="AJ261:AO261"/>
    <mergeCell ref="A262:B262"/>
    <mergeCell ref="C262:D262"/>
    <mergeCell ref="E262:F262"/>
    <mergeCell ref="G262:H262"/>
    <mergeCell ref="I262:K262"/>
    <mergeCell ref="L262:N262"/>
    <mergeCell ref="O262:P262"/>
    <mergeCell ref="L263:N263"/>
    <mergeCell ref="O263:P263"/>
    <mergeCell ref="Q263:R263"/>
    <mergeCell ref="S263:Z263"/>
    <mergeCell ref="AA263:AE263"/>
    <mergeCell ref="AF263:AH263"/>
    <mergeCell ref="A263:B263"/>
    <mergeCell ref="C263:D263"/>
    <mergeCell ref="E263:F263"/>
    <mergeCell ref="G263:H263"/>
    <mergeCell ref="I263:K263"/>
    <mergeCell ref="Q262:R262"/>
    <mergeCell ref="S262:Z262"/>
    <mergeCell ref="A261:B261"/>
    <mergeCell ref="C261:D261"/>
    <mergeCell ref="E261:F261"/>
    <mergeCell ref="G261:H261"/>
    <mergeCell ref="I261:K261"/>
    <mergeCell ref="A258:B258"/>
    <mergeCell ref="C258:D258"/>
    <mergeCell ref="E258:F258"/>
    <mergeCell ref="G258:H258"/>
    <mergeCell ref="I258:K258"/>
    <mergeCell ref="Q261:R261"/>
    <mergeCell ref="A260:B260"/>
    <mergeCell ref="C260:D260"/>
    <mergeCell ref="E260:F260"/>
    <mergeCell ref="G260:H260"/>
    <mergeCell ref="L261:N261"/>
    <mergeCell ref="O261:P261"/>
    <mergeCell ref="A259:B259"/>
    <mergeCell ref="C259:D259"/>
    <mergeCell ref="E259:F259"/>
    <mergeCell ref="G259:H259"/>
    <mergeCell ref="I259:K259"/>
    <mergeCell ref="AF255:AH255"/>
    <mergeCell ref="I260:K260"/>
    <mergeCell ref="L260:N260"/>
    <mergeCell ref="O260:P260"/>
    <mergeCell ref="Q260:R260"/>
    <mergeCell ref="S260:Z260"/>
    <mergeCell ref="AA260:AE260"/>
    <mergeCell ref="O257:P257"/>
    <mergeCell ref="Q257:R257"/>
    <mergeCell ref="S257:Z257"/>
    <mergeCell ref="AA257:AE257"/>
    <mergeCell ref="AF257:AH257"/>
    <mergeCell ref="AJ257:AO257"/>
    <mergeCell ref="AA262:AE262"/>
    <mergeCell ref="AF262:AH262"/>
    <mergeCell ref="AJ262:AO262"/>
    <mergeCell ref="S261:Z261"/>
    <mergeCell ref="AA261:AE261"/>
    <mergeCell ref="AF260:AH260"/>
    <mergeCell ref="AJ260:AO260"/>
    <mergeCell ref="AF258:AH258"/>
    <mergeCell ref="AJ258:AO258"/>
    <mergeCell ref="A257:B257"/>
    <mergeCell ref="C257:D257"/>
    <mergeCell ref="E257:F257"/>
    <mergeCell ref="G257:H257"/>
    <mergeCell ref="I257:K257"/>
    <mergeCell ref="L257:N257"/>
    <mergeCell ref="C255:D255"/>
    <mergeCell ref="E255:F255"/>
    <mergeCell ref="G255:H255"/>
    <mergeCell ref="I255:K255"/>
    <mergeCell ref="AJ259:AO259"/>
    <mergeCell ref="L258:N258"/>
    <mergeCell ref="O258:P258"/>
    <mergeCell ref="Q258:R258"/>
    <mergeCell ref="S258:Z258"/>
    <mergeCell ref="AA258:AE258"/>
    <mergeCell ref="L259:N259"/>
    <mergeCell ref="O259:P259"/>
    <mergeCell ref="Q259:R259"/>
    <mergeCell ref="S259:Z259"/>
    <mergeCell ref="AA259:AE259"/>
    <mergeCell ref="AF259:AH259"/>
    <mergeCell ref="A255:B255"/>
    <mergeCell ref="S256:Z256"/>
    <mergeCell ref="AA256:AE256"/>
    <mergeCell ref="AF256:AH256"/>
    <mergeCell ref="AJ256:AO256"/>
    <mergeCell ref="L255:N255"/>
    <mergeCell ref="O255:P255"/>
    <mergeCell ref="Q255:R255"/>
    <mergeCell ref="S255:Z255"/>
    <mergeCell ref="AA255:AE255"/>
    <mergeCell ref="S254:Z254"/>
    <mergeCell ref="AA254:AE254"/>
    <mergeCell ref="AF254:AH254"/>
    <mergeCell ref="AJ254:AO254"/>
    <mergeCell ref="AF252:AH252"/>
    <mergeCell ref="AJ252:AO252"/>
    <mergeCell ref="A254:B254"/>
    <mergeCell ref="C254:D254"/>
    <mergeCell ref="E254:F254"/>
    <mergeCell ref="G254:H254"/>
    <mergeCell ref="I254:K254"/>
    <mergeCell ref="L254:N254"/>
    <mergeCell ref="O254:P254"/>
    <mergeCell ref="Q254:R254"/>
    <mergeCell ref="AJ255:AO255"/>
    <mergeCell ref="A256:B256"/>
    <mergeCell ref="C256:D256"/>
    <mergeCell ref="E256:F256"/>
    <mergeCell ref="G256:H256"/>
    <mergeCell ref="I256:K256"/>
    <mergeCell ref="L256:N256"/>
    <mergeCell ref="O256:P256"/>
    <mergeCell ref="Q256:R256"/>
    <mergeCell ref="Q252:R252"/>
    <mergeCell ref="S252:Z252"/>
    <mergeCell ref="AA252:AE252"/>
    <mergeCell ref="A252:B252"/>
    <mergeCell ref="C252:D252"/>
    <mergeCell ref="E252:F252"/>
    <mergeCell ref="G252:H252"/>
    <mergeCell ref="I252:K252"/>
    <mergeCell ref="L252:N252"/>
    <mergeCell ref="O252:P252"/>
    <mergeCell ref="O253:P253"/>
    <mergeCell ref="Q253:R253"/>
    <mergeCell ref="S253:Z253"/>
    <mergeCell ref="AA253:AE253"/>
    <mergeCell ref="AF253:AH253"/>
    <mergeCell ref="AJ253:AO253"/>
    <mergeCell ref="A253:B253"/>
    <mergeCell ref="C253:D253"/>
    <mergeCell ref="E253:F253"/>
    <mergeCell ref="G253:H253"/>
    <mergeCell ref="I253:K253"/>
    <mergeCell ref="L253:N253"/>
    <mergeCell ref="O250:P250"/>
    <mergeCell ref="Q250:R250"/>
    <mergeCell ref="S250:Z250"/>
    <mergeCell ref="AA250:AE250"/>
    <mergeCell ref="AF250:AH250"/>
    <mergeCell ref="AJ250:AO250"/>
    <mergeCell ref="AF251:AH251"/>
    <mergeCell ref="AJ251:AO251"/>
    <mergeCell ref="AF249:AH249"/>
    <mergeCell ref="AJ249:AO249"/>
    <mergeCell ref="A250:B250"/>
    <mergeCell ref="C250:D250"/>
    <mergeCell ref="E250:F250"/>
    <mergeCell ref="G250:H250"/>
    <mergeCell ref="I250:K250"/>
    <mergeCell ref="L250:N250"/>
    <mergeCell ref="O251:P251"/>
    <mergeCell ref="Q251:R251"/>
    <mergeCell ref="S251:Z251"/>
    <mergeCell ref="AA251:AE251"/>
    <mergeCell ref="A251:B251"/>
    <mergeCell ref="C251:D251"/>
    <mergeCell ref="E251:F251"/>
    <mergeCell ref="G251:H251"/>
    <mergeCell ref="I251:K251"/>
    <mergeCell ref="L251:N251"/>
    <mergeCell ref="L249:N249"/>
    <mergeCell ref="O249:P249"/>
    <mergeCell ref="Q249:R249"/>
    <mergeCell ref="S249:Z249"/>
    <mergeCell ref="AA249:AE249"/>
    <mergeCell ref="A249:B249"/>
    <mergeCell ref="C249:D249"/>
    <mergeCell ref="E249:F249"/>
    <mergeCell ref="G249:H249"/>
    <mergeCell ref="I249:K249"/>
    <mergeCell ref="O248:P248"/>
    <mergeCell ref="Q248:R248"/>
    <mergeCell ref="S248:Z248"/>
    <mergeCell ref="AA248:AE248"/>
    <mergeCell ref="AF248:AH248"/>
    <mergeCell ref="AJ248:AO248"/>
    <mergeCell ref="A248:B248"/>
    <mergeCell ref="C248:D248"/>
    <mergeCell ref="E248:F248"/>
    <mergeCell ref="G248:H248"/>
    <mergeCell ref="I248:K248"/>
    <mergeCell ref="L248:N248"/>
    <mergeCell ref="C246:D246"/>
    <mergeCell ref="E246:F246"/>
    <mergeCell ref="G246:H246"/>
    <mergeCell ref="I246:K246"/>
    <mergeCell ref="A246:B246"/>
    <mergeCell ref="S247:Z247"/>
    <mergeCell ref="AA247:AE247"/>
    <mergeCell ref="AF247:AH247"/>
    <mergeCell ref="AJ247:AO247"/>
    <mergeCell ref="L246:N246"/>
    <mergeCell ref="O246:P246"/>
    <mergeCell ref="Q246:R246"/>
    <mergeCell ref="S246:Z246"/>
    <mergeCell ref="AA246:AE246"/>
    <mergeCell ref="AF246:AH246"/>
    <mergeCell ref="AJ245:AO245"/>
    <mergeCell ref="AJ246:AO246"/>
    <mergeCell ref="A247:B247"/>
    <mergeCell ref="C247:D247"/>
    <mergeCell ref="E247:F247"/>
    <mergeCell ref="G247:H247"/>
    <mergeCell ref="I247:K247"/>
    <mergeCell ref="L247:N247"/>
    <mergeCell ref="O247:P247"/>
    <mergeCell ref="Q247:R247"/>
    <mergeCell ref="AF243:AH243"/>
    <mergeCell ref="AJ243:AO243"/>
    <mergeCell ref="A244:B244"/>
    <mergeCell ref="C244:D244"/>
    <mergeCell ref="E244:F244"/>
    <mergeCell ref="G244:H244"/>
    <mergeCell ref="I244:K244"/>
    <mergeCell ref="L244:N244"/>
    <mergeCell ref="O244:P244"/>
    <mergeCell ref="L245:N245"/>
    <mergeCell ref="O245:P245"/>
    <mergeCell ref="Q245:R245"/>
    <mergeCell ref="S245:Z245"/>
    <mergeCell ref="AA245:AE245"/>
    <mergeCell ref="AF245:AH245"/>
    <mergeCell ref="A245:B245"/>
    <mergeCell ref="C245:D245"/>
    <mergeCell ref="E245:F245"/>
    <mergeCell ref="G245:H245"/>
    <mergeCell ref="I245:K245"/>
    <mergeCell ref="Q244:R244"/>
    <mergeCell ref="S244:Z244"/>
    <mergeCell ref="A243:B243"/>
    <mergeCell ref="C243:D243"/>
    <mergeCell ref="E243:F243"/>
    <mergeCell ref="G243:H243"/>
    <mergeCell ref="I243:K243"/>
    <mergeCell ref="A240:B240"/>
    <mergeCell ref="C240:D240"/>
    <mergeCell ref="E240:F240"/>
    <mergeCell ref="G240:H240"/>
    <mergeCell ref="I240:K240"/>
    <mergeCell ref="Q243:R243"/>
    <mergeCell ref="A242:B242"/>
    <mergeCell ref="C242:D242"/>
    <mergeCell ref="E242:F242"/>
    <mergeCell ref="G242:H242"/>
    <mergeCell ref="L243:N243"/>
    <mergeCell ref="O243:P243"/>
    <mergeCell ref="A241:B241"/>
    <mergeCell ref="C241:D241"/>
    <mergeCell ref="E241:F241"/>
    <mergeCell ref="G241:H241"/>
    <mergeCell ref="I241:K241"/>
    <mergeCell ref="AF237:AH237"/>
    <mergeCell ref="I242:K242"/>
    <mergeCell ref="L242:N242"/>
    <mergeCell ref="O242:P242"/>
    <mergeCell ref="Q242:R242"/>
    <mergeCell ref="S242:Z242"/>
    <mergeCell ref="AA242:AE242"/>
    <mergeCell ref="O239:P239"/>
    <mergeCell ref="Q239:R239"/>
    <mergeCell ref="S239:Z239"/>
    <mergeCell ref="AA239:AE239"/>
    <mergeCell ref="AF239:AH239"/>
    <mergeCell ref="AJ239:AO239"/>
    <mergeCell ref="AA244:AE244"/>
    <mergeCell ref="AF244:AH244"/>
    <mergeCell ref="AJ244:AO244"/>
    <mergeCell ref="S243:Z243"/>
    <mergeCell ref="AA243:AE243"/>
    <mergeCell ref="AF242:AH242"/>
    <mergeCell ref="AJ242:AO242"/>
    <mergeCell ref="AF240:AH240"/>
    <mergeCell ref="AJ240:AO240"/>
    <mergeCell ref="A239:B239"/>
    <mergeCell ref="C239:D239"/>
    <mergeCell ref="E239:F239"/>
    <mergeCell ref="G239:H239"/>
    <mergeCell ref="I239:K239"/>
    <mergeCell ref="L239:N239"/>
    <mergeCell ref="C237:D237"/>
    <mergeCell ref="E237:F237"/>
    <mergeCell ref="G237:H237"/>
    <mergeCell ref="I237:K237"/>
    <mergeCell ref="AJ241:AO241"/>
    <mergeCell ref="L240:N240"/>
    <mergeCell ref="O240:P240"/>
    <mergeCell ref="Q240:R240"/>
    <mergeCell ref="S240:Z240"/>
    <mergeCell ref="AA240:AE240"/>
    <mergeCell ref="L241:N241"/>
    <mergeCell ref="O241:P241"/>
    <mergeCell ref="Q241:R241"/>
    <mergeCell ref="S241:Z241"/>
    <mergeCell ref="AA241:AE241"/>
    <mergeCell ref="AF241:AH241"/>
    <mergeCell ref="A237:B237"/>
    <mergeCell ref="S238:Z238"/>
    <mergeCell ref="AA238:AE238"/>
    <mergeCell ref="AF238:AH238"/>
    <mergeCell ref="AJ238:AO238"/>
    <mergeCell ref="L237:N237"/>
    <mergeCell ref="O237:P237"/>
    <mergeCell ref="Q237:R237"/>
    <mergeCell ref="S237:Z237"/>
    <mergeCell ref="AA237:AE237"/>
    <mergeCell ref="S236:Z236"/>
    <mergeCell ref="AA236:AE236"/>
    <mergeCell ref="AF236:AH236"/>
    <mergeCell ref="AJ236:AO236"/>
    <mergeCell ref="AF234:AH234"/>
    <mergeCell ref="AJ234:AO234"/>
    <mergeCell ref="A236:B236"/>
    <mergeCell ref="C236:D236"/>
    <mergeCell ref="E236:F236"/>
    <mergeCell ref="G236:H236"/>
    <mergeCell ref="I236:K236"/>
    <mergeCell ref="L236:N236"/>
    <mergeCell ref="O236:P236"/>
    <mergeCell ref="Q236:R236"/>
    <mergeCell ref="AJ237:AO237"/>
    <mergeCell ref="A238:B238"/>
    <mergeCell ref="C238:D238"/>
    <mergeCell ref="E238:F238"/>
    <mergeCell ref="G238:H238"/>
    <mergeCell ref="I238:K238"/>
    <mergeCell ref="L238:N238"/>
    <mergeCell ref="O238:P238"/>
    <mergeCell ref="Q238:R238"/>
    <mergeCell ref="Q234:R234"/>
    <mergeCell ref="S234:Z234"/>
    <mergeCell ref="AA234:AE234"/>
    <mergeCell ref="A234:B234"/>
    <mergeCell ref="C234:D234"/>
    <mergeCell ref="E234:F234"/>
    <mergeCell ref="G234:H234"/>
    <mergeCell ref="I234:K234"/>
    <mergeCell ref="L234:N234"/>
    <mergeCell ref="O234:P234"/>
    <mergeCell ref="O235:P235"/>
    <mergeCell ref="Q235:R235"/>
    <mergeCell ref="S235:Z235"/>
    <mergeCell ref="AA235:AE235"/>
    <mergeCell ref="AF235:AH235"/>
    <mergeCell ref="AJ235:AO235"/>
    <mergeCell ref="A235:B235"/>
    <mergeCell ref="C235:D235"/>
    <mergeCell ref="E235:F235"/>
    <mergeCell ref="G235:H235"/>
    <mergeCell ref="I235:K235"/>
    <mergeCell ref="L235:N235"/>
    <mergeCell ref="O232:P232"/>
    <mergeCell ref="Q232:R232"/>
    <mergeCell ref="S232:Z232"/>
    <mergeCell ref="AA232:AE232"/>
    <mergeCell ref="AF232:AH232"/>
    <mergeCell ref="AJ232:AO232"/>
    <mergeCell ref="AF233:AH233"/>
    <mergeCell ref="AJ233:AO233"/>
    <mergeCell ref="AF231:AH231"/>
    <mergeCell ref="AJ231:AO231"/>
    <mergeCell ref="A232:B232"/>
    <mergeCell ref="C232:D232"/>
    <mergeCell ref="E232:F232"/>
    <mergeCell ref="G232:H232"/>
    <mergeCell ref="I232:K232"/>
    <mergeCell ref="L232:N232"/>
    <mergeCell ref="O233:P233"/>
    <mergeCell ref="Q233:R233"/>
    <mergeCell ref="S233:Z233"/>
    <mergeCell ref="AA233:AE233"/>
    <mergeCell ref="A233:B233"/>
    <mergeCell ref="C233:D233"/>
    <mergeCell ref="E233:F233"/>
    <mergeCell ref="G233:H233"/>
    <mergeCell ref="I233:K233"/>
    <mergeCell ref="L233:N233"/>
    <mergeCell ref="L231:N231"/>
    <mergeCell ref="O231:P231"/>
    <mergeCell ref="Q231:R231"/>
    <mergeCell ref="S231:Z231"/>
    <mergeCell ref="AA231:AE231"/>
    <mergeCell ref="A231:B231"/>
    <mergeCell ref="C231:D231"/>
    <mergeCell ref="E231:F231"/>
    <mergeCell ref="G231:H231"/>
    <mergeCell ref="I231:K231"/>
    <mergeCell ref="O230:P230"/>
    <mergeCell ref="Q230:R230"/>
    <mergeCell ref="S230:Z230"/>
    <mergeCell ref="AA230:AE230"/>
    <mergeCell ref="AF230:AH230"/>
    <mergeCell ref="AJ230:AO230"/>
    <mergeCell ref="A230:B230"/>
    <mergeCell ref="C230:D230"/>
    <mergeCell ref="E230:F230"/>
    <mergeCell ref="G230:H230"/>
    <mergeCell ref="I230:K230"/>
    <mergeCell ref="L230:N230"/>
    <mergeCell ref="C228:D228"/>
    <mergeCell ref="E228:F228"/>
    <mergeCell ref="G228:H228"/>
    <mergeCell ref="I228:K228"/>
    <mergeCell ref="A228:B228"/>
    <mergeCell ref="S229:Z229"/>
    <mergeCell ref="AA229:AE229"/>
    <mergeCell ref="AF229:AH229"/>
    <mergeCell ref="AJ229:AO229"/>
    <mergeCell ref="L228:N228"/>
    <mergeCell ref="O228:P228"/>
    <mergeCell ref="Q228:R228"/>
    <mergeCell ref="S228:Z228"/>
    <mergeCell ref="AA228:AE228"/>
    <mergeCell ref="AF228:AH228"/>
    <mergeCell ref="AJ227:AO227"/>
    <mergeCell ref="AJ228:AO228"/>
    <mergeCell ref="A229:B229"/>
    <mergeCell ref="C229:D229"/>
    <mergeCell ref="E229:F229"/>
    <mergeCell ref="G229:H229"/>
    <mergeCell ref="I229:K229"/>
    <mergeCell ref="L229:N229"/>
    <mergeCell ref="O229:P229"/>
    <mergeCell ref="Q229:R229"/>
    <mergeCell ref="AF225:AH225"/>
    <mergeCell ref="AJ225:AO225"/>
    <mergeCell ref="A226:B226"/>
    <mergeCell ref="C226:D226"/>
    <mergeCell ref="E226:F226"/>
    <mergeCell ref="G226:H226"/>
    <mergeCell ref="I226:K226"/>
    <mergeCell ref="L226:N226"/>
    <mergeCell ref="O226:P226"/>
    <mergeCell ref="L227:N227"/>
    <mergeCell ref="O227:P227"/>
    <mergeCell ref="Q227:R227"/>
    <mergeCell ref="S227:Z227"/>
    <mergeCell ref="AA227:AE227"/>
    <mergeCell ref="AF227:AH227"/>
    <mergeCell ref="A227:B227"/>
    <mergeCell ref="C227:D227"/>
    <mergeCell ref="E227:F227"/>
    <mergeCell ref="G227:H227"/>
    <mergeCell ref="I227:K227"/>
    <mergeCell ref="Q226:R226"/>
    <mergeCell ref="S226:Z226"/>
    <mergeCell ref="A225:B225"/>
    <mergeCell ref="C225:D225"/>
    <mergeCell ref="E225:F225"/>
    <mergeCell ref="G225:H225"/>
    <mergeCell ref="I225:K225"/>
    <mergeCell ref="A222:B222"/>
    <mergeCell ref="C222:D222"/>
    <mergeCell ref="E222:F222"/>
    <mergeCell ref="G222:H222"/>
    <mergeCell ref="I222:K222"/>
    <mergeCell ref="Q225:R225"/>
    <mergeCell ref="A224:B224"/>
    <mergeCell ref="C224:D224"/>
    <mergeCell ref="E224:F224"/>
    <mergeCell ref="G224:H224"/>
    <mergeCell ref="L225:N225"/>
    <mergeCell ref="O225:P225"/>
    <mergeCell ref="A223:B223"/>
    <mergeCell ref="C223:D223"/>
    <mergeCell ref="E223:F223"/>
    <mergeCell ref="G223:H223"/>
    <mergeCell ref="I223:K223"/>
    <mergeCell ref="AF219:AH219"/>
    <mergeCell ref="I224:K224"/>
    <mergeCell ref="L224:N224"/>
    <mergeCell ref="O224:P224"/>
    <mergeCell ref="Q224:R224"/>
    <mergeCell ref="S224:Z224"/>
    <mergeCell ref="AA224:AE224"/>
    <mergeCell ref="O221:P221"/>
    <mergeCell ref="Q221:R221"/>
    <mergeCell ref="S221:Z221"/>
    <mergeCell ref="AA221:AE221"/>
    <mergeCell ref="AF221:AH221"/>
    <mergeCell ref="AJ221:AO221"/>
    <mergeCell ref="AA226:AE226"/>
    <mergeCell ref="AF226:AH226"/>
    <mergeCell ref="AJ226:AO226"/>
    <mergeCell ref="S225:Z225"/>
    <mergeCell ref="AA225:AE225"/>
    <mergeCell ref="AF224:AH224"/>
    <mergeCell ref="AJ224:AO224"/>
    <mergeCell ref="AF222:AH222"/>
    <mergeCell ref="AJ222:AO222"/>
    <mergeCell ref="A221:B221"/>
    <mergeCell ref="C221:D221"/>
    <mergeCell ref="E221:F221"/>
    <mergeCell ref="G221:H221"/>
    <mergeCell ref="I221:K221"/>
    <mergeCell ref="L221:N221"/>
    <mergeCell ref="C219:D219"/>
    <mergeCell ref="E219:F219"/>
    <mergeCell ref="G219:H219"/>
    <mergeCell ref="I219:K219"/>
    <mergeCell ref="AJ223:AO223"/>
    <mergeCell ref="L222:N222"/>
    <mergeCell ref="O222:P222"/>
    <mergeCell ref="Q222:R222"/>
    <mergeCell ref="S222:Z222"/>
    <mergeCell ref="AA222:AE222"/>
    <mergeCell ref="L223:N223"/>
    <mergeCell ref="O223:P223"/>
    <mergeCell ref="Q223:R223"/>
    <mergeCell ref="S223:Z223"/>
    <mergeCell ref="AA223:AE223"/>
    <mergeCell ref="AF223:AH223"/>
    <mergeCell ref="A219:B219"/>
    <mergeCell ref="S220:Z220"/>
    <mergeCell ref="AA220:AE220"/>
    <mergeCell ref="AF220:AH220"/>
    <mergeCell ref="AJ220:AO220"/>
    <mergeCell ref="L219:N219"/>
    <mergeCell ref="O219:P219"/>
    <mergeCell ref="Q219:R219"/>
    <mergeCell ref="S219:Z219"/>
    <mergeCell ref="AA219:AE219"/>
    <mergeCell ref="S218:Z218"/>
    <mergeCell ref="AA218:AE218"/>
    <mergeCell ref="AF218:AH218"/>
    <mergeCell ref="AJ218:AO218"/>
    <mergeCell ref="AF216:AH216"/>
    <mergeCell ref="AJ216:AO216"/>
    <mergeCell ref="A218:B218"/>
    <mergeCell ref="C218:D218"/>
    <mergeCell ref="E218:F218"/>
    <mergeCell ref="G218:H218"/>
    <mergeCell ref="I218:K218"/>
    <mergeCell ref="L218:N218"/>
    <mergeCell ref="O218:P218"/>
    <mergeCell ref="Q218:R218"/>
    <mergeCell ref="AJ219:AO219"/>
    <mergeCell ref="A220:B220"/>
    <mergeCell ref="C220:D220"/>
    <mergeCell ref="E220:F220"/>
    <mergeCell ref="G220:H220"/>
    <mergeCell ref="I220:K220"/>
    <mergeCell ref="L220:N220"/>
    <mergeCell ref="O220:P220"/>
    <mergeCell ref="Q220:R220"/>
    <mergeCell ref="Q216:R216"/>
    <mergeCell ref="S216:Z216"/>
    <mergeCell ref="AA216:AE216"/>
    <mergeCell ref="A216:B216"/>
    <mergeCell ref="C216:D216"/>
    <mergeCell ref="E216:F216"/>
    <mergeCell ref="G216:H216"/>
    <mergeCell ref="I216:K216"/>
    <mergeCell ref="L216:N216"/>
    <mergeCell ref="O216:P216"/>
    <mergeCell ref="O217:P217"/>
    <mergeCell ref="Q217:R217"/>
    <mergeCell ref="S217:Z217"/>
    <mergeCell ref="AA217:AE217"/>
    <mergeCell ref="AF217:AH217"/>
    <mergeCell ref="AJ217:AO217"/>
    <mergeCell ref="A217:B217"/>
    <mergeCell ref="C217:D217"/>
    <mergeCell ref="E217:F217"/>
    <mergeCell ref="G217:H217"/>
    <mergeCell ref="I217:K217"/>
    <mergeCell ref="L217:N217"/>
    <mergeCell ref="O214:P214"/>
    <mergeCell ref="Q214:R214"/>
    <mergeCell ref="S214:Z214"/>
    <mergeCell ref="AA214:AE214"/>
    <mergeCell ref="AF214:AH214"/>
    <mergeCell ref="AJ214:AO214"/>
    <mergeCell ref="AF215:AH215"/>
    <mergeCell ref="AJ215:AO215"/>
    <mergeCell ref="AF213:AH213"/>
    <mergeCell ref="AJ213:AO213"/>
    <mergeCell ref="A214:B214"/>
    <mergeCell ref="C214:D214"/>
    <mergeCell ref="E214:F214"/>
    <mergeCell ref="G214:H214"/>
    <mergeCell ref="I214:K214"/>
    <mergeCell ref="L214:N214"/>
    <mergeCell ref="O215:P215"/>
    <mergeCell ref="Q215:R215"/>
    <mergeCell ref="S215:Z215"/>
    <mergeCell ref="AA215:AE215"/>
    <mergeCell ref="A215:B215"/>
    <mergeCell ref="C215:D215"/>
    <mergeCell ref="E215:F215"/>
    <mergeCell ref="G215:H215"/>
    <mergeCell ref="I215:K215"/>
    <mergeCell ref="L215:N215"/>
    <mergeCell ref="L213:N213"/>
    <mergeCell ref="O213:P213"/>
    <mergeCell ref="Q213:R213"/>
    <mergeCell ref="S213:Z213"/>
    <mergeCell ref="AA213:AE213"/>
    <mergeCell ref="A213:B213"/>
    <mergeCell ref="C213:D213"/>
    <mergeCell ref="E213:F213"/>
    <mergeCell ref="G213:H213"/>
    <mergeCell ref="I213:K213"/>
    <mergeCell ref="O212:P212"/>
    <mergeCell ref="Q212:R212"/>
    <mergeCell ref="S212:Z212"/>
    <mergeCell ref="AA212:AE212"/>
    <mergeCell ref="AF212:AH212"/>
    <mergeCell ref="AJ212:AO212"/>
    <mergeCell ref="A212:B212"/>
    <mergeCell ref="C212:D212"/>
    <mergeCell ref="E212:F212"/>
    <mergeCell ref="G212:H212"/>
    <mergeCell ref="I212:K212"/>
    <mergeCell ref="L212:N212"/>
    <mergeCell ref="C210:D210"/>
    <mergeCell ref="E210:F210"/>
    <mergeCell ref="G210:H210"/>
    <mergeCell ref="I210:K210"/>
    <mergeCell ref="A210:B210"/>
    <mergeCell ref="S211:Z211"/>
    <mergeCell ref="AA211:AE211"/>
    <mergeCell ref="AF211:AH211"/>
    <mergeCell ref="AJ211:AO211"/>
    <mergeCell ref="L210:N210"/>
    <mergeCell ref="O210:P210"/>
    <mergeCell ref="Q210:R210"/>
    <mergeCell ref="S210:Z210"/>
    <mergeCell ref="AA210:AE210"/>
    <mergeCell ref="AF210:AH210"/>
    <mergeCell ref="AJ209:AO209"/>
    <mergeCell ref="AJ210:AO210"/>
    <mergeCell ref="A211:B211"/>
    <mergeCell ref="C211:D211"/>
    <mergeCell ref="E211:F211"/>
    <mergeCell ref="G211:H211"/>
    <mergeCell ref="I211:K211"/>
    <mergeCell ref="L211:N211"/>
    <mergeCell ref="O211:P211"/>
    <mergeCell ref="Q211:R211"/>
    <mergeCell ref="AF207:AH207"/>
    <mergeCell ref="AJ207:AO207"/>
    <mergeCell ref="A208:B208"/>
    <mergeCell ref="C208:D208"/>
    <mergeCell ref="E208:F208"/>
    <mergeCell ref="G208:H208"/>
    <mergeCell ref="I208:K208"/>
    <mergeCell ref="L208:N208"/>
    <mergeCell ref="O208:P208"/>
    <mergeCell ref="L209:N209"/>
    <mergeCell ref="O209:P209"/>
    <mergeCell ref="Q209:R209"/>
    <mergeCell ref="S209:Z209"/>
    <mergeCell ref="AA209:AE209"/>
    <mergeCell ref="AF209:AH209"/>
    <mergeCell ref="A209:B209"/>
    <mergeCell ref="C209:D209"/>
    <mergeCell ref="E209:F209"/>
    <mergeCell ref="G209:H209"/>
    <mergeCell ref="I209:K209"/>
    <mergeCell ref="Q208:R208"/>
    <mergeCell ref="S208:Z208"/>
    <mergeCell ref="A207:B207"/>
    <mergeCell ref="C207:D207"/>
    <mergeCell ref="E207:F207"/>
    <mergeCell ref="G207:H207"/>
    <mergeCell ref="I207:K207"/>
    <mergeCell ref="A204:B204"/>
    <mergeCell ref="C204:D204"/>
    <mergeCell ref="E204:F204"/>
    <mergeCell ref="G204:H204"/>
    <mergeCell ref="I204:K204"/>
    <mergeCell ref="Q207:R207"/>
    <mergeCell ref="A206:B206"/>
    <mergeCell ref="C206:D206"/>
    <mergeCell ref="E206:F206"/>
    <mergeCell ref="G206:H206"/>
    <mergeCell ref="L207:N207"/>
    <mergeCell ref="O207:P207"/>
    <mergeCell ref="A205:B205"/>
    <mergeCell ref="C205:D205"/>
    <mergeCell ref="E205:F205"/>
    <mergeCell ref="G205:H205"/>
    <mergeCell ref="I205:K205"/>
    <mergeCell ref="AF201:AH201"/>
    <mergeCell ref="I206:K206"/>
    <mergeCell ref="L206:N206"/>
    <mergeCell ref="O206:P206"/>
    <mergeCell ref="Q206:R206"/>
    <mergeCell ref="S206:Z206"/>
    <mergeCell ref="AA206:AE206"/>
    <mergeCell ref="O203:P203"/>
    <mergeCell ref="Q203:R203"/>
    <mergeCell ref="S203:Z203"/>
    <mergeCell ref="AA203:AE203"/>
    <mergeCell ref="AF203:AH203"/>
    <mergeCell ref="AJ203:AO203"/>
    <mergeCell ref="AA208:AE208"/>
    <mergeCell ref="AF208:AH208"/>
    <mergeCell ref="AJ208:AO208"/>
    <mergeCell ref="S207:Z207"/>
    <mergeCell ref="AA207:AE207"/>
    <mergeCell ref="AF206:AH206"/>
    <mergeCell ref="AJ206:AO206"/>
    <mergeCell ref="AF204:AH204"/>
    <mergeCell ref="AJ204:AO204"/>
    <mergeCell ref="A203:B203"/>
    <mergeCell ref="C203:D203"/>
    <mergeCell ref="E203:F203"/>
    <mergeCell ref="G203:H203"/>
    <mergeCell ref="I203:K203"/>
    <mergeCell ref="L203:N203"/>
    <mergeCell ref="C201:D201"/>
    <mergeCell ref="E201:F201"/>
    <mergeCell ref="G201:H201"/>
    <mergeCell ref="I201:K201"/>
    <mergeCell ref="AJ205:AO205"/>
    <mergeCell ref="L204:N204"/>
    <mergeCell ref="O204:P204"/>
    <mergeCell ref="Q204:R204"/>
    <mergeCell ref="S204:Z204"/>
    <mergeCell ref="AA204:AE204"/>
    <mergeCell ref="L205:N205"/>
    <mergeCell ref="O205:P205"/>
    <mergeCell ref="Q205:R205"/>
    <mergeCell ref="S205:Z205"/>
    <mergeCell ref="AA205:AE205"/>
    <mergeCell ref="AF205:AH205"/>
    <mergeCell ref="A201:B201"/>
    <mergeCell ref="S202:Z202"/>
    <mergeCell ref="AA202:AE202"/>
    <mergeCell ref="AF202:AH202"/>
    <mergeCell ref="AJ202:AO202"/>
    <mergeCell ref="L201:N201"/>
    <mergeCell ref="O201:P201"/>
    <mergeCell ref="Q201:R201"/>
    <mergeCell ref="S201:Z201"/>
    <mergeCell ref="AA201:AE201"/>
    <mergeCell ref="S200:Z200"/>
    <mergeCell ref="AA200:AE200"/>
    <mergeCell ref="AF200:AH200"/>
    <mergeCell ref="AJ200:AO200"/>
    <mergeCell ref="AF198:AH198"/>
    <mergeCell ref="AJ198:AO198"/>
    <mergeCell ref="A200:B200"/>
    <mergeCell ref="C200:D200"/>
    <mergeCell ref="E200:F200"/>
    <mergeCell ref="G200:H200"/>
    <mergeCell ref="I200:K200"/>
    <mergeCell ref="L200:N200"/>
    <mergeCell ref="O200:P200"/>
    <mergeCell ref="Q200:R200"/>
    <mergeCell ref="AJ201:AO201"/>
    <mergeCell ref="A202:B202"/>
    <mergeCell ref="C202:D202"/>
    <mergeCell ref="E202:F202"/>
    <mergeCell ref="G202:H202"/>
    <mergeCell ref="I202:K202"/>
    <mergeCell ref="L202:N202"/>
    <mergeCell ref="O202:P202"/>
    <mergeCell ref="Q202:R202"/>
    <mergeCell ref="Q198:R198"/>
    <mergeCell ref="S198:Z198"/>
    <mergeCell ref="AA198:AE198"/>
    <mergeCell ref="A198:B198"/>
    <mergeCell ref="C198:D198"/>
    <mergeCell ref="E198:F198"/>
    <mergeCell ref="G198:H198"/>
    <mergeCell ref="I198:K198"/>
    <mergeCell ref="L198:N198"/>
    <mergeCell ref="O198:P198"/>
    <mergeCell ref="O199:P199"/>
    <mergeCell ref="Q199:R199"/>
    <mergeCell ref="S199:Z199"/>
    <mergeCell ref="AA199:AE199"/>
    <mergeCell ref="AF199:AH199"/>
    <mergeCell ref="AJ199:AO199"/>
    <mergeCell ref="A199:B199"/>
    <mergeCell ref="C199:D199"/>
    <mergeCell ref="E199:F199"/>
    <mergeCell ref="G199:H199"/>
    <mergeCell ref="I199:K199"/>
    <mergeCell ref="L199:N199"/>
    <mergeCell ref="O196:P196"/>
    <mergeCell ref="Q196:R196"/>
    <mergeCell ref="S196:Z196"/>
    <mergeCell ref="AA196:AE196"/>
    <mergeCell ref="AF196:AH196"/>
    <mergeCell ref="AJ196:AO196"/>
    <mergeCell ref="AF197:AH197"/>
    <mergeCell ref="AJ197:AO197"/>
    <mergeCell ref="AF195:AH195"/>
    <mergeCell ref="AJ195:AO195"/>
    <mergeCell ref="A196:B196"/>
    <mergeCell ref="C196:D196"/>
    <mergeCell ref="E196:F196"/>
    <mergeCell ref="G196:H196"/>
    <mergeCell ref="I196:K196"/>
    <mergeCell ref="L196:N196"/>
    <mergeCell ref="O197:P197"/>
    <mergeCell ref="Q197:R197"/>
    <mergeCell ref="S197:Z197"/>
    <mergeCell ref="AA197:AE197"/>
    <mergeCell ref="A197:B197"/>
    <mergeCell ref="C197:D197"/>
    <mergeCell ref="E197:F197"/>
    <mergeCell ref="G197:H197"/>
    <mergeCell ref="I197:K197"/>
    <mergeCell ref="L197:N197"/>
    <mergeCell ref="L195:N195"/>
    <mergeCell ref="O195:P195"/>
    <mergeCell ref="Q195:R195"/>
    <mergeCell ref="S195:Z195"/>
    <mergeCell ref="AA195:AE195"/>
    <mergeCell ref="A195:B195"/>
    <mergeCell ref="C195:D195"/>
    <mergeCell ref="E195:F195"/>
    <mergeCell ref="G195:H195"/>
    <mergeCell ref="I195:K195"/>
    <mergeCell ref="O194:P194"/>
    <mergeCell ref="Q194:R194"/>
    <mergeCell ref="S194:Z194"/>
    <mergeCell ref="AA194:AE194"/>
    <mergeCell ref="AF194:AH194"/>
    <mergeCell ref="AJ194:AO194"/>
    <mergeCell ref="A194:B194"/>
    <mergeCell ref="C194:D194"/>
    <mergeCell ref="E194:F194"/>
    <mergeCell ref="G194:H194"/>
    <mergeCell ref="I194:K194"/>
    <mergeCell ref="L194:N194"/>
    <mergeCell ref="C192:D192"/>
    <mergeCell ref="E192:F192"/>
    <mergeCell ref="G192:H192"/>
    <mergeCell ref="I192:K192"/>
    <mergeCell ref="A192:B192"/>
    <mergeCell ref="S193:Z193"/>
    <mergeCell ref="AA193:AE193"/>
    <mergeCell ref="AF193:AH193"/>
    <mergeCell ref="AJ193:AO193"/>
    <mergeCell ref="L192:N192"/>
    <mergeCell ref="O192:P192"/>
    <mergeCell ref="Q192:R192"/>
    <mergeCell ref="S192:Z192"/>
    <mergeCell ref="AA192:AE192"/>
    <mergeCell ref="AF192:AH192"/>
    <mergeCell ref="AJ191:AO191"/>
    <mergeCell ref="AJ192:AO192"/>
    <mergeCell ref="A193:B193"/>
    <mergeCell ref="C193:D193"/>
    <mergeCell ref="E193:F193"/>
    <mergeCell ref="G193:H193"/>
    <mergeCell ref="I193:K193"/>
    <mergeCell ref="L193:N193"/>
    <mergeCell ref="O193:P193"/>
    <mergeCell ref="Q193:R193"/>
    <mergeCell ref="AF189:AH189"/>
    <mergeCell ref="AJ189:AO189"/>
    <mergeCell ref="A190:B190"/>
    <mergeCell ref="C190:D190"/>
    <mergeCell ref="E190:F190"/>
    <mergeCell ref="G190:H190"/>
    <mergeCell ref="I190:K190"/>
    <mergeCell ref="L190:N190"/>
    <mergeCell ref="O190:P190"/>
    <mergeCell ref="L191:N191"/>
    <mergeCell ref="O191:P191"/>
    <mergeCell ref="Q191:R191"/>
    <mergeCell ref="S191:Z191"/>
    <mergeCell ref="AA191:AE191"/>
    <mergeCell ref="AF191:AH191"/>
    <mergeCell ref="A191:B191"/>
    <mergeCell ref="C191:D191"/>
    <mergeCell ref="E191:F191"/>
    <mergeCell ref="G191:H191"/>
    <mergeCell ref="I191:K191"/>
    <mergeCell ref="Q190:R190"/>
    <mergeCell ref="S190:Z190"/>
    <mergeCell ref="A189:B189"/>
    <mergeCell ref="C189:D189"/>
    <mergeCell ref="E189:F189"/>
    <mergeCell ref="G189:H189"/>
    <mergeCell ref="I189:K189"/>
    <mergeCell ref="A186:B186"/>
    <mergeCell ref="C186:D186"/>
    <mergeCell ref="E186:F186"/>
    <mergeCell ref="G186:H186"/>
    <mergeCell ref="I186:K186"/>
    <mergeCell ref="Q189:R189"/>
    <mergeCell ref="A188:B188"/>
    <mergeCell ref="C188:D188"/>
    <mergeCell ref="E188:F188"/>
    <mergeCell ref="G188:H188"/>
    <mergeCell ref="L189:N189"/>
    <mergeCell ref="O189:P189"/>
    <mergeCell ref="A187:B187"/>
    <mergeCell ref="C187:D187"/>
    <mergeCell ref="E187:F187"/>
    <mergeCell ref="G187:H187"/>
    <mergeCell ref="I187:K187"/>
    <mergeCell ref="AF183:AH183"/>
    <mergeCell ref="I188:K188"/>
    <mergeCell ref="L188:N188"/>
    <mergeCell ref="O188:P188"/>
    <mergeCell ref="Q188:R188"/>
    <mergeCell ref="S188:Z188"/>
    <mergeCell ref="AA188:AE188"/>
    <mergeCell ref="O185:P185"/>
    <mergeCell ref="Q185:R185"/>
    <mergeCell ref="S185:Z185"/>
    <mergeCell ref="AA185:AE185"/>
    <mergeCell ref="AF185:AH185"/>
    <mergeCell ref="AJ185:AO185"/>
    <mergeCell ref="AA190:AE190"/>
    <mergeCell ref="AF190:AH190"/>
    <mergeCell ref="AJ190:AO190"/>
    <mergeCell ref="S189:Z189"/>
    <mergeCell ref="AA189:AE189"/>
    <mergeCell ref="AF188:AH188"/>
    <mergeCell ref="AJ188:AO188"/>
    <mergeCell ref="AF186:AH186"/>
    <mergeCell ref="AJ186:AO186"/>
    <mergeCell ref="A185:B185"/>
    <mergeCell ref="C185:D185"/>
    <mergeCell ref="E185:F185"/>
    <mergeCell ref="G185:H185"/>
    <mergeCell ref="I185:K185"/>
    <mergeCell ref="L185:N185"/>
    <mergeCell ref="C183:D183"/>
    <mergeCell ref="E183:F183"/>
    <mergeCell ref="G183:H183"/>
    <mergeCell ref="I183:K183"/>
    <mergeCell ref="AJ187:AO187"/>
    <mergeCell ref="L186:N186"/>
    <mergeCell ref="O186:P186"/>
    <mergeCell ref="Q186:R186"/>
    <mergeCell ref="S186:Z186"/>
    <mergeCell ref="AA186:AE186"/>
    <mergeCell ref="L187:N187"/>
    <mergeCell ref="O187:P187"/>
    <mergeCell ref="Q187:R187"/>
    <mergeCell ref="S187:Z187"/>
    <mergeCell ref="AA187:AE187"/>
    <mergeCell ref="AF187:AH187"/>
    <mergeCell ref="A183:B183"/>
    <mergeCell ref="S184:Z184"/>
    <mergeCell ref="AA184:AE184"/>
    <mergeCell ref="AF184:AH184"/>
    <mergeCell ref="AJ184:AO184"/>
    <mergeCell ref="L183:N183"/>
    <mergeCell ref="O183:P183"/>
    <mergeCell ref="Q183:R183"/>
    <mergeCell ref="S183:Z183"/>
    <mergeCell ref="AA183:AE183"/>
    <mergeCell ref="S182:Z182"/>
    <mergeCell ref="AA182:AE182"/>
    <mergeCell ref="AF182:AH182"/>
    <mergeCell ref="AJ182:AO182"/>
    <mergeCell ref="AF180:AH180"/>
    <mergeCell ref="AJ180:AO180"/>
    <mergeCell ref="A182:B182"/>
    <mergeCell ref="C182:D182"/>
    <mergeCell ref="E182:F182"/>
    <mergeCell ref="G182:H182"/>
    <mergeCell ref="I182:K182"/>
    <mergeCell ref="L182:N182"/>
    <mergeCell ref="O182:P182"/>
    <mergeCell ref="Q182:R182"/>
    <mergeCell ref="AJ183:AO183"/>
    <mergeCell ref="A184:B184"/>
    <mergeCell ref="C184:D184"/>
    <mergeCell ref="E184:F184"/>
    <mergeCell ref="G184:H184"/>
    <mergeCell ref="I184:K184"/>
    <mergeCell ref="L184:N184"/>
    <mergeCell ref="O184:P184"/>
    <mergeCell ref="Q184:R184"/>
    <mergeCell ref="Q180:R180"/>
    <mergeCell ref="S180:Z180"/>
    <mergeCell ref="AA180:AE180"/>
    <mergeCell ref="A180:B180"/>
    <mergeCell ref="C180:D180"/>
    <mergeCell ref="E180:F180"/>
    <mergeCell ref="G180:H180"/>
    <mergeCell ref="I180:K180"/>
    <mergeCell ref="L180:N180"/>
    <mergeCell ref="O180:P180"/>
    <mergeCell ref="O181:P181"/>
    <mergeCell ref="Q181:R181"/>
    <mergeCell ref="S181:Z181"/>
    <mergeCell ref="AA181:AE181"/>
    <mergeCell ref="AF181:AH181"/>
    <mergeCell ref="AJ181:AO181"/>
    <mergeCell ref="A181:B181"/>
    <mergeCell ref="C181:D181"/>
    <mergeCell ref="E181:F181"/>
    <mergeCell ref="G181:H181"/>
    <mergeCell ref="I181:K181"/>
    <mergeCell ref="L181:N181"/>
    <mergeCell ref="O178:P178"/>
    <mergeCell ref="Q178:R178"/>
    <mergeCell ref="S178:Z178"/>
    <mergeCell ref="AA178:AE178"/>
    <mergeCell ref="AF178:AH178"/>
    <mergeCell ref="AJ178:AO178"/>
    <mergeCell ref="AF179:AH179"/>
    <mergeCell ref="AJ179:AO179"/>
    <mergeCell ref="AF177:AH177"/>
    <mergeCell ref="AJ177:AO177"/>
    <mergeCell ref="A178:B178"/>
    <mergeCell ref="C178:D178"/>
    <mergeCell ref="E178:F178"/>
    <mergeCell ref="G178:H178"/>
    <mergeCell ref="I178:K178"/>
    <mergeCell ref="L178:N178"/>
    <mergeCell ref="O179:P179"/>
    <mergeCell ref="Q179:R179"/>
    <mergeCell ref="S179:Z179"/>
    <mergeCell ref="AA179:AE179"/>
    <mergeCell ref="A179:B179"/>
    <mergeCell ref="C179:D179"/>
    <mergeCell ref="E179:F179"/>
    <mergeCell ref="G179:H179"/>
    <mergeCell ref="I179:K179"/>
    <mergeCell ref="L179:N179"/>
    <mergeCell ref="L177:N177"/>
    <mergeCell ref="O177:P177"/>
    <mergeCell ref="Q177:R177"/>
    <mergeCell ref="S177:Z177"/>
    <mergeCell ref="AA177:AE177"/>
    <mergeCell ref="A177:B177"/>
    <mergeCell ref="C177:D177"/>
    <mergeCell ref="E177:F177"/>
    <mergeCell ref="G177:H177"/>
    <mergeCell ref="I177:K177"/>
    <mergeCell ref="O176:P176"/>
    <mergeCell ref="Q176:R176"/>
    <mergeCell ref="S176:Z176"/>
    <mergeCell ref="AA176:AE176"/>
    <mergeCell ref="AF176:AH176"/>
    <mergeCell ref="AJ176:AO176"/>
    <mergeCell ref="A176:B176"/>
    <mergeCell ref="C176:D176"/>
    <mergeCell ref="E176:F176"/>
    <mergeCell ref="G176:H176"/>
    <mergeCell ref="I176:K176"/>
    <mergeCell ref="L176:N176"/>
    <mergeCell ref="C174:D174"/>
    <mergeCell ref="E174:F174"/>
    <mergeCell ref="G174:H174"/>
    <mergeCell ref="I174:K174"/>
    <mergeCell ref="A174:B174"/>
    <mergeCell ref="S175:Z175"/>
    <mergeCell ref="AA175:AE175"/>
    <mergeCell ref="AF175:AH175"/>
    <mergeCell ref="AJ175:AO175"/>
    <mergeCell ref="L174:N174"/>
    <mergeCell ref="O174:P174"/>
    <mergeCell ref="Q174:R174"/>
    <mergeCell ref="S174:Z174"/>
    <mergeCell ref="AA174:AE174"/>
    <mergeCell ref="AF174:AH174"/>
    <mergeCell ref="AJ173:AO173"/>
    <mergeCell ref="AJ174:AO174"/>
    <mergeCell ref="A175:B175"/>
    <mergeCell ref="C175:D175"/>
    <mergeCell ref="E175:F175"/>
    <mergeCell ref="G175:H175"/>
    <mergeCell ref="I175:K175"/>
    <mergeCell ref="L175:N175"/>
    <mergeCell ref="O175:P175"/>
    <mergeCell ref="Q175:R175"/>
    <mergeCell ref="AF171:AH171"/>
    <mergeCell ref="AJ171:AO171"/>
    <mergeCell ref="A172:B172"/>
    <mergeCell ref="C172:D172"/>
    <mergeCell ref="E172:F172"/>
    <mergeCell ref="G172:H172"/>
    <mergeCell ref="I172:K172"/>
    <mergeCell ref="L172:N172"/>
    <mergeCell ref="O172:P172"/>
    <mergeCell ref="L173:N173"/>
    <mergeCell ref="O173:P173"/>
    <mergeCell ref="Q173:R173"/>
    <mergeCell ref="S173:Z173"/>
    <mergeCell ref="AA173:AE173"/>
    <mergeCell ref="AF173:AH173"/>
    <mergeCell ref="A173:B173"/>
    <mergeCell ref="C173:D173"/>
    <mergeCell ref="E173:F173"/>
    <mergeCell ref="G173:H173"/>
    <mergeCell ref="I173:K173"/>
    <mergeCell ref="Q172:R172"/>
    <mergeCell ref="S172:Z172"/>
    <mergeCell ref="A171:B171"/>
    <mergeCell ref="C171:D171"/>
    <mergeCell ref="E171:F171"/>
    <mergeCell ref="G171:H171"/>
    <mergeCell ref="I171:K171"/>
    <mergeCell ref="A168:B168"/>
    <mergeCell ref="C168:D168"/>
    <mergeCell ref="E168:F168"/>
    <mergeCell ref="G168:H168"/>
    <mergeCell ref="I168:K168"/>
    <mergeCell ref="Q171:R171"/>
    <mergeCell ref="A170:B170"/>
    <mergeCell ref="C170:D170"/>
    <mergeCell ref="E170:F170"/>
    <mergeCell ref="G170:H170"/>
    <mergeCell ref="L171:N171"/>
    <mergeCell ref="O171:P171"/>
    <mergeCell ref="A169:B169"/>
    <mergeCell ref="C169:D169"/>
    <mergeCell ref="E169:F169"/>
    <mergeCell ref="G169:H169"/>
    <mergeCell ref="I169:K169"/>
    <mergeCell ref="AF165:AH165"/>
    <mergeCell ref="I170:K170"/>
    <mergeCell ref="L170:N170"/>
    <mergeCell ref="O170:P170"/>
    <mergeCell ref="Q170:R170"/>
    <mergeCell ref="S170:Z170"/>
    <mergeCell ref="AA170:AE170"/>
    <mergeCell ref="O167:P167"/>
    <mergeCell ref="Q167:R167"/>
    <mergeCell ref="S167:Z167"/>
    <mergeCell ref="AA167:AE167"/>
    <mergeCell ref="AF167:AH167"/>
    <mergeCell ref="AJ167:AO167"/>
    <mergeCell ref="AA172:AE172"/>
    <mergeCell ref="AF172:AH172"/>
    <mergeCell ref="AJ172:AO172"/>
    <mergeCell ref="S171:Z171"/>
    <mergeCell ref="AA171:AE171"/>
    <mergeCell ref="AF170:AH170"/>
    <mergeCell ref="AJ170:AO170"/>
    <mergeCell ref="AF168:AH168"/>
    <mergeCell ref="AJ168:AO168"/>
    <mergeCell ref="A167:B167"/>
    <mergeCell ref="C167:D167"/>
    <mergeCell ref="E167:F167"/>
    <mergeCell ref="G167:H167"/>
    <mergeCell ref="I167:K167"/>
    <mergeCell ref="L167:N167"/>
    <mergeCell ref="C165:D165"/>
    <mergeCell ref="E165:F165"/>
    <mergeCell ref="G165:H165"/>
    <mergeCell ref="I165:K165"/>
    <mergeCell ref="AJ169:AO169"/>
    <mergeCell ref="L168:N168"/>
    <mergeCell ref="O168:P168"/>
    <mergeCell ref="Q168:R168"/>
    <mergeCell ref="S168:Z168"/>
    <mergeCell ref="AA168:AE168"/>
    <mergeCell ref="L169:N169"/>
    <mergeCell ref="O169:P169"/>
    <mergeCell ref="Q169:R169"/>
    <mergeCell ref="S169:Z169"/>
    <mergeCell ref="AA169:AE169"/>
    <mergeCell ref="AF169:AH169"/>
    <mergeCell ref="A165:B165"/>
    <mergeCell ref="S166:Z166"/>
    <mergeCell ref="AA166:AE166"/>
    <mergeCell ref="AF166:AH166"/>
    <mergeCell ref="AJ166:AO166"/>
    <mergeCell ref="L165:N165"/>
    <mergeCell ref="O165:P165"/>
    <mergeCell ref="Q165:R165"/>
    <mergeCell ref="S165:Z165"/>
    <mergeCell ref="AA165:AE165"/>
    <mergeCell ref="S164:Z164"/>
    <mergeCell ref="AA164:AE164"/>
    <mergeCell ref="AF164:AH164"/>
    <mergeCell ref="AJ164:AO164"/>
    <mergeCell ref="AF162:AH162"/>
    <mergeCell ref="AJ162:AO162"/>
    <mergeCell ref="A164:B164"/>
    <mergeCell ref="C164:D164"/>
    <mergeCell ref="E164:F164"/>
    <mergeCell ref="G164:H164"/>
    <mergeCell ref="I164:K164"/>
    <mergeCell ref="L164:N164"/>
    <mergeCell ref="O164:P164"/>
    <mergeCell ref="Q164:R164"/>
    <mergeCell ref="AJ165:AO165"/>
    <mergeCell ref="A166:B166"/>
    <mergeCell ref="C166:D166"/>
    <mergeCell ref="E166:F166"/>
    <mergeCell ref="G166:H166"/>
    <mergeCell ref="I166:K166"/>
    <mergeCell ref="L166:N166"/>
    <mergeCell ref="O166:P166"/>
    <mergeCell ref="Q166:R166"/>
    <mergeCell ref="Q162:R162"/>
    <mergeCell ref="S162:Z162"/>
    <mergeCell ref="AA162:AE162"/>
    <mergeCell ref="A162:B162"/>
    <mergeCell ref="C162:D162"/>
    <mergeCell ref="E162:F162"/>
    <mergeCell ref="G162:H162"/>
    <mergeCell ref="I162:K162"/>
    <mergeCell ref="L162:N162"/>
    <mergeCell ref="O162:P162"/>
    <mergeCell ref="O163:P163"/>
    <mergeCell ref="Q163:R163"/>
    <mergeCell ref="S163:Z163"/>
    <mergeCell ref="AA163:AE163"/>
    <mergeCell ref="AF163:AH163"/>
    <mergeCell ref="AJ163:AO163"/>
    <mergeCell ref="A163:B163"/>
    <mergeCell ref="C163:D163"/>
    <mergeCell ref="E163:F163"/>
    <mergeCell ref="G163:H163"/>
    <mergeCell ref="I163:K163"/>
    <mergeCell ref="L163:N163"/>
    <mergeCell ref="O160:P160"/>
    <mergeCell ref="Q160:R160"/>
    <mergeCell ref="S160:Z160"/>
    <mergeCell ref="AA160:AE160"/>
    <mergeCell ref="AF160:AH160"/>
    <mergeCell ref="AJ160:AO160"/>
    <mergeCell ref="AF161:AH161"/>
    <mergeCell ref="AJ161:AO161"/>
    <mergeCell ref="AF159:AH159"/>
    <mergeCell ref="AJ159:AO159"/>
    <mergeCell ref="A160:B160"/>
    <mergeCell ref="C160:D160"/>
    <mergeCell ref="E160:F160"/>
    <mergeCell ref="G160:H160"/>
    <mergeCell ref="I160:K160"/>
    <mergeCell ref="L160:N160"/>
    <mergeCell ref="O161:P161"/>
    <mergeCell ref="Q161:R161"/>
    <mergeCell ref="S161:Z161"/>
    <mergeCell ref="AA161:AE161"/>
    <mergeCell ref="A161:B161"/>
    <mergeCell ref="C161:D161"/>
    <mergeCell ref="E161:F161"/>
    <mergeCell ref="G161:H161"/>
    <mergeCell ref="I161:K161"/>
    <mergeCell ref="L161:N161"/>
    <mergeCell ref="L159:N159"/>
    <mergeCell ref="O159:P159"/>
    <mergeCell ref="Q159:R159"/>
    <mergeCell ref="S159:Z159"/>
    <mergeCell ref="AA159:AE159"/>
    <mergeCell ref="A159:B159"/>
    <mergeCell ref="C159:D159"/>
    <mergeCell ref="E159:F159"/>
    <mergeCell ref="G159:H159"/>
    <mergeCell ref="I159:K159"/>
    <mergeCell ref="O158:P158"/>
    <mergeCell ref="Q158:R158"/>
    <mergeCell ref="S158:Z158"/>
    <mergeCell ref="AA158:AE158"/>
    <mergeCell ref="AF158:AH158"/>
    <mergeCell ref="AJ158:AO158"/>
    <mergeCell ref="A158:B158"/>
    <mergeCell ref="C158:D158"/>
    <mergeCell ref="E158:F158"/>
    <mergeCell ref="G158:H158"/>
    <mergeCell ref="I158:K158"/>
    <mergeCell ref="L158:N158"/>
    <mergeCell ref="C156:D156"/>
    <mergeCell ref="E156:F156"/>
    <mergeCell ref="G156:H156"/>
    <mergeCell ref="I156:K156"/>
    <mergeCell ref="A156:B156"/>
    <mergeCell ref="S157:Z157"/>
    <mergeCell ref="AA157:AE157"/>
    <mergeCell ref="AF157:AH157"/>
    <mergeCell ref="AJ157:AO157"/>
    <mergeCell ref="L156:N156"/>
    <mergeCell ref="O156:P156"/>
    <mergeCell ref="Q156:R156"/>
    <mergeCell ref="S156:Z156"/>
    <mergeCell ref="AA156:AE156"/>
    <mergeCell ref="AF156:AH156"/>
    <mergeCell ref="AJ155:AO155"/>
    <mergeCell ref="AJ156:AO156"/>
    <mergeCell ref="A157:B157"/>
    <mergeCell ref="C157:D157"/>
    <mergeCell ref="E157:F157"/>
    <mergeCell ref="G157:H157"/>
    <mergeCell ref="I157:K157"/>
    <mergeCell ref="L157:N157"/>
    <mergeCell ref="O157:P157"/>
    <mergeCell ref="Q157:R157"/>
    <mergeCell ref="AF153:AH153"/>
    <mergeCell ref="AJ153:AO153"/>
    <mergeCell ref="A154:B154"/>
    <mergeCell ref="C154:D154"/>
    <mergeCell ref="E154:F154"/>
    <mergeCell ref="G154:H154"/>
    <mergeCell ref="I154:K154"/>
    <mergeCell ref="L154:N154"/>
    <mergeCell ref="O154:P154"/>
    <mergeCell ref="L155:N155"/>
    <mergeCell ref="O155:P155"/>
    <mergeCell ref="Q155:R155"/>
    <mergeCell ref="S155:Z155"/>
    <mergeCell ref="AA155:AE155"/>
    <mergeCell ref="AF155:AH155"/>
    <mergeCell ref="A155:B155"/>
    <mergeCell ref="C155:D155"/>
    <mergeCell ref="E155:F155"/>
    <mergeCell ref="G155:H155"/>
    <mergeCell ref="I155:K155"/>
    <mergeCell ref="Q154:R154"/>
    <mergeCell ref="S154:Z154"/>
    <mergeCell ref="A153:B153"/>
    <mergeCell ref="C153:D153"/>
    <mergeCell ref="E153:F153"/>
    <mergeCell ref="G153:H153"/>
    <mergeCell ref="I153:K153"/>
    <mergeCell ref="A150:B150"/>
    <mergeCell ref="C150:D150"/>
    <mergeCell ref="E150:F150"/>
    <mergeCell ref="G150:H150"/>
    <mergeCell ref="I150:K150"/>
    <mergeCell ref="Q153:R153"/>
    <mergeCell ref="A152:B152"/>
    <mergeCell ref="C152:D152"/>
    <mergeCell ref="E152:F152"/>
    <mergeCell ref="G152:H152"/>
    <mergeCell ref="L153:N153"/>
    <mergeCell ref="O153:P153"/>
    <mergeCell ref="A151:B151"/>
    <mergeCell ref="C151:D151"/>
    <mergeCell ref="E151:F151"/>
    <mergeCell ref="G151:H151"/>
    <mergeCell ref="I151:K151"/>
    <mergeCell ref="AF147:AH147"/>
    <mergeCell ref="I152:K152"/>
    <mergeCell ref="L152:N152"/>
    <mergeCell ref="O152:P152"/>
    <mergeCell ref="Q152:R152"/>
    <mergeCell ref="S152:Z152"/>
    <mergeCell ref="AA152:AE152"/>
    <mergeCell ref="O149:P149"/>
    <mergeCell ref="Q149:R149"/>
    <mergeCell ref="S149:Z149"/>
    <mergeCell ref="AA149:AE149"/>
    <mergeCell ref="AF149:AH149"/>
    <mergeCell ref="AJ149:AO149"/>
    <mergeCell ref="AA154:AE154"/>
    <mergeCell ref="AF154:AH154"/>
    <mergeCell ref="AJ154:AO154"/>
    <mergeCell ref="S153:Z153"/>
    <mergeCell ref="AA153:AE153"/>
    <mergeCell ref="AF152:AH152"/>
    <mergeCell ref="AJ152:AO152"/>
    <mergeCell ref="AF150:AH150"/>
    <mergeCell ref="AJ150:AO150"/>
    <mergeCell ref="A149:B149"/>
    <mergeCell ref="C149:D149"/>
    <mergeCell ref="E149:F149"/>
    <mergeCell ref="G149:H149"/>
    <mergeCell ref="I149:K149"/>
    <mergeCell ref="L149:N149"/>
    <mergeCell ref="C147:D147"/>
    <mergeCell ref="E147:F147"/>
    <mergeCell ref="G147:H147"/>
    <mergeCell ref="I147:K147"/>
    <mergeCell ref="AJ151:AO151"/>
    <mergeCell ref="L150:N150"/>
    <mergeCell ref="O150:P150"/>
    <mergeCell ref="Q150:R150"/>
    <mergeCell ref="S150:Z150"/>
    <mergeCell ref="AA150:AE150"/>
    <mergeCell ref="L151:N151"/>
    <mergeCell ref="O151:P151"/>
    <mergeCell ref="Q151:R151"/>
    <mergeCell ref="S151:Z151"/>
    <mergeCell ref="AA151:AE151"/>
    <mergeCell ref="AF151:AH151"/>
    <mergeCell ref="A147:B147"/>
    <mergeCell ref="S148:Z148"/>
    <mergeCell ref="AA148:AE148"/>
    <mergeCell ref="AF148:AH148"/>
    <mergeCell ref="AJ148:AO148"/>
    <mergeCell ref="L147:N147"/>
    <mergeCell ref="O147:P147"/>
    <mergeCell ref="Q147:R147"/>
    <mergeCell ref="S147:Z147"/>
    <mergeCell ref="AA147:AE147"/>
    <mergeCell ref="S146:Z146"/>
    <mergeCell ref="AA146:AE146"/>
    <mergeCell ref="AF146:AH146"/>
    <mergeCell ref="AJ146:AO146"/>
    <mergeCell ref="AF144:AH144"/>
    <mergeCell ref="AJ144:AO144"/>
    <mergeCell ref="A146:B146"/>
    <mergeCell ref="C146:D146"/>
    <mergeCell ref="E146:F146"/>
    <mergeCell ref="G146:H146"/>
    <mergeCell ref="I146:K146"/>
    <mergeCell ref="L146:N146"/>
    <mergeCell ref="O146:P146"/>
    <mergeCell ref="Q146:R146"/>
    <mergeCell ref="AJ147:AO147"/>
    <mergeCell ref="A148:B148"/>
    <mergeCell ref="C148:D148"/>
    <mergeCell ref="E148:F148"/>
    <mergeCell ref="G148:H148"/>
    <mergeCell ref="I148:K148"/>
    <mergeCell ref="L148:N148"/>
    <mergeCell ref="O148:P148"/>
    <mergeCell ref="Q148:R148"/>
    <mergeCell ref="Q144:R144"/>
    <mergeCell ref="S144:Z144"/>
    <mergeCell ref="AA144:AE144"/>
    <mergeCell ref="A144:B144"/>
    <mergeCell ref="C144:D144"/>
    <mergeCell ref="E144:F144"/>
    <mergeCell ref="G144:H144"/>
    <mergeCell ref="I144:K144"/>
    <mergeCell ref="L144:N144"/>
    <mergeCell ref="O144:P144"/>
    <mergeCell ref="O145:P145"/>
    <mergeCell ref="Q145:R145"/>
    <mergeCell ref="S145:Z145"/>
    <mergeCell ref="AA145:AE145"/>
    <mergeCell ref="AF145:AH145"/>
    <mergeCell ref="AJ145:AO145"/>
    <mergeCell ref="A145:B145"/>
    <mergeCell ref="C145:D145"/>
    <mergeCell ref="E145:F145"/>
    <mergeCell ref="G145:H145"/>
    <mergeCell ref="I145:K145"/>
    <mergeCell ref="L145:N145"/>
    <mergeCell ref="O142:P142"/>
    <mergeCell ref="Q142:R142"/>
    <mergeCell ref="S142:Z142"/>
    <mergeCell ref="AA142:AE142"/>
    <mergeCell ref="AF142:AH142"/>
    <mergeCell ref="AJ142:AO142"/>
    <mergeCell ref="AF143:AH143"/>
    <mergeCell ref="AJ143:AO143"/>
    <mergeCell ref="AF141:AH141"/>
    <mergeCell ref="AJ141:AO141"/>
    <mergeCell ref="A142:B142"/>
    <mergeCell ref="C142:D142"/>
    <mergeCell ref="E142:F142"/>
    <mergeCell ref="G142:H142"/>
    <mergeCell ref="I142:K142"/>
    <mergeCell ref="L142:N142"/>
    <mergeCell ref="O143:P143"/>
    <mergeCell ref="Q143:R143"/>
    <mergeCell ref="S143:Z143"/>
    <mergeCell ref="AA143:AE143"/>
    <mergeCell ref="A143:B143"/>
    <mergeCell ref="C143:D143"/>
    <mergeCell ref="E143:F143"/>
    <mergeCell ref="G143:H143"/>
    <mergeCell ref="I143:K143"/>
    <mergeCell ref="L143:N143"/>
    <mergeCell ref="L141:N141"/>
    <mergeCell ref="O141:P141"/>
    <mergeCell ref="Q141:R141"/>
    <mergeCell ref="S141:Z141"/>
    <mergeCell ref="AA141:AE141"/>
    <mergeCell ref="A141:B141"/>
    <mergeCell ref="C141:D141"/>
    <mergeCell ref="E141:F141"/>
    <mergeCell ref="G141:H141"/>
    <mergeCell ref="I141:K141"/>
    <mergeCell ref="O140:P140"/>
    <mergeCell ref="Q140:R140"/>
    <mergeCell ref="S140:Z140"/>
    <mergeCell ref="AA140:AE140"/>
    <mergeCell ref="AF140:AH140"/>
    <mergeCell ref="AJ140:AO140"/>
    <mergeCell ref="A140:B140"/>
    <mergeCell ref="C140:D140"/>
    <mergeCell ref="E140:F140"/>
    <mergeCell ref="G140:H140"/>
    <mergeCell ref="I140:K140"/>
    <mergeCell ref="L140:N140"/>
    <mergeCell ref="C138:D138"/>
    <mergeCell ref="E138:F138"/>
    <mergeCell ref="G138:H138"/>
    <mergeCell ref="I138:K138"/>
    <mergeCell ref="A138:B138"/>
    <mergeCell ref="S139:Z139"/>
    <mergeCell ref="AA139:AE139"/>
    <mergeCell ref="AF139:AH139"/>
    <mergeCell ref="AJ139:AO139"/>
    <mergeCell ref="L138:N138"/>
    <mergeCell ref="O138:P138"/>
    <mergeCell ref="Q138:R138"/>
    <mergeCell ref="S138:Z138"/>
    <mergeCell ref="AA138:AE138"/>
    <mergeCell ref="AF138:AH138"/>
    <mergeCell ref="AJ137:AO137"/>
    <mergeCell ref="AJ138:AO138"/>
    <mergeCell ref="A139:B139"/>
    <mergeCell ref="C139:D139"/>
    <mergeCell ref="E139:F139"/>
    <mergeCell ref="G139:H139"/>
    <mergeCell ref="I139:K139"/>
    <mergeCell ref="L139:N139"/>
    <mergeCell ref="O139:P139"/>
    <mergeCell ref="Q139:R139"/>
    <mergeCell ref="AF135:AH135"/>
    <mergeCell ref="AJ135:AO135"/>
    <mergeCell ref="A136:B136"/>
    <mergeCell ref="C136:D136"/>
    <mergeCell ref="E136:F136"/>
    <mergeCell ref="G136:H136"/>
    <mergeCell ref="I136:K136"/>
    <mergeCell ref="L136:N136"/>
    <mergeCell ref="O136:P136"/>
    <mergeCell ref="L137:N137"/>
    <mergeCell ref="O137:P137"/>
    <mergeCell ref="Q137:R137"/>
    <mergeCell ref="S137:Z137"/>
    <mergeCell ref="AA137:AE137"/>
    <mergeCell ref="AF137:AH137"/>
    <mergeCell ref="A137:B137"/>
    <mergeCell ref="C137:D137"/>
    <mergeCell ref="E137:F137"/>
    <mergeCell ref="G137:H137"/>
    <mergeCell ref="I137:K137"/>
    <mergeCell ref="Q136:R136"/>
    <mergeCell ref="S136:Z136"/>
    <mergeCell ref="A135:B135"/>
    <mergeCell ref="C135:D135"/>
    <mergeCell ref="E135:F135"/>
    <mergeCell ref="G135:H135"/>
    <mergeCell ref="I135:K135"/>
    <mergeCell ref="A132:B132"/>
    <mergeCell ref="C132:D132"/>
    <mergeCell ref="E132:F132"/>
    <mergeCell ref="G132:H132"/>
    <mergeCell ref="I132:K132"/>
    <mergeCell ref="Q135:R135"/>
    <mergeCell ref="A134:B134"/>
    <mergeCell ref="C134:D134"/>
    <mergeCell ref="E134:F134"/>
    <mergeCell ref="G134:H134"/>
    <mergeCell ref="L135:N135"/>
    <mergeCell ref="O135:P135"/>
    <mergeCell ref="A133:B133"/>
    <mergeCell ref="C133:D133"/>
    <mergeCell ref="E133:F133"/>
    <mergeCell ref="G133:H133"/>
    <mergeCell ref="I133:K133"/>
    <mergeCell ref="AF129:AH129"/>
    <mergeCell ref="I134:K134"/>
    <mergeCell ref="L134:N134"/>
    <mergeCell ref="O134:P134"/>
    <mergeCell ref="Q134:R134"/>
    <mergeCell ref="S134:Z134"/>
    <mergeCell ref="AA134:AE134"/>
    <mergeCell ref="O131:P131"/>
    <mergeCell ref="Q131:R131"/>
    <mergeCell ref="S131:Z131"/>
    <mergeCell ref="AA131:AE131"/>
    <mergeCell ref="AF131:AH131"/>
    <mergeCell ref="AJ131:AO131"/>
    <mergeCell ref="AA136:AE136"/>
    <mergeCell ref="AF136:AH136"/>
    <mergeCell ref="AJ136:AO136"/>
    <mergeCell ref="S135:Z135"/>
    <mergeCell ref="AA135:AE135"/>
    <mergeCell ref="AF134:AH134"/>
    <mergeCell ref="AJ134:AO134"/>
    <mergeCell ref="AF132:AH132"/>
    <mergeCell ref="AJ132:AO132"/>
    <mergeCell ref="A131:B131"/>
    <mergeCell ref="C131:D131"/>
    <mergeCell ref="E131:F131"/>
    <mergeCell ref="G131:H131"/>
    <mergeCell ref="I131:K131"/>
    <mergeCell ref="L131:N131"/>
    <mergeCell ref="C129:D129"/>
    <mergeCell ref="E129:F129"/>
    <mergeCell ref="G129:H129"/>
    <mergeCell ref="I129:K129"/>
    <mergeCell ref="AJ133:AO133"/>
    <mergeCell ref="L132:N132"/>
    <mergeCell ref="O132:P132"/>
    <mergeCell ref="Q132:R132"/>
    <mergeCell ref="S132:Z132"/>
    <mergeCell ref="AA132:AE132"/>
    <mergeCell ref="L133:N133"/>
    <mergeCell ref="O133:P133"/>
    <mergeCell ref="Q133:R133"/>
    <mergeCell ref="S133:Z133"/>
    <mergeCell ref="AA133:AE133"/>
    <mergeCell ref="AF133:AH133"/>
    <mergeCell ref="A129:B129"/>
    <mergeCell ref="S130:Z130"/>
    <mergeCell ref="AA130:AE130"/>
    <mergeCell ref="AF130:AH130"/>
    <mergeCell ref="AJ130:AO130"/>
    <mergeCell ref="L129:N129"/>
    <mergeCell ref="O129:P129"/>
    <mergeCell ref="Q129:R129"/>
    <mergeCell ref="S129:Z129"/>
    <mergeCell ref="AA129:AE129"/>
    <mergeCell ref="S128:Z128"/>
    <mergeCell ref="AA128:AE128"/>
    <mergeCell ref="AF128:AH128"/>
    <mergeCell ref="AJ128:AO128"/>
    <mergeCell ref="AF126:AH126"/>
    <mergeCell ref="AJ126:AO126"/>
    <mergeCell ref="A128:B128"/>
    <mergeCell ref="C128:D128"/>
    <mergeCell ref="E128:F128"/>
    <mergeCell ref="G128:H128"/>
    <mergeCell ref="I128:K128"/>
    <mergeCell ref="L128:N128"/>
    <mergeCell ref="O128:P128"/>
    <mergeCell ref="Q128:R128"/>
    <mergeCell ref="AJ129:AO129"/>
    <mergeCell ref="A130:B130"/>
    <mergeCell ref="C130:D130"/>
    <mergeCell ref="E130:F130"/>
    <mergeCell ref="G130:H130"/>
    <mergeCell ref="I130:K130"/>
    <mergeCell ref="L130:N130"/>
    <mergeCell ref="O130:P130"/>
    <mergeCell ref="Q130:R130"/>
    <mergeCell ref="Q126:R126"/>
    <mergeCell ref="S126:Z126"/>
    <mergeCell ref="AA126:AE126"/>
    <mergeCell ref="A126:B126"/>
    <mergeCell ref="C126:D126"/>
    <mergeCell ref="E126:F126"/>
    <mergeCell ref="G126:H126"/>
    <mergeCell ref="I126:K126"/>
    <mergeCell ref="L126:N126"/>
    <mergeCell ref="O126:P126"/>
    <mergeCell ref="O127:P127"/>
    <mergeCell ref="Q127:R127"/>
    <mergeCell ref="S127:Z127"/>
    <mergeCell ref="AA127:AE127"/>
    <mergeCell ref="AF127:AH127"/>
    <mergeCell ref="AJ127:AO127"/>
    <mergeCell ref="A127:B127"/>
    <mergeCell ref="C127:D127"/>
    <mergeCell ref="E127:F127"/>
    <mergeCell ref="G127:H127"/>
    <mergeCell ref="I127:K127"/>
    <mergeCell ref="L127:N127"/>
    <mergeCell ref="O124:P124"/>
    <mergeCell ref="Q124:R124"/>
    <mergeCell ref="S124:Z124"/>
    <mergeCell ref="AA124:AE124"/>
    <mergeCell ref="AF124:AH124"/>
    <mergeCell ref="AJ124:AO124"/>
    <mergeCell ref="AF125:AH125"/>
    <mergeCell ref="AJ125:AO125"/>
    <mergeCell ref="AF123:AH123"/>
    <mergeCell ref="AJ123:AO123"/>
    <mergeCell ref="A124:B124"/>
    <mergeCell ref="C124:D124"/>
    <mergeCell ref="E124:F124"/>
    <mergeCell ref="G124:H124"/>
    <mergeCell ref="I124:K124"/>
    <mergeCell ref="L124:N124"/>
    <mergeCell ref="O125:P125"/>
    <mergeCell ref="Q125:R125"/>
    <mergeCell ref="S125:Z125"/>
    <mergeCell ref="AA125:AE125"/>
    <mergeCell ref="A125:B125"/>
    <mergeCell ref="C125:D125"/>
    <mergeCell ref="E125:F125"/>
    <mergeCell ref="G125:H125"/>
    <mergeCell ref="I125:K125"/>
    <mergeCell ref="L125:N125"/>
    <mergeCell ref="L123:N123"/>
    <mergeCell ref="O123:P123"/>
    <mergeCell ref="Q123:R123"/>
    <mergeCell ref="S123:Z123"/>
    <mergeCell ref="AA123:AE123"/>
    <mergeCell ref="A123:B123"/>
    <mergeCell ref="C123:D123"/>
    <mergeCell ref="E123:F123"/>
    <mergeCell ref="G123:H123"/>
    <mergeCell ref="I123:K123"/>
    <mergeCell ref="O122:P122"/>
    <mergeCell ref="Q122:R122"/>
    <mergeCell ref="S122:Z122"/>
    <mergeCell ref="AA122:AE122"/>
    <mergeCell ref="AF122:AH122"/>
    <mergeCell ref="AJ122:AO122"/>
    <mergeCell ref="A122:B122"/>
    <mergeCell ref="C122:D122"/>
    <mergeCell ref="E122:F122"/>
    <mergeCell ref="G122:H122"/>
    <mergeCell ref="I122:K122"/>
    <mergeCell ref="L122:N122"/>
    <mergeCell ref="C120:D120"/>
    <mergeCell ref="E120:F120"/>
    <mergeCell ref="G120:H120"/>
    <mergeCell ref="I120:K120"/>
    <mergeCell ref="A120:B120"/>
    <mergeCell ref="S121:Z121"/>
    <mergeCell ref="AA121:AE121"/>
    <mergeCell ref="AF121:AH121"/>
    <mergeCell ref="AJ121:AO121"/>
    <mergeCell ref="L120:N120"/>
    <mergeCell ref="O120:P120"/>
    <mergeCell ref="Q120:R120"/>
    <mergeCell ref="S120:Z120"/>
    <mergeCell ref="AA120:AE120"/>
    <mergeCell ref="AF120:AH120"/>
    <mergeCell ref="AJ119:AO119"/>
    <mergeCell ref="AJ120:AO120"/>
    <mergeCell ref="A121:B121"/>
    <mergeCell ref="C121:D121"/>
    <mergeCell ref="E121:F121"/>
    <mergeCell ref="G121:H121"/>
    <mergeCell ref="I121:K121"/>
    <mergeCell ref="L121:N121"/>
    <mergeCell ref="O121:P121"/>
    <mergeCell ref="Q121:R121"/>
    <mergeCell ref="AF117:AH117"/>
    <mergeCell ref="AJ117:AO117"/>
    <mergeCell ref="A118:B118"/>
    <mergeCell ref="C118:D118"/>
    <mergeCell ref="E118:F118"/>
    <mergeCell ref="G118:H118"/>
    <mergeCell ref="I118:K118"/>
    <mergeCell ref="L118:N118"/>
    <mergeCell ref="O118:P118"/>
    <mergeCell ref="L119:N119"/>
    <mergeCell ref="O119:P119"/>
    <mergeCell ref="Q119:R119"/>
    <mergeCell ref="S119:Z119"/>
    <mergeCell ref="AA119:AE119"/>
    <mergeCell ref="AF119:AH119"/>
    <mergeCell ref="A119:B119"/>
    <mergeCell ref="C119:D119"/>
    <mergeCell ref="E119:F119"/>
    <mergeCell ref="G119:H119"/>
    <mergeCell ref="I119:K119"/>
    <mergeCell ref="Q118:R118"/>
    <mergeCell ref="S118:Z118"/>
    <mergeCell ref="A117:B117"/>
    <mergeCell ref="C117:D117"/>
    <mergeCell ref="E117:F117"/>
    <mergeCell ref="G117:H117"/>
    <mergeCell ref="I117:K117"/>
    <mergeCell ref="A114:B114"/>
    <mergeCell ref="C114:D114"/>
    <mergeCell ref="E114:F114"/>
    <mergeCell ref="G114:H114"/>
    <mergeCell ref="I114:K114"/>
    <mergeCell ref="Q117:R117"/>
    <mergeCell ref="A116:B116"/>
    <mergeCell ref="C116:D116"/>
    <mergeCell ref="E116:F116"/>
    <mergeCell ref="G116:H116"/>
    <mergeCell ref="L117:N117"/>
    <mergeCell ref="O117:P117"/>
    <mergeCell ref="A115:B115"/>
    <mergeCell ref="C115:D115"/>
    <mergeCell ref="E115:F115"/>
    <mergeCell ref="G115:H115"/>
    <mergeCell ref="I115:K115"/>
    <mergeCell ref="AF111:AH111"/>
    <mergeCell ref="I116:K116"/>
    <mergeCell ref="L116:N116"/>
    <mergeCell ref="O116:P116"/>
    <mergeCell ref="Q116:R116"/>
    <mergeCell ref="S116:Z116"/>
    <mergeCell ref="AA116:AE116"/>
    <mergeCell ref="O113:P113"/>
    <mergeCell ref="Q113:R113"/>
    <mergeCell ref="S113:Z113"/>
    <mergeCell ref="AA113:AE113"/>
    <mergeCell ref="AF113:AH113"/>
    <mergeCell ref="AJ113:AO113"/>
    <mergeCell ref="AA118:AE118"/>
    <mergeCell ref="AF118:AH118"/>
    <mergeCell ref="AJ118:AO118"/>
    <mergeCell ref="S117:Z117"/>
    <mergeCell ref="AA117:AE117"/>
    <mergeCell ref="AF116:AH116"/>
    <mergeCell ref="AJ116:AO116"/>
    <mergeCell ref="AF114:AH114"/>
    <mergeCell ref="AJ114:AO114"/>
    <mergeCell ref="A113:B113"/>
    <mergeCell ref="C113:D113"/>
    <mergeCell ref="E113:F113"/>
    <mergeCell ref="G113:H113"/>
    <mergeCell ref="I113:K113"/>
    <mergeCell ref="L113:N113"/>
    <mergeCell ref="C111:D111"/>
    <mergeCell ref="E111:F111"/>
    <mergeCell ref="G111:H111"/>
    <mergeCell ref="I111:K111"/>
    <mergeCell ref="AJ115:AO115"/>
    <mergeCell ref="L114:N114"/>
    <mergeCell ref="O114:P114"/>
    <mergeCell ref="Q114:R114"/>
    <mergeCell ref="S114:Z114"/>
    <mergeCell ref="AA114:AE114"/>
    <mergeCell ref="L115:N115"/>
    <mergeCell ref="O115:P115"/>
    <mergeCell ref="Q115:R115"/>
    <mergeCell ref="S115:Z115"/>
    <mergeCell ref="AA115:AE115"/>
    <mergeCell ref="AF115:AH115"/>
    <mergeCell ref="A111:B111"/>
    <mergeCell ref="S112:Z112"/>
    <mergeCell ref="AA112:AE112"/>
    <mergeCell ref="AF112:AH112"/>
    <mergeCell ref="AJ112:AO112"/>
    <mergeCell ref="L111:N111"/>
    <mergeCell ref="O111:P111"/>
    <mergeCell ref="Q111:R111"/>
    <mergeCell ref="S111:Z111"/>
    <mergeCell ref="AA111:AE111"/>
    <mergeCell ref="S110:Z110"/>
    <mergeCell ref="AA110:AE110"/>
    <mergeCell ref="AF110:AH110"/>
    <mergeCell ref="AJ110:AO110"/>
    <mergeCell ref="AF108:AH108"/>
    <mergeCell ref="AJ108:AO108"/>
    <mergeCell ref="A110:B110"/>
    <mergeCell ref="C110:D110"/>
    <mergeCell ref="E110:F110"/>
    <mergeCell ref="G110:H110"/>
    <mergeCell ref="I110:K110"/>
    <mergeCell ref="L110:N110"/>
    <mergeCell ref="O110:P110"/>
    <mergeCell ref="Q110:R110"/>
    <mergeCell ref="AJ111:AO111"/>
    <mergeCell ref="A112:B112"/>
    <mergeCell ref="C112:D112"/>
    <mergeCell ref="E112:F112"/>
    <mergeCell ref="G112:H112"/>
    <mergeCell ref="I112:K112"/>
    <mergeCell ref="L112:N112"/>
    <mergeCell ref="O112:P112"/>
    <mergeCell ref="Q112:R112"/>
    <mergeCell ref="Q108:R108"/>
    <mergeCell ref="S108:Z108"/>
    <mergeCell ref="AA108:AE108"/>
    <mergeCell ref="A108:B108"/>
    <mergeCell ref="C108:D108"/>
    <mergeCell ref="E108:F108"/>
    <mergeCell ref="G108:H108"/>
    <mergeCell ref="I108:K108"/>
    <mergeCell ref="L108:N108"/>
    <mergeCell ref="O108:P108"/>
    <mergeCell ref="O109:P109"/>
    <mergeCell ref="Q109:R109"/>
    <mergeCell ref="S109:Z109"/>
    <mergeCell ref="AA109:AE109"/>
    <mergeCell ref="AF109:AH109"/>
    <mergeCell ref="AJ109:AO109"/>
    <mergeCell ref="A109:B109"/>
    <mergeCell ref="C109:D109"/>
    <mergeCell ref="E109:F109"/>
    <mergeCell ref="G109:H109"/>
    <mergeCell ref="I109:K109"/>
    <mergeCell ref="L109:N109"/>
    <mergeCell ref="O106:P106"/>
    <mergeCell ref="Q106:R106"/>
    <mergeCell ref="S106:Z106"/>
    <mergeCell ref="AA106:AE106"/>
    <mergeCell ref="AF106:AH106"/>
    <mergeCell ref="AJ106:AO106"/>
    <mergeCell ref="AF107:AH107"/>
    <mergeCell ref="AJ107:AO107"/>
    <mergeCell ref="AF105:AH105"/>
    <mergeCell ref="AJ105:AO105"/>
    <mergeCell ref="A106:B106"/>
    <mergeCell ref="C106:D106"/>
    <mergeCell ref="E106:F106"/>
    <mergeCell ref="G106:H106"/>
    <mergeCell ref="I106:K106"/>
    <mergeCell ref="L106:N106"/>
    <mergeCell ref="O107:P107"/>
    <mergeCell ref="Q107:R107"/>
    <mergeCell ref="S107:Z107"/>
    <mergeCell ref="AA107:AE107"/>
    <mergeCell ref="A107:B107"/>
    <mergeCell ref="C107:D107"/>
    <mergeCell ref="E107:F107"/>
    <mergeCell ref="G107:H107"/>
    <mergeCell ref="I107:K107"/>
    <mergeCell ref="L107:N107"/>
    <mergeCell ref="L105:N105"/>
    <mergeCell ref="O105:P105"/>
    <mergeCell ref="Q105:R105"/>
    <mergeCell ref="S105:Z105"/>
    <mergeCell ref="AA105:AE105"/>
    <mergeCell ref="A105:B105"/>
    <mergeCell ref="C105:D105"/>
    <mergeCell ref="E105:F105"/>
    <mergeCell ref="G105:H105"/>
    <mergeCell ref="I105:K105"/>
    <mergeCell ref="O104:P104"/>
    <mergeCell ref="Q104:R104"/>
    <mergeCell ref="S104:Z104"/>
    <mergeCell ref="AA104:AE104"/>
    <mergeCell ref="AF104:AH104"/>
    <mergeCell ref="AJ104:AO104"/>
    <mergeCell ref="A104:B104"/>
    <mergeCell ref="C104:D104"/>
    <mergeCell ref="E104:F104"/>
    <mergeCell ref="G104:H104"/>
    <mergeCell ref="I104:K104"/>
    <mergeCell ref="L104:N104"/>
    <mergeCell ref="C102:D102"/>
    <mergeCell ref="E102:F102"/>
    <mergeCell ref="G102:H102"/>
    <mergeCell ref="I102:K102"/>
    <mergeCell ref="A102:B102"/>
    <mergeCell ref="S103:Z103"/>
    <mergeCell ref="AA103:AE103"/>
    <mergeCell ref="AF103:AH103"/>
    <mergeCell ref="AJ103:AO103"/>
    <mergeCell ref="L102:N102"/>
    <mergeCell ref="O102:P102"/>
    <mergeCell ref="Q102:R102"/>
    <mergeCell ref="S102:Z102"/>
    <mergeCell ref="AA102:AE102"/>
    <mergeCell ref="AF102:AH102"/>
    <mergeCell ref="AJ101:AO101"/>
    <mergeCell ref="AJ102:AO102"/>
    <mergeCell ref="A103:B103"/>
    <mergeCell ref="C103:D103"/>
    <mergeCell ref="E103:F103"/>
    <mergeCell ref="G103:H103"/>
    <mergeCell ref="I103:K103"/>
    <mergeCell ref="L103:N103"/>
    <mergeCell ref="O103:P103"/>
    <mergeCell ref="Q103:R103"/>
    <mergeCell ref="AF99:AH99"/>
    <mergeCell ref="AJ99:AO99"/>
    <mergeCell ref="A100:B100"/>
    <mergeCell ref="C100:D100"/>
    <mergeCell ref="E100:F100"/>
    <mergeCell ref="G100:H100"/>
    <mergeCell ref="I100:K100"/>
    <mergeCell ref="L100:N100"/>
    <mergeCell ref="O100:P100"/>
    <mergeCell ref="L101:N101"/>
    <mergeCell ref="O101:P101"/>
    <mergeCell ref="Q101:R101"/>
    <mergeCell ref="S101:Z101"/>
    <mergeCell ref="AA101:AE101"/>
    <mergeCell ref="AF101:AH101"/>
    <mergeCell ref="A101:B101"/>
    <mergeCell ref="C101:D101"/>
    <mergeCell ref="E101:F101"/>
    <mergeCell ref="G101:H101"/>
    <mergeCell ref="I101:K101"/>
    <mergeCell ref="Q100:R100"/>
    <mergeCell ref="S100:Z100"/>
    <mergeCell ref="A99:B99"/>
    <mergeCell ref="C99:D99"/>
    <mergeCell ref="E99:F99"/>
    <mergeCell ref="G99:H99"/>
    <mergeCell ref="I99:K99"/>
    <mergeCell ref="A96:B96"/>
    <mergeCell ref="C96:D96"/>
    <mergeCell ref="E96:F96"/>
    <mergeCell ref="G96:H96"/>
    <mergeCell ref="I96:K96"/>
    <mergeCell ref="Q99:R99"/>
    <mergeCell ref="A98:B98"/>
    <mergeCell ref="C98:D98"/>
    <mergeCell ref="E98:F98"/>
    <mergeCell ref="G98:H98"/>
    <mergeCell ref="L99:N99"/>
    <mergeCell ref="O99:P99"/>
    <mergeCell ref="A97:B97"/>
    <mergeCell ref="C97:D97"/>
    <mergeCell ref="E97:F97"/>
    <mergeCell ref="G97:H97"/>
    <mergeCell ref="I97:K97"/>
    <mergeCell ref="AF93:AH93"/>
    <mergeCell ref="I98:K98"/>
    <mergeCell ref="L98:N98"/>
    <mergeCell ref="O98:P98"/>
    <mergeCell ref="Q98:R98"/>
    <mergeCell ref="S98:Z98"/>
    <mergeCell ref="AA98:AE98"/>
    <mergeCell ref="O95:P95"/>
    <mergeCell ref="Q95:R95"/>
    <mergeCell ref="S95:Z95"/>
    <mergeCell ref="AA95:AE95"/>
    <mergeCell ref="AF95:AH95"/>
    <mergeCell ref="AJ95:AO95"/>
    <mergeCell ref="AA100:AE100"/>
    <mergeCell ref="AF100:AH100"/>
    <mergeCell ref="AJ100:AO100"/>
    <mergeCell ref="S99:Z99"/>
    <mergeCell ref="AA99:AE99"/>
    <mergeCell ref="AF98:AH98"/>
    <mergeCell ref="AJ98:AO98"/>
    <mergeCell ref="AF96:AH96"/>
    <mergeCell ref="AJ96:AO96"/>
    <mergeCell ref="A95:B95"/>
    <mergeCell ref="C95:D95"/>
    <mergeCell ref="E95:F95"/>
    <mergeCell ref="G95:H95"/>
    <mergeCell ref="I95:K95"/>
    <mergeCell ref="L95:N95"/>
    <mergeCell ref="C93:D93"/>
    <mergeCell ref="E93:F93"/>
    <mergeCell ref="G93:H93"/>
    <mergeCell ref="I93:K93"/>
    <mergeCell ref="AJ97:AO97"/>
    <mergeCell ref="L96:N96"/>
    <mergeCell ref="O96:P96"/>
    <mergeCell ref="Q96:R96"/>
    <mergeCell ref="S96:Z96"/>
    <mergeCell ref="AA96:AE96"/>
    <mergeCell ref="L97:N97"/>
    <mergeCell ref="O97:P97"/>
    <mergeCell ref="Q97:R97"/>
    <mergeCell ref="S97:Z97"/>
    <mergeCell ref="AA97:AE97"/>
    <mergeCell ref="AF97:AH97"/>
    <mergeCell ref="A93:B93"/>
    <mergeCell ref="S94:Z94"/>
    <mergeCell ref="AA94:AE94"/>
    <mergeCell ref="AF94:AH94"/>
    <mergeCell ref="AJ94:AO94"/>
    <mergeCell ref="L93:N93"/>
    <mergeCell ref="O93:P93"/>
    <mergeCell ref="Q93:R93"/>
    <mergeCell ref="S93:Z93"/>
    <mergeCell ref="AA93:AE93"/>
    <mergeCell ref="S92:Z92"/>
    <mergeCell ref="AA92:AE92"/>
    <mergeCell ref="AF92:AH92"/>
    <mergeCell ref="AJ92:AO92"/>
    <mergeCell ref="AF90:AH90"/>
    <mergeCell ref="AJ90:AO90"/>
    <mergeCell ref="A92:B92"/>
    <mergeCell ref="C92:D92"/>
    <mergeCell ref="E92:F92"/>
    <mergeCell ref="G92:H92"/>
    <mergeCell ref="I92:K92"/>
    <mergeCell ref="L92:N92"/>
    <mergeCell ref="O92:P92"/>
    <mergeCell ref="Q92:R92"/>
    <mergeCell ref="AJ93:AO93"/>
    <mergeCell ref="A94:B94"/>
    <mergeCell ref="C94:D94"/>
    <mergeCell ref="E94:F94"/>
    <mergeCell ref="G94:H94"/>
    <mergeCell ref="I94:K94"/>
    <mergeCell ref="L94:N94"/>
    <mergeCell ref="O94:P94"/>
    <mergeCell ref="Q94:R94"/>
    <mergeCell ref="Q90:R90"/>
    <mergeCell ref="S90:Z90"/>
    <mergeCell ref="AA90:AE90"/>
    <mergeCell ref="A90:B90"/>
    <mergeCell ref="C90:D90"/>
    <mergeCell ref="E90:F90"/>
    <mergeCell ref="G90:H90"/>
    <mergeCell ref="I90:K90"/>
    <mergeCell ref="L90:N90"/>
    <mergeCell ref="O90:P90"/>
    <mergeCell ref="O91:P91"/>
    <mergeCell ref="Q91:R91"/>
    <mergeCell ref="S91:Z91"/>
    <mergeCell ref="AA91:AE91"/>
    <mergeCell ref="AF91:AH91"/>
    <mergeCell ref="AJ91:AO91"/>
    <mergeCell ref="A91:B91"/>
    <mergeCell ref="C91:D91"/>
    <mergeCell ref="E91:F91"/>
    <mergeCell ref="G91:H91"/>
    <mergeCell ref="I91:K91"/>
    <mergeCell ref="L91:N91"/>
    <mergeCell ref="O88:P88"/>
    <mergeCell ref="Q88:R88"/>
    <mergeCell ref="S88:Z88"/>
    <mergeCell ref="AA88:AE88"/>
    <mergeCell ref="AF88:AH88"/>
    <mergeCell ref="AJ88:AO88"/>
    <mergeCell ref="AF89:AH89"/>
    <mergeCell ref="AJ89:AO89"/>
    <mergeCell ref="AF87:AH87"/>
    <mergeCell ref="AJ87:AO87"/>
    <mergeCell ref="A88:B88"/>
    <mergeCell ref="C88:D88"/>
    <mergeCell ref="E88:F88"/>
    <mergeCell ref="G88:H88"/>
    <mergeCell ref="I88:K88"/>
    <mergeCell ref="L88:N88"/>
    <mergeCell ref="O89:P89"/>
    <mergeCell ref="Q89:R89"/>
    <mergeCell ref="S89:Z89"/>
    <mergeCell ref="AA89:AE89"/>
    <mergeCell ref="A89:B89"/>
    <mergeCell ref="C89:D89"/>
    <mergeCell ref="E89:F89"/>
    <mergeCell ref="G89:H89"/>
    <mergeCell ref="I89:K89"/>
    <mergeCell ref="L89:N89"/>
    <mergeCell ref="L87:N87"/>
    <mergeCell ref="O87:P87"/>
    <mergeCell ref="Q87:R87"/>
    <mergeCell ref="S87:Z87"/>
    <mergeCell ref="AA87:AE87"/>
    <mergeCell ref="A87:B87"/>
    <mergeCell ref="C87:D87"/>
    <mergeCell ref="E87:F87"/>
    <mergeCell ref="G87:H87"/>
    <mergeCell ref="I87:K87"/>
    <mergeCell ref="O86:P86"/>
    <mergeCell ref="Q86:R86"/>
    <mergeCell ref="S86:Z86"/>
    <mergeCell ref="AA86:AE86"/>
    <mergeCell ref="AF86:AH86"/>
    <mergeCell ref="AJ86:AO86"/>
    <mergeCell ref="A86:B86"/>
    <mergeCell ref="C86:D86"/>
    <mergeCell ref="E86:F86"/>
    <mergeCell ref="G86:H86"/>
    <mergeCell ref="I86:K86"/>
    <mergeCell ref="L86:N86"/>
    <mergeCell ref="C84:D84"/>
    <mergeCell ref="E84:F84"/>
    <mergeCell ref="G84:H84"/>
    <mergeCell ref="I84:K84"/>
    <mergeCell ref="A84:B84"/>
    <mergeCell ref="S85:Z85"/>
    <mergeCell ref="AA85:AE85"/>
    <mergeCell ref="AF85:AH85"/>
    <mergeCell ref="AJ85:AO85"/>
    <mergeCell ref="L84:N84"/>
    <mergeCell ref="O84:P84"/>
    <mergeCell ref="Q84:R84"/>
    <mergeCell ref="S84:Z84"/>
    <mergeCell ref="AA84:AE84"/>
    <mergeCell ref="AF84:AH84"/>
    <mergeCell ref="AJ83:AO83"/>
    <mergeCell ref="AJ84:AO84"/>
    <mergeCell ref="A85:B85"/>
    <mergeCell ref="C85:D85"/>
    <mergeCell ref="E85:F85"/>
    <mergeCell ref="G85:H85"/>
    <mergeCell ref="I85:K85"/>
    <mergeCell ref="L85:N85"/>
    <mergeCell ref="O85:P85"/>
    <mergeCell ref="Q85:R85"/>
    <mergeCell ref="AF81:AH81"/>
    <mergeCell ref="AJ81:AO81"/>
    <mergeCell ref="A82:B82"/>
    <mergeCell ref="C82:D82"/>
    <mergeCell ref="E82:F82"/>
    <mergeCell ref="G82:H82"/>
    <mergeCell ref="I82:K82"/>
    <mergeCell ref="L82:N82"/>
    <mergeCell ref="O82:P82"/>
    <mergeCell ref="L83:N83"/>
    <mergeCell ref="O83:P83"/>
    <mergeCell ref="Q83:R83"/>
    <mergeCell ref="S83:Z83"/>
    <mergeCell ref="AA83:AE83"/>
    <mergeCell ref="AF83:AH83"/>
    <mergeCell ref="A83:B83"/>
    <mergeCell ref="C83:D83"/>
    <mergeCell ref="E83:F83"/>
    <mergeCell ref="G83:H83"/>
    <mergeCell ref="I83:K83"/>
    <mergeCell ref="Q82:R82"/>
    <mergeCell ref="S82:Z82"/>
    <mergeCell ref="A81:B81"/>
    <mergeCell ref="C81:D81"/>
    <mergeCell ref="E81:F81"/>
    <mergeCell ref="G81:H81"/>
    <mergeCell ref="I81:K81"/>
    <mergeCell ref="A78:B78"/>
    <mergeCell ref="C78:D78"/>
    <mergeCell ref="E78:F78"/>
    <mergeCell ref="G78:H78"/>
    <mergeCell ref="I78:K78"/>
    <mergeCell ref="Q81:R81"/>
    <mergeCell ref="A80:B80"/>
    <mergeCell ref="C80:D80"/>
    <mergeCell ref="E80:F80"/>
    <mergeCell ref="G80:H80"/>
    <mergeCell ref="L81:N81"/>
    <mergeCell ref="O81:P81"/>
    <mergeCell ref="A79:B79"/>
    <mergeCell ref="C79:D79"/>
    <mergeCell ref="E79:F79"/>
    <mergeCell ref="G79:H79"/>
    <mergeCell ref="I79:K79"/>
    <mergeCell ref="AF75:AH75"/>
    <mergeCell ref="I80:K80"/>
    <mergeCell ref="L80:N80"/>
    <mergeCell ref="O80:P80"/>
    <mergeCell ref="Q80:R80"/>
    <mergeCell ref="S80:Z80"/>
    <mergeCell ref="AA80:AE80"/>
    <mergeCell ref="O77:P77"/>
    <mergeCell ref="Q77:R77"/>
    <mergeCell ref="S77:Z77"/>
    <mergeCell ref="AA77:AE77"/>
    <mergeCell ref="AF77:AH77"/>
    <mergeCell ref="AJ77:AO77"/>
    <mergeCell ref="AA82:AE82"/>
    <mergeCell ref="AF82:AH82"/>
    <mergeCell ref="AJ82:AO82"/>
    <mergeCell ref="S81:Z81"/>
    <mergeCell ref="AA81:AE81"/>
    <mergeCell ref="AF80:AH80"/>
    <mergeCell ref="AJ80:AO80"/>
    <mergeCell ref="AF78:AH78"/>
    <mergeCell ref="AJ78:AO78"/>
    <mergeCell ref="A77:B77"/>
    <mergeCell ref="C77:D77"/>
    <mergeCell ref="E77:F77"/>
    <mergeCell ref="G77:H77"/>
    <mergeCell ref="I77:K77"/>
    <mergeCell ref="L77:N77"/>
    <mergeCell ref="C75:D75"/>
    <mergeCell ref="E75:F75"/>
    <mergeCell ref="G75:H75"/>
    <mergeCell ref="I75:K75"/>
    <mergeCell ref="AJ79:AO79"/>
    <mergeCell ref="L78:N78"/>
    <mergeCell ref="O78:P78"/>
    <mergeCell ref="Q78:R78"/>
    <mergeCell ref="S78:Z78"/>
    <mergeCell ref="AA78:AE78"/>
    <mergeCell ref="L79:N79"/>
    <mergeCell ref="O79:P79"/>
    <mergeCell ref="Q79:R79"/>
    <mergeCell ref="S79:Z79"/>
    <mergeCell ref="AA79:AE79"/>
    <mergeCell ref="AF79:AH79"/>
    <mergeCell ref="A75:B75"/>
    <mergeCell ref="S76:Z76"/>
    <mergeCell ref="AA76:AE76"/>
    <mergeCell ref="AF76:AH76"/>
    <mergeCell ref="AJ76:AO76"/>
    <mergeCell ref="L75:N75"/>
    <mergeCell ref="O75:P75"/>
    <mergeCell ref="Q75:R75"/>
    <mergeCell ref="S75:Z75"/>
    <mergeCell ref="AA75:AE75"/>
    <mergeCell ref="S74:Z74"/>
    <mergeCell ref="AA74:AE74"/>
    <mergeCell ref="AF74:AH74"/>
    <mergeCell ref="AJ74:AO74"/>
    <mergeCell ref="AF72:AH72"/>
    <mergeCell ref="AJ72:AO72"/>
    <mergeCell ref="A74:B74"/>
    <mergeCell ref="C74:D74"/>
    <mergeCell ref="E74:F74"/>
    <mergeCell ref="G74:H74"/>
    <mergeCell ref="I74:K74"/>
    <mergeCell ref="L74:N74"/>
    <mergeCell ref="O74:P74"/>
    <mergeCell ref="Q74:R74"/>
    <mergeCell ref="AJ75:AO75"/>
    <mergeCell ref="A76:B76"/>
    <mergeCell ref="C76:D76"/>
    <mergeCell ref="E76:F76"/>
    <mergeCell ref="G76:H76"/>
    <mergeCell ref="I76:K76"/>
    <mergeCell ref="L76:N76"/>
    <mergeCell ref="O76:P76"/>
    <mergeCell ref="Q76:R76"/>
    <mergeCell ref="Q72:R72"/>
    <mergeCell ref="S72:Z72"/>
    <mergeCell ref="AA72:AE72"/>
    <mergeCell ref="A72:B72"/>
    <mergeCell ref="C72:D72"/>
    <mergeCell ref="E72:F72"/>
    <mergeCell ref="G72:H72"/>
    <mergeCell ref="I72:K72"/>
    <mergeCell ref="L72:N72"/>
    <mergeCell ref="O72:P72"/>
    <mergeCell ref="O73:P73"/>
    <mergeCell ref="Q73:R73"/>
    <mergeCell ref="S73:Z73"/>
    <mergeCell ref="AA73:AE73"/>
    <mergeCell ref="AF73:AH73"/>
    <mergeCell ref="AJ73:AO73"/>
    <mergeCell ref="A73:B73"/>
    <mergeCell ref="C73:D73"/>
    <mergeCell ref="E73:F73"/>
    <mergeCell ref="G73:H73"/>
    <mergeCell ref="I73:K73"/>
    <mergeCell ref="L73:N73"/>
    <mergeCell ref="O70:P70"/>
    <mergeCell ref="Q70:R70"/>
    <mergeCell ref="S70:Z70"/>
    <mergeCell ref="AA70:AE70"/>
    <mergeCell ref="AF70:AH70"/>
    <mergeCell ref="AJ70:AO70"/>
    <mergeCell ref="AF71:AH71"/>
    <mergeCell ref="AJ71:AO71"/>
    <mergeCell ref="AF69:AH69"/>
    <mergeCell ref="AJ69:AO69"/>
    <mergeCell ref="A70:B70"/>
    <mergeCell ref="C70:D70"/>
    <mergeCell ref="E70:F70"/>
    <mergeCell ref="G70:H70"/>
    <mergeCell ref="I70:K70"/>
    <mergeCell ref="L70:N70"/>
    <mergeCell ref="O71:P71"/>
    <mergeCell ref="Q71:R71"/>
    <mergeCell ref="S71:Z71"/>
    <mergeCell ref="AA71:AE71"/>
    <mergeCell ref="A71:B71"/>
    <mergeCell ref="C71:D71"/>
    <mergeCell ref="E71:F71"/>
    <mergeCell ref="G71:H71"/>
    <mergeCell ref="I71:K71"/>
    <mergeCell ref="L71:N71"/>
    <mergeCell ref="L69:N69"/>
    <mergeCell ref="O69:P69"/>
    <mergeCell ref="Q69:R69"/>
    <mergeCell ref="S69:Z69"/>
    <mergeCell ref="AA69:AE69"/>
    <mergeCell ref="A69:B69"/>
    <mergeCell ref="C69:D69"/>
    <mergeCell ref="E69:F69"/>
    <mergeCell ref="G69:H69"/>
    <mergeCell ref="I69:K69"/>
    <mergeCell ref="O68:P68"/>
    <mergeCell ref="Q68:R68"/>
    <mergeCell ref="S68:Z68"/>
    <mergeCell ref="AA68:AE68"/>
    <mergeCell ref="AF68:AH68"/>
    <mergeCell ref="AJ68:AO68"/>
    <mergeCell ref="A68:B68"/>
    <mergeCell ref="C68:D68"/>
    <mergeCell ref="E68:F68"/>
    <mergeCell ref="G68:H68"/>
    <mergeCell ref="I68:K68"/>
    <mergeCell ref="L68:N68"/>
    <mergeCell ref="C66:D66"/>
    <mergeCell ref="E66:F66"/>
    <mergeCell ref="G66:H66"/>
    <mergeCell ref="I66:K66"/>
    <mergeCell ref="A66:B66"/>
    <mergeCell ref="S67:Z67"/>
    <mergeCell ref="AA67:AE67"/>
    <mergeCell ref="AF67:AH67"/>
    <mergeCell ref="AJ67:AO67"/>
    <mergeCell ref="L66:N66"/>
    <mergeCell ref="O66:P66"/>
    <mergeCell ref="Q66:R66"/>
    <mergeCell ref="S66:Z66"/>
    <mergeCell ref="AA66:AE66"/>
    <mergeCell ref="AF66:AH66"/>
    <mergeCell ref="AJ65:AO65"/>
    <mergeCell ref="AJ66:AO66"/>
    <mergeCell ref="A67:B67"/>
    <mergeCell ref="C67:D67"/>
    <mergeCell ref="E67:F67"/>
    <mergeCell ref="G67:H67"/>
    <mergeCell ref="I67:K67"/>
    <mergeCell ref="L67:N67"/>
    <mergeCell ref="O67:P67"/>
    <mergeCell ref="Q67:R67"/>
    <mergeCell ref="AF63:AH63"/>
    <mergeCell ref="AJ63:AO63"/>
    <mergeCell ref="A64:B64"/>
    <mergeCell ref="C64:D64"/>
    <mergeCell ref="E64:F64"/>
    <mergeCell ref="G64:H64"/>
    <mergeCell ref="I64:K64"/>
    <mergeCell ref="L64:N64"/>
    <mergeCell ref="O64:P64"/>
    <mergeCell ref="L65:N65"/>
    <mergeCell ref="O65:P65"/>
    <mergeCell ref="Q65:R65"/>
    <mergeCell ref="S65:Z65"/>
    <mergeCell ref="AA65:AE65"/>
    <mergeCell ref="AF65:AH65"/>
    <mergeCell ref="A65:B65"/>
    <mergeCell ref="C65:D65"/>
    <mergeCell ref="E65:F65"/>
    <mergeCell ref="G65:H65"/>
    <mergeCell ref="I65:K65"/>
    <mergeCell ref="Q64:R64"/>
    <mergeCell ref="S64:Z64"/>
    <mergeCell ref="A63:B63"/>
    <mergeCell ref="C63:D63"/>
    <mergeCell ref="E63:F63"/>
    <mergeCell ref="G63:H63"/>
    <mergeCell ref="I63:K63"/>
    <mergeCell ref="A60:B60"/>
    <mergeCell ref="C60:D60"/>
    <mergeCell ref="E60:F60"/>
    <mergeCell ref="G60:H60"/>
    <mergeCell ref="I60:K60"/>
    <mergeCell ref="Q63:R63"/>
    <mergeCell ref="A62:B62"/>
    <mergeCell ref="C62:D62"/>
    <mergeCell ref="E62:F62"/>
    <mergeCell ref="G62:H62"/>
    <mergeCell ref="L63:N63"/>
    <mergeCell ref="O63:P63"/>
    <mergeCell ref="A61:B61"/>
    <mergeCell ref="C61:D61"/>
    <mergeCell ref="E61:F61"/>
    <mergeCell ref="G61:H61"/>
    <mergeCell ref="I61:K61"/>
    <mergeCell ref="AF57:AH57"/>
    <mergeCell ref="I62:K62"/>
    <mergeCell ref="L62:N62"/>
    <mergeCell ref="O62:P62"/>
    <mergeCell ref="Q62:R62"/>
    <mergeCell ref="S62:Z62"/>
    <mergeCell ref="AA62:AE62"/>
    <mergeCell ref="O59:P59"/>
    <mergeCell ref="Q59:R59"/>
    <mergeCell ref="S59:Z59"/>
    <mergeCell ref="AA59:AE59"/>
    <mergeCell ref="AF59:AH59"/>
    <mergeCell ref="AJ59:AO59"/>
    <mergeCell ref="AA64:AE64"/>
    <mergeCell ref="AF64:AH64"/>
    <mergeCell ref="AJ64:AO64"/>
    <mergeCell ref="S63:Z63"/>
    <mergeCell ref="AA63:AE63"/>
    <mergeCell ref="AF62:AH62"/>
    <mergeCell ref="AJ62:AO62"/>
    <mergeCell ref="AF60:AH60"/>
    <mergeCell ref="AJ60:AO60"/>
    <mergeCell ref="A59:B59"/>
    <mergeCell ref="C59:D59"/>
    <mergeCell ref="E59:F59"/>
    <mergeCell ref="G59:H59"/>
    <mergeCell ref="I59:K59"/>
    <mergeCell ref="L59:N59"/>
    <mergeCell ref="C57:D57"/>
    <mergeCell ref="E57:F57"/>
    <mergeCell ref="G57:H57"/>
    <mergeCell ref="I57:K57"/>
    <mergeCell ref="AJ61:AO61"/>
    <mergeCell ref="L60:N60"/>
    <mergeCell ref="O60:P60"/>
    <mergeCell ref="Q60:R60"/>
    <mergeCell ref="S60:Z60"/>
    <mergeCell ref="AA60:AE60"/>
    <mergeCell ref="L61:N61"/>
    <mergeCell ref="O61:P61"/>
    <mergeCell ref="Q61:R61"/>
    <mergeCell ref="S61:Z61"/>
    <mergeCell ref="AA61:AE61"/>
    <mergeCell ref="AF61:AH61"/>
    <mergeCell ref="A57:B57"/>
    <mergeCell ref="S58:Z58"/>
    <mergeCell ref="AA58:AE58"/>
    <mergeCell ref="AF58:AH58"/>
    <mergeCell ref="AJ58:AO58"/>
    <mergeCell ref="L57:N57"/>
    <mergeCell ref="O57:P57"/>
    <mergeCell ref="Q57:R57"/>
    <mergeCell ref="S57:Z57"/>
    <mergeCell ref="AA57:AE57"/>
    <mergeCell ref="S56:Z56"/>
    <mergeCell ref="AA56:AE56"/>
    <mergeCell ref="AF56:AH56"/>
    <mergeCell ref="AJ56:AO56"/>
    <mergeCell ref="AF54:AH54"/>
    <mergeCell ref="AJ54:AO54"/>
    <mergeCell ref="A56:B56"/>
    <mergeCell ref="C56:D56"/>
    <mergeCell ref="E56:F56"/>
    <mergeCell ref="G56:H56"/>
    <mergeCell ref="I56:K56"/>
    <mergeCell ref="L56:N56"/>
    <mergeCell ref="O56:P56"/>
    <mergeCell ref="Q56:R56"/>
    <mergeCell ref="AJ57:AO57"/>
    <mergeCell ref="A58:B58"/>
    <mergeCell ref="C58:D58"/>
    <mergeCell ref="E58:F58"/>
    <mergeCell ref="G58:H58"/>
    <mergeCell ref="I58:K58"/>
    <mergeCell ref="L58:N58"/>
    <mergeCell ref="O58:P58"/>
    <mergeCell ref="Q58:R58"/>
    <mergeCell ref="Q54:R54"/>
    <mergeCell ref="S54:Z54"/>
    <mergeCell ref="AA54:AE54"/>
    <mergeCell ref="A54:B54"/>
    <mergeCell ref="C54:D54"/>
    <mergeCell ref="E54:F54"/>
    <mergeCell ref="G54:H54"/>
    <mergeCell ref="I54:K54"/>
    <mergeCell ref="L54:N54"/>
    <mergeCell ref="O54:P54"/>
    <mergeCell ref="O55:P55"/>
    <mergeCell ref="Q55:R55"/>
    <mergeCell ref="S55:Z55"/>
    <mergeCell ref="AA55:AE55"/>
    <mergeCell ref="AF55:AH55"/>
    <mergeCell ref="AJ55:AO55"/>
    <mergeCell ref="A55:B55"/>
    <mergeCell ref="C55:D55"/>
    <mergeCell ref="E55:F55"/>
    <mergeCell ref="G55:H55"/>
    <mergeCell ref="I55:K55"/>
    <mergeCell ref="L55:N55"/>
    <mergeCell ref="O52:P52"/>
    <mergeCell ref="Q52:R52"/>
    <mergeCell ref="S52:Z52"/>
    <mergeCell ref="AA52:AE52"/>
    <mergeCell ref="AF52:AH52"/>
    <mergeCell ref="AJ52:AO52"/>
    <mergeCell ref="AF53:AH53"/>
    <mergeCell ref="AJ53:AO53"/>
    <mergeCell ref="AF51:AH51"/>
    <mergeCell ref="AJ51:AO51"/>
    <mergeCell ref="A52:B52"/>
    <mergeCell ref="C52:D52"/>
    <mergeCell ref="E52:F52"/>
    <mergeCell ref="G52:H52"/>
    <mergeCell ref="I52:K52"/>
    <mergeCell ref="L52:N52"/>
    <mergeCell ref="O53:P53"/>
    <mergeCell ref="Q53:R53"/>
    <mergeCell ref="S53:Z53"/>
    <mergeCell ref="AA53:AE53"/>
    <mergeCell ref="A53:B53"/>
    <mergeCell ref="C53:D53"/>
    <mergeCell ref="E53:F53"/>
    <mergeCell ref="G53:H53"/>
    <mergeCell ref="I53:K53"/>
    <mergeCell ref="L53:N53"/>
    <mergeCell ref="L51:N51"/>
    <mergeCell ref="O51:P51"/>
    <mergeCell ref="Q51:R51"/>
    <mergeCell ref="S51:Z51"/>
    <mergeCell ref="AA51:AE51"/>
    <mergeCell ref="A51:B51"/>
    <mergeCell ref="C51:D51"/>
    <mergeCell ref="E51:F51"/>
    <mergeCell ref="G51:H51"/>
    <mergeCell ref="I51:K51"/>
    <mergeCell ref="O50:P50"/>
    <mergeCell ref="Q50:R50"/>
    <mergeCell ref="S50:Z50"/>
    <mergeCell ref="AA50:AE50"/>
    <mergeCell ref="AF50:AH50"/>
    <mergeCell ref="AJ50:AO50"/>
    <mergeCell ref="A50:B50"/>
    <mergeCell ref="C50:D50"/>
    <mergeCell ref="E50:F50"/>
    <mergeCell ref="G50:H50"/>
    <mergeCell ref="I50:K50"/>
    <mergeCell ref="L50:N50"/>
    <mergeCell ref="C48:D48"/>
    <mergeCell ref="E48:F48"/>
    <mergeCell ref="G48:H48"/>
    <mergeCell ref="I48:K48"/>
    <mergeCell ref="A48:B48"/>
    <mergeCell ref="S49:Z49"/>
    <mergeCell ref="AA49:AE49"/>
    <mergeCell ref="AF49:AH49"/>
    <mergeCell ref="AJ49:AO49"/>
    <mergeCell ref="L48:N48"/>
    <mergeCell ref="O48:P48"/>
    <mergeCell ref="Q48:R48"/>
    <mergeCell ref="S48:Z48"/>
    <mergeCell ref="AA48:AE48"/>
    <mergeCell ref="AF48:AH48"/>
    <mergeCell ref="AJ47:AO47"/>
    <mergeCell ref="AJ48:AO48"/>
    <mergeCell ref="A49:B49"/>
    <mergeCell ref="C49:D49"/>
    <mergeCell ref="E49:F49"/>
    <mergeCell ref="G49:H49"/>
    <mergeCell ref="I49:K49"/>
    <mergeCell ref="L49:N49"/>
    <mergeCell ref="O49:P49"/>
    <mergeCell ref="Q49:R49"/>
    <mergeCell ref="AF45:AH45"/>
    <mergeCell ref="AJ45:AO45"/>
    <mergeCell ref="A46:B46"/>
    <mergeCell ref="C46:D46"/>
    <mergeCell ref="E46:F46"/>
    <mergeCell ref="G46:H46"/>
    <mergeCell ref="I46:K46"/>
    <mergeCell ref="L46:N46"/>
    <mergeCell ref="O46:P46"/>
    <mergeCell ref="L47:N47"/>
    <mergeCell ref="O47:P47"/>
    <mergeCell ref="Q47:R47"/>
    <mergeCell ref="S47:Z47"/>
    <mergeCell ref="AA47:AE47"/>
    <mergeCell ref="AF47:AH47"/>
    <mergeCell ref="A47:B47"/>
    <mergeCell ref="C47:D47"/>
    <mergeCell ref="E47:F47"/>
    <mergeCell ref="G47:H47"/>
    <mergeCell ref="I47:K47"/>
    <mergeCell ref="Q46:R46"/>
    <mergeCell ref="S46:Z46"/>
    <mergeCell ref="AA46:AE46"/>
    <mergeCell ref="AF46:AH46"/>
    <mergeCell ref="AJ46:AO46"/>
    <mergeCell ref="I44:K44"/>
    <mergeCell ref="L44:N44"/>
    <mergeCell ref="O44:P44"/>
    <mergeCell ref="Q44:R44"/>
    <mergeCell ref="S44:Z44"/>
    <mergeCell ref="AA44:AE44"/>
    <mergeCell ref="S45:Z45"/>
    <mergeCell ref="AA45:AE45"/>
    <mergeCell ref="A45:B45"/>
    <mergeCell ref="C45:D45"/>
    <mergeCell ref="E45:F45"/>
    <mergeCell ref="G45:H45"/>
    <mergeCell ref="I45:K45"/>
    <mergeCell ref="A42:B42"/>
    <mergeCell ref="C42:D42"/>
    <mergeCell ref="E42:F42"/>
    <mergeCell ref="G42:H42"/>
    <mergeCell ref="I42:K42"/>
    <mergeCell ref="Q45:R45"/>
    <mergeCell ref="A44:B44"/>
    <mergeCell ref="C44:D44"/>
    <mergeCell ref="E44:F44"/>
    <mergeCell ref="G44:H44"/>
    <mergeCell ref="L45:N45"/>
    <mergeCell ref="O45:P45"/>
    <mergeCell ref="AJ43:AO43"/>
    <mergeCell ref="L42:N42"/>
    <mergeCell ref="O42:P42"/>
    <mergeCell ref="Q42:R42"/>
    <mergeCell ref="S42:Z42"/>
    <mergeCell ref="AA42:AE42"/>
    <mergeCell ref="L43:N43"/>
    <mergeCell ref="O43:P43"/>
    <mergeCell ref="Q43:R43"/>
    <mergeCell ref="S43:Z43"/>
    <mergeCell ref="AA43:AE43"/>
    <mergeCell ref="AF43:AH43"/>
    <mergeCell ref="A39:B39"/>
    <mergeCell ref="AF44:AH44"/>
    <mergeCell ref="AJ44:AO44"/>
    <mergeCell ref="AF42:AH42"/>
    <mergeCell ref="AJ42:AO42"/>
    <mergeCell ref="A43:B43"/>
    <mergeCell ref="C43:D43"/>
    <mergeCell ref="E43:F43"/>
    <mergeCell ref="G43:H43"/>
    <mergeCell ref="I43:K43"/>
    <mergeCell ref="S40:Z40"/>
    <mergeCell ref="AA40:AE40"/>
    <mergeCell ref="AF40:AH40"/>
    <mergeCell ref="AJ40:AO40"/>
    <mergeCell ref="L39:N39"/>
    <mergeCell ref="O39:P39"/>
    <mergeCell ref="Q39:R39"/>
    <mergeCell ref="S39:Z39"/>
    <mergeCell ref="AA39:AE39"/>
    <mergeCell ref="AF39:AH39"/>
    <mergeCell ref="AJ39:AO39"/>
    <mergeCell ref="A40:B40"/>
    <mergeCell ref="C40:D40"/>
    <mergeCell ref="E40:F40"/>
    <mergeCell ref="G40:H40"/>
    <mergeCell ref="I40:K40"/>
    <mergeCell ref="L40:N40"/>
    <mergeCell ref="O40:P40"/>
    <mergeCell ref="Q40:R40"/>
    <mergeCell ref="O41:P41"/>
    <mergeCell ref="Q41:R41"/>
    <mergeCell ref="S41:Z41"/>
    <mergeCell ref="AA41:AE41"/>
    <mergeCell ref="AF41:AH41"/>
    <mergeCell ref="AJ41:AO41"/>
    <mergeCell ref="A41:B41"/>
    <mergeCell ref="C41:D41"/>
    <mergeCell ref="E41:F41"/>
    <mergeCell ref="G41:H41"/>
    <mergeCell ref="I41:K41"/>
    <mergeCell ref="L41:N41"/>
    <mergeCell ref="AF37:AH37"/>
    <mergeCell ref="AJ37:AO37"/>
    <mergeCell ref="A37:B37"/>
    <mergeCell ref="C37:D37"/>
    <mergeCell ref="E37:F37"/>
    <mergeCell ref="G37:H37"/>
    <mergeCell ref="I37:K37"/>
    <mergeCell ref="L37:N37"/>
    <mergeCell ref="S38:Z38"/>
    <mergeCell ref="AA38:AE38"/>
    <mergeCell ref="AF38:AH38"/>
    <mergeCell ref="AJ38:AO38"/>
    <mergeCell ref="AF36:AH36"/>
    <mergeCell ref="AJ36:AO36"/>
    <mergeCell ref="A38:B38"/>
    <mergeCell ref="C38:D38"/>
    <mergeCell ref="E38:F38"/>
    <mergeCell ref="G38:H38"/>
    <mergeCell ref="I38:K38"/>
    <mergeCell ref="L38:N38"/>
    <mergeCell ref="O35:P35"/>
    <mergeCell ref="Q35:R35"/>
    <mergeCell ref="S35:Z35"/>
    <mergeCell ref="AA35:AE35"/>
    <mergeCell ref="C39:D39"/>
    <mergeCell ref="E39:F39"/>
    <mergeCell ref="G39:H39"/>
    <mergeCell ref="I39:K39"/>
    <mergeCell ref="O38:P38"/>
    <mergeCell ref="Q38:R38"/>
    <mergeCell ref="A35:B35"/>
    <mergeCell ref="C35:D35"/>
    <mergeCell ref="E35:F35"/>
    <mergeCell ref="G35:H35"/>
    <mergeCell ref="I35:K35"/>
    <mergeCell ref="L35:N35"/>
    <mergeCell ref="Q36:R36"/>
    <mergeCell ref="S36:Z36"/>
    <mergeCell ref="AA36:AE36"/>
    <mergeCell ref="A36:B36"/>
    <mergeCell ref="C36:D36"/>
    <mergeCell ref="E36:F36"/>
    <mergeCell ref="G36:H36"/>
    <mergeCell ref="I36:K36"/>
    <mergeCell ref="L36:N36"/>
    <mergeCell ref="O36:P36"/>
    <mergeCell ref="O37:P37"/>
    <mergeCell ref="Q37:R37"/>
    <mergeCell ref="S37:Z37"/>
    <mergeCell ref="AA37:AE37"/>
    <mergeCell ref="Q33:R33"/>
    <mergeCell ref="S33:Z33"/>
    <mergeCell ref="AA33:AE33"/>
    <mergeCell ref="A33:B33"/>
    <mergeCell ref="C33:D33"/>
    <mergeCell ref="E33:F33"/>
    <mergeCell ref="G33:H33"/>
    <mergeCell ref="I33:K33"/>
    <mergeCell ref="O34:P34"/>
    <mergeCell ref="Q34:R34"/>
    <mergeCell ref="S34:Z34"/>
    <mergeCell ref="AA34:AE34"/>
    <mergeCell ref="AF34:AH34"/>
    <mergeCell ref="AJ34:AO34"/>
    <mergeCell ref="A34:B34"/>
    <mergeCell ref="C34:D34"/>
    <mergeCell ref="E34:F34"/>
    <mergeCell ref="G34:H34"/>
    <mergeCell ref="I34:K34"/>
    <mergeCell ref="L34:N34"/>
    <mergeCell ref="S31:Z31"/>
    <mergeCell ref="AA31:AE31"/>
    <mergeCell ref="AF31:AH31"/>
    <mergeCell ref="AJ31:AO31"/>
    <mergeCell ref="AF35:AH35"/>
    <mergeCell ref="AJ35:AO35"/>
    <mergeCell ref="AF33:AH33"/>
    <mergeCell ref="AJ33:AO33"/>
    <mergeCell ref="A16:G16"/>
    <mergeCell ref="H16:AO16"/>
    <mergeCell ref="A31:B31"/>
    <mergeCell ref="C31:D31"/>
    <mergeCell ref="E31:F31"/>
    <mergeCell ref="G31:H31"/>
    <mergeCell ref="I31:K31"/>
    <mergeCell ref="L31:N31"/>
    <mergeCell ref="O31:P31"/>
    <mergeCell ref="Q31:R31"/>
    <mergeCell ref="O32:P32"/>
    <mergeCell ref="Q32:R32"/>
    <mergeCell ref="S32:Z32"/>
    <mergeCell ref="AA32:AE32"/>
    <mergeCell ref="AF32:AH32"/>
    <mergeCell ref="AJ32:AO32"/>
    <mergeCell ref="A32:B32"/>
    <mergeCell ref="C32:D32"/>
    <mergeCell ref="E32:F32"/>
    <mergeCell ref="G32:H32"/>
    <mergeCell ref="I32:K32"/>
    <mergeCell ref="L32:N32"/>
    <mergeCell ref="L33:N33"/>
    <mergeCell ref="O33:P33"/>
    <mergeCell ref="AE14:AJ14"/>
    <mergeCell ref="AM14:AO14"/>
    <mergeCell ref="A2:J6"/>
    <mergeCell ref="M3:AA5"/>
    <mergeCell ref="AD3:AM3"/>
    <mergeCell ref="AO3:AS3"/>
    <mergeCell ref="AD5:AM7"/>
    <mergeCell ref="AO5:AS7"/>
    <mergeCell ref="A15:F15"/>
    <mergeCell ref="G15:AG15"/>
    <mergeCell ref="AM15:AO15"/>
    <mergeCell ref="AD9:AM9"/>
    <mergeCell ref="AO9:AS9"/>
    <mergeCell ref="A14:E14"/>
    <mergeCell ref="F14:H14"/>
    <mergeCell ref="I14:P14"/>
    <mergeCell ref="Q14:W14"/>
    <mergeCell ref="X14:AD14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RESUMEN</vt:lpstr>
      <vt:lpstr>EJEC</vt:lpstr>
      <vt:lpstr>EJEC MES OCT</vt:lpstr>
      <vt:lpstr>EJECUCIÓN 09 2017</vt:lpstr>
      <vt:lpstr>EJEC MENS SEPT</vt:lpstr>
      <vt:lpstr>08 2017</vt:lpstr>
      <vt:lpstr>EJEC MES</vt:lpstr>
      <vt:lpstr>07 2017</vt:lpstr>
      <vt:lpstr>MES 07</vt:lpstr>
      <vt:lpstr>06 2017 EJEC V2</vt:lpstr>
      <vt:lpstr>06 2017 MES</vt:lpstr>
      <vt:lpstr>RESUMEN!Área_de_impresión</vt:lpstr>
      <vt:lpstr>RESUMEN!Títulos_a_imprimir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Derechos Economicos</dc:creator>
  <cp:lastModifiedBy>Yineth Montenegro</cp:lastModifiedBy>
  <cp:lastPrinted>2017-11-07T17:38:27Z</cp:lastPrinted>
  <dcterms:created xsi:type="dcterms:W3CDTF">1999-01-28T17:30:06Z</dcterms:created>
  <dcterms:modified xsi:type="dcterms:W3CDTF">2017-12-15T16:34:47Z</dcterms:modified>
</cp:coreProperties>
</file>