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antana\Documents\GRUP_PPTO\SOPORTES PPTO 2020\11 INFORMES\12-DIC-2020\3-PUBLICAR\"/>
    </mc:Choice>
  </mc:AlternateContent>
  <xr:revisionPtr revIDLastSave="0" documentId="13_ncr:1_{A8EAFB59-6A28-4C8C-B5AB-A424E21CB7C1}" xr6:coauthVersionLast="36" xr6:coauthVersionMax="36" xr10:uidLastSave="{00000000-0000-0000-0000-000000000000}"/>
  <bookViews>
    <workbookView xWindow="0" yWindow="0" windowWidth="28800" windowHeight="11880" xr2:uid="{00000000-000D-0000-FFFF-FFFF00000000}"/>
  </bookViews>
  <sheets>
    <sheet name="REP_APR046_ApropiacionesGastoCu" sheetId="1" r:id="rId1"/>
  </sheets>
  <calcPr calcId="191029"/>
</workbook>
</file>

<file path=xl/calcChain.xml><?xml version="1.0" encoding="utf-8"?>
<calcChain xmlns="http://schemas.openxmlformats.org/spreadsheetml/2006/main">
  <c r="I11" i="1" l="1"/>
  <c r="H11" i="1"/>
  <c r="K12" i="1"/>
  <c r="J12" i="1"/>
  <c r="J9" i="1"/>
  <c r="AA15" i="1"/>
  <c r="AA14" i="1"/>
  <c r="AA16" i="1" s="1"/>
  <c r="AA12" i="1"/>
  <c r="AA11" i="1"/>
  <c r="AA10" i="1"/>
  <c r="AA9" i="1"/>
  <c r="Z15" i="1"/>
  <c r="Z14" i="1"/>
  <c r="Z12" i="1"/>
  <c r="Z11" i="1"/>
  <c r="Z10" i="1"/>
  <c r="Z9" i="1"/>
  <c r="Y15" i="1"/>
  <c r="Y14" i="1"/>
  <c r="Y16" i="1" s="1"/>
  <c r="Y12" i="1"/>
  <c r="Y11" i="1"/>
  <c r="Y10" i="1"/>
  <c r="Y9" i="1"/>
  <c r="X16" i="1"/>
  <c r="X15" i="1"/>
  <c r="X14" i="1"/>
  <c r="X12" i="1"/>
  <c r="X11" i="1"/>
  <c r="X10" i="1"/>
  <c r="X9" i="1"/>
  <c r="W15" i="1"/>
  <c r="W14" i="1"/>
  <c r="W16" i="1" s="1"/>
  <c r="W12" i="1"/>
  <c r="W11" i="1"/>
  <c r="W10" i="1"/>
  <c r="W9" i="1"/>
  <c r="V15" i="1"/>
  <c r="V14" i="1"/>
  <c r="V16" i="1" s="1"/>
  <c r="V12" i="1"/>
  <c r="V11" i="1"/>
  <c r="V10" i="1"/>
  <c r="V9" i="1"/>
  <c r="U15" i="1"/>
  <c r="U14" i="1"/>
  <c r="U16" i="1" s="1"/>
  <c r="U12" i="1"/>
  <c r="U11" i="1"/>
  <c r="U10" i="1"/>
  <c r="U9" i="1"/>
  <c r="T15" i="1"/>
  <c r="T14" i="1"/>
  <c r="T16" i="1" s="1"/>
  <c r="T12" i="1"/>
  <c r="T11" i="1"/>
  <c r="T10" i="1"/>
  <c r="T9" i="1"/>
  <c r="S15" i="1"/>
  <c r="S14" i="1"/>
  <c r="S16" i="1" s="1"/>
  <c r="S12" i="1"/>
  <c r="S11" i="1"/>
  <c r="S10" i="1"/>
  <c r="S9" i="1"/>
  <c r="R15" i="1"/>
  <c r="R14" i="1"/>
  <c r="R16" i="1" s="1"/>
  <c r="R12" i="1"/>
  <c r="R11" i="1"/>
  <c r="R10" i="1"/>
  <c r="R9" i="1"/>
  <c r="Q15" i="1"/>
  <c r="Q14" i="1"/>
  <c r="Q12" i="1"/>
  <c r="Q11" i="1"/>
  <c r="Q10" i="1"/>
  <c r="Q9" i="1"/>
  <c r="P15" i="1"/>
  <c r="P14" i="1"/>
  <c r="P16" i="1" s="1"/>
  <c r="P12" i="1"/>
  <c r="P11" i="1"/>
  <c r="P10" i="1"/>
  <c r="P9" i="1"/>
  <c r="O15" i="1"/>
  <c r="O14" i="1"/>
  <c r="O16" i="1" s="1"/>
  <c r="O12" i="1"/>
  <c r="O11" i="1"/>
  <c r="O10" i="1"/>
  <c r="O9" i="1"/>
  <c r="N15" i="1"/>
  <c r="N14" i="1"/>
  <c r="N16" i="1" s="1"/>
  <c r="N12" i="1"/>
  <c r="N11" i="1"/>
  <c r="N10" i="1"/>
  <c r="N9" i="1"/>
  <c r="M15" i="1"/>
  <c r="M14" i="1"/>
  <c r="M16" i="1" s="1"/>
  <c r="M12" i="1"/>
  <c r="M11" i="1"/>
  <c r="M10" i="1"/>
  <c r="M9" i="1"/>
  <c r="L15" i="1"/>
  <c r="L14" i="1"/>
  <c r="L16" i="1" s="1"/>
  <c r="L12" i="1"/>
  <c r="L11" i="1"/>
  <c r="L10" i="1"/>
  <c r="L9" i="1"/>
  <c r="K15" i="1"/>
  <c r="K14" i="1"/>
  <c r="K16" i="1" s="1"/>
  <c r="K11" i="1"/>
  <c r="K10" i="1"/>
  <c r="K9" i="1"/>
  <c r="J15" i="1"/>
  <c r="J14" i="1"/>
  <c r="J11" i="1"/>
  <c r="J10" i="1"/>
  <c r="I15" i="1"/>
  <c r="I14" i="1"/>
  <c r="I16" i="1" s="1"/>
  <c r="I12" i="1"/>
  <c r="I10" i="1"/>
  <c r="I9" i="1"/>
  <c r="H15" i="1"/>
  <c r="H14" i="1"/>
  <c r="H12" i="1"/>
  <c r="H10" i="1"/>
  <c r="H9" i="1"/>
  <c r="G9" i="1"/>
  <c r="G10" i="1"/>
  <c r="G11" i="1"/>
  <c r="G12" i="1"/>
  <c r="U13" i="1" l="1"/>
  <c r="U17" i="1" s="1"/>
  <c r="W13" i="1"/>
  <c r="Y13" i="1"/>
  <c r="Y17" i="1" s="1"/>
  <c r="AA13" i="1"/>
  <c r="Q16" i="1"/>
  <c r="L13" i="1"/>
  <c r="L17" i="1" s="1"/>
  <c r="N13" i="1"/>
  <c r="N17" i="1" s="1"/>
  <c r="P13" i="1"/>
  <c r="P17" i="1" s="1"/>
  <c r="R13" i="1"/>
  <c r="R17" i="1" s="1"/>
  <c r="T13" i="1"/>
  <c r="T17" i="1" s="1"/>
  <c r="V13" i="1"/>
  <c r="V17" i="1" s="1"/>
  <c r="X13" i="1"/>
  <c r="X17" i="1" s="1"/>
  <c r="Z13" i="1"/>
  <c r="J16" i="1"/>
  <c r="M13" i="1"/>
  <c r="M17" i="1" s="1"/>
  <c r="O13" i="1"/>
  <c r="O17" i="1" s="1"/>
  <c r="Q13" i="1"/>
  <c r="Q17" i="1" s="1"/>
  <c r="S13" i="1"/>
  <c r="S17" i="1" s="1"/>
  <c r="Z16" i="1"/>
  <c r="I13" i="1"/>
  <c r="I17" i="1" s="1"/>
  <c r="K13" i="1"/>
  <c r="K17" i="1" s="1"/>
  <c r="J13" i="1"/>
  <c r="J17" i="1" s="1"/>
  <c r="AA17" i="1"/>
  <c r="W17" i="1"/>
  <c r="Z17" i="1" l="1"/>
  <c r="H16" i="1" l="1"/>
  <c r="H13" i="1"/>
  <c r="G15" i="1"/>
  <c r="G14" i="1"/>
  <c r="G16" i="1"/>
  <c r="H17" i="1" l="1"/>
  <c r="G13" i="1"/>
  <c r="G17" i="1" s="1"/>
</calcChain>
</file>

<file path=xl/sharedStrings.xml><?xml version="1.0" encoding="utf-8"?>
<sst xmlns="http://schemas.openxmlformats.org/spreadsheetml/2006/main" count="767" uniqueCount="277">
  <si>
    <t>25-02-00</t>
  </si>
  <si>
    <t>UE / SUB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</si>
  <si>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</si>
  <si>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</si>
  <si>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</si>
  <si>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</si>
  <si>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</si>
  <si>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</si>
  <si>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</si>
  <si>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</si>
  <si>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</si>
  <si>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</si>
  <si>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</si>
  <si>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</si>
  <si>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</si>
  <si>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</si>
  <si>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</si>
  <si>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</si>
  <si>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</si>
  <si>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</si>
  <si>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</si>
  <si>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</si>
  <si>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</si>
  <si>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</si>
  <si>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</si>
  <si>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</si>
  <si>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</si>
  <si>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</si>
  <si>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</si>
  <si>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</si>
  <si>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</si>
  <si>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</si>
  <si>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</si>
  <si>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</si>
  <si>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A-01-01-01-001-002</t>
  </si>
  <si>
    <t>GASTOS DE REPRESENTACIÓN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</si>
  <si>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</si>
  <si>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</si>
  <si>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</si>
  <si>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</si>
  <si>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</si>
  <si>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</si>
  <si>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</si>
  <si>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</si>
  <si>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</si>
  <si>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</si>
  <si>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A-01-01-01-002-003</t>
  </si>
  <si>
    <t>PRIMA ESPECIAL DE SERVICIOS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</si>
  <si>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</si>
  <si>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</si>
  <si>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</si>
  <si>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</si>
  <si>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</si>
  <si>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</si>
  <si>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</si>
  <si>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</si>
  <si>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</si>
  <si>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</si>
  <si>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</si>
  <si>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</si>
  <si>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</si>
  <si>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</si>
  <si>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</si>
  <si>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</si>
  <si>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</si>
  <si>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</si>
  <si>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</si>
  <si>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</si>
  <si>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</si>
  <si>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</si>
  <si>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</si>
  <si>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</si>
  <si>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</si>
  <si>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</si>
  <si>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</si>
  <si>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</si>
  <si>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A-01-01-03-082</t>
  </si>
  <si>
    <t>A-02-01-01-004-008</t>
  </si>
  <si>
    <t>APARATOS MÉDICOS, INSTRUMENTOS ÓPTICOS Y DE PRECISIÓN, RELOJES</t>
  </si>
  <si>
    <t>A-02-01-01-004-009</t>
  </si>
  <si>
    <t>EQUIPO DE TRANSPORTE</t>
  </si>
  <si>
    <t>A-02-01-01-006-002</t>
  </si>
  <si>
    <t>PRODUCTOS DE LA PROPIEDAD INTELECTUAL</t>
  </si>
  <si>
    <t>A-02-01</t>
  </si>
  <si>
    <t>ADQUISICIÓN DE ACTIVOS NO FINANCIEROS</t>
  </si>
  <si>
    <t>A-02-02-01-002-003</t>
  </si>
  <si>
    <t>PRODUCTOS DE MOLINERÍA, ALMIDONES Y PRODUCTOS DERIVADOS DEL ALMIDÓN; OTROS PRODUCTOS ALIMENTICIOS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</si>
  <si>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</si>
  <si>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</si>
  <si>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</si>
  <si>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</si>
  <si>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</si>
  <si>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</si>
  <si>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</si>
  <si>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</si>
  <si>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</si>
  <si>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</si>
  <si>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</si>
  <si>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</si>
  <si>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</si>
  <si>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</si>
  <si>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</si>
  <si>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</si>
  <si>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</si>
  <si>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</si>
  <si>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</si>
  <si>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</si>
  <si>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A-02-02-01-004-004</t>
  </si>
  <si>
    <t>MAQUINARIA PARA USOS ESPECIALES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</si>
  <si>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</si>
  <si>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</si>
  <si>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</si>
  <si>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</si>
  <si>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</si>
  <si>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</si>
  <si>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</si>
  <si>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</si>
  <si>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</si>
  <si>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</si>
  <si>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</si>
  <si>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</si>
  <si>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</si>
  <si>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</si>
  <si>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</si>
  <si>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</si>
  <si>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</si>
  <si>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</si>
  <si>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</si>
  <si>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</si>
  <si>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</si>
  <si>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</si>
  <si>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</si>
  <si>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</si>
  <si>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</si>
  <si>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</si>
  <si>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</si>
  <si>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</si>
  <si>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</si>
  <si>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</si>
  <si>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</si>
  <si>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</si>
  <si>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</si>
  <si>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</si>
  <si>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A-02-02-02-008-006</t>
  </si>
  <si>
    <t>SERVICIOS DE APOYO A LA AGRICULTURA, LA CAZA, LA SILVICULTURA, LA PESCA, LA MINERÍA Y LOS SERVICIOS PÚBLICOS</t>
  </si>
  <si>
    <t>A-02-02-02-008-007</t>
  </si>
  <si>
    <t>SERVICIOS DE MANTENIMIENTO, REPARACIÓN E INSTALACIÓN (EXCEPTO SERVICIOS DE CONSTRUCCIÓN)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</si>
  <si>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</si>
  <si>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</si>
  <si>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</si>
  <si>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</si>
  <si>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</si>
  <si>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</si>
  <si>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</si>
  <si>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</si>
  <si>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</si>
  <si>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</si>
  <si>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</t>
  </si>
  <si>
    <t>ADQUISICIONES DIFERENTES DE ACTIVOS</t>
  </si>
  <si>
    <t>A-03-03-01-007</t>
  </si>
  <si>
    <t>DEFENSORIA PUBLICA (LEY 24 DE 1992)</t>
  </si>
  <si>
    <t>A-03-03-01-068</t>
  </si>
  <si>
    <t>COMISIÓN DE BÚSQUEDA DE PERSONAS DESAPARECIDAS LEY 589 DE 2000</t>
  </si>
  <si>
    <t>A-03-03-01-999</t>
  </si>
  <si>
    <t>OTRAS TRANSFERENCIAS - DISTRIBUCIÓN PREVIO CONCEPTO DGPPN</t>
  </si>
  <si>
    <t>A-03-03-01-008</t>
  </si>
  <si>
    <t>FONDO PARA LA DEFENSA DE LOS DERECHOS E INTERESES COLECTIVOS -LEY 472 DE 1998.</t>
  </si>
  <si>
    <t>16</t>
  </si>
  <si>
    <t>SSF</t>
  </si>
  <si>
    <t>A-03-03-01-061</t>
  </si>
  <si>
    <t>FONDO ESPECIAL. COMISION NACIONAL DE BÚSQUEDA (ART. 18 LEY 971 DE 2005)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</si>
  <si>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</si>
  <si>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</si>
  <si>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</si>
  <si>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</si>
  <si>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</si>
  <si>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</si>
  <si>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A-08-01-02-001</t>
  </si>
  <si>
    <t>IMPUESTO PREDIAL Y SOBRETASA AMBIENTAL</t>
  </si>
  <si>
    <t>A-08-01-02-002</t>
  </si>
  <si>
    <t>IMPUESTO DE DELINEACIÓN URBANA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</si>
  <si>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</si>
  <si>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</si>
  <si>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</si>
  <si>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</si>
  <si>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</si>
  <si>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</si>
  <si>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11</t>
  </si>
  <si>
    <t>C-2502-1000-16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</si>
  <si>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</si>
  <si>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C-2502-1000-16-0-2502001-02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</si>
  <si>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</si>
  <si>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>C-2502-1000-16-0-2502002-02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</si>
  <si>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</si>
  <si>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C-2502-1000-16-0-2502003-02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</si>
  <si>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</si>
  <si>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C-2502-1000-16-0-2502009-02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</si>
  <si>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</si>
  <si>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C-2502-1000-25</t>
  </si>
  <si>
    <t>FORTALECIMIENTO DE LA ATENCIÓN, PROMOCIÓN, DIVULGACIÓN, PROTECCIÓN Y DEFENSA DE DERECHOS HUMANOS A LA POBLACIÓN Y GRUPOS DE INTERÉS EN EL TERRITORIO NACIONAL  NACIONAL</t>
  </si>
  <si>
    <t>C-2502-1000-25-0-2502002-02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</si>
  <si>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</si>
  <si>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>C-2502-1000-25-0-2502003-02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</si>
  <si>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</si>
  <si>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C-2502-1000-25-0-2502004-02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</si>
  <si>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</si>
  <si>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C-2502-1000-25-0-2502006-02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</si>
  <si>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</si>
  <si>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C-2502-1000-25-0-2502011-02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</si>
  <si>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</si>
  <si>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C-2502-1000-18</t>
  </si>
  <si>
    <t>FORTALECIMIENTO DEL SISTEMA NACIONAL DE DEFENSORÍA PÚBLICA Y ACCESO A LA JUSTICIA  NACIONAL</t>
  </si>
  <si>
    <t>15</t>
  </si>
  <si>
    <t>C-2502-1000-18-0-2502009-02</t>
  </si>
  <si>
    <t>ADQUISICIÓN DE BIENES Y SERVICIOS - DOCUMENTOS METODOLÓGICOS - FORTALECIMIENTO DEL SISTEMA NACIONAL DE DEFENSORÍA PÚBLICA Y ACCESO A LA JUSTICIA  NACIONAL</t>
  </si>
  <si>
    <t>C-2502-1000-26</t>
  </si>
  <si>
    <t>PREVENCIÓN, ATENCIÓN Y PROMOCIÓN PARA LA GARANTÍA DE DERECHOS A LA POBLACIÓN GENERAL, LIDERES Y LIDERESAS SOCIALES Y PERSONAS DEFENSORAS DE DERECHOS HUMANOS Y DIH. NACIONAL</t>
  </si>
  <si>
    <t>C-2502-1000-26-0-2502001-02</t>
  </si>
  <si>
    <t>ADQUISICIÓN DE BIENES Y SERVICIOS - SERVICIO DE ADVERTENCIA Y SEGUIMIENTO A LOS RIESGOS DE VULNERACIÓN DE LOS DERECHOS HUMANOS, EL DERECHO INTERNACIONAL HUMANITARIO Y EN LOS ESCENARIOS DE PAZ - PREVENCIÓN, ATENCIÓN Y PROMOCIÓN PARA LA GARANTÍA DE DER</t>
  </si>
  <si>
    <t>C-2502-1000-26-0-2502002-02</t>
  </si>
  <si>
    <t>ADQUISICIÓN DE BIENES Y SERVICIOS - SERVICIO DE ASISTENCIA TÉCNICA PARA ATENCIÓN, ORIENTACIÓN Y ASESORÍA EN MATERIA DE DERECHOS HUMANOS, EL DERECHO INTERNACIONAL HUMANITARIO Y EN ESCENARIOS DE PAZ - PREVENCIÓN, ATENCIÓN Y PROMOCIÓN PARA LA GARANTÍA D</t>
  </si>
  <si>
    <t>C-2502-1000-26-0-2502003-02</t>
  </si>
  <si>
    <t>ADQUISICIÓN DE BIENES Y SERVICIOS - SERVICIO DE EDUCACIÓN INFORMAL EN MATERIA DE DERECHOS HUMANOS Y DERECHO INTERNACIONAL HUMANITARIO - PREVENCIÓN, ATENCIÓN Y PROMOCIÓN PARA LA GARANTÍA DE DERECHOS DE LA POBLACIÓN GENERAL, LÍDERES Y LIDERESAS SOCIALE</t>
  </si>
  <si>
    <t>C-2502-1000-26-0-2502004-02</t>
  </si>
  <si>
    <t>ADQUISICIÓN DE BIENES Y SERVICIOS - SERVICIO DE DIVULGACIÓN DE LOS DERECHOS HUMANOS Y DEL DERECHO INTERNACIONAL HUMANITARIO DE LA POBLACIÓN - PREVENCIÓN, ATENCIÓN Y PROMOCIÓN PARA LA GARANTÍA DE DERECHOS DE LA POBLACIÓN GENERAL, LÍDERES Y LIDERESAS S</t>
  </si>
  <si>
    <t>C-2502-1000-26-0-2502010-02</t>
  </si>
  <si>
    <t>ADQUISICIÓN DE BIENES Y SERVICIOS - SERVICIO INFORMACIÓN PARA LA TOMA DE DECISIONES EN DERECHOS HUMANOS Y DERECHO INTERNACIONAL HUMANITARIO - PREVENCIÓN, ATENCIÓN Y PROMOCIÓN PARA LA GARANTÍA DE DERECHOS DE LA POBLACIÓN GENERAL, LÍDERES Y LIDERESAS S</t>
  </si>
  <si>
    <t>C-2599-1000-10</t>
  </si>
  <si>
    <t>FORTALECIMIENTO DEL SISTEMA INTEGRADO DE GESTIÓN EN LA DEFENSORÍA DEL PUEBLO A NIVEL NACIONAL.  NACIONAL</t>
  </si>
  <si>
    <t>C-2599-1000-10-0-2599001-02</t>
  </si>
  <si>
    <t>ADQUISICIÓN DE BIENES Y SERVICIOS - SERVICIOS DE INFORMACIÓN PARA LA GESTIÓN ADMINISTRATIVA - FORTALECIMIENTO DEL SISTEMA INTEGRADO DE GESTIÓN EN LA DEFENSORÍA DEL PUEBLO A NIVEL NACIONAL.  NACIONAL</t>
  </si>
  <si>
    <t>C-2599-1000-10-0-2599005-02</t>
  </si>
  <si>
    <t>ADQUISICIÓN DE BIENES Y SERVICIOS - SERVICIOS DE FORMACIÓN PARA EL TRABAJO Y DESARROLLO HUMANO  - FORTALECIMIENTO DEL SISTEMA INTEGRADO DE GESTIÓN EN LA DEFENSORÍA DEL PUEBLO A NIVEL NACIONAL.  NACIONAL</t>
  </si>
  <si>
    <t>C-2599-1000-10-0-2599019-02</t>
  </si>
  <si>
    <t>ADQUISICIÓN DE BIENES Y SERVICIOS - SERVICIO DE SEGUIMIENTO Y EVALUACIÓN DE LA GESTIÓN INSTITUCIONAL - FORTALECIMIENTO DEL SISTEMA INTEGRADO DE GESTIÓN EN LA DEFENSORÍA DEL PUEBLO A NIVEL NACIONAL.  NACIONAL</t>
  </si>
  <si>
    <t>C-2599-1000-10-0-2599023-02</t>
  </si>
  <si>
    <t>ADQUISICIÓN DE BIENES Y SERVICIOS - DOCUMENTOS DE LINEAMIENTOS TÉCNICOS  - FORTALECIMIENTO DEL SISTEMA INTEGRADO DE GESTIÓN EN LA DEFENSORÍA DEL PUEBLO A NIVEL NACIONAL.  NACIONAL</t>
  </si>
  <si>
    <t>C-2599-1000-9</t>
  </si>
  <si>
    <t>ADECUACIÓN DE LAS CONDICIONES FÍSICAS PARA EL FUNCIONAMIENTO DE LA SEDE CENTRAL DE LA DEFENSORÍA DEL PUEBLO EN   BOGOTÁ</t>
  </si>
  <si>
    <t>C-2599-1000-9-0-2599011-02</t>
  </si>
  <si>
    <t>ADQUISICIÓN DE BIENES Y SERVICIOS - SEDES ADECUADAS - ADECUACIÓN DE LAS CONDICIONES FÍSICAS PARA EL FUNCIONAMIENTO DE LA SEDE CENTRAL DE LA DEFENSORÍA DEL PUEBLO EN   BOGOTÁ</t>
  </si>
  <si>
    <t>C-2599-1000-8</t>
  </si>
  <si>
    <t>FORTALECIMIENTO DE LA CAPACIDAD INSTITUCIONAL DE LA DEFENSORÍA DEL PUEBLO DE COLOMBIA - DPC  NACIONAL</t>
  </si>
  <si>
    <t>14</t>
  </si>
  <si>
    <t>C-2599-1000-8-0-2599053-0203</t>
  </si>
  <si>
    <t>RENDICIÓN DE CUENTAS Y PARTICIPACIÓN CIUDADANA</t>
  </si>
  <si>
    <t>C-2599-1000-8-0-2599055-0202</t>
  </si>
  <si>
    <t>ATENCIÓN Y SERVICIO AL CIUDADANO</t>
  </si>
  <si>
    <t>C-2599-1000-8-0-2599058-0201</t>
  </si>
  <si>
    <t>FORTALECIMIENTO DE LA GESTIÓN Y PLANEACIÓN ESTRATÉGICA</t>
  </si>
  <si>
    <t>C-2599-1000-8-0-2599060-0201</t>
  </si>
  <si>
    <t>C-2599-1000-8-0-2599062-0202</t>
  </si>
  <si>
    <t>C-2599-1000-8-0-2599063-0201</t>
  </si>
  <si>
    <t>C-2599-1000-8-0-2599064-0201</t>
  </si>
  <si>
    <t>C-2599-1000-8-0-2599065-0203</t>
  </si>
  <si>
    <t>C-2599-1000-8-0-2599065-0204</t>
  </si>
  <si>
    <t>ADMINISTRACIÓN DEL PROGRAMA</t>
  </si>
  <si>
    <t>25-02-00 DEFENSORÍA DEL PUEBLO</t>
  </si>
  <si>
    <t>INFORME MODIFICACIÓN DE APROPIACIONES</t>
  </si>
  <si>
    <t>LEY 2008 DE 2019  - DECRETO 2411 DE 2019</t>
  </si>
  <si>
    <t>Fuente: SIIF NACIÓN (Reporte Situación de Apropiaciones)</t>
  </si>
  <si>
    <t>A-1</t>
  </si>
  <si>
    <t>GASTOS DE PERSONAL</t>
  </si>
  <si>
    <t>A-2</t>
  </si>
  <si>
    <t xml:space="preserve">ADQUISICIÓN DE BIENES Y SERVICIOS </t>
  </si>
  <si>
    <t>A-3</t>
  </si>
  <si>
    <t>TRANSFERENCIAS CORRIENTES</t>
  </si>
  <si>
    <t>A-8</t>
  </si>
  <si>
    <t>A</t>
  </si>
  <si>
    <t>TOTAL PRESUPUESTO FUNCIONAMIENTO</t>
  </si>
  <si>
    <t>C</t>
  </si>
  <si>
    <t>INVERSIÓN UNIDAD 25-02-00</t>
  </si>
  <si>
    <t>INVERSIÓN SUBUNIDAD 25-02-00-001</t>
  </si>
  <si>
    <t>TOTAL PRESUPUESTO DE INVERSIÓN</t>
  </si>
  <si>
    <t>A+C</t>
  </si>
  <si>
    <t>TOTAL PRESUPUESTO</t>
  </si>
  <si>
    <t>CORTE A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</si>
</sst>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4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4" fillId="2" borderId="2" xfId="2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 readingOrder="1"/>
    </xf>
    <xf numFmtId="0" fontId="4" fillId="2" borderId="3" xfId="2" applyNumberFormat="1" applyFont="1" applyFill="1" applyBorder="1" applyAlignment="1">
      <alignment horizontal="center" vertical="center" wrapText="1" readingOrder="1"/>
    </xf>
    <xf numFmtId="0" fontId="5" fillId="3" borderId="0" xfId="2" applyFont="1" applyFill="1" applyBorder="1"/>
    <xf numFmtId="0" fontId="6" fillId="3" borderId="0" xfId="2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3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2" borderId="5" xfId="2" applyNumberFormat="1" applyFont="1" applyFill="1" applyBorder="1" applyAlignment="1">
      <alignment horizontal="center" vertical="center" wrapText="1" readingOrder="1"/>
    </xf>
    <xf numFmtId="0" fontId="4" fillId="2" borderId="6" xfId="2" applyNumberFormat="1" applyFont="1" applyFill="1" applyBorder="1" applyAlignment="1">
      <alignment horizontal="center" vertical="center" wrapText="1" readingOrder="1"/>
    </xf>
    <xf numFmtId="0" fontId="4" fillId="2" borderId="7" xfId="2" applyNumberFormat="1" applyFont="1" applyFill="1" applyBorder="1" applyAlignment="1">
      <alignment horizontal="center" vertical="center" wrapText="1" readingOrder="1"/>
    </xf>
    <xf numFmtId="0" fontId="7" fillId="3" borderId="3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43" fontId="7" fillId="0" borderId="3" xfId="0" applyNumberFormat="1" applyFont="1" applyFill="1" applyBorder="1"/>
    <xf numFmtId="0" fontId="4" fillId="3" borderId="3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4" fontId="4" fillId="3" borderId="3" xfId="2" applyNumberFormat="1" applyFont="1" applyFill="1" applyBorder="1" applyAlignment="1">
      <alignment horizontal="right" vertical="top" wrapText="1" readingOrder="1"/>
    </xf>
    <xf numFmtId="4" fontId="7" fillId="3" borderId="3" xfId="2" applyNumberFormat="1" applyFont="1" applyFill="1" applyBorder="1" applyAlignment="1">
      <alignment horizontal="right" vertical="top" wrapText="1" readingOrder="1"/>
    </xf>
    <xf numFmtId="0" fontId="4" fillId="3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4" fontId="4" fillId="2" borderId="3" xfId="2" applyNumberFormat="1" applyFont="1" applyFill="1" applyBorder="1" applyAlignment="1">
      <alignment horizontal="right" vertical="center" wrapText="1" readingOrder="1"/>
    </xf>
    <xf numFmtId="0" fontId="4" fillId="2" borderId="11" xfId="2" applyNumberFormat="1" applyFont="1" applyFill="1" applyBorder="1" applyAlignment="1">
      <alignment horizontal="center" vertical="center" wrapText="1" readingOrder="1"/>
    </xf>
    <xf numFmtId="0" fontId="4" fillId="2" borderId="12" xfId="2" applyNumberFormat="1" applyFont="1" applyFill="1" applyBorder="1" applyAlignment="1">
      <alignment horizontal="center" vertical="center" wrapText="1" readingOrder="1"/>
    </xf>
    <xf numFmtId="0" fontId="2" fillId="0" borderId="9" xfId="0" applyNumberFormat="1" applyFont="1" applyFill="1" applyBorder="1" applyAlignment="1">
      <alignment vertical="top" wrapText="1" readingOrder="1"/>
    </xf>
    <xf numFmtId="0" fontId="2" fillId="0" borderId="10" xfId="0" applyNumberFormat="1" applyFont="1" applyFill="1" applyBorder="1" applyAlignment="1">
      <alignment vertical="top" wrapText="1" readingOrder="1"/>
    </xf>
    <xf numFmtId="0" fontId="7" fillId="3" borderId="0" xfId="2" applyFont="1" applyFill="1" applyBorder="1" applyAlignment="1">
      <alignment horizontal="center"/>
    </xf>
    <xf numFmtId="0" fontId="7" fillId="3" borderId="0" xfId="2" applyFont="1" applyFill="1" applyBorder="1"/>
    <xf numFmtId="0" fontId="4" fillId="3" borderId="0" xfId="2" applyFont="1" applyFill="1" applyBorder="1"/>
    <xf numFmtId="0" fontId="7" fillId="3" borderId="0" xfId="2" applyFont="1" applyFill="1" applyBorder="1" applyAlignment="1">
      <alignment vertical="center"/>
    </xf>
    <xf numFmtId="43" fontId="2" fillId="0" borderId="4" xfId="1" applyFont="1" applyFill="1" applyBorder="1" applyAlignment="1">
      <alignment horizontal="right" vertical="top" wrapText="1" readingOrder="1"/>
    </xf>
    <xf numFmtId="43" fontId="2" fillId="0" borderId="1" xfId="1" applyFont="1" applyFill="1" applyBorder="1" applyAlignment="1">
      <alignment horizontal="right" vertical="top" wrapText="1" readingOrder="1"/>
    </xf>
    <xf numFmtId="43" fontId="8" fillId="0" borderId="0" xfId="1" applyFont="1" applyFill="1" applyBorder="1"/>
    <xf numFmtId="43" fontId="1" fillId="0" borderId="0" xfId="0" applyNumberFormat="1" applyFont="1" applyFill="1" applyBorder="1"/>
    <xf numFmtId="43" fontId="8" fillId="0" borderId="0" xfId="0" applyNumberFormat="1" applyFont="1" applyFill="1" applyBorder="1"/>
  </cellXfs>
  <cellStyles count="3">
    <cellStyle name="Millares" xfId="1" builtinId="3"/>
    <cellStyle name="Normal" xfId="0" builtinId="0"/>
    <cellStyle name="Normal 2" xfId="2" xr:uid="{F94CED47-443A-4F62-8105-16CA27C872E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1285875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C14F25-E938-4F79-8497-AC79310A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66" r="14626"/>
        <a:stretch>
          <a:fillRect/>
        </a:stretch>
      </xdr:blipFill>
      <xdr:spPr bwMode="auto">
        <a:xfrm>
          <a:off x="38100" y="19050"/>
          <a:ext cx="2324100" cy="981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6"/>
  <sheetViews>
    <sheetView showGridLines="0" tabSelected="1" topLeftCell="H3" workbookViewId="0">
      <selection activeCell="I13" sqref="I13"/>
    </sheetView>
  </sheetViews>
  <sheetFormatPr baseColWidth="10" defaultRowHeight="15" x14ac:dyDescent="0.25"/>
  <cols>
    <col min="1" max="1" width="16.140625" customWidth="1"/>
    <col min="2" max="2" width="37.5703125" customWidth="1"/>
    <col min="3" max="3" width="22" customWidth="1"/>
    <col min="4" max="6" width="10.85546875" customWidth="1"/>
    <col min="7" max="19" width="16.140625" customWidth="1"/>
    <col min="20" max="20" width="13.42578125" customWidth="1"/>
    <col min="21" max="21" width="13.5703125" customWidth="1"/>
    <col min="22" max="27" width="16.140625" customWidth="1"/>
  </cols>
  <sheetData>
    <row r="1" spans="1:27" s="6" customFormat="1" ht="16.5" x14ac:dyDescent="0.3">
      <c r="C1" s="7" t="s">
        <v>257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s="6" customFormat="1" ht="16.5" x14ac:dyDescent="0.3">
      <c r="C2" s="7" t="s">
        <v>258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s="6" customFormat="1" ht="16.5" x14ac:dyDescent="0.3">
      <c r="C3" s="7" t="s">
        <v>259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s="6" customFormat="1" ht="16.5" x14ac:dyDescent="0.3">
      <c r="C4" s="7" t="s">
        <v>276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s="8" customFormat="1" ht="12.75" x14ac:dyDescent="0.25">
      <c r="D5" s="9"/>
      <c r="E5" s="9"/>
      <c r="F5" s="9"/>
      <c r="L5" s="10"/>
    </row>
    <row r="6" spans="1:27" s="11" customFormat="1" ht="12.75" x14ac:dyDescent="0.25">
      <c r="A6" s="8" t="s">
        <v>260</v>
      </c>
      <c r="D6" s="12"/>
      <c r="E6" s="12"/>
      <c r="F6" s="12"/>
      <c r="L6" s="13"/>
    </row>
    <row r="7" spans="1:27" s="11" customFormat="1" ht="12.75" x14ac:dyDescent="0.25">
      <c r="A7" s="8"/>
      <c r="D7" s="12"/>
      <c r="E7" s="12"/>
      <c r="F7" s="12"/>
      <c r="L7" s="13"/>
    </row>
    <row r="8" spans="1:27" s="32" customFormat="1" ht="38.25" customHeight="1" x14ac:dyDescent="0.25">
      <c r="A8" s="14" t="s">
        <v>2</v>
      </c>
      <c r="B8" s="15"/>
      <c r="C8" s="15"/>
      <c r="D8" s="15"/>
      <c r="E8" s="15"/>
      <c r="F8" s="16"/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2" t="s">
        <v>18</v>
      </c>
      <c r="T8" s="2" t="s">
        <v>19</v>
      </c>
      <c r="U8" s="2" t="s">
        <v>20</v>
      </c>
      <c r="V8" s="2" t="s">
        <v>21</v>
      </c>
      <c r="W8" s="2" t="s">
        <v>22</v>
      </c>
      <c r="X8" s="2" t="s">
        <v>23</v>
      </c>
      <c r="Y8" s="2" t="s">
        <v>24</v>
      </c>
      <c r="Z8" s="2" t="s">
        <v>25</v>
      </c>
      <c r="AA8" s="2" t="s">
        <v>26</v>
      </c>
    </row>
    <row r="9" spans="1:27" s="33" customFormat="1" ht="12.75" x14ac:dyDescent="0.25">
      <c r="A9" s="17" t="s">
        <v>261</v>
      </c>
      <c r="B9" s="18" t="s">
        <v>262</v>
      </c>
      <c r="C9" s="18"/>
      <c r="D9" s="18"/>
      <c r="E9" s="18"/>
      <c r="F9" s="18"/>
      <c r="G9" s="19">
        <f>G21+G30+G40</f>
        <v>200168000000</v>
      </c>
      <c r="H9" s="19">
        <f>SUM(H22:H29,H31:H39,H41:H44)</f>
        <v>20623287425</v>
      </c>
      <c r="I9" s="19">
        <f>SUM(I22:I29,I31:I39,I41:I44)</f>
        <v>0</v>
      </c>
      <c r="J9" s="19">
        <f>SUM(J22:J29,J31:J39,J41:J44)</f>
        <v>1250000000</v>
      </c>
      <c r="K9" s="19">
        <f>SUM(K22:K29,K31:K39,K41:K44)</f>
        <v>1250000000</v>
      </c>
      <c r="L9" s="19">
        <f>SUM(L22:L29,L31:L39,L41:L44)</f>
        <v>220821339662</v>
      </c>
      <c r="M9" s="19">
        <f>SUM(M22:M29,M31:M39,M41:M44)</f>
        <v>0</v>
      </c>
      <c r="N9" s="19">
        <f>SUM(N22:N29,N31:N39,N41:N44)</f>
        <v>220819074616</v>
      </c>
      <c r="O9" s="19">
        <f>SUM(O22:O29,O31:O39,O41:O44)</f>
        <v>0</v>
      </c>
      <c r="P9" s="19">
        <f>SUM(P22:P29,P31:P39,P41:P44)</f>
        <v>0</v>
      </c>
      <c r="Q9" s="19">
        <f>SUM(Q22:Q29,Q31:Q39,Q41:Q44)</f>
        <v>0</v>
      </c>
      <c r="R9" s="19">
        <f>SUM(R22:R29,R31:R39,R41:R44)</f>
        <v>0</v>
      </c>
      <c r="S9" s="19">
        <f>SUM(S22:S29,S31:S39,S41:S44)</f>
        <v>0</v>
      </c>
      <c r="T9" s="19">
        <f>SUM(T22:T29,T31:T39,T41:T44)</f>
        <v>0</v>
      </c>
      <c r="U9" s="19">
        <f>SUM(U22:U29,U31:U39,U41:U44)</f>
        <v>0</v>
      </c>
      <c r="V9" s="19">
        <f>SUM(V22:V29,V31:V39,V41:V44)</f>
        <v>0</v>
      </c>
      <c r="W9" s="19">
        <f>SUM(W22:W29,W31:W39,W41:W44)</f>
        <v>2265046</v>
      </c>
      <c r="X9" s="19">
        <f>SUM(X22:X29,X31:X39,X41:X44)</f>
        <v>0</v>
      </c>
      <c r="Y9" s="19">
        <f>SUM(Y22:Y29,Y31:Y39,Y41:Y44)</f>
        <v>0</v>
      </c>
      <c r="Z9" s="19">
        <f>SUM(Z22:Z29,Z31:Z39,Z41:Z44)</f>
        <v>0</v>
      </c>
      <c r="AA9" s="19">
        <f>SUM(AA22:AA29,AA31:AA39,AA41:AA44)</f>
        <v>0</v>
      </c>
    </row>
    <row r="10" spans="1:27" s="33" customFormat="1" ht="12.75" x14ac:dyDescent="0.25">
      <c r="A10" s="17" t="s">
        <v>263</v>
      </c>
      <c r="B10" s="18" t="s">
        <v>264</v>
      </c>
      <c r="C10" s="18"/>
      <c r="D10" s="18"/>
      <c r="E10" s="18"/>
      <c r="F10" s="18"/>
      <c r="G10" s="19">
        <f>G45+G49</f>
        <v>17565000000</v>
      </c>
      <c r="H10" s="19">
        <f>SUM(H46:H48,H50:H85)</f>
        <v>2000000000</v>
      </c>
      <c r="I10" s="19">
        <f>SUM(I46:I48,I50:I85)</f>
        <v>316000000</v>
      </c>
      <c r="J10" s="19">
        <f>SUM(J46:J48,J50:J85)</f>
        <v>4515749633</v>
      </c>
      <c r="K10" s="19">
        <f>SUM(K46:K48,K50:K85)</f>
        <v>4515749633</v>
      </c>
      <c r="L10" s="19">
        <f>SUM(L46:L48,L50:L85)</f>
        <v>19445000000</v>
      </c>
      <c r="M10" s="19">
        <f>SUM(M46:M48,M50:M85)</f>
        <v>0</v>
      </c>
      <c r="N10" s="19">
        <f>SUM(N46:N48,N50:N85)</f>
        <v>19444999905</v>
      </c>
      <c r="O10" s="19">
        <f>SUM(O46:O48,O50:O85)</f>
        <v>0</v>
      </c>
      <c r="P10" s="19">
        <f>SUM(P46:P48,P50:P85)</f>
        <v>0</v>
      </c>
      <c r="Q10" s="19">
        <f>SUM(Q46:Q48,Q50:Q85)</f>
        <v>0</v>
      </c>
      <c r="R10" s="19">
        <f>SUM(R46:R48,R50:R85)</f>
        <v>0</v>
      </c>
      <c r="S10" s="19">
        <f>SUM(S46:S48,S50:S85)</f>
        <v>0</v>
      </c>
      <c r="T10" s="19">
        <f>SUM(T46:T48,T50:T85)</f>
        <v>0</v>
      </c>
      <c r="U10" s="19">
        <f>SUM(U46:U48,U50:U85)</f>
        <v>0</v>
      </c>
      <c r="V10" s="19">
        <f>SUM(V46:V48,V50:V85)</f>
        <v>0</v>
      </c>
      <c r="W10" s="19">
        <f>SUM(W46:W48,W50:W85)</f>
        <v>95</v>
      </c>
      <c r="X10" s="19">
        <f>SUM(X46:X48,X50:X85)</f>
        <v>0</v>
      </c>
      <c r="Y10" s="19">
        <f>SUM(Y46:Y48,Y50:Y85)</f>
        <v>0</v>
      </c>
      <c r="Z10" s="19">
        <f>SUM(Z46:Z48,Z50:Z85)</f>
        <v>0</v>
      </c>
      <c r="AA10" s="19">
        <f>SUM(AA46:AA48,AA50:AA85)</f>
        <v>0</v>
      </c>
    </row>
    <row r="11" spans="1:27" s="33" customFormat="1" ht="12.75" x14ac:dyDescent="0.25">
      <c r="A11" s="17" t="s">
        <v>265</v>
      </c>
      <c r="B11" s="18" t="s">
        <v>266</v>
      </c>
      <c r="C11" s="18"/>
      <c r="D11" s="18"/>
      <c r="E11" s="18"/>
      <c r="F11" s="18"/>
      <c r="G11" s="19">
        <f>G86+G87+G88+G89+G90+G91</f>
        <v>332733000000</v>
      </c>
      <c r="H11" s="19">
        <f>SUM(H86:H93)</f>
        <v>0</v>
      </c>
      <c r="I11" s="19">
        <f>SUM(I86:I93)</f>
        <v>0</v>
      </c>
      <c r="J11" s="19">
        <f>SUM(J86:J93)</f>
        <v>0</v>
      </c>
      <c r="K11" s="19">
        <f>SUM(K86:K93)</f>
        <v>12224379056</v>
      </c>
      <c r="L11" s="19">
        <f>SUM(L86:L93)</f>
        <v>322019620944</v>
      </c>
      <c r="M11" s="19">
        <f>SUM(M86:M93)</f>
        <v>1511000000</v>
      </c>
      <c r="N11" s="19">
        <f>SUM(N86:N93)</f>
        <v>332730604708</v>
      </c>
      <c r="O11" s="19">
        <f>SUM(O86:O93)</f>
        <v>241234</v>
      </c>
      <c r="P11" s="19">
        <f>SUM(P86:P93)</f>
        <v>0</v>
      </c>
      <c r="Q11" s="19">
        <f>SUM(Q86:Q93)</f>
        <v>0</v>
      </c>
      <c r="R11" s="19">
        <f>SUM(R86:R93)</f>
        <v>0</v>
      </c>
      <c r="S11" s="19">
        <f>SUM(S86:S93)</f>
        <v>241234</v>
      </c>
      <c r="T11" s="19">
        <f>SUM(T86:T93)</f>
        <v>0</v>
      </c>
      <c r="U11" s="19">
        <f>SUM(U86:U93)</f>
        <v>0</v>
      </c>
      <c r="V11" s="19">
        <f>SUM(V86:V93)</f>
        <v>0</v>
      </c>
      <c r="W11" s="19">
        <f>SUM(W86:W93)</f>
        <v>2154058</v>
      </c>
      <c r="X11" s="19">
        <f>SUM(X86:X93)</f>
        <v>0</v>
      </c>
      <c r="Y11" s="19">
        <f>SUM(Y86:Y93)</f>
        <v>12224379056</v>
      </c>
      <c r="Z11" s="19">
        <f>SUM(Z86:Z93)</f>
        <v>0</v>
      </c>
      <c r="AA11" s="19">
        <f>SUM(AA86:AA93)</f>
        <v>0</v>
      </c>
    </row>
    <row r="12" spans="1:27" s="33" customFormat="1" ht="12.75" x14ac:dyDescent="0.25">
      <c r="A12" s="17" t="s">
        <v>267</v>
      </c>
      <c r="B12" s="18" t="s">
        <v>184</v>
      </c>
      <c r="C12" s="18"/>
      <c r="D12" s="18"/>
      <c r="E12" s="18"/>
      <c r="F12" s="18"/>
      <c r="G12" s="19">
        <f>G94+G98+G99+G100</f>
        <v>1216000000</v>
      </c>
      <c r="H12" s="19">
        <f>SUM(H95:H100)</f>
        <v>120000000</v>
      </c>
      <c r="I12" s="19">
        <f>SUM(I95:I100)</f>
        <v>0</v>
      </c>
      <c r="J12" s="19">
        <f>SUM(J95:J97)</f>
        <v>4038000</v>
      </c>
      <c r="K12" s="19">
        <f>SUM(K95:K97)</f>
        <v>4038000</v>
      </c>
      <c r="L12" s="19">
        <f>SUM(L95:L100)</f>
        <v>1562774348</v>
      </c>
      <c r="M12" s="19">
        <f>SUM(M95:M100)</f>
        <v>0</v>
      </c>
      <c r="N12" s="19">
        <f>SUM(N95:N100)</f>
        <v>1562774348</v>
      </c>
      <c r="O12" s="19">
        <f>SUM(O95:O100)</f>
        <v>0</v>
      </c>
      <c r="P12" s="19">
        <f>SUM(P95:P100)</f>
        <v>0</v>
      </c>
      <c r="Q12" s="19">
        <f>SUM(Q95:Q100)</f>
        <v>0</v>
      </c>
      <c r="R12" s="19">
        <f>SUM(R95:R100)</f>
        <v>0</v>
      </c>
      <c r="S12" s="19">
        <f>SUM(S95:S100)</f>
        <v>0</v>
      </c>
      <c r="T12" s="19">
        <f>SUM(T95:T100)</f>
        <v>0</v>
      </c>
      <c r="U12" s="19">
        <f>SUM(U95:U100)</f>
        <v>0</v>
      </c>
      <c r="V12" s="19">
        <f>SUM(V95:V100)</f>
        <v>0</v>
      </c>
      <c r="W12" s="19">
        <f>SUM(W95:W100)</f>
        <v>0</v>
      </c>
      <c r="X12" s="19">
        <f>SUM(X95:X100)</f>
        <v>0</v>
      </c>
      <c r="Y12" s="19">
        <f>SUM(Y95:Y100)</f>
        <v>0</v>
      </c>
      <c r="Z12" s="19">
        <f>SUM(Z95:Z100)</f>
        <v>0</v>
      </c>
      <c r="AA12" s="19">
        <f>SUM(AA95:AA100)</f>
        <v>0</v>
      </c>
    </row>
    <row r="13" spans="1:27" s="34" customFormat="1" ht="12.75" x14ac:dyDescent="0.25">
      <c r="A13" s="20" t="s">
        <v>268</v>
      </c>
      <c r="B13" s="21" t="s">
        <v>269</v>
      </c>
      <c r="C13" s="21"/>
      <c r="D13" s="21"/>
      <c r="E13" s="21"/>
      <c r="F13" s="21"/>
      <c r="G13" s="22">
        <f>SUM(G9:G12)</f>
        <v>551682000000</v>
      </c>
      <c r="H13" s="22">
        <f t="shared" ref="H13:AA13" si="0">SUM(H9:H12)</f>
        <v>22743287425</v>
      </c>
      <c r="I13" s="22">
        <f t="shared" si="0"/>
        <v>316000000</v>
      </c>
      <c r="J13" s="22">
        <f t="shared" si="0"/>
        <v>5769787633</v>
      </c>
      <c r="K13" s="22">
        <f t="shared" si="0"/>
        <v>17994166689</v>
      </c>
      <c r="L13" s="22">
        <f t="shared" si="0"/>
        <v>563848734954</v>
      </c>
      <c r="M13" s="22">
        <f t="shared" si="0"/>
        <v>1511000000</v>
      </c>
      <c r="N13" s="22">
        <f t="shared" si="0"/>
        <v>574557453577</v>
      </c>
      <c r="O13" s="22">
        <f t="shared" si="0"/>
        <v>241234</v>
      </c>
      <c r="P13" s="22">
        <f t="shared" si="0"/>
        <v>0</v>
      </c>
      <c r="Q13" s="22">
        <f t="shared" si="0"/>
        <v>0</v>
      </c>
      <c r="R13" s="22">
        <f t="shared" si="0"/>
        <v>0</v>
      </c>
      <c r="S13" s="22">
        <f t="shared" si="0"/>
        <v>241234</v>
      </c>
      <c r="T13" s="22">
        <f t="shared" si="0"/>
        <v>0</v>
      </c>
      <c r="U13" s="22">
        <f t="shared" si="0"/>
        <v>0</v>
      </c>
      <c r="V13" s="22">
        <f t="shared" si="0"/>
        <v>0</v>
      </c>
      <c r="W13" s="22">
        <f t="shared" si="0"/>
        <v>4419199</v>
      </c>
      <c r="X13" s="22">
        <f t="shared" si="0"/>
        <v>0</v>
      </c>
      <c r="Y13" s="22">
        <f t="shared" si="0"/>
        <v>12224379056</v>
      </c>
      <c r="Z13" s="22">
        <f t="shared" si="0"/>
        <v>0</v>
      </c>
      <c r="AA13" s="22">
        <f t="shared" si="0"/>
        <v>0</v>
      </c>
    </row>
    <row r="14" spans="1:27" s="33" customFormat="1" ht="12.75" x14ac:dyDescent="0.25">
      <c r="A14" s="17" t="s">
        <v>270</v>
      </c>
      <c r="B14" s="18" t="s">
        <v>271</v>
      </c>
      <c r="C14" s="18"/>
      <c r="D14" s="18"/>
      <c r="E14" s="18"/>
      <c r="F14" s="18"/>
      <c r="G14" s="19">
        <f>G101+G106+G108+G114+G120+G135</f>
        <v>32105492653</v>
      </c>
      <c r="H14" s="19">
        <f>SUM(H102:H105,H107,H109:H113,H115:H119,H121:H124,H136)</f>
        <v>10326000000</v>
      </c>
      <c r="I14" s="19">
        <f>SUM(I102:I105,I107,I109:I113,I115:I119,I121:I124,I136)</f>
        <v>15022000000</v>
      </c>
      <c r="J14" s="19">
        <f>SUM(J102:J105,J107,J109:J113,J115:J119,J121:J124,J136)</f>
        <v>363894298</v>
      </c>
      <c r="K14" s="19">
        <f>SUM(K102:K105,K107,K109:K113,K115:K119,K121:K124,K136)</f>
        <v>363894298</v>
      </c>
      <c r="L14" s="19">
        <f>SUM(L102:L105,L107,L109:L113,L115:L119,L121:L124,L136)</f>
        <v>27662911807</v>
      </c>
      <c r="M14" s="19">
        <f>SUM(M102:M105,M107,M109:M113,M115:M119,M121:M124,M136)</f>
        <v>0</v>
      </c>
      <c r="N14" s="19">
        <f>SUM(N102:N105,N107,N109:N113,N115:N119,N121:N124,N136)</f>
        <v>27662911807</v>
      </c>
      <c r="O14" s="19">
        <f>SUM(O102:O105,O107,O109:O113,O115:O119,O121:O124,O136)</f>
        <v>0</v>
      </c>
      <c r="P14" s="19">
        <f>SUM(P102:P105,P107,P109:P113,P115:P119,P121:P124,P136)</f>
        <v>0</v>
      </c>
      <c r="Q14" s="19">
        <f>SUM(Q102:Q105,Q107,Q109:Q113,Q115:Q119,Q121:Q124,Q136)</f>
        <v>0</v>
      </c>
      <c r="R14" s="19">
        <f>SUM(R102:R105,R107,R109:R113,R115:R119,R121:R124,R136)</f>
        <v>0</v>
      </c>
      <c r="S14" s="19">
        <f>SUM(S102:S105,S107,S109:S113,S115:S119,S121:S124,S136)</f>
        <v>0</v>
      </c>
      <c r="T14" s="19">
        <f>SUM(T102:T105,T107,T109:T113,T115:T119,T121:T124,T136)</f>
        <v>0</v>
      </c>
      <c r="U14" s="19">
        <f>SUM(U102:U105,U107,U109:U113,U115:U119,U121:U124,U136)</f>
        <v>0</v>
      </c>
      <c r="V14" s="19">
        <f>SUM(V102:V105,V107,V109:V113,V115:V119,V121:V124,V136)</f>
        <v>0</v>
      </c>
      <c r="W14" s="19">
        <f>SUM(W102:W105,W107,W109:W113,W115:W119,W121:W124,W136)</f>
        <v>0</v>
      </c>
      <c r="X14" s="19">
        <f>SUM(X102:X105,X107,X109:X113,X115:X119,X121:X124,X136)</f>
        <v>0</v>
      </c>
      <c r="Y14" s="19">
        <f>SUM(Y102:Y105,Y107,Y109:Y113,Y115:Y119,Y121:Y124,Y136)</f>
        <v>0</v>
      </c>
      <c r="Z14" s="19">
        <f>SUM(Z102:Z105,Z107,Z109:Z113,Z115:Z119,Z121:Z124,Z136)</f>
        <v>0</v>
      </c>
      <c r="AA14" s="19">
        <f>SUM(AA102:AA105,AA107,AA109:AA113,AA115:AA119,AA121:AA124,AA136)</f>
        <v>0</v>
      </c>
    </row>
    <row r="15" spans="1:27" s="33" customFormat="1" ht="12.75" x14ac:dyDescent="0.25">
      <c r="A15" s="17" t="s">
        <v>270</v>
      </c>
      <c r="B15" s="18" t="s">
        <v>272</v>
      </c>
      <c r="C15" s="18"/>
      <c r="D15" s="18"/>
      <c r="E15" s="18"/>
      <c r="F15" s="18"/>
      <c r="G15" s="23">
        <f>G125</f>
        <v>13166000000</v>
      </c>
      <c r="H15" s="23">
        <f>SUM(H126:H134)</f>
        <v>2589659783</v>
      </c>
      <c r="I15" s="23">
        <f>SUM(I126:I134)</f>
        <v>8889659783</v>
      </c>
      <c r="J15" s="23">
        <f>SUM(J126:J134)</f>
        <v>0</v>
      </c>
      <c r="K15" s="23">
        <f>SUM(K126:K134)</f>
        <v>0</v>
      </c>
      <c r="L15" s="23">
        <f>SUM(L126:L134)</f>
        <v>6866000000</v>
      </c>
      <c r="M15" s="23">
        <f>SUM(M126:M134)</f>
        <v>0</v>
      </c>
      <c r="N15" s="23">
        <f>SUM(N126:N134)</f>
        <v>6866000000</v>
      </c>
      <c r="O15" s="23">
        <f>SUM(O126:O134)</f>
        <v>0</v>
      </c>
      <c r="P15" s="23">
        <f>SUM(P126:P134)</f>
        <v>0</v>
      </c>
      <c r="Q15" s="23">
        <f>SUM(Q126:Q134)</f>
        <v>0</v>
      </c>
      <c r="R15" s="23">
        <f>SUM(R126:R134)</f>
        <v>0</v>
      </c>
      <c r="S15" s="23">
        <f>SUM(S126:S134)</f>
        <v>0</v>
      </c>
      <c r="T15" s="23">
        <f>SUM(T126:T134)</f>
        <v>0</v>
      </c>
      <c r="U15" s="23">
        <f>SUM(U126:U134)</f>
        <v>0</v>
      </c>
      <c r="V15" s="23">
        <f>SUM(V126:V134)</f>
        <v>0</v>
      </c>
      <c r="W15" s="23">
        <f>SUM(W126:W134)</f>
        <v>0</v>
      </c>
      <c r="X15" s="23">
        <f>SUM(X126:X134)</f>
        <v>0</v>
      </c>
      <c r="Y15" s="23">
        <f>SUM(Y126:Y134)</f>
        <v>0</v>
      </c>
      <c r="Z15" s="23">
        <f>SUM(Z126:Z134)</f>
        <v>0</v>
      </c>
      <c r="AA15" s="23">
        <f>SUM(AA126:AA134)</f>
        <v>0</v>
      </c>
    </row>
    <row r="16" spans="1:27" s="34" customFormat="1" ht="12.75" x14ac:dyDescent="0.25">
      <c r="A16" s="24" t="s">
        <v>270</v>
      </c>
      <c r="B16" s="21" t="s">
        <v>273</v>
      </c>
      <c r="C16" s="21"/>
      <c r="D16" s="21"/>
      <c r="E16" s="21"/>
      <c r="F16" s="21"/>
      <c r="G16" s="22">
        <f>SUM(G14:G15)</f>
        <v>45271492653</v>
      </c>
      <c r="H16" s="22">
        <f t="shared" ref="H16:AA16" si="1">SUM(H14:H15)</f>
        <v>12915659783</v>
      </c>
      <c r="I16" s="22">
        <f t="shared" si="1"/>
        <v>23911659783</v>
      </c>
      <c r="J16" s="22">
        <f t="shared" si="1"/>
        <v>363894298</v>
      </c>
      <c r="K16" s="22">
        <f t="shared" si="1"/>
        <v>363894298</v>
      </c>
      <c r="L16" s="22">
        <f t="shared" si="1"/>
        <v>34528911807</v>
      </c>
      <c r="M16" s="22">
        <f t="shared" si="1"/>
        <v>0</v>
      </c>
      <c r="N16" s="22">
        <f t="shared" si="1"/>
        <v>34528911807</v>
      </c>
      <c r="O16" s="22">
        <f t="shared" si="1"/>
        <v>0</v>
      </c>
      <c r="P16" s="22">
        <f t="shared" si="1"/>
        <v>0</v>
      </c>
      <c r="Q16" s="22">
        <f t="shared" si="1"/>
        <v>0</v>
      </c>
      <c r="R16" s="22">
        <f t="shared" si="1"/>
        <v>0</v>
      </c>
      <c r="S16" s="22">
        <f t="shared" si="1"/>
        <v>0</v>
      </c>
      <c r="T16" s="22">
        <f t="shared" si="1"/>
        <v>0</v>
      </c>
      <c r="U16" s="22">
        <f t="shared" si="1"/>
        <v>0</v>
      </c>
      <c r="V16" s="22">
        <f t="shared" si="1"/>
        <v>0</v>
      </c>
      <c r="W16" s="22">
        <f t="shared" si="1"/>
        <v>0</v>
      </c>
      <c r="X16" s="22">
        <f t="shared" si="1"/>
        <v>0</v>
      </c>
      <c r="Y16" s="22">
        <f t="shared" si="1"/>
        <v>0</v>
      </c>
      <c r="Z16" s="22">
        <f t="shared" si="1"/>
        <v>0</v>
      </c>
      <c r="AA16" s="22">
        <f t="shared" si="1"/>
        <v>0</v>
      </c>
    </row>
    <row r="17" spans="1:27" s="35" customFormat="1" ht="17.25" customHeight="1" x14ac:dyDescent="0.25">
      <c r="A17" s="25" t="s">
        <v>274</v>
      </c>
      <c r="B17" s="26" t="s">
        <v>275</v>
      </c>
      <c r="C17" s="26"/>
      <c r="D17" s="26"/>
      <c r="E17" s="26"/>
      <c r="F17" s="26"/>
      <c r="G17" s="27">
        <f>G13+G16</f>
        <v>596953492653</v>
      </c>
      <c r="H17" s="27">
        <f t="shared" ref="H17:AA17" si="2">H13+H16</f>
        <v>35658947208</v>
      </c>
      <c r="I17" s="27">
        <f t="shared" si="2"/>
        <v>24227659783</v>
      </c>
      <c r="J17" s="27">
        <f t="shared" si="2"/>
        <v>6133681931</v>
      </c>
      <c r="K17" s="27">
        <f t="shared" si="2"/>
        <v>18358060987</v>
      </c>
      <c r="L17" s="27">
        <f t="shared" si="2"/>
        <v>598377646761</v>
      </c>
      <c r="M17" s="27">
        <f t="shared" si="2"/>
        <v>1511000000</v>
      </c>
      <c r="N17" s="27">
        <f t="shared" si="2"/>
        <v>609086365384</v>
      </c>
      <c r="O17" s="27">
        <f t="shared" si="2"/>
        <v>241234</v>
      </c>
      <c r="P17" s="27">
        <f t="shared" si="2"/>
        <v>0</v>
      </c>
      <c r="Q17" s="27">
        <f t="shared" si="2"/>
        <v>0</v>
      </c>
      <c r="R17" s="27">
        <f t="shared" si="2"/>
        <v>0</v>
      </c>
      <c r="S17" s="27">
        <f t="shared" si="2"/>
        <v>241234</v>
      </c>
      <c r="T17" s="27">
        <f t="shared" si="2"/>
        <v>0</v>
      </c>
      <c r="U17" s="27">
        <f t="shared" si="2"/>
        <v>0</v>
      </c>
      <c r="V17" s="27">
        <f t="shared" si="2"/>
        <v>0</v>
      </c>
      <c r="W17" s="27">
        <f t="shared" si="2"/>
        <v>4419199</v>
      </c>
      <c r="X17" s="27">
        <f t="shared" si="2"/>
        <v>0</v>
      </c>
      <c r="Y17" s="27">
        <f t="shared" si="2"/>
        <v>12224379056</v>
      </c>
      <c r="Z17" s="27">
        <f t="shared" si="2"/>
        <v>0</v>
      </c>
      <c r="AA17" s="27">
        <f t="shared" si="2"/>
        <v>0</v>
      </c>
    </row>
    <row r="18" spans="1:27" x14ac:dyDescent="0.25">
      <c r="A18" s="3"/>
      <c r="B18" s="3"/>
      <c r="C18" s="3"/>
      <c r="K18" s="40"/>
      <c r="L18" s="38"/>
    </row>
    <row r="19" spans="1:27" x14ac:dyDescent="0.25">
      <c r="K19" s="39"/>
      <c r="L19" s="39"/>
    </row>
    <row r="20" spans="1:27" ht="25.5" x14ac:dyDescent="0.25">
      <c r="A20" s="5" t="s">
        <v>1</v>
      </c>
      <c r="B20" s="28" t="s">
        <v>2</v>
      </c>
      <c r="C20" s="29"/>
      <c r="D20" s="5" t="s">
        <v>3</v>
      </c>
      <c r="E20" s="5" t="s">
        <v>4</v>
      </c>
      <c r="F20" s="5" t="s">
        <v>5</v>
      </c>
      <c r="G20" s="5" t="s">
        <v>6</v>
      </c>
      <c r="H20" s="5" t="s">
        <v>7</v>
      </c>
      <c r="I20" s="5" t="s">
        <v>8</v>
      </c>
      <c r="J20" s="5" t="s">
        <v>9</v>
      </c>
      <c r="K20" s="5" t="s">
        <v>10</v>
      </c>
      <c r="L20" s="5" t="s">
        <v>11</v>
      </c>
      <c r="M20" s="5" t="s">
        <v>12</v>
      </c>
      <c r="N20" s="5" t="s">
        <v>13</v>
      </c>
      <c r="O20" s="5" t="s">
        <v>14</v>
      </c>
      <c r="P20" s="5" t="s">
        <v>15</v>
      </c>
      <c r="Q20" s="5" t="s">
        <v>16</v>
      </c>
      <c r="R20" s="5" t="s">
        <v>17</v>
      </c>
      <c r="S20" s="5" t="s">
        <v>18</v>
      </c>
      <c r="T20" s="5" t="s">
        <v>19</v>
      </c>
      <c r="U20" s="5" t="s">
        <v>20</v>
      </c>
      <c r="V20" s="5" t="s">
        <v>21</v>
      </c>
      <c r="W20" s="5" t="s">
        <v>22</v>
      </c>
      <c r="X20" s="5" t="s">
        <v>23</v>
      </c>
      <c r="Y20" s="5" t="s">
        <v>24</v>
      </c>
      <c r="Z20" s="5" t="s">
        <v>25</v>
      </c>
      <c r="AA20" s="5" t="s">
        <v>26</v>
      </c>
    </row>
    <row r="21" spans="1:27" ht="15" customHeight="1" x14ac:dyDescent="0.25">
      <c r="A21" s="4" t="s">
        <v>0</v>
      </c>
      <c r="B21" s="4" t="s">
        <v>27</v>
      </c>
      <c r="C21" s="30" t="s">
        <v>28</v>
      </c>
      <c r="D21" s="4" t="s">
        <v>29</v>
      </c>
      <c r="E21" s="4" t="s">
        <v>30</v>
      </c>
      <c r="F21" s="4" t="s">
        <v>31</v>
      </c>
      <c r="G21" s="36">
        <v>136159000000</v>
      </c>
      <c r="H21" s="36">
        <v>0</v>
      </c>
      <c r="I21" s="36">
        <v>0</v>
      </c>
      <c r="J21" s="36">
        <v>15340338241</v>
      </c>
      <c r="K21" s="36">
        <v>0</v>
      </c>
      <c r="L21" s="36">
        <v>151499338241</v>
      </c>
      <c r="M21" s="36">
        <v>151499338241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</row>
    <row r="22" spans="1:27" ht="15" customHeight="1" x14ac:dyDescent="0.25">
      <c r="A22" s="1" t="s">
        <v>0</v>
      </c>
      <c r="B22" s="1" t="s">
        <v>32</v>
      </c>
      <c r="C22" s="31" t="s">
        <v>33</v>
      </c>
      <c r="D22" s="1" t="s">
        <v>29</v>
      </c>
      <c r="E22" s="1" t="s">
        <v>30</v>
      </c>
      <c r="F22" s="1" t="s">
        <v>31</v>
      </c>
      <c r="G22" s="37">
        <v>104709000000</v>
      </c>
      <c r="H22" s="37">
        <v>13872600048</v>
      </c>
      <c r="I22" s="37">
        <v>0</v>
      </c>
      <c r="J22" s="37">
        <v>200000000</v>
      </c>
      <c r="K22" s="37">
        <v>0</v>
      </c>
      <c r="L22" s="37">
        <v>118781600048</v>
      </c>
      <c r="M22" s="37">
        <v>0</v>
      </c>
      <c r="N22" s="37">
        <v>118781600048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</row>
    <row r="23" spans="1:27" ht="15" customHeight="1" x14ac:dyDescent="0.25">
      <c r="A23" s="1" t="s">
        <v>0</v>
      </c>
      <c r="B23" s="1" t="s">
        <v>34</v>
      </c>
      <c r="C23" s="31" t="s">
        <v>35</v>
      </c>
      <c r="D23" s="1" t="s">
        <v>29</v>
      </c>
      <c r="E23" s="1" t="s">
        <v>30</v>
      </c>
      <c r="F23" s="1" t="s">
        <v>31</v>
      </c>
      <c r="G23" s="37">
        <v>3900000000</v>
      </c>
      <c r="H23" s="37">
        <v>175677917</v>
      </c>
      <c r="I23" s="37">
        <v>0</v>
      </c>
      <c r="J23" s="37">
        <v>30000000</v>
      </c>
      <c r="K23" s="37">
        <v>0</v>
      </c>
      <c r="L23" s="37">
        <v>4105677917</v>
      </c>
      <c r="M23" s="37">
        <v>0</v>
      </c>
      <c r="N23" s="37">
        <v>4105677917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</row>
    <row r="24" spans="1:27" ht="15" customHeight="1" x14ac:dyDescent="0.25">
      <c r="A24" s="1" t="s">
        <v>0</v>
      </c>
      <c r="B24" s="1" t="s">
        <v>36</v>
      </c>
      <c r="C24" s="31" t="s">
        <v>37</v>
      </c>
      <c r="D24" s="1" t="s">
        <v>29</v>
      </c>
      <c r="E24" s="1" t="s">
        <v>30</v>
      </c>
      <c r="F24" s="1" t="s">
        <v>31</v>
      </c>
      <c r="G24" s="37">
        <v>5100000000</v>
      </c>
      <c r="H24" s="37">
        <v>133386600</v>
      </c>
      <c r="I24" s="37">
        <v>0</v>
      </c>
      <c r="J24" s="37">
        <v>350000000</v>
      </c>
      <c r="K24" s="37">
        <v>200000000</v>
      </c>
      <c r="L24" s="37">
        <v>5383386600</v>
      </c>
      <c r="M24" s="37">
        <v>0</v>
      </c>
      <c r="N24" s="37">
        <v>5383386600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</row>
    <row r="25" spans="1:27" ht="15" customHeight="1" x14ac:dyDescent="0.25">
      <c r="A25" s="1" t="s">
        <v>0</v>
      </c>
      <c r="B25" s="1" t="s">
        <v>38</v>
      </c>
      <c r="C25" s="31" t="s">
        <v>39</v>
      </c>
      <c r="D25" s="1" t="s">
        <v>29</v>
      </c>
      <c r="E25" s="1" t="s">
        <v>30</v>
      </c>
      <c r="F25" s="1" t="s">
        <v>31</v>
      </c>
      <c r="G25" s="37">
        <v>3400000000</v>
      </c>
      <c r="H25" s="37">
        <v>269157687</v>
      </c>
      <c r="I25" s="37">
        <v>0</v>
      </c>
      <c r="J25" s="37">
        <v>30000000</v>
      </c>
      <c r="K25" s="37">
        <v>0</v>
      </c>
      <c r="L25" s="37">
        <v>3699157687</v>
      </c>
      <c r="M25" s="37">
        <v>0</v>
      </c>
      <c r="N25" s="37">
        <v>3699157687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</row>
    <row r="26" spans="1:27" ht="15" customHeight="1" x14ac:dyDescent="0.25">
      <c r="A26" s="1" t="s">
        <v>0</v>
      </c>
      <c r="B26" s="1" t="s">
        <v>40</v>
      </c>
      <c r="C26" s="31" t="s">
        <v>41</v>
      </c>
      <c r="D26" s="1" t="s">
        <v>29</v>
      </c>
      <c r="E26" s="1" t="s">
        <v>30</v>
      </c>
      <c r="F26" s="1" t="s">
        <v>31</v>
      </c>
      <c r="G26" s="37">
        <v>400000000</v>
      </c>
      <c r="H26" s="37">
        <v>0</v>
      </c>
      <c r="I26" s="37">
        <v>0</v>
      </c>
      <c r="J26" s="37">
        <v>0</v>
      </c>
      <c r="K26" s="37">
        <v>100000000</v>
      </c>
      <c r="L26" s="37">
        <v>300000000</v>
      </c>
      <c r="M26" s="37">
        <v>0</v>
      </c>
      <c r="N26" s="37">
        <v>300000000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</row>
    <row r="27" spans="1:27" ht="15" customHeight="1" x14ac:dyDescent="0.25">
      <c r="A27" s="1" t="s">
        <v>0</v>
      </c>
      <c r="B27" s="1" t="s">
        <v>42</v>
      </c>
      <c r="C27" s="31" t="s">
        <v>43</v>
      </c>
      <c r="D27" s="1" t="s">
        <v>29</v>
      </c>
      <c r="E27" s="1" t="s">
        <v>30</v>
      </c>
      <c r="F27" s="1" t="s">
        <v>31</v>
      </c>
      <c r="G27" s="37">
        <v>10800000000</v>
      </c>
      <c r="H27" s="37">
        <v>668321614</v>
      </c>
      <c r="I27" s="37">
        <v>0</v>
      </c>
      <c r="J27" s="37">
        <v>600000000</v>
      </c>
      <c r="K27" s="37">
        <v>350000000</v>
      </c>
      <c r="L27" s="37">
        <v>11718321614</v>
      </c>
      <c r="M27" s="37">
        <v>0</v>
      </c>
      <c r="N27" s="37">
        <v>11718321614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</row>
    <row r="28" spans="1:27" ht="15" customHeight="1" x14ac:dyDescent="0.25">
      <c r="A28" s="1" t="s">
        <v>0</v>
      </c>
      <c r="B28" s="1" t="s">
        <v>44</v>
      </c>
      <c r="C28" s="31" t="s">
        <v>45</v>
      </c>
      <c r="D28" s="1" t="s">
        <v>29</v>
      </c>
      <c r="E28" s="1" t="s">
        <v>30</v>
      </c>
      <c r="F28" s="1" t="s">
        <v>31</v>
      </c>
      <c r="G28" s="37">
        <v>5300000000</v>
      </c>
      <c r="H28" s="37">
        <v>151194375</v>
      </c>
      <c r="I28" s="37">
        <v>0</v>
      </c>
      <c r="J28" s="37">
        <v>0</v>
      </c>
      <c r="K28" s="37">
        <v>600000000</v>
      </c>
      <c r="L28" s="37">
        <v>4851194375</v>
      </c>
      <c r="M28" s="37">
        <v>0</v>
      </c>
      <c r="N28" s="37">
        <v>4851194375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</row>
    <row r="29" spans="1:27" ht="15" customHeight="1" x14ac:dyDescent="0.25">
      <c r="A29" s="1" t="s">
        <v>0</v>
      </c>
      <c r="B29" s="1" t="s">
        <v>46</v>
      </c>
      <c r="C29" s="31" t="s">
        <v>47</v>
      </c>
      <c r="D29" s="1" t="s">
        <v>29</v>
      </c>
      <c r="E29" s="1" t="s">
        <v>30</v>
      </c>
      <c r="F29" s="1" t="s">
        <v>31</v>
      </c>
      <c r="G29" s="37">
        <v>2550000000</v>
      </c>
      <c r="H29" s="37">
        <v>70000000</v>
      </c>
      <c r="I29" s="37">
        <v>0</v>
      </c>
      <c r="J29" s="37">
        <v>40000000</v>
      </c>
      <c r="K29" s="37">
        <v>0</v>
      </c>
      <c r="L29" s="37">
        <v>2660000000</v>
      </c>
      <c r="M29" s="37">
        <v>0</v>
      </c>
      <c r="N29" s="37">
        <v>2660000000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</row>
    <row r="30" spans="1:27" ht="15" customHeight="1" x14ac:dyDescent="0.25">
      <c r="A30" s="1" t="s">
        <v>0</v>
      </c>
      <c r="B30" s="1" t="s">
        <v>48</v>
      </c>
      <c r="C30" s="31" t="s">
        <v>49</v>
      </c>
      <c r="D30" s="1" t="s">
        <v>29</v>
      </c>
      <c r="E30" s="1" t="s">
        <v>30</v>
      </c>
      <c r="F30" s="1" t="s">
        <v>31</v>
      </c>
      <c r="G30" s="37">
        <v>51149000000</v>
      </c>
      <c r="H30" s="37">
        <v>0</v>
      </c>
      <c r="I30" s="37">
        <v>0</v>
      </c>
      <c r="J30" s="37">
        <v>5206131209</v>
      </c>
      <c r="K30" s="37">
        <v>0</v>
      </c>
      <c r="L30" s="37">
        <v>56355131209</v>
      </c>
      <c r="M30" s="37">
        <v>56355131209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</row>
    <row r="31" spans="1:27" ht="15" customHeight="1" x14ac:dyDescent="0.25">
      <c r="A31" s="1" t="s">
        <v>0</v>
      </c>
      <c r="B31" s="1" t="s">
        <v>50</v>
      </c>
      <c r="C31" s="31" t="s">
        <v>51</v>
      </c>
      <c r="D31" s="1" t="s">
        <v>29</v>
      </c>
      <c r="E31" s="1" t="s">
        <v>30</v>
      </c>
      <c r="F31" s="1" t="s">
        <v>31</v>
      </c>
      <c r="G31" s="37">
        <v>14900000000</v>
      </c>
      <c r="H31" s="37">
        <v>1248193406</v>
      </c>
      <c r="I31" s="37">
        <v>0</v>
      </c>
      <c r="J31" s="37">
        <v>0</v>
      </c>
      <c r="K31" s="37">
        <v>0</v>
      </c>
      <c r="L31" s="37">
        <v>16148193406</v>
      </c>
      <c r="M31" s="37">
        <v>0</v>
      </c>
      <c r="N31" s="37">
        <v>16148193406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</row>
    <row r="32" spans="1:27" ht="15" customHeight="1" x14ac:dyDescent="0.25">
      <c r="A32" s="1" t="s">
        <v>0</v>
      </c>
      <c r="B32" s="1" t="s">
        <v>52</v>
      </c>
      <c r="C32" s="31" t="s">
        <v>53</v>
      </c>
      <c r="D32" s="1" t="s">
        <v>29</v>
      </c>
      <c r="E32" s="1" t="s">
        <v>30</v>
      </c>
      <c r="F32" s="1" t="s">
        <v>31</v>
      </c>
      <c r="G32" s="37">
        <v>10500000000</v>
      </c>
      <c r="H32" s="37">
        <v>981428663</v>
      </c>
      <c r="I32" s="37">
        <v>0</v>
      </c>
      <c r="J32" s="37">
        <v>0</v>
      </c>
      <c r="K32" s="37">
        <v>0</v>
      </c>
      <c r="L32" s="37">
        <v>11481428663</v>
      </c>
      <c r="M32" s="37">
        <v>0</v>
      </c>
      <c r="N32" s="37">
        <v>11481428663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</row>
    <row r="33" spans="1:27" ht="15" customHeight="1" x14ac:dyDescent="0.25">
      <c r="A33" s="1" t="s">
        <v>0</v>
      </c>
      <c r="B33" s="1" t="s">
        <v>54</v>
      </c>
      <c r="C33" s="31" t="s">
        <v>55</v>
      </c>
      <c r="D33" s="1" t="s">
        <v>29</v>
      </c>
      <c r="E33" s="1" t="s">
        <v>30</v>
      </c>
      <c r="F33" s="1" t="s">
        <v>31</v>
      </c>
      <c r="G33" s="37">
        <v>12099000000</v>
      </c>
      <c r="H33" s="37">
        <v>1899849148</v>
      </c>
      <c r="I33" s="37">
        <v>0</v>
      </c>
      <c r="J33" s="37">
        <v>0</v>
      </c>
      <c r="K33" s="37">
        <v>0</v>
      </c>
      <c r="L33" s="37">
        <v>13998849148</v>
      </c>
      <c r="M33" s="37">
        <v>0</v>
      </c>
      <c r="N33" s="37">
        <v>13998849148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</row>
    <row r="34" spans="1:27" ht="15" customHeight="1" x14ac:dyDescent="0.25">
      <c r="A34" s="1" t="s">
        <v>0</v>
      </c>
      <c r="B34" s="1" t="s">
        <v>56</v>
      </c>
      <c r="C34" s="31" t="s">
        <v>57</v>
      </c>
      <c r="D34" s="1" t="s">
        <v>29</v>
      </c>
      <c r="E34" s="1" t="s">
        <v>30</v>
      </c>
      <c r="F34" s="1" t="s">
        <v>31</v>
      </c>
      <c r="G34" s="37">
        <v>5400000000</v>
      </c>
      <c r="H34" s="37">
        <v>455427146</v>
      </c>
      <c r="I34" s="37">
        <v>0</v>
      </c>
      <c r="J34" s="37">
        <v>0</v>
      </c>
      <c r="K34" s="37">
        <v>0</v>
      </c>
      <c r="L34" s="37">
        <v>5855427146</v>
      </c>
      <c r="M34" s="37">
        <v>0</v>
      </c>
      <c r="N34" s="37">
        <v>5855427146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</row>
    <row r="35" spans="1:27" ht="15" customHeight="1" x14ac:dyDescent="0.25">
      <c r="A35" s="1" t="s">
        <v>0</v>
      </c>
      <c r="B35" s="1" t="s">
        <v>58</v>
      </c>
      <c r="C35" s="31" t="s">
        <v>59</v>
      </c>
      <c r="D35" s="1" t="s">
        <v>29</v>
      </c>
      <c r="E35" s="1" t="s">
        <v>30</v>
      </c>
      <c r="F35" s="1" t="s">
        <v>31</v>
      </c>
      <c r="G35" s="37">
        <v>1350000000</v>
      </c>
      <c r="H35" s="37">
        <v>146448913</v>
      </c>
      <c r="I35" s="37">
        <v>0</v>
      </c>
      <c r="J35" s="37">
        <v>0</v>
      </c>
      <c r="K35" s="37">
        <v>0</v>
      </c>
      <c r="L35" s="37">
        <v>1496448913</v>
      </c>
      <c r="M35" s="37">
        <v>0</v>
      </c>
      <c r="N35" s="37">
        <v>1496448913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</row>
    <row r="36" spans="1:27" ht="15" customHeight="1" x14ac:dyDescent="0.25">
      <c r="A36" s="1" t="s">
        <v>0</v>
      </c>
      <c r="B36" s="1" t="s">
        <v>60</v>
      </c>
      <c r="C36" s="31" t="s">
        <v>61</v>
      </c>
      <c r="D36" s="1" t="s">
        <v>29</v>
      </c>
      <c r="E36" s="1" t="s">
        <v>30</v>
      </c>
      <c r="F36" s="1" t="s">
        <v>31</v>
      </c>
      <c r="G36" s="37">
        <v>4100000000</v>
      </c>
      <c r="H36" s="37">
        <v>285570359</v>
      </c>
      <c r="I36" s="37">
        <v>0</v>
      </c>
      <c r="J36" s="37">
        <v>0</v>
      </c>
      <c r="K36" s="37">
        <v>0</v>
      </c>
      <c r="L36" s="37">
        <v>4385570359</v>
      </c>
      <c r="M36" s="37">
        <v>0</v>
      </c>
      <c r="N36" s="37">
        <v>4385570359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</row>
    <row r="37" spans="1:27" ht="15" customHeight="1" x14ac:dyDescent="0.25">
      <c r="A37" s="1" t="s">
        <v>0</v>
      </c>
      <c r="B37" s="1" t="s">
        <v>62</v>
      </c>
      <c r="C37" s="31" t="s">
        <v>63</v>
      </c>
      <c r="D37" s="1" t="s">
        <v>29</v>
      </c>
      <c r="E37" s="1" t="s">
        <v>30</v>
      </c>
      <c r="F37" s="1" t="s">
        <v>31</v>
      </c>
      <c r="G37" s="37">
        <v>700000000</v>
      </c>
      <c r="H37" s="37">
        <v>49928394</v>
      </c>
      <c r="I37" s="37">
        <v>0</v>
      </c>
      <c r="J37" s="37">
        <v>0</v>
      </c>
      <c r="K37" s="37">
        <v>0</v>
      </c>
      <c r="L37" s="37">
        <v>749928394</v>
      </c>
      <c r="M37" s="37">
        <v>0</v>
      </c>
      <c r="N37" s="37">
        <v>749928394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</row>
    <row r="38" spans="1:27" ht="15" customHeight="1" x14ac:dyDescent="0.25">
      <c r="A38" s="1" t="s">
        <v>0</v>
      </c>
      <c r="B38" s="1" t="s">
        <v>64</v>
      </c>
      <c r="C38" s="31" t="s">
        <v>65</v>
      </c>
      <c r="D38" s="1" t="s">
        <v>29</v>
      </c>
      <c r="E38" s="1" t="s">
        <v>30</v>
      </c>
      <c r="F38" s="1" t="s">
        <v>31</v>
      </c>
      <c r="G38" s="37">
        <v>700000000</v>
      </c>
      <c r="H38" s="37">
        <v>49928394</v>
      </c>
      <c r="I38" s="37">
        <v>0</v>
      </c>
      <c r="J38" s="37">
        <v>0</v>
      </c>
      <c r="K38" s="37">
        <v>0</v>
      </c>
      <c r="L38" s="37">
        <v>749928394</v>
      </c>
      <c r="M38" s="37">
        <v>0</v>
      </c>
      <c r="N38" s="37">
        <v>749928394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</row>
    <row r="39" spans="1:27" ht="15" customHeight="1" x14ac:dyDescent="0.25">
      <c r="A39" s="1" t="s">
        <v>0</v>
      </c>
      <c r="B39" s="1" t="s">
        <v>66</v>
      </c>
      <c r="C39" s="31" t="s">
        <v>67</v>
      </c>
      <c r="D39" s="1" t="s">
        <v>29</v>
      </c>
      <c r="E39" s="1" t="s">
        <v>30</v>
      </c>
      <c r="F39" s="1" t="s">
        <v>31</v>
      </c>
      <c r="G39" s="37">
        <v>1400000000</v>
      </c>
      <c r="H39" s="37">
        <v>89356786</v>
      </c>
      <c r="I39" s="37">
        <v>0</v>
      </c>
      <c r="J39" s="37">
        <v>0</v>
      </c>
      <c r="K39" s="37">
        <v>0</v>
      </c>
      <c r="L39" s="37">
        <v>1489356786</v>
      </c>
      <c r="M39" s="37">
        <v>0</v>
      </c>
      <c r="N39" s="37">
        <v>1489356786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</row>
    <row r="40" spans="1:27" ht="15" customHeight="1" x14ac:dyDescent="0.25">
      <c r="A40" s="1" t="s">
        <v>0</v>
      </c>
      <c r="B40" s="1" t="s">
        <v>68</v>
      </c>
      <c r="C40" s="31" t="s">
        <v>69</v>
      </c>
      <c r="D40" s="1" t="s">
        <v>29</v>
      </c>
      <c r="E40" s="1" t="s">
        <v>30</v>
      </c>
      <c r="F40" s="1" t="s">
        <v>31</v>
      </c>
      <c r="G40" s="37">
        <v>12860000000</v>
      </c>
      <c r="H40" s="37">
        <v>0</v>
      </c>
      <c r="I40" s="37">
        <v>0</v>
      </c>
      <c r="J40" s="37">
        <v>109135258</v>
      </c>
      <c r="K40" s="37">
        <v>0</v>
      </c>
      <c r="L40" s="37">
        <v>12969135258</v>
      </c>
      <c r="M40" s="37">
        <v>12966870212</v>
      </c>
      <c r="N40" s="37">
        <v>2265046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</row>
    <row r="41" spans="1:27" ht="15" customHeight="1" x14ac:dyDescent="0.25">
      <c r="A41" s="1" t="s">
        <v>0</v>
      </c>
      <c r="B41" s="1" t="s">
        <v>70</v>
      </c>
      <c r="C41" s="31" t="s">
        <v>71</v>
      </c>
      <c r="D41" s="1" t="s">
        <v>29</v>
      </c>
      <c r="E41" s="1" t="s">
        <v>30</v>
      </c>
      <c r="F41" s="1" t="s">
        <v>31</v>
      </c>
      <c r="G41" s="37">
        <v>9000000000</v>
      </c>
      <c r="H41" s="37">
        <v>71124674</v>
      </c>
      <c r="I41" s="37">
        <v>0</v>
      </c>
      <c r="J41" s="37">
        <v>0</v>
      </c>
      <c r="K41" s="37">
        <v>0</v>
      </c>
      <c r="L41" s="37">
        <v>9071124674</v>
      </c>
      <c r="M41" s="37">
        <v>0</v>
      </c>
      <c r="N41" s="37">
        <v>9068859628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2265046</v>
      </c>
      <c r="X41" s="37">
        <v>0</v>
      </c>
      <c r="Y41" s="37">
        <v>0</v>
      </c>
      <c r="Z41" s="37">
        <v>0</v>
      </c>
      <c r="AA41" s="37">
        <v>0</v>
      </c>
    </row>
    <row r="42" spans="1:27" ht="15" customHeight="1" x14ac:dyDescent="0.25">
      <c r="A42" s="1" t="s">
        <v>0</v>
      </c>
      <c r="B42" s="1" t="s">
        <v>72</v>
      </c>
      <c r="C42" s="31" t="s">
        <v>73</v>
      </c>
      <c r="D42" s="1" t="s">
        <v>29</v>
      </c>
      <c r="E42" s="1" t="s">
        <v>30</v>
      </c>
      <c r="F42" s="1" t="s">
        <v>31</v>
      </c>
      <c r="G42" s="37">
        <v>1860000000</v>
      </c>
      <c r="H42" s="37">
        <v>5693301</v>
      </c>
      <c r="I42" s="37">
        <v>0</v>
      </c>
      <c r="J42" s="37">
        <v>0</v>
      </c>
      <c r="K42" s="37">
        <v>0</v>
      </c>
      <c r="L42" s="37">
        <v>1865693301</v>
      </c>
      <c r="M42" s="37">
        <v>0</v>
      </c>
      <c r="N42" s="37">
        <v>1865693301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</row>
    <row r="43" spans="1:27" ht="15" customHeight="1" x14ac:dyDescent="0.25">
      <c r="A43" s="1" t="s">
        <v>0</v>
      </c>
      <c r="B43" s="1" t="s">
        <v>74</v>
      </c>
      <c r="C43" s="31" t="s">
        <v>75</v>
      </c>
      <c r="D43" s="1" t="s">
        <v>29</v>
      </c>
      <c r="E43" s="1" t="s">
        <v>30</v>
      </c>
      <c r="F43" s="1" t="s">
        <v>31</v>
      </c>
      <c r="G43" s="37">
        <v>2000000000</v>
      </c>
      <c r="H43" s="37">
        <v>0</v>
      </c>
      <c r="I43" s="37">
        <v>0</v>
      </c>
      <c r="J43" s="37">
        <v>0</v>
      </c>
      <c r="K43" s="37">
        <v>0</v>
      </c>
      <c r="L43" s="37">
        <v>2000000000</v>
      </c>
      <c r="M43" s="37">
        <v>0</v>
      </c>
      <c r="N43" s="37">
        <v>2000000000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</row>
    <row r="44" spans="1:27" ht="15" customHeight="1" x14ac:dyDescent="0.25">
      <c r="A44" s="1" t="s">
        <v>0</v>
      </c>
      <c r="B44" s="1" t="s">
        <v>76</v>
      </c>
      <c r="C44" s="31" t="s">
        <v>47</v>
      </c>
      <c r="D44" s="1" t="s">
        <v>29</v>
      </c>
      <c r="E44" s="1" t="s">
        <v>30</v>
      </c>
      <c r="F44" s="1" t="s">
        <v>31</v>
      </c>
      <c r="G44" s="37">
        <v>30052237</v>
      </c>
      <c r="H44" s="37">
        <v>0</v>
      </c>
      <c r="I44" s="37">
        <v>0</v>
      </c>
      <c r="J44" s="37">
        <v>0</v>
      </c>
      <c r="K44" s="37">
        <v>0</v>
      </c>
      <c r="L44" s="37">
        <v>30052237</v>
      </c>
      <c r="M44" s="37">
        <v>0</v>
      </c>
      <c r="N44" s="37">
        <v>30052237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</row>
    <row r="45" spans="1:27" ht="15" customHeight="1" x14ac:dyDescent="0.25">
      <c r="A45" s="1" t="s">
        <v>0</v>
      </c>
      <c r="B45" s="1" t="s">
        <v>83</v>
      </c>
      <c r="C45" s="31" t="s">
        <v>84</v>
      </c>
      <c r="D45" s="1" t="s">
        <v>29</v>
      </c>
      <c r="E45" s="1" t="s">
        <v>30</v>
      </c>
      <c r="F45" s="1" t="s">
        <v>31</v>
      </c>
      <c r="G45" s="37">
        <v>672000000</v>
      </c>
      <c r="H45" s="37">
        <v>0</v>
      </c>
      <c r="I45" s="37">
        <v>0</v>
      </c>
      <c r="J45" s="37">
        <v>0</v>
      </c>
      <c r="K45" s="37">
        <v>0</v>
      </c>
      <c r="L45" s="37">
        <v>672000000</v>
      </c>
      <c r="M45" s="37">
        <v>672000000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</row>
    <row r="46" spans="1:27" ht="15" customHeight="1" x14ac:dyDescent="0.25">
      <c r="A46" s="1" t="s">
        <v>0</v>
      </c>
      <c r="B46" s="1" t="s">
        <v>77</v>
      </c>
      <c r="C46" s="31" t="s">
        <v>78</v>
      </c>
      <c r="D46" s="1" t="s">
        <v>29</v>
      </c>
      <c r="E46" s="1" t="s">
        <v>30</v>
      </c>
      <c r="F46" s="1" t="s">
        <v>31</v>
      </c>
      <c r="G46" s="37">
        <v>0</v>
      </c>
      <c r="H46" s="37">
        <v>0</v>
      </c>
      <c r="I46" s="37">
        <v>0</v>
      </c>
      <c r="J46" s="37">
        <v>32640000</v>
      </c>
      <c r="K46" s="37">
        <v>25667727</v>
      </c>
      <c r="L46" s="37">
        <v>6972273</v>
      </c>
      <c r="M46" s="37">
        <v>0</v>
      </c>
      <c r="N46" s="37">
        <v>6972273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</row>
    <row r="47" spans="1:27" ht="15" customHeight="1" x14ac:dyDescent="0.25">
      <c r="A47" s="1" t="s">
        <v>0</v>
      </c>
      <c r="B47" s="1" t="s">
        <v>79</v>
      </c>
      <c r="C47" s="31" t="s">
        <v>80</v>
      </c>
      <c r="D47" s="1" t="s">
        <v>29</v>
      </c>
      <c r="E47" s="1" t="s">
        <v>30</v>
      </c>
      <c r="F47" s="1" t="s">
        <v>31</v>
      </c>
      <c r="G47" s="37">
        <v>672000000</v>
      </c>
      <c r="H47" s="37">
        <v>0</v>
      </c>
      <c r="I47" s="37">
        <v>0</v>
      </c>
      <c r="J47" s="37">
        <v>25667727</v>
      </c>
      <c r="K47" s="37">
        <v>77000000</v>
      </c>
      <c r="L47" s="37">
        <v>620667727</v>
      </c>
      <c r="M47" s="37">
        <v>0</v>
      </c>
      <c r="N47" s="37">
        <v>620667727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</row>
    <row r="48" spans="1:27" ht="15" customHeight="1" x14ac:dyDescent="0.25">
      <c r="A48" s="1" t="s">
        <v>0</v>
      </c>
      <c r="B48" s="1" t="s">
        <v>81</v>
      </c>
      <c r="C48" s="31" t="s">
        <v>82</v>
      </c>
      <c r="D48" s="1" t="s">
        <v>29</v>
      </c>
      <c r="E48" s="1" t="s">
        <v>30</v>
      </c>
      <c r="F48" s="1" t="s">
        <v>31</v>
      </c>
      <c r="G48" s="37">
        <v>0</v>
      </c>
      <c r="H48" s="37">
        <v>0</v>
      </c>
      <c r="I48" s="37">
        <v>0</v>
      </c>
      <c r="J48" s="37">
        <v>44360000</v>
      </c>
      <c r="K48" s="37">
        <v>0</v>
      </c>
      <c r="L48" s="37">
        <v>44360000</v>
      </c>
      <c r="M48" s="37">
        <v>0</v>
      </c>
      <c r="N48" s="37">
        <v>44360000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</row>
    <row r="49" spans="1:27" ht="15" customHeight="1" x14ac:dyDescent="0.25">
      <c r="A49" s="1" t="s">
        <v>0</v>
      </c>
      <c r="B49" s="1" t="s">
        <v>157</v>
      </c>
      <c r="C49" s="31" t="s">
        <v>158</v>
      </c>
      <c r="D49" s="1" t="s">
        <v>29</v>
      </c>
      <c r="E49" s="1" t="s">
        <v>30</v>
      </c>
      <c r="F49" s="1" t="s">
        <v>31</v>
      </c>
      <c r="G49" s="37">
        <v>16893000000</v>
      </c>
      <c r="H49" s="37">
        <v>0</v>
      </c>
      <c r="I49" s="37">
        <v>0</v>
      </c>
      <c r="J49" s="37">
        <v>2000000000</v>
      </c>
      <c r="K49" s="37">
        <v>120000000</v>
      </c>
      <c r="L49" s="37">
        <v>18773000000</v>
      </c>
      <c r="M49" s="37">
        <v>18773000000</v>
      </c>
      <c r="N49" s="37">
        <v>120000000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120000000</v>
      </c>
      <c r="Z49" s="37">
        <v>0</v>
      </c>
      <c r="AA49" s="37">
        <v>0</v>
      </c>
    </row>
    <row r="50" spans="1:27" ht="15" customHeight="1" x14ac:dyDescent="0.25">
      <c r="A50" s="1" t="s">
        <v>0</v>
      </c>
      <c r="B50" s="1" t="s">
        <v>85</v>
      </c>
      <c r="C50" s="31" t="s">
        <v>86</v>
      </c>
      <c r="D50" s="1" t="s">
        <v>29</v>
      </c>
      <c r="E50" s="1" t="s">
        <v>30</v>
      </c>
      <c r="F50" s="1" t="s">
        <v>31</v>
      </c>
      <c r="G50" s="37">
        <v>7000000</v>
      </c>
      <c r="H50" s="37">
        <v>0</v>
      </c>
      <c r="I50" s="37">
        <v>0</v>
      </c>
      <c r="J50" s="37">
        <v>30376890</v>
      </c>
      <c r="K50" s="37">
        <v>0</v>
      </c>
      <c r="L50" s="37">
        <v>37376890</v>
      </c>
      <c r="M50" s="37">
        <v>0</v>
      </c>
      <c r="N50" s="37">
        <v>37376890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</row>
    <row r="51" spans="1:27" ht="15" customHeight="1" x14ac:dyDescent="0.25">
      <c r="A51" s="1" t="s">
        <v>0</v>
      </c>
      <c r="B51" s="1" t="s">
        <v>87</v>
      </c>
      <c r="C51" s="31" t="s">
        <v>88</v>
      </c>
      <c r="D51" s="1" t="s">
        <v>29</v>
      </c>
      <c r="E51" s="1" t="s">
        <v>30</v>
      </c>
      <c r="F51" s="1" t="s">
        <v>31</v>
      </c>
      <c r="G51" s="37">
        <v>30000000</v>
      </c>
      <c r="H51" s="37">
        <v>0</v>
      </c>
      <c r="I51" s="37">
        <v>30000000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</row>
    <row r="52" spans="1:27" ht="15" customHeight="1" x14ac:dyDescent="0.25">
      <c r="A52" s="1" t="s">
        <v>0</v>
      </c>
      <c r="B52" s="1" t="s">
        <v>89</v>
      </c>
      <c r="C52" s="31" t="s">
        <v>90</v>
      </c>
      <c r="D52" s="1" t="s">
        <v>29</v>
      </c>
      <c r="E52" s="1" t="s">
        <v>30</v>
      </c>
      <c r="F52" s="1" t="s">
        <v>31</v>
      </c>
      <c r="G52" s="37">
        <v>0</v>
      </c>
      <c r="H52" s="37">
        <v>0</v>
      </c>
      <c r="I52" s="37">
        <v>0</v>
      </c>
      <c r="J52" s="37">
        <v>148414329</v>
      </c>
      <c r="K52" s="37">
        <v>51174500</v>
      </c>
      <c r="L52" s="37">
        <v>97239829</v>
      </c>
      <c r="M52" s="37">
        <v>0</v>
      </c>
      <c r="N52" s="37">
        <v>97239829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</row>
    <row r="53" spans="1:27" ht="15" customHeight="1" x14ac:dyDescent="0.25">
      <c r="A53" s="1" t="s">
        <v>0</v>
      </c>
      <c r="B53" s="1" t="s">
        <v>91</v>
      </c>
      <c r="C53" s="31" t="s">
        <v>92</v>
      </c>
      <c r="D53" s="1" t="s">
        <v>29</v>
      </c>
      <c r="E53" s="1" t="s">
        <v>30</v>
      </c>
      <c r="F53" s="1" t="s">
        <v>31</v>
      </c>
      <c r="G53" s="37">
        <v>30000000</v>
      </c>
      <c r="H53" s="37">
        <v>0</v>
      </c>
      <c r="I53" s="37">
        <v>0</v>
      </c>
      <c r="J53" s="37">
        <v>109000000</v>
      </c>
      <c r="K53" s="37">
        <v>126513778</v>
      </c>
      <c r="L53" s="37">
        <v>12486222</v>
      </c>
      <c r="M53" s="37">
        <v>0</v>
      </c>
      <c r="N53" s="37">
        <v>12486222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</row>
    <row r="54" spans="1:27" ht="15" customHeight="1" x14ac:dyDescent="0.25">
      <c r="A54" s="1" t="s">
        <v>0</v>
      </c>
      <c r="B54" s="1" t="s">
        <v>93</v>
      </c>
      <c r="C54" s="31" t="s">
        <v>94</v>
      </c>
      <c r="D54" s="1" t="s">
        <v>29</v>
      </c>
      <c r="E54" s="1" t="s">
        <v>30</v>
      </c>
      <c r="F54" s="1" t="s">
        <v>31</v>
      </c>
      <c r="G54" s="37">
        <v>106000000</v>
      </c>
      <c r="H54" s="37">
        <v>80000000</v>
      </c>
      <c r="I54" s="37">
        <v>0</v>
      </c>
      <c r="J54" s="37">
        <v>101414500</v>
      </c>
      <c r="K54" s="37">
        <v>273410000</v>
      </c>
      <c r="L54" s="37">
        <v>14004500</v>
      </c>
      <c r="M54" s="37">
        <v>0</v>
      </c>
      <c r="N54" s="37">
        <v>14004500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</row>
    <row r="55" spans="1:27" ht="15" customHeight="1" x14ac:dyDescent="0.25">
      <c r="A55" s="1" t="s">
        <v>0</v>
      </c>
      <c r="B55" s="1" t="s">
        <v>95</v>
      </c>
      <c r="C55" s="31" t="s">
        <v>96</v>
      </c>
      <c r="D55" s="1" t="s">
        <v>29</v>
      </c>
      <c r="E55" s="1" t="s">
        <v>30</v>
      </c>
      <c r="F55" s="1" t="s">
        <v>31</v>
      </c>
      <c r="G55" s="37">
        <v>46377045</v>
      </c>
      <c r="H55" s="37">
        <v>0</v>
      </c>
      <c r="I55" s="37">
        <v>0</v>
      </c>
      <c r="J55" s="37">
        <v>30350000</v>
      </c>
      <c r="K55" s="37">
        <v>0</v>
      </c>
      <c r="L55" s="37">
        <v>76727045</v>
      </c>
      <c r="M55" s="37">
        <v>0</v>
      </c>
      <c r="N55" s="37">
        <v>76727045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</row>
    <row r="56" spans="1:27" ht="15" customHeight="1" x14ac:dyDescent="0.25">
      <c r="A56" s="1" t="s">
        <v>0</v>
      </c>
      <c r="B56" s="1" t="s">
        <v>97</v>
      </c>
      <c r="C56" s="31" t="s">
        <v>98</v>
      </c>
      <c r="D56" s="1" t="s">
        <v>29</v>
      </c>
      <c r="E56" s="1" t="s">
        <v>30</v>
      </c>
      <c r="F56" s="1" t="s">
        <v>31</v>
      </c>
      <c r="G56" s="37">
        <v>60500000</v>
      </c>
      <c r="H56" s="37">
        <v>15000000</v>
      </c>
      <c r="I56" s="37">
        <v>0</v>
      </c>
      <c r="J56" s="37">
        <v>140369153</v>
      </c>
      <c r="K56" s="37">
        <v>152120950</v>
      </c>
      <c r="L56" s="37">
        <v>63748203</v>
      </c>
      <c r="M56" s="37">
        <v>0</v>
      </c>
      <c r="N56" s="37">
        <v>63748203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</row>
    <row r="57" spans="1:27" ht="15" customHeight="1" x14ac:dyDescent="0.25">
      <c r="A57" s="1" t="s">
        <v>0</v>
      </c>
      <c r="B57" s="1" t="s">
        <v>99</v>
      </c>
      <c r="C57" s="31" t="s">
        <v>100</v>
      </c>
      <c r="D57" s="1" t="s">
        <v>29</v>
      </c>
      <c r="E57" s="1" t="s">
        <v>30</v>
      </c>
      <c r="F57" s="1" t="s">
        <v>31</v>
      </c>
      <c r="G57" s="37">
        <v>20000000</v>
      </c>
      <c r="H57" s="37">
        <v>0</v>
      </c>
      <c r="I57" s="37">
        <v>0</v>
      </c>
      <c r="J57" s="37">
        <v>32365399</v>
      </c>
      <c r="K57" s="37">
        <v>5006000</v>
      </c>
      <c r="L57" s="37">
        <v>47359399</v>
      </c>
      <c r="M57" s="37">
        <v>0</v>
      </c>
      <c r="N57" s="37">
        <v>47359399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</row>
    <row r="58" spans="1:27" ht="15" customHeight="1" x14ac:dyDescent="0.25">
      <c r="A58" s="1" t="s">
        <v>0</v>
      </c>
      <c r="B58" s="1" t="s">
        <v>101</v>
      </c>
      <c r="C58" s="31" t="s">
        <v>102</v>
      </c>
      <c r="D58" s="1" t="s">
        <v>29</v>
      </c>
      <c r="E58" s="1" t="s">
        <v>30</v>
      </c>
      <c r="F58" s="1" t="s">
        <v>31</v>
      </c>
      <c r="G58" s="37">
        <v>2500000</v>
      </c>
      <c r="H58" s="37">
        <v>3000000</v>
      </c>
      <c r="I58" s="37">
        <v>0</v>
      </c>
      <c r="J58" s="37">
        <v>0</v>
      </c>
      <c r="K58" s="37">
        <v>5500000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</row>
    <row r="59" spans="1:27" ht="15" customHeight="1" x14ac:dyDescent="0.25">
      <c r="A59" s="1" t="s">
        <v>0</v>
      </c>
      <c r="B59" s="1" t="s">
        <v>103</v>
      </c>
      <c r="C59" s="31" t="s">
        <v>104</v>
      </c>
      <c r="D59" s="1" t="s">
        <v>29</v>
      </c>
      <c r="E59" s="1" t="s">
        <v>30</v>
      </c>
      <c r="F59" s="1" t="s">
        <v>31</v>
      </c>
      <c r="G59" s="37">
        <v>20000000</v>
      </c>
      <c r="H59" s="37">
        <v>0</v>
      </c>
      <c r="I59" s="37">
        <v>0</v>
      </c>
      <c r="J59" s="37">
        <v>59000000</v>
      </c>
      <c r="K59" s="37">
        <v>20000000</v>
      </c>
      <c r="L59" s="37">
        <v>59000000</v>
      </c>
      <c r="M59" s="37">
        <v>0</v>
      </c>
      <c r="N59" s="37">
        <v>59000000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</row>
    <row r="60" spans="1:27" ht="15" customHeight="1" x14ac:dyDescent="0.25">
      <c r="A60" s="1" t="s">
        <v>0</v>
      </c>
      <c r="B60" s="1" t="s">
        <v>105</v>
      </c>
      <c r="C60" s="31" t="s">
        <v>106</v>
      </c>
      <c r="D60" s="1" t="s">
        <v>29</v>
      </c>
      <c r="E60" s="1" t="s">
        <v>30</v>
      </c>
      <c r="F60" s="1" t="s">
        <v>31</v>
      </c>
      <c r="G60" s="37">
        <v>0</v>
      </c>
      <c r="H60" s="37">
        <v>0</v>
      </c>
      <c r="I60" s="37">
        <v>0</v>
      </c>
      <c r="J60" s="37">
        <v>176255000</v>
      </c>
      <c r="K60" s="37">
        <v>103300000</v>
      </c>
      <c r="L60" s="37">
        <v>72955000</v>
      </c>
      <c r="M60" s="37">
        <v>0</v>
      </c>
      <c r="N60" s="37">
        <v>72955000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</row>
    <row r="61" spans="1:27" ht="15" customHeight="1" x14ac:dyDescent="0.25">
      <c r="A61" s="1" t="s">
        <v>0</v>
      </c>
      <c r="B61" s="1" t="s">
        <v>107</v>
      </c>
      <c r="C61" s="31" t="s">
        <v>108</v>
      </c>
      <c r="D61" s="1" t="s">
        <v>29</v>
      </c>
      <c r="E61" s="1" t="s">
        <v>30</v>
      </c>
      <c r="F61" s="1" t="s">
        <v>31</v>
      </c>
      <c r="G61" s="37">
        <v>0</v>
      </c>
      <c r="H61" s="37">
        <v>0</v>
      </c>
      <c r="I61" s="37">
        <v>0</v>
      </c>
      <c r="J61" s="37">
        <v>3000000</v>
      </c>
      <c r="K61" s="37">
        <v>893700</v>
      </c>
      <c r="L61" s="37">
        <v>2106300</v>
      </c>
      <c r="M61" s="37">
        <v>0</v>
      </c>
      <c r="N61" s="37">
        <v>2106300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</row>
    <row r="62" spans="1:27" ht="15" customHeight="1" x14ac:dyDescent="0.25">
      <c r="A62" s="1" t="s">
        <v>0</v>
      </c>
      <c r="B62" s="1" t="s">
        <v>109</v>
      </c>
      <c r="C62" s="31" t="s">
        <v>110</v>
      </c>
      <c r="D62" s="1" t="s">
        <v>29</v>
      </c>
      <c r="E62" s="1" t="s">
        <v>30</v>
      </c>
      <c r="F62" s="1" t="s">
        <v>31</v>
      </c>
      <c r="G62" s="37">
        <v>0</v>
      </c>
      <c r="H62" s="37">
        <v>0</v>
      </c>
      <c r="I62" s="37">
        <v>0</v>
      </c>
      <c r="J62" s="37">
        <v>293189000</v>
      </c>
      <c r="K62" s="37">
        <v>192536900</v>
      </c>
      <c r="L62" s="37">
        <v>100652100</v>
      </c>
      <c r="M62" s="37">
        <v>0</v>
      </c>
      <c r="N62" s="37">
        <v>100652100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</row>
    <row r="63" spans="1:27" ht="15" customHeight="1" x14ac:dyDescent="0.25">
      <c r="A63" s="1" t="s">
        <v>0</v>
      </c>
      <c r="B63" s="1" t="s">
        <v>111</v>
      </c>
      <c r="C63" s="31" t="s">
        <v>112</v>
      </c>
      <c r="D63" s="1" t="s">
        <v>29</v>
      </c>
      <c r="E63" s="1" t="s">
        <v>30</v>
      </c>
      <c r="F63" s="1" t="s">
        <v>31</v>
      </c>
      <c r="G63" s="37">
        <v>0</v>
      </c>
      <c r="H63" s="37">
        <v>0</v>
      </c>
      <c r="I63" s="37">
        <v>0</v>
      </c>
      <c r="J63" s="37">
        <v>30150000</v>
      </c>
      <c r="K63" s="37">
        <v>0</v>
      </c>
      <c r="L63" s="37">
        <v>30150000</v>
      </c>
      <c r="M63" s="37">
        <v>0</v>
      </c>
      <c r="N63" s="37">
        <v>30150000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</row>
    <row r="64" spans="1:27" ht="15" customHeight="1" x14ac:dyDescent="0.25">
      <c r="A64" s="1" t="s">
        <v>0</v>
      </c>
      <c r="B64" s="1" t="s">
        <v>113</v>
      </c>
      <c r="C64" s="31" t="s">
        <v>114</v>
      </c>
      <c r="D64" s="1" t="s">
        <v>29</v>
      </c>
      <c r="E64" s="1" t="s">
        <v>30</v>
      </c>
      <c r="F64" s="1" t="s">
        <v>31</v>
      </c>
      <c r="G64" s="37">
        <v>0</v>
      </c>
      <c r="H64" s="37">
        <v>0</v>
      </c>
      <c r="I64" s="37">
        <v>0</v>
      </c>
      <c r="J64" s="37">
        <v>202860000</v>
      </c>
      <c r="K64" s="37">
        <v>52876500</v>
      </c>
      <c r="L64" s="37">
        <v>149983500</v>
      </c>
      <c r="M64" s="37">
        <v>0</v>
      </c>
      <c r="N64" s="37">
        <v>149983500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</row>
    <row r="65" spans="1:27" ht="15" customHeight="1" x14ac:dyDescent="0.25">
      <c r="A65" s="1" t="s">
        <v>0</v>
      </c>
      <c r="B65" s="1" t="s">
        <v>115</v>
      </c>
      <c r="C65" s="31" t="s">
        <v>116</v>
      </c>
      <c r="D65" s="1" t="s">
        <v>29</v>
      </c>
      <c r="E65" s="1" t="s">
        <v>30</v>
      </c>
      <c r="F65" s="1" t="s">
        <v>31</v>
      </c>
      <c r="G65" s="37">
        <v>1302500000</v>
      </c>
      <c r="H65" s="37">
        <v>80000000</v>
      </c>
      <c r="I65" s="37">
        <v>0</v>
      </c>
      <c r="J65" s="37">
        <v>643120000</v>
      </c>
      <c r="K65" s="37">
        <v>152988190</v>
      </c>
      <c r="L65" s="37">
        <v>1872631810</v>
      </c>
      <c r="M65" s="37">
        <v>0</v>
      </c>
      <c r="N65" s="37">
        <v>1872631810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</row>
    <row r="66" spans="1:27" ht="15" customHeight="1" x14ac:dyDescent="0.25">
      <c r="A66" s="1" t="s">
        <v>0</v>
      </c>
      <c r="B66" s="1" t="s">
        <v>117</v>
      </c>
      <c r="C66" s="31" t="s">
        <v>118</v>
      </c>
      <c r="D66" s="1" t="s">
        <v>29</v>
      </c>
      <c r="E66" s="1" t="s">
        <v>30</v>
      </c>
      <c r="F66" s="1" t="s">
        <v>31</v>
      </c>
      <c r="G66" s="37">
        <v>25000000</v>
      </c>
      <c r="H66" s="37">
        <v>0</v>
      </c>
      <c r="I66" s="37">
        <v>0</v>
      </c>
      <c r="J66" s="37">
        <v>25200000</v>
      </c>
      <c r="K66" s="37">
        <v>35000000</v>
      </c>
      <c r="L66" s="37">
        <v>15200000</v>
      </c>
      <c r="M66" s="37">
        <v>0</v>
      </c>
      <c r="N66" s="37">
        <v>15200000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</row>
    <row r="67" spans="1:27" ht="15" customHeight="1" x14ac:dyDescent="0.25">
      <c r="A67" s="1" t="s">
        <v>0</v>
      </c>
      <c r="B67" s="1" t="s">
        <v>119</v>
      </c>
      <c r="C67" s="31" t="s">
        <v>120</v>
      </c>
      <c r="D67" s="1" t="s">
        <v>29</v>
      </c>
      <c r="E67" s="1" t="s">
        <v>30</v>
      </c>
      <c r="F67" s="1" t="s">
        <v>31</v>
      </c>
      <c r="G67" s="37">
        <v>370000000</v>
      </c>
      <c r="H67" s="37">
        <v>13000000</v>
      </c>
      <c r="I67" s="37">
        <v>0</v>
      </c>
      <c r="J67" s="37">
        <v>0</v>
      </c>
      <c r="K67" s="37">
        <v>128105000</v>
      </c>
      <c r="L67" s="37">
        <v>254895000</v>
      </c>
      <c r="M67" s="37">
        <v>0</v>
      </c>
      <c r="N67" s="37">
        <v>254895000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</row>
    <row r="68" spans="1:27" ht="15" customHeight="1" x14ac:dyDescent="0.25">
      <c r="A68" s="1" t="s">
        <v>0</v>
      </c>
      <c r="B68" s="1" t="s">
        <v>121</v>
      </c>
      <c r="C68" s="31" t="s">
        <v>122</v>
      </c>
      <c r="D68" s="1" t="s">
        <v>29</v>
      </c>
      <c r="E68" s="1" t="s">
        <v>30</v>
      </c>
      <c r="F68" s="1" t="s">
        <v>31</v>
      </c>
      <c r="G68" s="37">
        <v>50000000</v>
      </c>
      <c r="H68" s="37">
        <v>50000000</v>
      </c>
      <c r="I68" s="37">
        <v>0</v>
      </c>
      <c r="J68" s="37">
        <v>0</v>
      </c>
      <c r="K68" s="37">
        <v>100000000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</row>
    <row r="69" spans="1:27" ht="15" customHeight="1" x14ac:dyDescent="0.25">
      <c r="A69" s="1" t="s">
        <v>0</v>
      </c>
      <c r="B69" s="1" t="s">
        <v>123</v>
      </c>
      <c r="C69" s="31" t="s">
        <v>124</v>
      </c>
      <c r="D69" s="1" t="s">
        <v>29</v>
      </c>
      <c r="E69" s="1" t="s">
        <v>30</v>
      </c>
      <c r="F69" s="1" t="s">
        <v>31</v>
      </c>
      <c r="G69" s="37">
        <v>5000000</v>
      </c>
      <c r="H69" s="37">
        <v>0</v>
      </c>
      <c r="I69" s="37">
        <v>0</v>
      </c>
      <c r="J69" s="37">
        <v>41800000</v>
      </c>
      <c r="K69" s="37">
        <v>0</v>
      </c>
      <c r="L69" s="37">
        <v>46800000</v>
      </c>
      <c r="M69" s="37">
        <v>0</v>
      </c>
      <c r="N69" s="37">
        <v>46800000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</row>
    <row r="70" spans="1:27" ht="15" customHeight="1" x14ac:dyDescent="0.25">
      <c r="A70" s="1" t="s">
        <v>0</v>
      </c>
      <c r="B70" s="1" t="s">
        <v>125</v>
      </c>
      <c r="C70" s="31" t="s">
        <v>126</v>
      </c>
      <c r="D70" s="1" t="s">
        <v>29</v>
      </c>
      <c r="E70" s="1" t="s">
        <v>30</v>
      </c>
      <c r="F70" s="1" t="s">
        <v>31</v>
      </c>
      <c r="G70" s="37">
        <v>896013000</v>
      </c>
      <c r="H70" s="37">
        <v>0</v>
      </c>
      <c r="I70" s="37">
        <v>0</v>
      </c>
      <c r="J70" s="37">
        <v>400000</v>
      </c>
      <c r="K70" s="37">
        <v>200300000</v>
      </c>
      <c r="L70" s="37">
        <v>696113000</v>
      </c>
      <c r="M70" s="37">
        <v>0</v>
      </c>
      <c r="N70" s="37">
        <v>696113000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</row>
    <row r="71" spans="1:27" ht="15" customHeight="1" x14ac:dyDescent="0.25">
      <c r="A71" s="1" t="s">
        <v>0</v>
      </c>
      <c r="B71" s="1" t="s">
        <v>127</v>
      </c>
      <c r="C71" s="31" t="s">
        <v>128</v>
      </c>
      <c r="D71" s="1" t="s">
        <v>29</v>
      </c>
      <c r="E71" s="1" t="s">
        <v>30</v>
      </c>
      <c r="F71" s="1" t="s">
        <v>31</v>
      </c>
      <c r="G71" s="37">
        <v>800000000</v>
      </c>
      <c r="H71" s="37">
        <v>200000000</v>
      </c>
      <c r="I71" s="37">
        <v>120000000</v>
      </c>
      <c r="J71" s="37">
        <v>20702625</v>
      </c>
      <c r="K71" s="37">
        <v>436226061</v>
      </c>
      <c r="L71" s="37">
        <v>464476564</v>
      </c>
      <c r="M71" s="37">
        <v>0</v>
      </c>
      <c r="N71" s="37">
        <v>464476564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</row>
    <row r="72" spans="1:27" ht="15" customHeight="1" x14ac:dyDescent="0.25">
      <c r="A72" s="1" t="s">
        <v>0</v>
      </c>
      <c r="B72" s="1" t="s">
        <v>129</v>
      </c>
      <c r="C72" s="31" t="s">
        <v>130</v>
      </c>
      <c r="D72" s="1" t="s">
        <v>29</v>
      </c>
      <c r="E72" s="1" t="s">
        <v>30</v>
      </c>
      <c r="F72" s="1" t="s">
        <v>31</v>
      </c>
      <c r="G72" s="37">
        <v>1266336249</v>
      </c>
      <c r="H72" s="37">
        <v>0</v>
      </c>
      <c r="I72" s="37">
        <v>0</v>
      </c>
      <c r="J72" s="37">
        <v>48837444</v>
      </c>
      <c r="K72" s="37">
        <v>1352100</v>
      </c>
      <c r="L72" s="37">
        <v>1313821593</v>
      </c>
      <c r="M72" s="37">
        <v>0</v>
      </c>
      <c r="N72" s="37">
        <v>1313821498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95</v>
      </c>
      <c r="X72" s="37">
        <v>0</v>
      </c>
      <c r="Y72" s="37">
        <v>0</v>
      </c>
      <c r="Z72" s="37">
        <v>0</v>
      </c>
      <c r="AA72" s="37">
        <v>0</v>
      </c>
    </row>
    <row r="73" spans="1:27" ht="15" customHeight="1" x14ac:dyDescent="0.25">
      <c r="A73" s="1" t="s">
        <v>0</v>
      </c>
      <c r="B73" s="1" t="s">
        <v>131</v>
      </c>
      <c r="C73" s="31" t="s">
        <v>132</v>
      </c>
      <c r="D73" s="1" t="s">
        <v>29</v>
      </c>
      <c r="E73" s="1" t="s">
        <v>30</v>
      </c>
      <c r="F73" s="1" t="s">
        <v>31</v>
      </c>
      <c r="G73" s="37">
        <v>1378734355</v>
      </c>
      <c r="H73" s="37">
        <v>130000000</v>
      </c>
      <c r="I73" s="37">
        <v>0</v>
      </c>
      <c r="J73" s="37">
        <v>112120000</v>
      </c>
      <c r="K73" s="37">
        <v>272859518</v>
      </c>
      <c r="L73" s="37">
        <v>1347994837</v>
      </c>
      <c r="M73" s="37">
        <v>0</v>
      </c>
      <c r="N73" s="37">
        <v>1347994837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</row>
    <row r="74" spans="1:27" ht="15" customHeight="1" x14ac:dyDescent="0.25">
      <c r="A74" s="1" t="s">
        <v>0</v>
      </c>
      <c r="B74" s="1" t="s">
        <v>133</v>
      </c>
      <c r="C74" s="31" t="s">
        <v>134</v>
      </c>
      <c r="D74" s="1" t="s">
        <v>29</v>
      </c>
      <c r="E74" s="1" t="s">
        <v>30</v>
      </c>
      <c r="F74" s="1" t="s">
        <v>31</v>
      </c>
      <c r="G74" s="37">
        <v>598207728</v>
      </c>
      <c r="H74" s="37">
        <v>0</v>
      </c>
      <c r="I74" s="37">
        <v>0</v>
      </c>
      <c r="J74" s="37">
        <v>281170500</v>
      </c>
      <c r="K74" s="37">
        <v>398726246</v>
      </c>
      <c r="L74" s="37">
        <v>480651982</v>
      </c>
      <c r="M74" s="37">
        <v>0</v>
      </c>
      <c r="N74" s="37">
        <v>480651982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</row>
    <row r="75" spans="1:27" ht="15" customHeight="1" x14ac:dyDescent="0.25">
      <c r="A75" s="1" t="s">
        <v>0</v>
      </c>
      <c r="B75" s="1" t="s">
        <v>135</v>
      </c>
      <c r="C75" s="31" t="s">
        <v>136</v>
      </c>
      <c r="D75" s="1" t="s">
        <v>29</v>
      </c>
      <c r="E75" s="1" t="s">
        <v>30</v>
      </c>
      <c r="F75" s="1" t="s">
        <v>31</v>
      </c>
      <c r="G75" s="37">
        <v>198800000</v>
      </c>
      <c r="H75" s="37">
        <v>0</v>
      </c>
      <c r="I75" s="37">
        <v>0</v>
      </c>
      <c r="J75" s="37">
        <v>627912720</v>
      </c>
      <c r="K75" s="37">
        <v>2421000</v>
      </c>
      <c r="L75" s="37">
        <v>824291720</v>
      </c>
      <c r="M75" s="37">
        <v>0</v>
      </c>
      <c r="N75" s="37">
        <v>824291720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</row>
    <row r="76" spans="1:27" ht="15" customHeight="1" x14ac:dyDescent="0.25">
      <c r="A76" s="1" t="s">
        <v>0</v>
      </c>
      <c r="B76" s="1" t="s">
        <v>137</v>
      </c>
      <c r="C76" s="31" t="s">
        <v>138</v>
      </c>
      <c r="D76" s="1" t="s">
        <v>29</v>
      </c>
      <c r="E76" s="1" t="s">
        <v>30</v>
      </c>
      <c r="F76" s="1" t="s">
        <v>31</v>
      </c>
      <c r="G76" s="37">
        <v>863480000</v>
      </c>
      <c r="H76" s="37">
        <v>87100000</v>
      </c>
      <c r="I76" s="37">
        <v>0</v>
      </c>
      <c r="J76" s="37">
        <v>702025000</v>
      </c>
      <c r="K76" s="37">
        <v>328233720</v>
      </c>
      <c r="L76" s="37">
        <v>1324371280</v>
      </c>
      <c r="M76" s="37">
        <v>0</v>
      </c>
      <c r="N76" s="37">
        <v>1324371280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</row>
    <row r="77" spans="1:27" ht="15" customHeight="1" x14ac:dyDescent="0.25">
      <c r="A77" s="1" t="s">
        <v>0</v>
      </c>
      <c r="B77" s="1" t="s">
        <v>139</v>
      </c>
      <c r="C77" s="31" t="s">
        <v>140</v>
      </c>
      <c r="D77" s="1" t="s">
        <v>29</v>
      </c>
      <c r="E77" s="1" t="s">
        <v>30</v>
      </c>
      <c r="F77" s="1" t="s">
        <v>31</v>
      </c>
      <c r="G77" s="37">
        <v>2171991728</v>
      </c>
      <c r="H77" s="37">
        <v>0</v>
      </c>
      <c r="I77" s="37">
        <v>0</v>
      </c>
      <c r="J77" s="37">
        <v>44400000</v>
      </c>
      <c r="K77" s="37">
        <v>92202625</v>
      </c>
      <c r="L77" s="37">
        <v>2124189103</v>
      </c>
      <c r="M77" s="37">
        <v>0</v>
      </c>
      <c r="N77" s="37">
        <v>2124189103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</row>
    <row r="78" spans="1:27" ht="15" customHeight="1" x14ac:dyDescent="0.25">
      <c r="A78" s="1" t="s">
        <v>0</v>
      </c>
      <c r="B78" s="1" t="s">
        <v>141</v>
      </c>
      <c r="C78" s="31" t="s">
        <v>142</v>
      </c>
      <c r="D78" s="1" t="s">
        <v>29</v>
      </c>
      <c r="E78" s="1" t="s">
        <v>30</v>
      </c>
      <c r="F78" s="1" t="s">
        <v>31</v>
      </c>
      <c r="G78" s="37">
        <v>5189419712</v>
      </c>
      <c r="H78" s="37">
        <v>781243968</v>
      </c>
      <c r="I78" s="37">
        <v>0</v>
      </c>
      <c r="J78" s="37">
        <v>325320900</v>
      </c>
      <c r="K78" s="37">
        <v>148900000</v>
      </c>
      <c r="L78" s="37">
        <v>6147084580</v>
      </c>
      <c r="M78" s="37">
        <v>0</v>
      </c>
      <c r="N78" s="37">
        <v>6147084580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</row>
    <row r="79" spans="1:27" ht="15" customHeight="1" x14ac:dyDescent="0.25">
      <c r="A79" s="1" t="s">
        <v>0</v>
      </c>
      <c r="B79" s="1" t="s">
        <v>143</v>
      </c>
      <c r="C79" s="31" t="s">
        <v>144</v>
      </c>
      <c r="D79" s="1" t="s">
        <v>29</v>
      </c>
      <c r="E79" s="1" t="s">
        <v>30</v>
      </c>
      <c r="F79" s="1" t="s">
        <v>31</v>
      </c>
      <c r="G79" s="37">
        <v>166000000</v>
      </c>
      <c r="H79" s="37">
        <v>0</v>
      </c>
      <c r="I79" s="37">
        <v>166000000</v>
      </c>
      <c r="J79" s="37">
        <v>7500000</v>
      </c>
      <c r="K79" s="37">
        <v>7500000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</row>
    <row r="80" spans="1:27" ht="15" customHeight="1" x14ac:dyDescent="0.25">
      <c r="A80" s="1" t="s">
        <v>0</v>
      </c>
      <c r="B80" s="1" t="s">
        <v>145</v>
      </c>
      <c r="C80" s="31" t="s">
        <v>146</v>
      </c>
      <c r="D80" s="1" t="s">
        <v>29</v>
      </c>
      <c r="E80" s="1" t="s">
        <v>30</v>
      </c>
      <c r="F80" s="1" t="s">
        <v>31</v>
      </c>
      <c r="G80" s="37">
        <v>463500000</v>
      </c>
      <c r="H80" s="37">
        <v>419000000</v>
      </c>
      <c r="I80" s="37">
        <v>0</v>
      </c>
      <c r="J80" s="37">
        <v>90082385</v>
      </c>
      <c r="K80" s="37">
        <v>602974935</v>
      </c>
      <c r="L80" s="37">
        <v>369607450</v>
      </c>
      <c r="M80" s="37">
        <v>0</v>
      </c>
      <c r="N80" s="37">
        <v>369607450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</row>
    <row r="81" spans="1:27" ht="15" customHeight="1" x14ac:dyDescent="0.25">
      <c r="A81" s="1" t="s">
        <v>0</v>
      </c>
      <c r="B81" s="1" t="s">
        <v>147</v>
      </c>
      <c r="C81" s="31" t="s">
        <v>148</v>
      </c>
      <c r="D81" s="1" t="s">
        <v>29</v>
      </c>
      <c r="E81" s="1" t="s">
        <v>30</v>
      </c>
      <c r="F81" s="1" t="s">
        <v>31</v>
      </c>
      <c r="G81" s="37">
        <v>150000000</v>
      </c>
      <c r="H81" s="37">
        <v>0</v>
      </c>
      <c r="I81" s="37">
        <v>0</v>
      </c>
      <c r="J81" s="37">
        <v>0</v>
      </c>
      <c r="K81" s="37">
        <v>0</v>
      </c>
      <c r="L81" s="37">
        <v>150000000</v>
      </c>
      <c r="M81" s="37">
        <v>0</v>
      </c>
      <c r="N81" s="37">
        <v>150000000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</row>
    <row r="82" spans="1:27" ht="15" customHeight="1" x14ac:dyDescent="0.25">
      <c r="A82" s="1" t="s">
        <v>0</v>
      </c>
      <c r="B82" s="1" t="s">
        <v>149</v>
      </c>
      <c r="C82" s="31" t="s">
        <v>150</v>
      </c>
      <c r="D82" s="1" t="s">
        <v>29</v>
      </c>
      <c r="E82" s="1" t="s">
        <v>30</v>
      </c>
      <c r="F82" s="1" t="s">
        <v>31</v>
      </c>
      <c r="G82" s="37">
        <v>166000000</v>
      </c>
      <c r="H82" s="37">
        <v>50000000</v>
      </c>
      <c r="I82" s="37">
        <v>0</v>
      </c>
      <c r="J82" s="37">
        <v>1246061</v>
      </c>
      <c r="K82" s="37">
        <v>90500000</v>
      </c>
      <c r="L82" s="37">
        <v>126746061</v>
      </c>
      <c r="M82" s="37">
        <v>0</v>
      </c>
      <c r="N82" s="37">
        <v>126746061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</row>
    <row r="83" spans="1:27" ht="15" customHeight="1" x14ac:dyDescent="0.25">
      <c r="A83" s="1" t="s">
        <v>0</v>
      </c>
      <c r="B83" s="1" t="s">
        <v>151</v>
      </c>
      <c r="C83" s="31" t="s">
        <v>152</v>
      </c>
      <c r="D83" s="1" t="s">
        <v>29</v>
      </c>
      <c r="E83" s="1" t="s">
        <v>30</v>
      </c>
      <c r="F83" s="1" t="s">
        <v>31</v>
      </c>
      <c r="G83" s="37">
        <v>170000000</v>
      </c>
      <c r="H83" s="37">
        <v>40000000</v>
      </c>
      <c r="I83" s="37">
        <v>0</v>
      </c>
      <c r="J83" s="37">
        <v>37000000</v>
      </c>
      <c r="K83" s="37">
        <v>246000000</v>
      </c>
      <c r="L83" s="37">
        <v>1000000</v>
      </c>
      <c r="M83" s="37">
        <v>0</v>
      </c>
      <c r="N83" s="37">
        <v>1000000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</row>
    <row r="84" spans="1:27" ht="15" customHeight="1" x14ac:dyDescent="0.25">
      <c r="A84" s="1" t="s">
        <v>0</v>
      </c>
      <c r="B84" s="1" t="s">
        <v>153</v>
      </c>
      <c r="C84" s="31" t="s">
        <v>154</v>
      </c>
      <c r="D84" s="1" t="s">
        <v>29</v>
      </c>
      <c r="E84" s="1" t="s">
        <v>30</v>
      </c>
      <c r="F84" s="1" t="s">
        <v>31</v>
      </c>
      <c r="G84" s="37">
        <v>135640183</v>
      </c>
      <c r="H84" s="37">
        <v>51656032</v>
      </c>
      <c r="I84" s="37">
        <v>0</v>
      </c>
      <c r="J84" s="37">
        <v>12500000</v>
      </c>
      <c r="K84" s="37">
        <v>185460183</v>
      </c>
      <c r="L84" s="37">
        <v>14336032</v>
      </c>
      <c r="M84" s="37">
        <v>0</v>
      </c>
      <c r="N84" s="37">
        <v>14336032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</row>
    <row r="85" spans="1:27" ht="15" customHeight="1" x14ac:dyDescent="0.25">
      <c r="A85" s="1" t="s">
        <v>0</v>
      </c>
      <c r="B85" s="1" t="s">
        <v>155</v>
      </c>
      <c r="C85" s="31" t="s">
        <v>156</v>
      </c>
      <c r="D85" s="1" t="s">
        <v>29</v>
      </c>
      <c r="E85" s="1" t="s">
        <v>30</v>
      </c>
      <c r="F85" s="1" t="s">
        <v>31</v>
      </c>
      <c r="G85" s="37">
        <v>400000000</v>
      </c>
      <c r="H85" s="37">
        <v>0</v>
      </c>
      <c r="I85" s="37">
        <v>0</v>
      </c>
      <c r="J85" s="37">
        <v>35000000</v>
      </c>
      <c r="K85" s="37">
        <v>0</v>
      </c>
      <c r="L85" s="37">
        <v>435000000</v>
      </c>
      <c r="M85" s="37">
        <v>0</v>
      </c>
      <c r="N85" s="37">
        <v>435000000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</row>
    <row r="86" spans="1:27" ht="15" customHeight="1" x14ac:dyDescent="0.25">
      <c r="A86" s="1" t="s">
        <v>0</v>
      </c>
      <c r="B86" s="1" t="s">
        <v>159</v>
      </c>
      <c r="C86" s="31" t="s">
        <v>160</v>
      </c>
      <c r="D86" s="1" t="s">
        <v>29</v>
      </c>
      <c r="E86" s="1" t="s">
        <v>30</v>
      </c>
      <c r="F86" s="1" t="s">
        <v>31</v>
      </c>
      <c r="G86" s="37">
        <v>211140000000</v>
      </c>
      <c r="H86" s="37">
        <v>0</v>
      </c>
      <c r="I86" s="37">
        <v>0</v>
      </c>
      <c r="J86" s="37">
        <v>0</v>
      </c>
      <c r="K86" s="37">
        <v>226774348</v>
      </c>
      <c r="L86" s="37">
        <v>210913225652</v>
      </c>
      <c r="M86" s="37">
        <v>0</v>
      </c>
      <c r="N86" s="37">
        <v>211140000000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226774348</v>
      </c>
      <c r="Z86" s="37">
        <v>0</v>
      </c>
      <c r="AA86" s="37">
        <v>0</v>
      </c>
    </row>
    <row r="87" spans="1:27" ht="15" customHeight="1" x14ac:dyDescent="0.25">
      <c r="A87" s="1" t="s">
        <v>0</v>
      </c>
      <c r="B87" s="1" t="s">
        <v>165</v>
      </c>
      <c r="C87" s="31" t="s">
        <v>166</v>
      </c>
      <c r="D87" s="1" t="s">
        <v>167</v>
      </c>
      <c r="E87" s="1" t="s">
        <v>30</v>
      </c>
      <c r="F87" s="1" t="s">
        <v>168</v>
      </c>
      <c r="G87" s="37">
        <v>107229000000</v>
      </c>
      <c r="H87" s="37">
        <v>0</v>
      </c>
      <c r="I87" s="37">
        <v>0</v>
      </c>
      <c r="J87" s="37">
        <v>0</v>
      </c>
      <c r="K87" s="37">
        <v>0</v>
      </c>
      <c r="L87" s="37">
        <v>107229000000</v>
      </c>
      <c r="M87" s="37">
        <v>0</v>
      </c>
      <c r="N87" s="37">
        <v>107229000000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</row>
    <row r="88" spans="1:27" ht="15" customHeight="1" x14ac:dyDescent="0.25">
      <c r="A88" s="1" t="s">
        <v>0</v>
      </c>
      <c r="B88" s="1" t="s">
        <v>169</v>
      </c>
      <c r="C88" s="31" t="s">
        <v>170</v>
      </c>
      <c r="D88" s="1" t="s">
        <v>167</v>
      </c>
      <c r="E88" s="1" t="s">
        <v>30</v>
      </c>
      <c r="F88" s="1" t="s">
        <v>168</v>
      </c>
      <c r="G88" s="37">
        <v>536000000</v>
      </c>
      <c r="H88" s="37">
        <v>0</v>
      </c>
      <c r="I88" s="37">
        <v>0</v>
      </c>
      <c r="J88" s="37">
        <v>0</v>
      </c>
      <c r="K88" s="37">
        <v>0</v>
      </c>
      <c r="L88" s="37">
        <v>536000000</v>
      </c>
      <c r="M88" s="37">
        <v>0</v>
      </c>
      <c r="N88" s="37">
        <v>536000000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</row>
    <row r="89" spans="1:27" ht="15" customHeight="1" x14ac:dyDescent="0.25">
      <c r="A89" s="1" t="s">
        <v>0</v>
      </c>
      <c r="B89" s="1" t="s">
        <v>161</v>
      </c>
      <c r="C89" s="31" t="s">
        <v>162</v>
      </c>
      <c r="D89" s="1" t="s">
        <v>29</v>
      </c>
      <c r="E89" s="1" t="s">
        <v>30</v>
      </c>
      <c r="F89" s="1" t="s">
        <v>31</v>
      </c>
      <c r="G89" s="37">
        <v>317000000</v>
      </c>
      <c r="H89" s="37">
        <v>0</v>
      </c>
      <c r="I89" s="37">
        <v>0</v>
      </c>
      <c r="J89" s="37">
        <v>0</v>
      </c>
      <c r="K89" s="37">
        <v>0</v>
      </c>
      <c r="L89" s="37">
        <v>317000000</v>
      </c>
      <c r="M89" s="37">
        <v>0</v>
      </c>
      <c r="N89" s="37">
        <v>317000000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</row>
    <row r="90" spans="1:27" ht="15" customHeight="1" x14ac:dyDescent="0.25">
      <c r="A90" s="1" t="s">
        <v>0</v>
      </c>
      <c r="B90" s="1" t="s">
        <v>163</v>
      </c>
      <c r="C90" s="31" t="s">
        <v>164</v>
      </c>
      <c r="D90" s="1" t="s">
        <v>29</v>
      </c>
      <c r="E90" s="1" t="s">
        <v>30</v>
      </c>
      <c r="F90" s="1" t="s">
        <v>31</v>
      </c>
      <c r="G90" s="37">
        <v>12000000000</v>
      </c>
      <c r="H90" s="37">
        <v>0</v>
      </c>
      <c r="I90" s="37">
        <v>0</v>
      </c>
      <c r="J90" s="37">
        <v>0</v>
      </c>
      <c r="K90" s="37">
        <v>11997604708</v>
      </c>
      <c r="L90" s="37">
        <v>2395292</v>
      </c>
      <c r="M90" s="37">
        <v>0</v>
      </c>
      <c r="N90" s="37">
        <v>11997604708</v>
      </c>
      <c r="O90" s="37">
        <v>241234</v>
      </c>
      <c r="P90" s="37">
        <v>0</v>
      </c>
      <c r="Q90" s="37">
        <v>0</v>
      </c>
      <c r="R90" s="37">
        <v>0</v>
      </c>
      <c r="S90" s="37">
        <v>241234</v>
      </c>
      <c r="T90" s="37">
        <v>0</v>
      </c>
      <c r="U90" s="37">
        <v>0</v>
      </c>
      <c r="V90" s="37">
        <v>0</v>
      </c>
      <c r="W90" s="37">
        <v>2154058</v>
      </c>
      <c r="X90" s="37">
        <v>0</v>
      </c>
      <c r="Y90" s="37">
        <v>11997604708</v>
      </c>
      <c r="Z90" s="37">
        <v>0</v>
      </c>
      <c r="AA90" s="37">
        <v>0</v>
      </c>
    </row>
    <row r="91" spans="1:27" ht="15" customHeight="1" x14ac:dyDescent="0.25">
      <c r="A91" s="1" t="s">
        <v>0</v>
      </c>
      <c r="B91" s="1" t="s">
        <v>171</v>
      </c>
      <c r="C91" s="31" t="s">
        <v>172</v>
      </c>
      <c r="D91" s="1" t="s">
        <v>29</v>
      </c>
      <c r="E91" s="1" t="s">
        <v>30</v>
      </c>
      <c r="F91" s="1" t="s">
        <v>31</v>
      </c>
      <c r="G91" s="37">
        <v>1511000000</v>
      </c>
      <c r="H91" s="37">
        <v>0</v>
      </c>
      <c r="I91" s="37">
        <v>0</v>
      </c>
      <c r="J91" s="37">
        <v>0</v>
      </c>
      <c r="K91" s="37">
        <v>0</v>
      </c>
      <c r="L91" s="37">
        <v>1511000000</v>
      </c>
      <c r="M91" s="37">
        <v>1511000000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</row>
    <row r="92" spans="1:27" ht="15" customHeight="1" x14ac:dyDescent="0.25">
      <c r="A92" s="1" t="s">
        <v>0</v>
      </c>
      <c r="B92" s="1" t="s">
        <v>173</v>
      </c>
      <c r="C92" s="31" t="s">
        <v>174</v>
      </c>
      <c r="D92" s="1" t="s">
        <v>29</v>
      </c>
      <c r="E92" s="1" t="s">
        <v>30</v>
      </c>
      <c r="F92" s="1" t="s">
        <v>31</v>
      </c>
      <c r="G92" s="37">
        <v>1000000000</v>
      </c>
      <c r="H92" s="37">
        <v>0</v>
      </c>
      <c r="I92" s="37">
        <v>0</v>
      </c>
      <c r="J92" s="37">
        <v>0</v>
      </c>
      <c r="K92" s="37">
        <v>0</v>
      </c>
      <c r="L92" s="37">
        <v>1000000000</v>
      </c>
      <c r="M92" s="37">
        <v>0</v>
      </c>
      <c r="N92" s="37">
        <v>1000000000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</row>
    <row r="93" spans="1:27" ht="15" customHeight="1" x14ac:dyDescent="0.25">
      <c r="A93" s="1" t="s">
        <v>0</v>
      </c>
      <c r="B93" s="1" t="s">
        <v>175</v>
      </c>
      <c r="C93" s="31" t="s">
        <v>176</v>
      </c>
      <c r="D93" s="1" t="s">
        <v>29</v>
      </c>
      <c r="E93" s="1" t="s">
        <v>30</v>
      </c>
      <c r="F93" s="1" t="s">
        <v>31</v>
      </c>
      <c r="G93" s="37">
        <v>511000000</v>
      </c>
      <c r="H93" s="37">
        <v>0</v>
      </c>
      <c r="I93" s="37">
        <v>0</v>
      </c>
      <c r="J93" s="37">
        <v>0</v>
      </c>
      <c r="K93" s="37">
        <v>0</v>
      </c>
      <c r="L93" s="37">
        <v>511000000</v>
      </c>
      <c r="M93" s="37">
        <v>0</v>
      </c>
      <c r="N93" s="37">
        <v>511000000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</row>
    <row r="94" spans="1:27" ht="15" customHeight="1" x14ac:dyDescent="0.25">
      <c r="A94" s="1" t="s">
        <v>0</v>
      </c>
      <c r="B94" s="1" t="s">
        <v>183</v>
      </c>
      <c r="C94" s="31" t="s">
        <v>184</v>
      </c>
      <c r="D94" s="1" t="s">
        <v>29</v>
      </c>
      <c r="E94" s="1" t="s">
        <v>30</v>
      </c>
      <c r="F94" s="1" t="s">
        <v>31</v>
      </c>
      <c r="G94" s="37">
        <v>288000000</v>
      </c>
      <c r="H94" s="37">
        <v>0</v>
      </c>
      <c r="I94" s="37">
        <v>0</v>
      </c>
      <c r="J94" s="37">
        <v>120000000</v>
      </c>
      <c r="K94" s="37">
        <v>0</v>
      </c>
      <c r="L94" s="37">
        <v>408000000</v>
      </c>
      <c r="M94" s="37">
        <v>408000000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</row>
    <row r="95" spans="1:27" ht="15" customHeight="1" x14ac:dyDescent="0.25">
      <c r="A95" s="1" t="s">
        <v>0</v>
      </c>
      <c r="B95" s="1" t="s">
        <v>177</v>
      </c>
      <c r="C95" s="31" t="s">
        <v>178</v>
      </c>
      <c r="D95" s="1" t="s">
        <v>29</v>
      </c>
      <c r="E95" s="1" t="s">
        <v>30</v>
      </c>
      <c r="F95" s="1" t="s">
        <v>31</v>
      </c>
      <c r="G95" s="37">
        <v>280000000</v>
      </c>
      <c r="H95" s="37">
        <v>120000000</v>
      </c>
      <c r="I95" s="37">
        <v>0</v>
      </c>
      <c r="J95" s="37">
        <v>0</v>
      </c>
      <c r="K95" s="37">
        <v>4038000</v>
      </c>
      <c r="L95" s="37">
        <v>395962000</v>
      </c>
      <c r="M95" s="37">
        <v>0</v>
      </c>
      <c r="N95" s="37">
        <v>395962000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</row>
    <row r="96" spans="1:27" ht="15" customHeight="1" x14ac:dyDescent="0.25">
      <c r="A96" s="1" t="s">
        <v>0</v>
      </c>
      <c r="B96" s="1" t="s">
        <v>179</v>
      </c>
      <c r="C96" s="31" t="s">
        <v>180</v>
      </c>
      <c r="D96" s="1" t="s">
        <v>29</v>
      </c>
      <c r="E96" s="1" t="s">
        <v>30</v>
      </c>
      <c r="F96" s="1" t="s">
        <v>31</v>
      </c>
      <c r="G96" s="37">
        <v>0</v>
      </c>
      <c r="H96" s="37">
        <v>0</v>
      </c>
      <c r="I96" s="37">
        <v>0</v>
      </c>
      <c r="J96" s="37">
        <v>4038000</v>
      </c>
      <c r="K96" s="37">
        <v>0</v>
      </c>
      <c r="L96" s="37">
        <v>4038000</v>
      </c>
      <c r="M96" s="37">
        <v>0</v>
      </c>
      <c r="N96" s="37">
        <v>4038000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</row>
    <row r="97" spans="1:27" ht="15" customHeight="1" x14ac:dyDescent="0.25">
      <c r="A97" s="1" t="s">
        <v>0</v>
      </c>
      <c r="B97" s="1" t="s">
        <v>181</v>
      </c>
      <c r="C97" s="31" t="s">
        <v>182</v>
      </c>
      <c r="D97" s="1" t="s">
        <v>29</v>
      </c>
      <c r="E97" s="1" t="s">
        <v>30</v>
      </c>
      <c r="F97" s="1" t="s">
        <v>31</v>
      </c>
      <c r="G97" s="37">
        <v>8000000</v>
      </c>
      <c r="H97" s="37">
        <v>0</v>
      </c>
      <c r="I97" s="37">
        <v>0</v>
      </c>
      <c r="J97" s="37">
        <v>0</v>
      </c>
      <c r="K97" s="37">
        <v>0</v>
      </c>
      <c r="L97" s="37">
        <v>8000000</v>
      </c>
      <c r="M97" s="37">
        <v>0</v>
      </c>
      <c r="N97" s="37">
        <v>8000000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</row>
    <row r="98" spans="1:27" ht="15" customHeight="1" x14ac:dyDescent="0.25">
      <c r="A98" s="1" t="s">
        <v>0</v>
      </c>
      <c r="B98" s="1" t="s">
        <v>185</v>
      </c>
      <c r="C98" s="31" t="s">
        <v>186</v>
      </c>
      <c r="D98" s="1" t="s">
        <v>29</v>
      </c>
      <c r="E98" s="1" t="s">
        <v>30</v>
      </c>
      <c r="F98" s="1" t="s">
        <v>31</v>
      </c>
      <c r="G98" s="37">
        <v>0</v>
      </c>
      <c r="H98" s="37">
        <v>0</v>
      </c>
      <c r="I98" s="37">
        <v>0</v>
      </c>
      <c r="J98" s="37">
        <v>226774348</v>
      </c>
      <c r="K98" s="37">
        <v>226774348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</row>
    <row r="99" spans="1:27" ht="15" customHeight="1" x14ac:dyDescent="0.25">
      <c r="A99" s="1" t="s">
        <v>0</v>
      </c>
      <c r="B99" s="1" t="s">
        <v>185</v>
      </c>
      <c r="C99" s="31" t="s">
        <v>186</v>
      </c>
      <c r="D99" s="1" t="s">
        <v>29</v>
      </c>
      <c r="E99" s="1" t="s">
        <v>30</v>
      </c>
      <c r="F99" s="1" t="s">
        <v>168</v>
      </c>
      <c r="G99" s="37">
        <v>0</v>
      </c>
      <c r="H99" s="37">
        <v>0</v>
      </c>
      <c r="I99" s="37">
        <v>0</v>
      </c>
      <c r="J99" s="37">
        <v>226774348</v>
      </c>
      <c r="K99" s="37">
        <v>0</v>
      </c>
      <c r="L99" s="37">
        <v>226774348</v>
      </c>
      <c r="M99" s="37">
        <v>0</v>
      </c>
      <c r="N99" s="37">
        <v>226774348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</row>
    <row r="100" spans="1:27" ht="15" customHeight="1" x14ac:dyDescent="0.25">
      <c r="A100" s="1" t="s">
        <v>0</v>
      </c>
      <c r="B100" s="1" t="s">
        <v>185</v>
      </c>
      <c r="C100" s="31" t="s">
        <v>186</v>
      </c>
      <c r="D100" s="1" t="s">
        <v>187</v>
      </c>
      <c r="E100" s="1" t="s">
        <v>30</v>
      </c>
      <c r="F100" s="1" t="s">
        <v>168</v>
      </c>
      <c r="G100" s="37">
        <v>928000000</v>
      </c>
      <c r="H100" s="37">
        <v>0</v>
      </c>
      <c r="I100" s="37">
        <v>0</v>
      </c>
      <c r="J100" s="37">
        <v>0</v>
      </c>
      <c r="K100" s="37">
        <v>0</v>
      </c>
      <c r="L100" s="37">
        <v>928000000</v>
      </c>
      <c r="M100" s="37">
        <v>0</v>
      </c>
      <c r="N100" s="37">
        <v>928000000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</row>
    <row r="101" spans="1:27" ht="15" customHeight="1" x14ac:dyDescent="0.25">
      <c r="A101" s="1" t="s">
        <v>0</v>
      </c>
      <c r="B101" s="1" t="s">
        <v>188</v>
      </c>
      <c r="C101" s="31" t="s">
        <v>189</v>
      </c>
      <c r="D101" s="1" t="s">
        <v>29</v>
      </c>
      <c r="E101" s="1" t="s">
        <v>30</v>
      </c>
      <c r="F101" s="1" t="s">
        <v>31</v>
      </c>
      <c r="G101" s="37">
        <v>19341296353</v>
      </c>
      <c r="H101" s="37">
        <v>0</v>
      </c>
      <c r="I101" s="37">
        <v>0</v>
      </c>
      <c r="J101" s="37">
        <v>0</v>
      </c>
      <c r="K101" s="37">
        <v>0</v>
      </c>
      <c r="L101" s="37">
        <v>19341296353</v>
      </c>
      <c r="M101" s="37">
        <v>19341296353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</row>
    <row r="102" spans="1:27" ht="22.5" customHeight="1" x14ac:dyDescent="0.25">
      <c r="A102" s="1" t="s">
        <v>0</v>
      </c>
      <c r="B102" s="1" t="s">
        <v>190</v>
      </c>
      <c r="C102" s="31" t="s">
        <v>191</v>
      </c>
      <c r="D102" s="1" t="s">
        <v>29</v>
      </c>
      <c r="E102" s="1" t="s">
        <v>30</v>
      </c>
      <c r="F102" s="1" t="s">
        <v>31</v>
      </c>
      <c r="G102" s="37">
        <v>3295033756</v>
      </c>
      <c r="H102" s="37">
        <v>1688612605</v>
      </c>
      <c r="I102" s="37">
        <v>1733153180</v>
      </c>
      <c r="J102" s="37">
        <v>94540575</v>
      </c>
      <c r="K102" s="37">
        <v>0</v>
      </c>
      <c r="L102" s="37">
        <v>3345033756</v>
      </c>
      <c r="M102" s="37">
        <v>0</v>
      </c>
      <c r="N102" s="37">
        <v>3345033756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</row>
    <row r="103" spans="1:27" ht="22.5" customHeight="1" x14ac:dyDescent="0.25">
      <c r="A103" s="1" t="s">
        <v>0</v>
      </c>
      <c r="B103" s="1" t="s">
        <v>192</v>
      </c>
      <c r="C103" s="31" t="s">
        <v>193</v>
      </c>
      <c r="D103" s="1" t="s">
        <v>29</v>
      </c>
      <c r="E103" s="1" t="s">
        <v>30</v>
      </c>
      <c r="F103" s="1" t="s">
        <v>31</v>
      </c>
      <c r="G103" s="37">
        <v>10795521310</v>
      </c>
      <c r="H103" s="37">
        <v>5377004352</v>
      </c>
      <c r="I103" s="37">
        <v>5500766038</v>
      </c>
      <c r="J103" s="37">
        <v>123761686</v>
      </c>
      <c r="K103" s="37">
        <v>50000000</v>
      </c>
      <c r="L103" s="37">
        <v>10745521310</v>
      </c>
      <c r="M103" s="37">
        <v>0</v>
      </c>
      <c r="N103" s="37">
        <v>10745521310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0</v>
      </c>
    </row>
    <row r="104" spans="1:27" ht="22.5" customHeight="1" x14ac:dyDescent="0.25">
      <c r="A104" s="1" t="s">
        <v>0</v>
      </c>
      <c r="B104" s="1" t="s">
        <v>194</v>
      </c>
      <c r="C104" s="31" t="s">
        <v>195</v>
      </c>
      <c r="D104" s="1" t="s">
        <v>29</v>
      </c>
      <c r="E104" s="1" t="s">
        <v>30</v>
      </c>
      <c r="F104" s="1" t="s">
        <v>31</v>
      </c>
      <c r="G104" s="37">
        <v>4576715326</v>
      </c>
      <c r="H104" s="37">
        <v>2869560941</v>
      </c>
      <c r="I104" s="37">
        <v>2899104020</v>
      </c>
      <c r="J104" s="37">
        <v>29543079</v>
      </c>
      <c r="K104" s="37">
        <v>0</v>
      </c>
      <c r="L104" s="37">
        <v>4576715326</v>
      </c>
      <c r="M104" s="37">
        <v>0</v>
      </c>
      <c r="N104" s="37">
        <v>4576715326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</row>
    <row r="105" spans="1:27" ht="22.5" customHeight="1" x14ac:dyDescent="0.25">
      <c r="A105" s="1" t="s">
        <v>0</v>
      </c>
      <c r="B105" s="1" t="s">
        <v>196</v>
      </c>
      <c r="C105" s="31" t="s">
        <v>197</v>
      </c>
      <c r="D105" s="1" t="s">
        <v>29</v>
      </c>
      <c r="E105" s="1" t="s">
        <v>30</v>
      </c>
      <c r="F105" s="1" t="s">
        <v>31</v>
      </c>
      <c r="G105" s="37">
        <v>674025961</v>
      </c>
      <c r="H105" s="37">
        <v>390822102</v>
      </c>
      <c r="I105" s="37">
        <v>192976762</v>
      </c>
      <c r="J105" s="37">
        <v>0</v>
      </c>
      <c r="K105" s="37">
        <v>197845340</v>
      </c>
      <c r="L105" s="37">
        <v>674025961</v>
      </c>
      <c r="M105" s="37">
        <v>0</v>
      </c>
      <c r="N105" s="37">
        <v>674025961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</row>
    <row r="106" spans="1:27" ht="15" customHeight="1" x14ac:dyDescent="0.25">
      <c r="A106" s="1" t="s">
        <v>0</v>
      </c>
      <c r="B106" s="1" t="s">
        <v>210</v>
      </c>
      <c r="C106" s="31" t="s">
        <v>211</v>
      </c>
      <c r="D106" s="1" t="s">
        <v>212</v>
      </c>
      <c r="E106" s="1" t="s">
        <v>30</v>
      </c>
      <c r="F106" s="1" t="s">
        <v>31</v>
      </c>
      <c r="G106" s="37">
        <v>4166580846</v>
      </c>
      <c r="H106" s="37">
        <v>0</v>
      </c>
      <c r="I106" s="37">
        <v>0</v>
      </c>
      <c r="J106" s="37">
        <v>0</v>
      </c>
      <c r="K106" s="37">
        <v>3750000000</v>
      </c>
      <c r="L106" s="37">
        <v>416580846</v>
      </c>
      <c r="M106" s="37">
        <v>0</v>
      </c>
      <c r="N106" s="37">
        <v>4166580846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3750000000</v>
      </c>
      <c r="Z106" s="37">
        <v>0</v>
      </c>
      <c r="AA106" s="37">
        <v>0</v>
      </c>
    </row>
    <row r="107" spans="1:27" ht="22.5" customHeight="1" x14ac:dyDescent="0.25">
      <c r="A107" s="1" t="s">
        <v>0</v>
      </c>
      <c r="B107" s="1" t="s">
        <v>213</v>
      </c>
      <c r="C107" s="31" t="s">
        <v>214</v>
      </c>
      <c r="D107" s="1" t="s">
        <v>212</v>
      </c>
      <c r="E107" s="1" t="s">
        <v>30</v>
      </c>
      <c r="F107" s="1" t="s">
        <v>31</v>
      </c>
      <c r="G107" s="37">
        <v>670000000</v>
      </c>
      <c r="H107" s="37">
        <v>0</v>
      </c>
      <c r="I107" s="37">
        <v>670000000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</row>
    <row r="108" spans="1:27" ht="22.5" customHeight="1" x14ac:dyDescent="0.25">
      <c r="A108" s="1" t="s">
        <v>0</v>
      </c>
      <c r="B108" s="1" t="s">
        <v>198</v>
      </c>
      <c r="C108" s="31" t="s">
        <v>199</v>
      </c>
      <c r="D108" s="1" t="s">
        <v>29</v>
      </c>
      <c r="E108" s="1" t="s">
        <v>30</v>
      </c>
      <c r="F108" s="1" t="s">
        <v>31</v>
      </c>
      <c r="G108" s="37">
        <v>5597615454</v>
      </c>
      <c r="H108" s="37">
        <v>0</v>
      </c>
      <c r="I108" s="37">
        <v>3826000000</v>
      </c>
      <c r="J108" s="37">
        <v>0</v>
      </c>
      <c r="K108" s="37">
        <v>0</v>
      </c>
      <c r="L108" s="37">
        <v>1771615454</v>
      </c>
      <c r="M108" s="37">
        <v>1771615454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</row>
    <row r="109" spans="1:27" ht="22.5" customHeight="1" x14ac:dyDescent="0.25">
      <c r="A109" s="1" t="s">
        <v>0</v>
      </c>
      <c r="B109" s="1" t="s">
        <v>200</v>
      </c>
      <c r="C109" s="31" t="s">
        <v>201</v>
      </c>
      <c r="D109" s="1" t="s">
        <v>29</v>
      </c>
      <c r="E109" s="1" t="s">
        <v>30</v>
      </c>
      <c r="F109" s="1" t="s">
        <v>31</v>
      </c>
      <c r="G109" s="37">
        <v>799990000</v>
      </c>
      <c r="H109" s="37">
        <v>0</v>
      </c>
      <c r="I109" s="37">
        <v>664137482</v>
      </c>
      <c r="J109" s="37">
        <v>0</v>
      </c>
      <c r="K109" s="37">
        <v>6349454</v>
      </c>
      <c r="L109" s="37">
        <v>129503064</v>
      </c>
      <c r="M109" s="37">
        <v>0</v>
      </c>
      <c r="N109" s="37">
        <v>129503064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</row>
    <row r="110" spans="1:27" ht="22.5" customHeight="1" x14ac:dyDescent="0.25">
      <c r="A110" s="1" t="s">
        <v>0</v>
      </c>
      <c r="B110" s="1" t="s">
        <v>202</v>
      </c>
      <c r="C110" s="31" t="s">
        <v>203</v>
      </c>
      <c r="D110" s="1" t="s">
        <v>29</v>
      </c>
      <c r="E110" s="1" t="s">
        <v>30</v>
      </c>
      <c r="F110" s="1" t="s">
        <v>31</v>
      </c>
      <c r="G110" s="37">
        <v>880720975</v>
      </c>
      <c r="H110" s="37">
        <v>0</v>
      </c>
      <c r="I110" s="37">
        <v>705241975</v>
      </c>
      <c r="J110" s="37">
        <v>0</v>
      </c>
      <c r="K110" s="37">
        <v>0</v>
      </c>
      <c r="L110" s="37">
        <v>175479000</v>
      </c>
      <c r="M110" s="37">
        <v>0</v>
      </c>
      <c r="N110" s="37">
        <v>175479000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</row>
    <row r="111" spans="1:27" ht="22.5" customHeight="1" x14ac:dyDescent="0.25">
      <c r="A111" s="1" t="s">
        <v>0</v>
      </c>
      <c r="B111" s="1" t="s">
        <v>204</v>
      </c>
      <c r="C111" s="31" t="s">
        <v>205</v>
      </c>
      <c r="D111" s="1" t="s">
        <v>29</v>
      </c>
      <c r="E111" s="1" t="s">
        <v>30</v>
      </c>
      <c r="F111" s="1" t="s">
        <v>31</v>
      </c>
      <c r="G111" s="37">
        <v>1877453454</v>
      </c>
      <c r="H111" s="37">
        <v>0</v>
      </c>
      <c r="I111" s="37">
        <v>1233496654</v>
      </c>
      <c r="J111" s="37">
        <v>0</v>
      </c>
      <c r="K111" s="37">
        <v>60956800</v>
      </c>
      <c r="L111" s="37">
        <v>583000000</v>
      </c>
      <c r="M111" s="37">
        <v>0</v>
      </c>
      <c r="N111" s="37">
        <v>583000000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</row>
    <row r="112" spans="1:27" ht="15" customHeight="1" x14ac:dyDescent="0.25">
      <c r="A112" s="1" t="s">
        <v>0</v>
      </c>
      <c r="B112" s="1" t="s">
        <v>206</v>
      </c>
      <c r="C112" s="31" t="s">
        <v>207</v>
      </c>
      <c r="D112" s="1" t="s">
        <v>29</v>
      </c>
      <c r="E112" s="1" t="s">
        <v>30</v>
      </c>
      <c r="F112" s="1" t="s">
        <v>31</v>
      </c>
      <c r="G112" s="37">
        <v>994950216</v>
      </c>
      <c r="H112" s="37">
        <v>0</v>
      </c>
      <c r="I112" s="37">
        <v>852950216</v>
      </c>
      <c r="J112" s="37">
        <v>0</v>
      </c>
      <c r="K112" s="37">
        <v>0</v>
      </c>
      <c r="L112" s="37">
        <v>142000000</v>
      </c>
      <c r="M112" s="37">
        <v>0</v>
      </c>
      <c r="N112" s="37">
        <v>142000000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</row>
    <row r="113" spans="1:27" ht="22.5" customHeight="1" x14ac:dyDescent="0.25">
      <c r="A113" s="1" t="s">
        <v>0</v>
      </c>
      <c r="B113" s="1" t="s">
        <v>208</v>
      </c>
      <c r="C113" s="31" t="s">
        <v>209</v>
      </c>
      <c r="D113" s="1" t="s">
        <v>29</v>
      </c>
      <c r="E113" s="1" t="s">
        <v>30</v>
      </c>
      <c r="F113" s="1" t="s">
        <v>31</v>
      </c>
      <c r="G113" s="37">
        <v>1044500809</v>
      </c>
      <c r="H113" s="37">
        <v>0</v>
      </c>
      <c r="I113" s="37">
        <v>370173673</v>
      </c>
      <c r="J113" s="37">
        <v>67306254</v>
      </c>
      <c r="K113" s="37">
        <v>0</v>
      </c>
      <c r="L113" s="37">
        <v>741633390</v>
      </c>
      <c r="M113" s="37">
        <v>0</v>
      </c>
      <c r="N113" s="37">
        <v>741633390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0</v>
      </c>
      <c r="AA113" s="37">
        <v>0</v>
      </c>
    </row>
    <row r="114" spans="1:27" ht="15" customHeight="1" x14ac:dyDescent="0.25">
      <c r="A114" s="1" t="s">
        <v>0</v>
      </c>
      <c r="B114" s="1" t="s">
        <v>215</v>
      </c>
      <c r="C114" s="31" t="s">
        <v>216</v>
      </c>
      <c r="D114" s="1" t="s">
        <v>212</v>
      </c>
      <c r="E114" s="1" t="s">
        <v>30</v>
      </c>
      <c r="F114" s="1" t="s">
        <v>31</v>
      </c>
      <c r="G114" s="37">
        <v>0</v>
      </c>
      <c r="H114" s="37">
        <v>0</v>
      </c>
      <c r="I114" s="37">
        <v>0</v>
      </c>
      <c r="J114" s="37">
        <v>3750000000</v>
      </c>
      <c r="K114" s="37">
        <v>0</v>
      </c>
      <c r="L114" s="37">
        <v>3750000000</v>
      </c>
      <c r="M114" s="37">
        <v>3750000000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</row>
    <row r="115" spans="1:27" ht="22.5" customHeight="1" x14ac:dyDescent="0.25">
      <c r="A115" s="1" t="s">
        <v>0</v>
      </c>
      <c r="B115" s="1" t="s">
        <v>217</v>
      </c>
      <c r="C115" s="31" t="s">
        <v>218</v>
      </c>
      <c r="D115" s="1" t="s">
        <v>212</v>
      </c>
      <c r="E115" s="1" t="s">
        <v>30</v>
      </c>
      <c r="F115" s="1" t="s">
        <v>31</v>
      </c>
      <c r="G115" s="37">
        <v>478200000</v>
      </c>
      <c r="H115" s="37">
        <v>0</v>
      </c>
      <c r="I115" s="37">
        <v>0</v>
      </c>
      <c r="J115" s="37">
        <v>0</v>
      </c>
      <c r="K115" s="37">
        <v>0</v>
      </c>
      <c r="L115" s="37">
        <v>478200000</v>
      </c>
      <c r="M115" s="37">
        <v>0</v>
      </c>
      <c r="N115" s="37">
        <v>478200000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  <c r="Z115" s="37">
        <v>0</v>
      </c>
      <c r="AA115" s="37">
        <v>0</v>
      </c>
    </row>
    <row r="116" spans="1:27" ht="22.5" customHeight="1" x14ac:dyDescent="0.25">
      <c r="A116" s="1" t="s">
        <v>0</v>
      </c>
      <c r="B116" s="1" t="s">
        <v>219</v>
      </c>
      <c r="C116" s="31" t="s">
        <v>220</v>
      </c>
      <c r="D116" s="1" t="s">
        <v>212</v>
      </c>
      <c r="E116" s="1" t="s">
        <v>30</v>
      </c>
      <c r="F116" s="1" t="s">
        <v>31</v>
      </c>
      <c r="G116" s="37">
        <v>920000000</v>
      </c>
      <c r="H116" s="37">
        <v>0</v>
      </c>
      <c r="I116" s="37">
        <v>0</v>
      </c>
      <c r="J116" s="37">
        <v>0</v>
      </c>
      <c r="K116" s="37">
        <v>0</v>
      </c>
      <c r="L116" s="37">
        <v>920000000</v>
      </c>
      <c r="M116" s="37">
        <v>0</v>
      </c>
      <c r="N116" s="37">
        <v>920000000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  <c r="Z116" s="37">
        <v>0</v>
      </c>
      <c r="AA116" s="37">
        <v>0</v>
      </c>
    </row>
    <row r="117" spans="1:27" ht="22.5" customHeight="1" x14ac:dyDescent="0.25">
      <c r="A117" s="1" t="s">
        <v>0</v>
      </c>
      <c r="B117" s="1" t="s">
        <v>221</v>
      </c>
      <c r="C117" s="31" t="s">
        <v>222</v>
      </c>
      <c r="D117" s="1" t="s">
        <v>212</v>
      </c>
      <c r="E117" s="1" t="s">
        <v>30</v>
      </c>
      <c r="F117" s="1" t="s">
        <v>31</v>
      </c>
      <c r="G117" s="37">
        <v>270000000</v>
      </c>
      <c r="H117" s="37">
        <v>0</v>
      </c>
      <c r="I117" s="37">
        <v>0</v>
      </c>
      <c r="J117" s="37">
        <v>0</v>
      </c>
      <c r="K117" s="37">
        <v>0</v>
      </c>
      <c r="L117" s="37">
        <v>270000000</v>
      </c>
      <c r="M117" s="37">
        <v>0</v>
      </c>
      <c r="N117" s="37">
        <v>270000000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</row>
    <row r="118" spans="1:27" ht="22.5" customHeight="1" x14ac:dyDescent="0.25">
      <c r="A118" s="1" t="s">
        <v>0</v>
      </c>
      <c r="B118" s="1" t="s">
        <v>223</v>
      </c>
      <c r="C118" s="31" t="s">
        <v>224</v>
      </c>
      <c r="D118" s="1" t="s">
        <v>212</v>
      </c>
      <c r="E118" s="1" t="s">
        <v>30</v>
      </c>
      <c r="F118" s="1" t="s">
        <v>31</v>
      </c>
      <c r="G118" s="37">
        <v>1106000000</v>
      </c>
      <c r="H118" s="37">
        <v>0</v>
      </c>
      <c r="I118" s="37">
        <v>0</v>
      </c>
      <c r="J118" s="37">
        <v>0</v>
      </c>
      <c r="K118" s="37">
        <v>0</v>
      </c>
      <c r="L118" s="37">
        <v>1106000000</v>
      </c>
      <c r="M118" s="37">
        <v>0</v>
      </c>
      <c r="N118" s="37">
        <v>1106000000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</row>
    <row r="119" spans="1:27" ht="22.5" customHeight="1" x14ac:dyDescent="0.25">
      <c r="A119" s="1" t="s">
        <v>0</v>
      </c>
      <c r="B119" s="1" t="s">
        <v>225</v>
      </c>
      <c r="C119" s="31" t="s">
        <v>226</v>
      </c>
      <c r="D119" s="1" t="s">
        <v>212</v>
      </c>
      <c r="E119" s="1" t="s">
        <v>30</v>
      </c>
      <c r="F119" s="1" t="s">
        <v>31</v>
      </c>
      <c r="G119" s="37">
        <v>975800000</v>
      </c>
      <c r="H119" s="37">
        <v>0</v>
      </c>
      <c r="I119" s="37">
        <v>0</v>
      </c>
      <c r="J119" s="37">
        <v>0</v>
      </c>
      <c r="K119" s="37">
        <v>0</v>
      </c>
      <c r="L119" s="37">
        <v>975800000</v>
      </c>
      <c r="M119" s="37">
        <v>0</v>
      </c>
      <c r="N119" s="37">
        <v>975800000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7">
        <v>0</v>
      </c>
      <c r="X119" s="37">
        <v>0</v>
      </c>
      <c r="Y119" s="37">
        <v>0</v>
      </c>
      <c r="Z119" s="37">
        <v>0</v>
      </c>
      <c r="AA119" s="37">
        <v>0</v>
      </c>
    </row>
    <row r="120" spans="1:27" ht="15" customHeight="1" x14ac:dyDescent="0.25">
      <c r="A120" s="1" t="s">
        <v>0</v>
      </c>
      <c r="B120" s="1" t="s">
        <v>227</v>
      </c>
      <c r="C120" s="31" t="s">
        <v>228</v>
      </c>
      <c r="D120" s="1" t="s">
        <v>29</v>
      </c>
      <c r="E120" s="1" t="s">
        <v>30</v>
      </c>
      <c r="F120" s="1" t="s">
        <v>31</v>
      </c>
      <c r="G120" s="37">
        <v>500000000</v>
      </c>
      <c r="H120" s="37">
        <v>0</v>
      </c>
      <c r="I120" s="37">
        <v>200000000</v>
      </c>
      <c r="J120" s="37">
        <v>0</v>
      </c>
      <c r="K120" s="37">
        <v>0</v>
      </c>
      <c r="L120" s="37">
        <v>300000000</v>
      </c>
      <c r="M120" s="37">
        <v>300000000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0</v>
      </c>
      <c r="X120" s="37">
        <v>0</v>
      </c>
      <c r="Y120" s="37">
        <v>0</v>
      </c>
      <c r="Z120" s="37">
        <v>0</v>
      </c>
      <c r="AA120" s="37">
        <v>0</v>
      </c>
    </row>
    <row r="121" spans="1:27" ht="22.5" customHeight="1" x14ac:dyDescent="0.25">
      <c r="A121" s="1" t="s">
        <v>0</v>
      </c>
      <c r="B121" s="1" t="s">
        <v>229</v>
      </c>
      <c r="C121" s="31" t="s">
        <v>230</v>
      </c>
      <c r="D121" s="1" t="s">
        <v>29</v>
      </c>
      <c r="E121" s="1" t="s">
        <v>30</v>
      </c>
      <c r="F121" s="1" t="s">
        <v>31</v>
      </c>
      <c r="G121" s="37">
        <v>100000000</v>
      </c>
      <c r="H121" s="37">
        <v>0</v>
      </c>
      <c r="I121" s="37">
        <v>0</v>
      </c>
      <c r="J121" s="37">
        <v>0</v>
      </c>
      <c r="K121" s="37">
        <v>48742704</v>
      </c>
      <c r="L121" s="37">
        <v>51257296</v>
      </c>
      <c r="M121" s="37">
        <v>0</v>
      </c>
      <c r="N121" s="37">
        <v>51257296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</row>
    <row r="122" spans="1:27" ht="22.5" customHeight="1" x14ac:dyDescent="0.25">
      <c r="A122" s="1" t="s">
        <v>0</v>
      </c>
      <c r="B122" s="1" t="s">
        <v>231</v>
      </c>
      <c r="C122" s="31" t="s">
        <v>232</v>
      </c>
      <c r="D122" s="1" t="s">
        <v>29</v>
      </c>
      <c r="E122" s="1" t="s">
        <v>30</v>
      </c>
      <c r="F122" s="1" t="s">
        <v>31</v>
      </c>
      <c r="G122" s="37">
        <v>50000000</v>
      </c>
      <c r="H122" s="37">
        <v>0</v>
      </c>
      <c r="I122" s="37">
        <v>0</v>
      </c>
      <c r="J122" s="37">
        <v>13742704</v>
      </c>
      <c r="K122" s="37">
        <v>0</v>
      </c>
      <c r="L122" s="37">
        <v>63742704</v>
      </c>
      <c r="M122" s="37">
        <v>0</v>
      </c>
      <c r="N122" s="37">
        <v>63742704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</row>
    <row r="123" spans="1:27" ht="22.5" customHeight="1" x14ac:dyDescent="0.25">
      <c r="A123" s="1" t="s">
        <v>0</v>
      </c>
      <c r="B123" s="1" t="s">
        <v>233</v>
      </c>
      <c r="C123" s="31" t="s">
        <v>234</v>
      </c>
      <c r="D123" s="1" t="s">
        <v>29</v>
      </c>
      <c r="E123" s="1" t="s">
        <v>30</v>
      </c>
      <c r="F123" s="1" t="s">
        <v>31</v>
      </c>
      <c r="G123" s="37">
        <v>190000000</v>
      </c>
      <c r="H123" s="37">
        <v>0</v>
      </c>
      <c r="I123" s="37">
        <v>190000000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0</v>
      </c>
      <c r="Z123" s="37">
        <v>0</v>
      </c>
      <c r="AA123" s="37">
        <v>0</v>
      </c>
    </row>
    <row r="124" spans="1:27" ht="22.5" customHeight="1" x14ac:dyDescent="0.25">
      <c r="A124" s="1" t="s">
        <v>0</v>
      </c>
      <c r="B124" s="1" t="s">
        <v>235</v>
      </c>
      <c r="C124" s="31" t="s">
        <v>236</v>
      </c>
      <c r="D124" s="1" t="s">
        <v>29</v>
      </c>
      <c r="E124" s="1" t="s">
        <v>30</v>
      </c>
      <c r="F124" s="1" t="s">
        <v>31</v>
      </c>
      <c r="G124" s="37">
        <v>160000000</v>
      </c>
      <c r="H124" s="37">
        <v>0</v>
      </c>
      <c r="I124" s="37">
        <v>10000000</v>
      </c>
      <c r="J124" s="37">
        <v>35000000</v>
      </c>
      <c r="K124" s="37">
        <v>0</v>
      </c>
      <c r="L124" s="37">
        <v>185000000</v>
      </c>
      <c r="M124" s="37">
        <v>0</v>
      </c>
      <c r="N124" s="37">
        <v>185000000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</row>
    <row r="125" spans="1:27" ht="15" customHeight="1" x14ac:dyDescent="0.25">
      <c r="A125" s="1" t="s">
        <v>0</v>
      </c>
      <c r="B125" s="1" t="s">
        <v>241</v>
      </c>
      <c r="C125" s="31" t="s">
        <v>242</v>
      </c>
      <c r="D125" s="1" t="s">
        <v>243</v>
      </c>
      <c r="E125" s="1" t="s">
        <v>30</v>
      </c>
      <c r="F125" s="1" t="s">
        <v>31</v>
      </c>
      <c r="G125" s="37">
        <v>13166000000</v>
      </c>
      <c r="H125" s="37">
        <v>0</v>
      </c>
      <c r="I125" s="37">
        <v>6300000000</v>
      </c>
      <c r="J125" s="37">
        <v>0</v>
      </c>
      <c r="K125" s="37">
        <v>0</v>
      </c>
      <c r="L125" s="37">
        <v>6866000000</v>
      </c>
      <c r="M125" s="37">
        <v>6866000000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0</v>
      </c>
    </row>
    <row r="126" spans="1:27" ht="22.5" customHeight="1" x14ac:dyDescent="0.25">
      <c r="A126" s="1" t="s">
        <v>0</v>
      </c>
      <c r="B126" s="1" t="s">
        <v>244</v>
      </c>
      <c r="C126" s="31" t="s">
        <v>245</v>
      </c>
      <c r="D126" s="1" t="s">
        <v>243</v>
      </c>
      <c r="E126" s="1" t="s">
        <v>30</v>
      </c>
      <c r="F126" s="1" t="s">
        <v>31</v>
      </c>
      <c r="G126" s="37">
        <v>2315964300</v>
      </c>
      <c r="H126" s="37">
        <v>810747300</v>
      </c>
      <c r="I126" s="37">
        <v>2067308850</v>
      </c>
      <c r="J126" s="37">
        <v>0</v>
      </c>
      <c r="K126" s="37">
        <v>0</v>
      </c>
      <c r="L126" s="37">
        <v>1059402750</v>
      </c>
      <c r="M126" s="37">
        <v>0</v>
      </c>
      <c r="N126" s="37">
        <v>1059402750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</row>
    <row r="127" spans="1:27" ht="15" customHeight="1" x14ac:dyDescent="0.25">
      <c r="A127" s="1" t="s">
        <v>0</v>
      </c>
      <c r="B127" s="1" t="s">
        <v>246</v>
      </c>
      <c r="C127" s="31" t="s">
        <v>247</v>
      </c>
      <c r="D127" s="1" t="s">
        <v>243</v>
      </c>
      <c r="E127" s="1" t="s">
        <v>30</v>
      </c>
      <c r="F127" s="1" t="s">
        <v>31</v>
      </c>
      <c r="G127" s="37">
        <v>120750000</v>
      </c>
      <c r="H127" s="37">
        <v>0</v>
      </c>
      <c r="I127" s="37">
        <v>120750000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</row>
    <row r="128" spans="1:27" ht="22.5" customHeight="1" x14ac:dyDescent="0.25">
      <c r="A128" s="1" t="s">
        <v>0</v>
      </c>
      <c r="B128" s="1" t="s">
        <v>248</v>
      </c>
      <c r="C128" s="31" t="s">
        <v>249</v>
      </c>
      <c r="D128" s="1" t="s">
        <v>243</v>
      </c>
      <c r="E128" s="1" t="s">
        <v>30</v>
      </c>
      <c r="F128" s="1" t="s">
        <v>31</v>
      </c>
      <c r="G128" s="37">
        <v>805230000</v>
      </c>
      <c r="H128" s="37">
        <v>0</v>
      </c>
      <c r="I128" s="37">
        <v>103550000</v>
      </c>
      <c r="J128" s="37">
        <v>0</v>
      </c>
      <c r="K128" s="37">
        <v>0</v>
      </c>
      <c r="L128" s="37">
        <v>701680000</v>
      </c>
      <c r="M128" s="37">
        <v>0</v>
      </c>
      <c r="N128" s="37">
        <v>701680000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0</v>
      </c>
      <c r="AA128" s="37">
        <v>0</v>
      </c>
    </row>
    <row r="129" spans="1:27" ht="22.5" customHeight="1" x14ac:dyDescent="0.25">
      <c r="A129" s="1" t="s">
        <v>0</v>
      </c>
      <c r="B129" s="1" t="s">
        <v>250</v>
      </c>
      <c r="C129" s="31" t="s">
        <v>249</v>
      </c>
      <c r="D129" s="1" t="s">
        <v>243</v>
      </c>
      <c r="E129" s="1" t="s">
        <v>30</v>
      </c>
      <c r="F129" s="1" t="s">
        <v>31</v>
      </c>
      <c r="G129" s="37">
        <v>4963418400</v>
      </c>
      <c r="H129" s="37">
        <v>1519845833</v>
      </c>
      <c r="I129" s="37">
        <v>4232691150</v>
      </c>
      <c r="J129" s="37">
        <v>0</v>
      </c>
      <c r="K129" s="37">
        <v>0</v>
      </c>
      <c r="L129" s="37">
        <v>2250573083</v>
      </c>
      <c r="M129" s="37">
        <v>0</v>
      </c>
      <c r="N129" s="37">
        <v>2250573083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</row>
    <row r="130" spans="1:27" ht="22.5" customHeight="1" x14ac:dyDescent="0.25">
      <c r="A130" s="1" t="s">
        <v>0</v>
      </c>
      <c r="B130" s="1" t="s">
        <v>251</v>
      </c>
      <c r="C130" s="31" t="s">
        <v>247</v>
      </c>
      <c r="D130" s="1" t="s">
        <v>243</v>
      </c>
      <c r="E130" s="1" t="s">
        <v>30</v>
      </c>
      <c r="F130" s="1" t="s">
        <v>31</v>
      </c>
      <c r="G130" s="37">
        <v>465750000</v>
      </c>
      <c r="H130" s="37">
        <v>59529750</v>
      </c>
      <c r="I130" s="37">
        <v>16387500</v>
      </c>
      <c r="J130" s="37">
        <v>0</v>
      </c>
      <c r="K130" s="37">
        <v>0</v>
      </c>
      <c r="L130" s="37">
        <v>508892250</v>
      </c>
      <c r="M130" s="37">
        <v>0</v>
      </c>
      <c r="N130" s="37">
        <v>508892250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</row>
    <row r="131" spans="1:27" ht="22.5" customHeight="1" x14ac:dyDescent="0.25">
      <c r="A131" s="1" t="s">
        <v>0</v>
      </c>
      <c r="B131" s="1" t="s">
        <v>252</v>
      </c>
      <c r="C131" s="31" t="s">
        <v>249</v>
      </c>
      <c r="D131" s="1" t="s">
        <v>243</v>
      </c>
      <c r="E131" s="1" t="s">
        <v>30</v>
      </c>
      <c r="F131" s="1" t="s">
        <v>31</v>
      </c>
      <c r="G131" s="37">
        <v>2005240050</v>
      </c>
      <c r="H131" s="37">
        <v>199536900</v>
      </c>
      <c r="I131" s="37">
        <v>1369573746</v>
      </c>
      <c r="J131" s="37">
        <v>0</v>
      </c>
      <c r="K131" s="37">
        <v>0</v>
      </c>
      <c r="L131" s="37">
        <v>835203204</v>
      </c>
      <c r="M131" s="37">
        <v>0</v>
      </c>
      <c r="N131" s="37">
        <v>835203204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  <c r="Z131" s="37">
        <v>0</v>
      </c>
      <c r="AA131" s="37">
        <v>0</v>
      </c>
    </row>
    <row r="132" spans="1:27" ht="22.5" customHeight="1" x14ac:dyDescent="0.25">
      <c r="A132" s="1" t="s">
        <v>0</v>
      </c>
      <c r="B132" s="1" t="s">
        <v>253</v>
      </c>
      <c r="C132" s="31" t="s">
        <v>249</v>
      </c>
      <c r="D132" s="1" t="s">
        <v>243</v>
      </c>
      <c r="E132" s="1" t="s">
        <v>30</v>
      </c>
      <c r="F132" s="1" t="s">
        <v>31</v>
      </c>
      <c r="G132" s="37">
        <v>588225000</v>
      </c>
      <c r="H132" s="37">
        <v>0</v>
      </c>
      <c r="I132" s="37">
        <v>588225000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</row>
    <row r="133" spans="1:27" ht="22.5" customHeight="1" x14ac:dyDescent="0.25">
      <c r="A133" s="1" t="s">
        <v>0</v>
      </c>
      <c r="B133" s="1" t="s">
        <v>254</v>
      </c>
      <c r="C133" s="31" t="s">
        <v>245</v>
      </c>
      <c r="D133" s="1" t="s">
        <v>243</v>
      </c>
      <c r="E133" s="1" t="s">
        <v>30</v>
      </c>
      <c r="F133" s="1" t="s">
        <v>31</v>
      </c>
      <c r="G133" s="37">
        <v>480440100</v>
      </c>
      <c r="H133" s="37">
        <v>0</v>
      </c>
      <c r="I133" s="37">
        <v>181421700</v>
      </c>
      <c r="J133" s="37">
        <v>0</v>
      </c>
      <c r="K133" s="37">
        <v>0</v>
      </c>
      <c r="L133" s="37">
        <v>299018400</v>
      </c>
      <c r="M133" s="37">
        <v>0</v>
      </c>
      <c r="N133" s="37">
        <v>299018400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0</v>
      </c>
    </row>
    <row r="134" spans="1:27" ht="22.5" customHeight="1" x14ac:dyDescent="0.25">
      <c r="A134" s="1" t="s">
        <v>0</v>
      </c>
      <c r="B134" s="1" t="s">
        <v>255</v>
      </c>
      <c r="C134" s="31" t="s">
        <v>256</v>
      </c>
      <c r="D134" s="1" t="s">
        <v>243</v>
      </c>
      <c r="E134" s="1" t="s">
        <v>30</v>
      </c>
      <c r="F134" s="1" t="s">
        <v>31</v>
      </c>
      <c r="G134" s="37">
        <v>1420982150</v>
      </c>
      <c r="H134" s="37">
        <v>0</v>
      </c>
      <c r="I134" s="37">
        <v>209751837</v>
      </c>
      <c r="J134" s="37">
        <v>0</v>
      </c>
      <c r="K134" s="37">
        <v>0</v>
      </c>
      <c r="L134" s="37">
        <v>1211230313</v>
      </c>
      <c r="M134" s="37">
        <v>0</v>
      </c>
      <c r="N134" s="37">
        <v>1211230313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</row>
    <row r="135" spans="1:27" ht="22.5" customHeight="1" x14ac:dyDescent="0.25">
      <c r="A135" s="1" t="s">
        <v>0</v>
      </c>
      <c r="B135" s="1" t="s">
        <v>237</v>
      </c>
      <c r="C135" s="31" t="s">
        <v>238</v>
      </c>
      <c r="D135" s="1" t="s">
        <v>29</v>
      </c>
      <c r="E135" s="1" t="s">
        <v>30</v>
      </c>
      <c r="F135" s="1" t="s">
        <v>31</v>
      </c>
      <c r="G135" s="37">
        <v>2500000000</v>
      </c>
      <c r="H135" s="37">
        <v>0</v>
      </c>
      <c r="I135" s="37">
        <v>0</v>
      </c>
      <c r="J135" s="37">
        <v>0</v>
      </c>
      <c r="K135" s="37">
        <v>0</v>
      </c>
      <c r="L135" s="37">
        <v>2500000000</v>
      </c>
      <c r="M135" s="37">
        <v>2500000000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</row>
    <row r="136" spans="1:27" ht="22.5" customHeight="1" x14ac:dyDescent="0.25">
      <c r="A136" s="1" t="s">
        <v>0</v>
      </c>
      <c r="B136" s="1" t="s">
        <v>239</v>
      </c>
      <c r="C136" s="31" t="s">
        <v>240</v>
      </c>
      <c r="D136" s="1" t="s">
        <v>29</v>
      </c>
      <c r="E136" s="1" t="s">
        <v>30</v>
      </c>
      <c r="F136" s="1" t="s">
        <v>31</v>
      </c>
      <c r="G136" s="37">
        <v>2500000000</v>
      </c>
      <c r="H136" s="37">
        <v>0</v>
      </c>
      <c r="I136" s="37">
        <v>0</v>
      </c>
      <c r="J136" s="37">
        <v>0</v>
      </c>
      <c r="K136" s="37">
        <v>0</v>
      </c>
      <c r="L136" s="37">
        <v>2500000000</v>
      </c>
      <c r="M136" s="37">
        <v>0</v>
      </c>
      <c r="N136" s="37">
        <v>2500000000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  <c r="X136" s="37">
        <v>0</v>
      </c>
      <c r="Y136" s="37">
        <v>0</v>
      </c>
      <c r="Z136" s="37">
        <v>0</v>
      </c>
      <c r="AA136" s="37">
        <v>0</v>
      </c>
    </row>
  </sheetData>
  <sortState ref="A21:AA136">
    <sortCondition ref="B21:B136"/>
  </sortState>
  <mergeCells count="15">
    <mergeCell ref="B16:F16"/>
    <mergeCell ref="B17:F17"/>
    <mergeCell ref="B20:C20"/>
    <mergeCell ref="C1:AA1"/>
    <mergeCell ref="C2:AA2"/>
    <mergeCell ref="C3:AA3"/>
    <mergeCell ref="C4:AA4"/>
    <mergeCell ref="A8:F8"/>
    <mergeCell ref="B9:F9"/>
    <mergeCell ref="B10:F10"/>
    <mergeCell ref="B11:F11"/>
    <mergeCell ref="B12:F12"/>
    <mergeCell ref="B13:F13"/>
    <mergeCell ref="B14:F14"/>
    <mergeCell ref="B15:F15"/>
  </mergeCells>
  <pageMargins left="0.39370078740157499" right="0.39370078740157499" top="0.39370078740157499" bottom="0.68897637795275601" header="0.39370078740157499" footer="0.39370078740157499"/>
  <pageSetup paperSize="14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REP_APR046_ApropiacionesGastoCu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Santana</dc:creator>
  <cp:lastModifiedBy>Henry Santana</cp:lastModifiedBy>
  <dcterms:created xsi:type="dcterms:W3CDTF">2021-01-20T19:18:23Z</dcterms:created>
  <dcterms:modified xsi:type="dcterms:W3CDTF">2021-01-20T20:21:47Z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