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csdf40339\soportes financiera escaner\SOPORTES PPTO 2020\11 INFORMES\1. ENERO 2020\PUBLICAR WEB\"/>
    </mc:Choice>
  </mc:AlternateContent>
  <bookViews>
    <workbookView xWindow="0" yWindow="0" windowWidth="28800" windowHeight="12435"/>
  </bookViews>
  <sheets>
    <sheet name="APROPIACION INICIAL 2019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4" l="1"/>
  <c r="K22" i="4"/>
  <c r="J9" i="4"/>
  <c r="K9" i="4" s="1"/>
  <c r="J17" i="4"/>
  <c r="K17" i="4" s="1"/>
  <c r="J22" i="4"/>
  <c r="J54" i="4"/>
  <c r="I55" i="4"/>
  <c r="I61" i="4"/>
  <c r="I59" i="4"/>
  <c r="I57" i="4"/>
  <c r="I53" i="4"/>
  <c r="I51" i="4"/>
  <c r="I49" i="4"/>
  <c r="J46" i="4" s="1"/>
  <c r="I47" i="4"/>
  <c r="I43" i="4"/>
  <c r="I44" i="4" s="1"/>
  <c r="I41" i="4"/>
  <c r="I36" i="4"/>
  <c r="I37" i="4" s="1"/>
  <c r="I38" i="4" s="1"/>
  <c r="I34" i="4"/>
  <c r="I32" i="4"/>
  <c r="I30" i="4"/>
  <c r="I28" i="4"/>
  <c r="I26" i="4"/>
  <c r="I24" i="4"/>
  <c r="I21" i="4"/>
  <c r="I19" i="4"/>
  <c r="I16" i="4"/>
  <c r="I14" i="4"/>
  <c r="I12" i="4"/>
  <c r="I10" i="4"/>
  <c r="K46" i="4" l="1"/>
  <c r="J45" i="4"/>
  <c r="K45" i="4" s="1"/>
  <c r="J39" i="4"/>
  <c r="K39" i="4" s="1"/>
  <c r="J8" i="4" l="1"/>
  <c r="K8" i="4" l="1"/>
  <c r="J7" i="4"/>
  <c r="K7" i="4" s="1"/>
</calcChain>
</file>

<file path=xl/sharedStrings.xml><?xml version="1.0" encoding="utf-8"?>
<sst xmlns="http://schemas.openxmlformats.org/spreadsheetml/2006/main" count="295" uniqueCount="73">
  <si>
    <t>SECCION 2502  - DEFENSORÍA DEL PUEBLO</t>
  </si>
  <si>
    <t>CONCEPTO</t>
  </si>
  <si>
    <t>GASTOS DE PERSONAL</t>
  </si>
  <si>
    <t>10</t>
  </si>
  <si>
    <t>RECURSOS CORRIENTES</t>
  </si>
  <si>
    <t>11</t>
  </si>
  <si>
    <t>OTROS RECURSOS DEL TESORO</t>
  </si>
  <si>
    <t>16</t>
  </si>
  <si>
    <t>FONDOS ESPECIALES</t>
  </si>
  <si>
    <t>01</t>
  </si>
  <si>
    <t>PLANTA DE PERSONAL PERMANENTE</t>
  </si>
  <si>
    <t>SALARIO</t>
  </si>
  <si>
    <t>007</t>
  </si>
  <si>
    <t>008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</si>
  <si>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</si>
  <si>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</si>
  <si>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</si>
  <si>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</si>
  <si>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</si>
  <si>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ADQUISICIONES DIFERENTES DE ACTIVOS</t>
  </si>
  <si>
    <t>TRANSFERENCIAS CORRIENTES</t>
  </si>
  <si>
    <t>A ENTIDADES DEL GOBIERNO</t>
  </si>
  <si>
    <t>A ÓRGANOS DEL PGN</t>
  </si>
  <si>
    <t>DEFENSORIA PUBLICA (LEY 24 DE 1992)</t>
  </si>
  <si>
    <t>FONDO PARA LA DEFENSA DE LOS DERECHOS E INTERESES COLECTIVOS -LEY 472 DE 1998.</t>
  </si>
  <si>
    <t>061</t>
  </si>
  <si>
    <t>FONDO ESPECIAL. COMISION NACIONAL DE BÚSQUEDA (ART. 18 LEY 971 DE 2005)</t>
  </si>
  <si>
    <t>068</t>
  </si>
  <si>
    <t>COMISIÓN DE BÚSQUEDA DE PERSONAS DESAPARECIDAS LEY 589 DE 2000</t>
  </si>
  <si>
    <t>08</t>
  </si>
  <si>
    <t>GASTOS POR TRIBUTOS, MULTAS, SANCIONES E INTERESES DE MORA</t>
  </si>
  <si>
    <t>IMPUESTOS</t>
  </si>
  <si>
    <t>04</t>
  </si>
  <si>
    <t>CONTRIBUCIONES</t>
  </si>
  <si>
    <t>CUOTA DE FISCALIZACIÓN Y AUDITAJE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</si>
  <si>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</si>
  <si>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</si>
  <si>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</si>
  <si>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</si>
  <si>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</si>
  <si>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</si>
  <si>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</si>
  <si>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18</t>
  </si>
  <si>
    <t>FORTALECIMIENTO DEL SISTEMA NACIONAL DE DEFENSORÍA PÚBLICA Y ACCESO A LA JUSTICIA  NACIONAL</t>
  </si>
  <si>
    <t>2599</t>
  </si>
  <si>
    <t>FORTALECIMIENTO DE LA GESTIÓN Y DIRECCIÓN DEL SECTOR ORGANISMOS DE CONTROL</t>
  </si>
  <si>
    <t>8</t>
  </si>
  <si>
    <t>FORTALECIMIENTO DE LA CAPACIDAD INSTITUCIONAL DE LA DEFENSORÍA DEL PUEBLO DE COLOMBIA - DPC  NACIONAL</t>
  </si>
  <si>
    <t>9</t>
  </si>
  <si>
    <t>ADECUACIÓN DE LAS CONDICIONES FÍSICAS PARA EL FUNCIONAMIENTO DE LA SEDE CENTRAL DE LA DEFENSORÍA DEL PUEBLO EN   BOGOTÁ</t>
  </si>
  <si>
    <t/>
  </si>
  <si>
    <t>C. INVERSION</t>
  </si>
  <si>
    <t xml:space="preserve">A. FUNCIONAMIENTO </t>
  </si>
  <si>
    <t>TOTAL PRESUPUESTO</t>
  </si>
  <si>
    <t>REC</t>
  </si>
  <si>
    <t>ORD  
SPRY</t>
  </si>
  <si>
    <t>OBJG PROY</t>
  </si>
  <si>
    <t>SUBC
SUBP</t>
  </si>
  <si>
    <t>CTA  
PROG</t>
  </si>
  <si>
    <t>APROPIACIÓN INICIAL</t>
  </si>
  <si>
    <t>ADQUISICIONES DE ACTIVOS NO FINANCIEROS</t>
  </si>
  <si>
    <t>RECURSOS CORRIENTES</t>
  </si>
  <si>
    <t>999</t>
  </si>
  <si>
    <t>OTRAS TRANSFERENCIAS DISTRIBUCIÓN PREVIO CONCEPTO DGPPN</t>
  </si>
  <si>
    <t>PRESTACIONES SOCIALES</t>
  </si>
  <si>
    <t>PRESTACIONES SOCIALES RELACIONADAS CON EL EMPLEO</t>
  </si>
  <si>
    <t>012</t>
  </si>
  <si>
    <t xml:space="preserve">INCAPACIDADES Y LICENCIAS DE MATERNIDAD Y PATERNIDAD (NO DE PENSIONES) </t>
  </si>
  <si>
    <t>FORTALECIMIENTO DE LA ATENCIÓN, PROMOCIÓN DIVULGACIÓN, PROTECCIÓN Y DEFENSA DE DERECHOS HUMANOS A LA POBLACIÓN Y GRUPOS DE INTERÉS EN EL TERRITORIO NACIONAL NACIONAL</t>
  </si>
  <si>
    <t>PRÉSTAMOS DE DESTINACIÓN ESPECÍFICA</t>
  </si>
  <si>
    <t>FORTALECIMIENTO DEL SISTEMA INTEGRADO DE GESTIÓN EN LA DEFENSORÍA DEL PUEBLO A NIVEL NACIONAL NACIONAL</t>
  </si>
  <si>
    <t>LEY 2008 DE 2019  - DECRETO 2411 DE 2019</t>
  </si>
  <si>
    <t>PRESUPUESTO ASIGNADO - VIGENCIA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</si>
</sst>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rgb="FFDCDCDC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</cellStyleXfs>
  <cellXfs count="28">
    <xf numFmtId="0" fontId="0" fillId="0" borderId="0" xfId="0"/>
    <xf numFmtId="0" fontId="4" fillId="0" borderId="0" xfId="4" applyFont="1" applyFill="1"/>
    <xf numFmtId="0" fontId="4" fillId="0" borderId="0" xfId="0" applyFont="1" applyFill="1" applyBorder="1"/>
    <xf numFmtId="0" fontId="7" fillId="0" borderId="0" xfId="0" applyFont="1" applyFill="1" applyBorder="1"/>
    <xf numFmtId="0" fontId="6" fillId="0" borderId="0" xfId="3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horizontal="right" vertical="center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right" vertical="center" wrapText="1" readingOrder="1"/>
    </xf>
    <xf numFmtId="164" fontId="7" fillId="0" borderId="1" xfId="1" applyNumberFormat="1" applyFont="1" applyFill="1" applyBorder="1" applyAlignment="1">
      <alignment horizontal="right" vertical="center" wrapText="1" readingOrder="1"/>
    </xf>
    <xf numFmtId="0" fontId="7" fillId="0" borderId="1" xfId="0" applyNumberFormat="1" applyFont="1" applyFill="1" applyBorder="1" applyAlignment="1">
      <alignment horizontal="right" vertical="center" wrapText="1" readingOrder="1"/>
    </xf>
    <xf numFmtId="0" fontId="7" fillId="0" borderId="1" xfId="0" applyNumberFormat="1" applyFont="1" applyFill="1" applyBorder="1" applyAlignment="1">
      <alignment vertical="center" wrapText="1" readingOrder="1"/>
    </xf>
    <xf numFmtId="49" fontId="7" fillId="0" borderId="1" xfId="0" applyNumberFormat="1" applyFont="1" applyFill="1" applyBorder="1" applyAlignment="1">
      <alignment horizontal="right" vertical="center" wrapText="1" readingOrder="1"/>
    </xf>
    <xf numFmtId="49" fontId="7" fillId="0" borderId="1" xfId="0" applyNumberFormat="1" applyFont="1" applyFill="1" applyBorder="1" applyAlignment="1">
      <alignment vertical="center" wrapText="1" readingOrder="1"/>
    </xf>
    <xf numFmtId="49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7" fillId="0" borderId="0" xfId="0" applyNumberFormat="1" applyFont="1" applyFill="1" applyBorder="1"/>
    <xf numFmtId="0" fontId="7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8" fillId="3" borderId="1" xfId="1" applyNumberFormat="1" applyFont="1" applyFill="1" applyBorder="1" applyAlignment="1">
      <alignment horizontal="right" vertical="center" wrapText="1" readingOrder="1"/>
    </xf>
    <xf numFmtId="0" fontId="8" fillId="3" borderId="1" xfId="0" applyNumberFormat="1" applyFont="1" applyFill="1" applyBorder="1" applyAlignment="1">
      <alignment vertical="center" wrapText="1" readingOrder="1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3" borderId="2" xfId="0" applyNumberFormat="1" applyFont="1" applyFill="1" applyBorder="1" applyAlignment="1">
      <alignment horizontal="left" vertical="center" wrapText="1" readingOrder="1"/>
    </xf>
    <xf numFmtId="164" fontId="8" fillId="3" borderId="2" xfId="1" applyNumberFormat="1" applyFont="1" applyFill="1" applyBorder="1" applyAlignment="1">
      <alignment horizontal="right" vertical="center" wrapText="1" readingOrder="1"/>
    </xf>
    <xf numFmtId="0" fontId="6" fillId="2" borderId="3" xfId="0" applyNumberFormat="1" applyFont="1" applyFill="1" applyBorder="1" applyAlignment="1">
      <alignment horizontal="center" vertical="center" wrapText="1" readingOrder="1"/>
    </xf>
    <xf numFmtId="0" fontId="6" fillId="2" borderId="4" xfId="0" applyNumberFormat="1" applyFont="1" applyFill="1" applyBorder="1" applyAlignment="1">
      <alignment horizontal="center" vertical="center" wrapText="1" readingOrder="1"/>
    </xf>
    <xf numFmtId="0" fontId="6" fillId="2" borderId="5" xfId="0" applyNumberFormat="1" applyFont="1" applyFill="1" applyBorder="1" applyAlignment="1">
      <alignment horizontal="center" vertical="center" wrapText="1" readingOrder="1"/>
    </xf>
  </cellXfs>
  <cellStyles count="5">
    <cellStyle name="Millares" xfId="1" builtinId="3"/>
    <cellStyle name="Normal" xfId="0" builtinId="0"/>
    <cellStyle name="Normal 2" xfId="2"/>
    <cellStyle name="Normal 2 2" xfId="4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379412</xdr:colOff>
      <xdr:row>0</xdr:row>
      <xdr:rowOff>3175</xdr:rowOff>
    </xdr:from>
    <xdr:to>
      <xdr:col>5</xdr:col>
      <xdr:colOff>23812</xdr:colOff>
      <xdr:row>4</xdr:row>
      <xdr:rowOff>103408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" y="161925"/>
          <a:ext cx="1128713" cy="735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63"/>
  <sheetViews>
    <sheetView showGridLines="0" tabSelected="1" topLeftCell="B1" zoomScale="120" zoomScaleNormal="120" workbookViewId="0">
      <selection activeCell="E5" sqref="E5"/>
    </sheetView>
  </sheetViews>
  <sheetFormatPr baseColWidth="10" defaultRowHeight="12.75" x14ac:dyDescent="0.2"/>
  <cols>
    <col min="1" max="1" width="6" style="3" customWidth="1"/>
    <col min="2" max="2" width="5" style="3" customWidth="1"/>
    <col min="3" max="3" width="8" style="3" customWidth="1"/>
    <col min="4" max="4" width="8.140625" style="3" customWidth="1"/>
    <col min="5" max="5" width="6.140625" style="3" customWidth="1"/>
    <col min="6" max="6" width="8.42578125" style="3" customWidth="1"/>
    <col min="7" max="7" width="4.5703125" style="3" bestFit="1" customWidth="1"/>
    <col min="8" max="8" width="80.85546875" style="3" customWidth="1"/>
    <col min="9" max="9" width="20.5703125" style="3" bestFit="1" customWidth="1"/>
    <col min="10" max="10" width="13.42578125" style="3" hidden="1" customWidth="1"/>
    <col min="11" max="11" width="11.7109375" style="3" hidden="1" customWidth="1"/>
    <col min="12" max="16384" width="11.42578125" style="3"/>
  </cols>
  <sheetData>
    <row r="1" spans="3:11" x14ac:dyDescent="0.2">
      <c r="C1" s="1"/>
      <c r="D1" s="1"/>
      <c r="E1" s="2"/>
      <c r="F1" s="2"/>
      <c r="G1" s="2"/>
      <c r="H1" s="2"/>
      <c r="I1" s="2"/>
    </row>
    <row r="2" spans="3:11" x14ac:dyDescent="0.2">
      <c r="C2" s="1"/>
      <c r="D2" s="2"/>
      <c r="E2" s="4" t="s">
        <v>0</v>
      </c>
      <c r="F2" s="4"/>
      <c r="G2" s="4"/>
      <c r="H2" s="4"/>
      <c r="I2" s="4"/>
    </row>
    <row r="3" spans="3:11" x14ac:dyDescent="0.2">
      <c r="C3" s="1"/>
      <c r="D3" s="2"/>
      <c r="E3" s="4" t="s">
        <v>72</v>
      </c>
      <c r="F3" s="4"/>
      <c r="G3" s="4"/>
      <c r="H3" s="4"/>
      <c r="I3" s="4"/>
    </row>
    <row r="4" spans="3:11" x14ac:dyDescent="0.2">
      <c r="C4" s="1"/>
      <c r="D4" s="2"/>
      <c r="E4" s="4" t="s">
        <v>71</v>
      </c>
      <c r="F4" s="4"/>
      <c r="G4" s="4"/>
      <c r="H4" s="4"/>
      <c r="I4" s="4"/>
    </row>
    <row r="5" spans="3:11" ht="13.5" thickBot="1" x14ac:dyDescent="0.25"/>
    <row r="6" spans="3:11" s="5" customFormat="1" ht="28.5" customHeight="1" thickBot="1" x14ac:dyDescent="0.3">
      <c r="C6" s="25" t="s">
        <v>58</v>
      </c>
      <c r="D6" s="26" t="s">
        <v>57</v>
      </c>
      <c r="E6" s="26" t="s">
        <v>56</v>
      </c>
      <c r="F6" s="26" t="s">
        <v>55</v>
      </c>
      <c r="G6" s="26" t="s">
        <v>54</v>
      </c>
      <c r="H6" s="26" t="s">
        <v>1</v>
      </c>
      <c r="I6" s="27" t="s">
        <v>59</v>
      </c>
    </row>
    <row r="7" spans="3:11" s="5" customFormat="1" ht="20.25" customHeight="1" x14ac:dyDescent="0.25">
      <c r="C7" s="22" t="s">
        <v>50</v>
      </c>
      <c r="D7" s="22" t="s">
        <v>50</v>
      </c>
      <c r="E7" s="22" t="s">
        <v>50</v>
      </c>
      <c r="F7" s="22" t="s">
        <v>50</v>
      </c>
      <c r="G7" s="22" t="s">
        <v>50</v>
      </c>
      <c r="H7" s="23" t="s">
        <v>53</v>
      </c>
      <c r="I7" s="24">
        <v>596953492653</v>
      </c>
      <c r="J7" s="19">
        <f>+J8+J45</f>
        <v>596953492653</v>
      </c>
      <c r="K7" s="19">
        <f>+I7-J7</f>
        <v>0</v>
      </c>
    </row>
    <row r="8" spans="3:11" s="5" customFormat="1" ht="21" customHeight="1" x14ac:dyDescent="0.25">
      <c r="C8" s="21" t="s">
        <v>50</v>
      </c>
      <c r="D8" s="21" t="s">
        <v>50</v>
      </c>
      <c r="E8" s="21" t="s">
        <v>50</v>
      </c>
      <c r="F8" s="21" t="s">
        <v>50</v>
      </c>
      <c r="G8" s="21" t="s">
        <v>50</v>
      </c>
      <c r="H8" s="21" t="s">
        <v>52</v>
      </c>
      <c r="I8" s="20">
        <v>551682000000</v>
      </c>
      <c r="J8" s="19">
        <f>+J9+J17+J22+J39</f>
        <v>551682000000</v>
      </c>
      <c r="K8" s="19">
        <f t="shared" ref="K8:K54" si="0">+I8-J8</f>
        <v>0</v>
      </c>
    </row>
    <row r="9" spans="3:11" s="5" customFormat="1" ht="15.75" customHeight="1" x14ac:dyDescent="0.25">
      <c r="C9" s="8" t="s">
        <v>9</v>
      </c>
      <c r="D9" s="8" t="s">
        <v>50</v>
      </c>
      <c r="E9" s="8" t="s">
        <v>50</v>
      </c>
      <c r="F9" s="8" t="s">
        <v>50</v>
      </c>
      <c r="G9" s="8" t="s">
        <v>50</v>
      </c>
      <c r="H9" s="7" t="s">
        <v>2</v>
      </c>
      <c r="I9" s="9">
        <v>200168000000</v>
      </c>
      <c r="J9" s="19">
        <f>+I11+I13+I15</f>
        <v>200168000000</v>
      </c>
      <c r="K9" s="19">
        <f t="shared" si="0"/>
        <v>0</v>
      </c>
    </row>
    <row r="10" spans="3:11" s="5" customFormat="1" ht="15.75" customHeight="1" x14ac:dyDescent="0.25">
      <c r="C10" s="10" t="s">
        <v>9</v>
      </c>
      <c r="D10" s="10" t="s">
        <v>9</v>
      </c>
      <c r="E10" s="10" t="s">
        <v>50</v>
      </c>
      <c r="F10" s="10" t="s">
        <v>50</v>
      </c>
      <c r="G10" s="10" t="s">
        <v>50</v>
      </c>
      <c r="H10" s="11" t="s">
        <v>10</v>
      </c>
      <c r="I10" s="9">
        <f>+I9</f>
        <v>200168000000</v>
      </c>
      <c r="K10" s="19"/>
    </row>
    <row r="11" spans="3:11" s="5" customFormat="1" ht="15.75" customHeight="1" x14ac:dyDescent="0.25">
      <c r="C11" s="10" t="s">
        <v>9</v>
      </c>
      <c r="D11" s="10" t="s">
        <v>9</v>
      </c>
      <c r="E11" s="10" t="s">
        <v>9</v>
      </c>
      <c r="F11" s="10" t="s">
        <v>50</v>
      </c>
      <c r="G11" s="10" t="s">
        <v>50</v>
      </c>
      <c r="H11" s="11" t="s">
        <v>11</v>
      </c>
      <c r="I11" s="9">
        <v>136159000000</v>
      </c>
      <c r="K11" s="19"/>
    </row>
    <row r="12" spans="3:11" s="5" customFormat="1" ht="15.75" customHeight="1" x14ac:dyDescent="0.25">
      <c r="C12" s="10" t="s">
        <v>50</v>
      </c>
      <c r="D12" s="10" t="s">
        <v>50</v>
      </c>
      <c r="E12" s="10" t="s">
        <v>50</v>
      </c>
      <c r="F12" s="10" t="s">
        <v>50</v>
      </c>
      <c r="G12" s="10" t="s">
        <v>3</v>
      </c>
      <c r="H12" s="11" t="s">
        <v>4</v>
      </c>
      <c r="I12" s="9">
        <f>+I11</f>
        <v>136159000000</v>
      </c>
      <c r="K12" s="19"/>
    </row>
    <row r="13" spans="3:11" s="5" customFormat="1" ht="15.75" customHeight="1" x14ac:dyDescent="0.25">
      <c r="C13" s="10" t="s">
        <v>9</v>
      </c>
      <c r="D13" s="10" t="s">
        <v>9</v>
      </c>
      <c r="E13" s="10" t="s">
        <v>14</v>
      </c>
      <c r="F13" s="10" t="s">
        <v>50</v>
      </c>
      <c r="G13" s="10" t="s">
        <v>50</v>
      </c>
      <c r="H13" s="11" t="s">
        <v>15</v>
      </c>
      <c r="I13" s="9">
        <v>51149000000</v>
      </c>
      <c r="K13" s="19"/>
    </row>
    <row r="14" spans="3:11" s="5" customFormat="1" ht="15.75" customHeight="1" x14ac:dyDescent="0.25">
      <c r="C14" s="10" t="s">
        <v>50</v>
      </c>
      <c r="D14" s="10" t="s">
        <v>50</v>
      </c>
      <c r="E14" s="10" t="s">
        <v>50</v>
      </c>
      <c r="F14" s="10" t="s">
        <v>50</v>
      </c>
      <c r="G14" s="10" t="s">
        <v>3</v>
      </c>
      <c r="H14" s="11" t="s">
        <v>4</v>
      </c>
      <c r="I14" s="9">
        <f>+I13</f>
        <v>51149000000</v>
      </c>
      <c r="K14" s="19"/>
    </row>
    <row r="15" spans="3:11" s="5" customFormat="1" ht="15.75" customHeight="1" x14ac:dyDescent="0.25">
      <c r="C15" s="10" t="s">
        <v>9</v>
      </c>
      <c r="D15" s="10" t="s">
        <v>9</v>
      </c>
      <c r="E15" s="10" t="s">
        <v>16</v>
      </c>
      <c r="F15" s="10" t="s">
        <v>50</v>
      </c>
      <c r="G15" s="10" t="s">
        <v>50</v>
      </c>
      <c r="H15" s="11" t="s">
        <v>17</v>
      </c>
      <c r="I15" s="9">
        <v>12860000000</v>
      </c>
      <c r="K15" s="19"/>
    </row>
    <row r="16" spans="3:11" s="5" customFormat="1" ht="15.75" customHeight="1" x14ac:dyDescent="0.25">
      <c r="C16" s="10" t="s">
        <v>50</v>
      </c>
      <c r="D16" s="10" t="s">
        <v>50</v>
      </c>
      <c r="E16" s="10" t="s">
        <v>50</v>
      </c>
      <c r="F16" s="10" t="s">
        <v>50</v>
      </c>
      <c r="G16" s="10" t="s">
        <v>3</v>
      </c>
      <c r="H16" s="11" t="s">
        <v>4</v>
      </c>
      <c r="I16" s="9">
        <f>+I15</f>
        <v>12860000000</v>
      </c>
      <c r="K16" s="19"/>
    </row>
    <row r="17" spans="3:11" s="5" customFormat="1" ht="15.75" customHeight="1" x14ac:dyDescent="0.25">
      <c r="C17" s="8" t="s">
        <v>14</v>
      </c>
      <c r="D17" s="8" t="s">
        <v>50</v>
      </c>
      <c r="E17" s="8" t="s">
        <v>50</v>
      </c>
      <c r="F17" s="8" t="s">
        <v>50</v>
      </c>
      <c r="G17" s="8" t="s">
        <v>50</v>
      </c>
      <c r="H17" s="7" t="s">
        <v>18</v>
      </c>
      <c r="I17" s="6">
        <v>17565000000</v>
      </c>
      <c r="J17" s="19">
        <f>+I18+I20</f>
        <v>17565000000</v>
      </c>
      <c r="K17" s="19">
        <f t="shared" si="0"/>
        <v>0</v>
      </c>
    </row>
    <row r="18" spans="3:11" s="5" customFormat="1" ht="15.75" customHeight="1" x14ac:dyDescent="0.25">
      <c r="C18" s="12" t="s">
        <v>14</v>
      </c>
      <c r="D18" s="12" t="s">
        <v>9</v>
      </c>
      <c r="E18" s="8"/>
      <c r="F18" s="8"/>
      <c r="G18" s="8"/>
      <c r="H18" s="11" t="s">
        <v>60</v>
      </c>
      <c r="I18" s="9">
        <v>672000000</v>
      </c>
      <c r="K18" s="19"/>
    </row>
    <row r="19" spans="3:11" s="5" customFormat="1" ht="15.75" customHeight="1" x14ac:dyDescent="0.25">
      <c r="C19" s="8"/>
      <c r="D19" s="8"/>
      <c r="E19" s="8"/>
      <c r="F19" s="8"/>
      <c r="G19" s="8">
        <v>10</v>
      </c>
      <c r="H19" s="11" t="s">
        <v>61</v>
      </c>
      <c r="I19" s="9">
        <f>+I18</f>
        <v>672000000</v>
      </c>
      <c r="K19" s="19"/>
    </row>
    <row r="20" spans="3:11" s="5" customFormat="1" ht="15.75" customHeight="1" x14ac:dyDescent="0.25">
      <c r="C20" s="10" t="s">
        <v>14</v>
      </c>
      <c r="D20" s="10" t="s">
        <v>14</v>
      </c>
      <c r="E20" s="10" t="s">
        <v>50</v>
      </c>
      <c r="F20" s="10" t="s">
        <v>50</v>
      </c>
      <c r="G20" s="10" t="s">
        <v>50</v>
      </c>
      <c r="H20" s="11" t="s">
        <v>19</v>
      </c>
      <c r="I20" s="9">
        <v>16893000000</v>
      </c>
      <c r="K20" s="19"/>
    </row>
    <row r="21" spans="3:11" s="5" customFormat="1" ht="15.75" customHeight="1" x14ac:dyDescent="0.25">
      <c r="C21" s="10" t="s">
        <v>50</v>
      </c>
      <c r="D21" s="10" t="s">
        <v>50</v>
      </c>
      <c r="E21" s="10" t="s">
        <v>50</v>
      </c>
      <c r="F21" s="10" t="s">
        <v>50</v>
      </c>
      <c r="G21" s="10" t="s">
        <v>3</v>
      </c>
      <c r="H21" s="11" t="s">
        <v>4</v>
      </c>
      <c r="I21" s="9">
        <f>+I20</f>
        <v>16893000000</v>
      </c>
      <c r="K21" s="19"/>
    </row>
    <row r="22" spans="3:11" s="5" customFormat="1" ht="15.75" customHeight="1" x14ac:dyDescent="0.25">
      <c r="C22" s="8" t="s">
        <v>16</v>
      </c>
      <c r="D22" s="8" t="s">
        <v>50</v>
      </c>
      <c r="E22" s="8" t="s">
        <v>50</v>
      </c>
      <c r="F22" s="8" t="s">
        <v>50</v>
      </c>
      <c r="G22" s="8" t="s">
        <v>50</v>
      </c>
      <c r="H22" s="7" t="s">
        <v>20</v>
      </c>
      <c r="I22" s="6">
        <v>332733000000</v>
      </c>
      <c r="J22" s="19">
        <f>+I25+I27+I29+I31+I33+I35</f>
        <v>332733000000</v>
      </c>
      <c r="K22" s="19">
        <f t="shared" si="0"/>
        <v>0</v>
      </c>
    </row>
    <row r="23" spans="3:11" s="5" customFormat="1" ht="15.75" customHeight="1" x14ac:dyDescent="0.25">
      <c r="C23" s="10" t="s">
        <v>16</v>
      </c>
      <c r="D23" s="10" t="s">
        <v>16</v>
      </c>
      <c r="E23" s="10" t="s">
        <v>50</v>
      </c>
      <c r="F23" s="10" t="s">
        <v>50</v>
      </c>
      <c r="G23" s="10" t="s">
        <v>50</v>
      </c>
      <c r="H23" s="11" t="s">
        <v>21</v>
      </c>
      <c r="I23" s="9">
        <v>331222000000</v>
      </c>
      <c r="K23" s="19"/>
    </row>
    <row r="24" spans="3:11" s="5" customFormat="1" ht="15.75" customHeight="1" x14ac:dyDescent="0.25">
      <c r="C24" s="10" t="s">
        <v>16</v>
      </c>
      <c r="D24" s="10" t="s">
        <v>16</v>
      </c>
      <c r="E24" s="10" t="s">
        <v>9</v>
      </c>
      <c r="F24" s="10" t="s">
        <v>50</v>
      </c>
      <c r="G24" s="10" t="s">
        <v>50</v>
      </c>
      <c r="H24" s="11" t="s">
        <v>22</v>
      </c>
      <c r="I24" s="9">
        <f>+I23</f>
        <v>331222000000</v>
      </c>
      <c r="K24" s="19"/>
    </row>
    <row r="25" spans="3:11" s="5" customFormat="1" ht="15.75" customHeight="1" x14ac:dyDescent="0.25">
      <c r="C25" s="10" t="s">
        <v>16</v>
      </c>
      <c r="D25" s="10" t="s">
        <v>16</v>
      </c>
      <c r="E25" s="10" t="s">
        <v>9</v>
      </c>
      <c r="F25" s="10" t="s">
        <v>12</v>
      </c>
      <c r="G25" s="10" t="s">
        <v>50</v>
      </c>
      <c r="H25" s="11" t="s">
        <v>23</v>
      </c>
      <c r="I25" s="9">
        <v>211140000000</v>
      </c>
      <c r="K25" s="19"/>
    </row>
    <row r="26" spans="3:11" s="5" customFormat="1" ht="15.75" customHeight="1" x14ac:dyDescent="0.25">
      <c r="C26" s="10" t="s">
        <v>50</v>
      </c>
      <c r="D26" s="10" t="s">
        <v>50</v>
      </c>
      <c r="E26" s="10" t="s">
        <v>50</v>
      </c>
      <c r="F26" s="10" t="s">
        <v>50</v>
      </c>
      <c r="G26" s="10" t="s">
        <v>3</v>
      </c>
      <c r="H26" s="11" t="s">
        <v>4</v>
      </c>
      <c r="I26" s="9">
        <f>+I25</f>
        <v>211140000000</v>
      </c>
      <c r="K26" s="19"/>
    </row>
    <row r="27" spans="3:11" s="5" customFormat="1" ht="15.75" customHeight="1" x14ac:dyDescent="0.25">
      <c r="C27" s="10" t="s">
        <v>16</v>
      </c>
      <c r="D27" s="10" t="s">
        <v>16</v>
      </c>
      <c r="E27" s="10" t="s">
        <v>9</v>
      </c>
      <c r="F27" s="10" t="s">
        <v>13</v>
      </c>
      <c r="G27" s="10"/>
      <c r="H27" s="11" t="s">
        <v>24</v>
      </c>
      <c r="I27" s="9">
        <v>107229000000</v>
      </c>
      <c r="K27" s="19"/>
    </row>
    <row r="28" spans="3:11" s="5" customFormat="1" ht="15.75" customHeight="1" x14ac:dyDescent="0.25">
      <c r="C28" s="10" t="s">
        <v>50</v>
      </c>
      <c r="D28" s="10" t="s">
        <v>50</v>
      </c>
      <c r="E28" s="10" t="s">
        <v>50</v>
      </c>
      <c r="F28" s="10" t="s">
        <v>50</v>
      </c>
      <c r="G28" s="10" t="s">
        <v>7</v>
      </c>
      <c r="H28" s="11" t="s">
        <v>8</v>
      </c>
      <c r="I28" s="9">
        <f>+I27</f>
        <v>107229000000</v>
      </c>
      <c r="K28" s="19"/>
    </row>
    <row r="29" spans="3:11" s="5" customFormat="1" ht="15.75" customHeight="1" x14ac:dyDescent="0.25">
      <c r="C29" s="10" t="s">
        <v>16</v>
      </c>
      <c r="D29" s="10" t="s">
        <v>16</v>
      </c>
      <c r="E29" s="10" t="s">
        <v>9</v>
      </c>
      <c r="F29" s="10" t="s">
        <v>25</v>
      </c>
      <c r="G29" s="10" t="s">
        <v>50</v>
      </c>
      <c r="H29" s="11" t="s">
        <v>26</v>
      </c>
      <c r="I29" s="9">
        <v>536000000</v>
      </c>
      <c r="K29" s="19"/>
    </row>
    <row r="30" spans="3:11" s="5" customFormat="1" ht="15.75" customHeight="1" x14ac:dyDescent="0.25">
      <c r="C30" s="10" t="s">
        <v>50</v>
      </c>
      <c r="D30" s="10" t="s">
        <v>50</v>
      </c>
      <c r="E30" s="10" t="s">
        <v>50</v>
      </c>
      <c r="F30" s="10" t="s">
        <v>50</v>
      </c>
      <c r="G30" s="10" t="s">
        <v>7</v>
      </c>
      <c r="H30" s="11" t="s">
        <v>8</v>
      </c>
      <c r="I30" s="9">
        <f>+I29</f>
        <v>536000000</v>
      </c>
      <c r="K30" s="19"/>
    </row>
    <row r="31" spans="3:11" s="5" customFormat="1" ht="15.75" customHeight="1" x14ac:dyDescent="0.25">
      <c r="C31" s="10" t="s">
        <v>16</v>
      </c>
      <c r="D31" s="10" t="s">
        <v>16</v>
      </c>
      <c r="E31" s="10" t="s">
        <v>9</v>
      </c>
      <c r="F31" s="10" t="s">
        <v>27</v>
      </c>
      <c r="G31" s="10" t="s">
        <v>50</v>
      </c>
      <c r="H31" s="11" t="s">
        <v>28</v>
      </c>
      <c r="I31" s="9">
        <v>317000000</v>
      </c>
      <c r="K31" s="19"/>
    </row>
    <row r="32" spans="3:11" s="5" customFormat="1" ht="15.75" customHeight="1" x14ac:dyDescent="0.25">
      <c r="C32" s="10" t="s">
        <v>50</v>
      </c>
      <c r="D32" s="10" t="s">
        <v>50</v>
      </c>
      <c r="E32" s="10" t="s">
        <v>50</v>
      </c>
      <c r="F32" s="10" t="s">
        <v>50</v>
      </c>
      <c r="G32" s="10" t="s">
        <v>3</v>
      </c>
      <c r="H32" s="11" t="s">
        <v>4</v>
      </c>
      <c r="I32" s="9">
        <f>+I31</f>
        <v>317000000</v>
      </c>
      <c r="K32" s="19"/>
    </row>
    <row r="33" spans="3:11" s="14" customFormat="1" ht="15.75" customHeight="1" x14ac:dyDescent="0.25">
      <c r="C33" s="12" t="s">
        <v>16</v>
      </c>
      <c r="D33" s="12" t="s">
        <v>16</v>
      </c>
      <c r="E33" s="12" t="s">
        <v>9</v>
      </c>
      <c r="F33" s="12" t="s">
        <v>62</v>
      </c>
      <c r="G33" s="12"/>
      <c r="H33" s="13" t="s">
        <v>63</v>
      </c>
      <c r="I33" s="9">
        <v>12000000000</v>
      </c>
      <c r="K33" s="19"/>
    </row>
    <row r="34" spans="3:11" s="14" customFormat="1" ht="15.75" customHeight="1" x14ac:dyDescent="0.25">
      <c r="C34" s="12"/>
      <c r="D34" s="12"/>
      <c r="E34" s="12"/>
      <c r="F34" s="12"/>
      <c r="G34" s="10" t="s">
        <v>3</v>
      </c>
      <c r="H34" s="11" t="s">
        <v>4</v>
      </c>
      <c r="I34" s="9">
        <f>+I33</f>
        <v>12000000000</v>
      </c>
      <c r="K34" s="19"/>
    </row>
    <row r="35" spans="3:11" s="5" customFormat="1" ht="15.75" customHeight="1" x14ac:dyDescent="0.25">
      <c r="C35" s="12" t="s">
        <v>16</v>
      </c>
      <c r="D35" s="12" t="s">
        <v>32</v>
      </c>
      <c r="E35" s="12"/>
      <c r="F35" s="12"/>
      <c r="G35" s="12"/>
      <c r="H35" s="11" t="s">
        <v>64</v>
      </c>
      <c r="I35" s="9">
        <v>1511000000</v>
      </c>
      <c r="K35" s="19"/>
    </row>
    <row r="36" spans="3:11" s="5" customFormat="1" ht="15.75" customHeight="1" x14ac:dyDescent="0.25">
      <c r="C36" s="12" t="s">
        <v>16</v>
      </c>
      <c r="D36" s="12" t="s">
        <v>32</v>
      </c>
      <c r="E36" s="12" t="s">
        <v>14</v>
      </c>
      <c r="F36" s="12"/>
      <c r="G36" s="12"/>
      <c r="H36" s="11" t="s">
        <v>65</v>
      </c>
      <c r="I36" s="9">
        <f>+I35</f>
        <v>1511000000</v>
      </c>
      <c r="K36" s="19"/>
    </row>
    <row r="37" spans="3:11" s="5" customFormat="1" ht="15.75" customHeight="1" x14ac:dyDescent="0.25">
      <c r="C37" s="12" t="s">
        <v>16</v>
      </c>
      <c r="D37" s="12" t="s">
        <v>32</v>
      </c>
      <c r="E37" s="12" t="s">
        <v>14</v>
      </c>
      <c r="F37" s="12" t="s">
        <v>66</v>
      </c>
      <c r="G37" s="12"/>
      <c r="H37" s="11" t="s">
        <v>67</v>
      </c>
      <c r="I37" s="9">
        <f>+I36</f>
        <v>1511000000</v>
      </c>
      <c r="K37" s="19"/>
    </row>
    <row r="38" spans="3:11" s="5" customFormat="1" ht="15.75" customHeight="1" x14ac:dyDescent="0.25">
      <c r="C38" s="12"/>
      <c r="D38" s="12"/>
      <c r="E38" s="12"/>
      <c r="F38" s="12"/>
      <c r="G38" s="10" t="s">
        <v>3</v>
      </c>
      <c r="H38" s="11" t="s">
        <v>4</v>
      </c>
      <c r="I38" s="9">
        <f>+I37</f>
        <v>1511000000</v>
      </c>
      <c r="K38" s="19"/>
    </row>
    <row r="39" spans="3:11" s="5" customFormat="1" ht="15.75" customHeight="1" x14ac:dyDescent="0.25">
      <c r="C39" s="8" t="s">
        <v>29</v>
      </c>
      <c r="D39" s="8" t="s">
        <v>50</v>
      </c>
      <c r="E39" s="8" t="s">
        <v>50</v>
      </c>
      <c r="F39" s="8" t="s">
        <v>50</v>
      </c>
      <c r="G39" s="8" t="s">
        <v>50</v>
      </c>
      <c r="H39" s="7" t="s">
        <v>30</v>
      </c>
      <c r="I39" s="6">
        <v>1216000000</v>
      </c>
      <c r="J39" s="19">
        <f>+I40+I43</f>
        <v>1216000000</v>
      </c>
      <c r="K39" s="19">
        <f t="shared" si="0"/>
        <v>0</v>
      </c>
    </row>
    <row r="40" spans="3:11" s="5" customFormat="1" ht="15.75" customHeight="1" x14ac:dyDescent="0.25">
      <c r="C40" s="10" t="s">
        <v>29</v>
      </c>
      <c r="D40" s="10" t="s">
        <v>9</v>
      </c>
      <c r="E40" s="10" t="s">
        <v>50</v>
      </c>
      <c r="F40" s="10" t="s">
        <v>50</v>
      </c>
      <c r="G40" s="10" t="s">
        <v>50</v>
      </c>
      <c r="H40" s="11" t="s">
        <v>31</v>
      </c>
      <c r="I40" s="9">
        <v>288000000</v>
      </c>
      <c r="K40" s="19"/>
    </row>
    <row r="41" spans="3:11" s="5" customFormat="1" ht="15.75" customHeight="1" x14ac:dyDescent="0.25">
      <c r="C41" s="10" t="s">
        <v>50</v>
      </c>
      <c r="D41" s="10" t="s">
        <v>50</v>
      </c>
      <c r="E41" s="10" t="s">
        <v>50</v>
      </c>
      <c r="F41" s="10" t="s">
        <v>50</v>
      </c>
      <c r="G41" s="10" t="s">
        <v>3</v>
      </c>
      <c r="H41" s="11" t="s">
        <v>4</v>
      </c>
      <c r="I41" s="9">
        <f>+I40</f>
        <v>288000000</v>
      </c>
      <c r="K41" s="19"/>
    </row>
    <row r="42" spans="3:11" s="5" customFormat="1" ht="15.75" customHeight="1" x14ac:dyDescent="0.25">
      <c r="C42" s="10" t="s">
        <v>29</v>
      </c>
      <c r="D42" s="10" t="s">
        <v>32</v>
      </c>
      <c r="E42" s="10" t="s">
        <v>50</v>
      </c>
      <c r="F42" s="10" t="s">
        <v>50</v>
      </c>
      <c r="G42" s="10" t="s">
        <v>50</v>
      </c>
      <c r="H42" s="11" t="s">
        <v>33</v>
      </c>
      <c r="I42" s="9">
        <v>928000000</v>
      </c>
      <c r="K42" s="19"/>
    </row>
    <row r="43" spans="3:11" s="5" customFormat="1" ht="15.75" customHeight="1" x14ac:dyDescent="0.25">
      <c r="C43" s="10" t="s">
        <v>29</v>
      </c>
      <c r="D43" s="10" t="s">
        <v>32</v>
      </c>
      <c r="E43" s="10" t="s">
        <v>9</v>
      </c>
      <c r="F43" s="10" t="s">
        <v>50</v>
      </c>
      <c r="G43" s="10" t="s">
        <v>50</v>
      </c>
      <c r="H43" s="11" t="s">
        <v>34</v>
      </c>
      <c r="I43" s="9">
        <f>+I42</f>
        <v>928000000</v>
      </c>
      <c r="K43" s="19"/>
    </row>
    <row r="44" spans="3:11" s="5" customFormat="1" ht="15.75" customHeight="1" x14ac:dyDescent="0.25">
      <c r="C44" s="10" t="s">
        <v>50</v>
      </c>
      <c r="D44" s="10" t="s">
        <v>50</v>
      </c>
      <c r="E44" s="10" t="s">
        <v>50</v>
      </c>
      <c r="F44" s="10" t="s">
        <v>50</v>
      </c>
      <c r="G44" s="10" t="s">
        <v>5</v>
      </c>
      <c r="H44" s="11" t="s">
        <v>6</v>
      </c>
      <c r="I44" s="9">
        <f>+I43</f>
        <v>928000000</v>
      </c>
      <c r="K44" s="19"/>
    </row>
    <row r="45" spans="3:11" s="5" customFormat="1" ht="21" customHeight="1" x14ac:dyDescent="0.25">
      <c r="C45" s="21" t="s">
        <v>50</v>
      </c>
      <c r="D45" s="21" t="s">
        <v>50</v>
      </c>
      <c r="E45" s="21" t="s">
        <v>50</v>
      </c>
      <c r="F45" s="21" t="s">
        <v>50</v>
      </c>
      <c r="G45" s="21" t="s">
        <v>50</v>
      </c>
      <c r="H45" s="21" t="s">
        <v>51</v>
      </c>
      <c r="I45" s="20">
        <v>45271492653</v>
      </c>
      <c r="J45" s="19">
        <f>+J46+J54</f>
        <v>45271492653</v>
      </c>
      <c r="K45" s="19">
        <f t="shared" si="0"/>
        <v>0</v>
      </c>
    </row>
    <row r="46" spans="3:11" s="5" customFormat="1" ht="25.5" x14ac:dyDescent="0.25">
      <c r="C46" s="8" t="s">
        <v>37</v>
      </c>
      <c r="D46" s="8" t="s">
        <v>50</v>
      </c>
      <c r="E46" s="8" t="s">
        <v>50</v>
      </c>
      <c r="F46" s="8" t="s">
        <v>50</v>
      </c>
      <c r="G46" s="8" t="s">
        <v>50</v>
      </c>
      <c r="H46" s="7" t="s">
        <v>38</v>
      </c>
      <c r="I46" s="6">
        <v>29105492653</v>
      </c>
      <c r="J46" s="19">
        <f>+I49+I50+I53</f>
        <v>29105492653</v>
      </c>
      <c r="K46" s="19">
        <f t="shared" si="0"/>
        <v>0</v>
      </c>
    </row>
    <row r="47" spans="3:11" s="5" customFormat="1" ht="15.75" customHeight="1" x14ac:dyDescent="0.25">
      <c r="C47" s="10" t="s">
        <v>37</v>
      </c>
      <c r="D47" s="10" t="s">
        <v>39</v>
      </c>
      <c r="E47" s="10" t="s">
        <v>50</v>
      </c>
      <c r="F47" s="10" t="s">
        <v>50</v>
      </c>
      <c r="G47" s="10" t="s">
        <v>50</v>
      </c>
      <c r="H47" s="11" t="s">
        <v>40</v>
      </c>
      <c r="I47" s="9">
        <f>+I46</f>
        <v>29105492653</v>
      </c>
      <c r="K47" s="19"/>
    </row>
    <row r="48" spans="3:11" s="5" customFormat="1" ht="40.5" customHeight="1" x14ac:dyDescent="0.25">
      <c r="C48" s="10" t="s">
        <v>37</v>
      </c>
      <c r="D48" s="10" t="s">
        <v>39</v>
      </c>
      <c r="E48" s="10" t="s">
        <v>7</v>
      </c>
      <c r="F48" s="10" t="s">
        <v>50</v>
      </c>
      <c r="G48" s="10" t="s">
        <v>50</v>
      </c>
      <c r="H48" s="11" t="s">
        <v>41</v>
      </c>
      <c r="I48" s="9">
        <v>19341296353</v>
      </c>
      <c r="K48" s="19"/>
    </row>
    <row r="49" spans="3:11" s="5" customFormat="1" ht="15.75" customHeight="1" x14ac:dyDescent="0.25">
      <c r="C49" s="10" t="s">
        <v>50</v>
      </c>
      <c r="D49" s="10" t="s">
        <v>50</v>
      </c>
      <c r="E49" s="10" t="s">
        <v>50</v>
      </c>
      <c r="F49" s="10" t="s">
        <v>50</v>
      </c>
      <c r="G49" s="10" t="s">
        <v>5</v>
      </c>
      <c r="H49" s="11" t="s">
        <v>6</v>
      </c>
      <c r="I49" s="9">
        <f>+I48</f>
        <v>19341296353</v>
      </c>
      <c r="K49" s="19"/>
    </row>
    <row r="50" spans="3:11" s="5" customFormat="1" ht="25.5" x14ac:dyDescent="0.25">
      <c r="C50" s="10" t="s">
        <v>37</v>
      </c>
      <c r="D50" s="10" t="s">
        <v>39</v>
      </c>
      <c r="E50" s="10" t="s">
        <v>42</v>
      </c>
      <c r="F50" s="10" t="s">
        <v>50</v>
      </c>
      <c r="G50" s="10" t="s">
        <v>50</v>
      </c>
      <c r="H50" s="11" t="s">
        <v>43</v>
      </c>
      <c r="I50" s="9">
        <v>4166580846</v>
      </c>
      <c r="K50" s="19"/>
    </row>
    <row r="51" spans="3:11" s="5" customFormat="1" ht="15.75" customHeight="1" x14ac:dyDescent="0.25">
      <c r="C51" s="10" t="s">
        <v>50</v>
      </c>
      <c r="D51" s="10" t="s">
        <v>50</v>
      </c>
      <c r="E51" s="10" t="s">
        <v>50</v>
      </c>
      <c r="F51" s="10" t="s">
        <v>50</v>
      </c>
      <c r="G51" s="10" t="s">
        <v>35</v>
      </c>
      <c r="H51" s="11" t="s">
        <v>36</v>
      </c>
      <c r="I51" s="9">
        <f>+I50</f>
        <v>4166580846</v>
      </c>
      <c r="K51" s="19"/>
    </row>
    <row r="52" spans="3:11" s="15" customFormat="1" ht="38.25" x14ac:dyDescent="0.25">
      <c r="C52" s="8">
        <v>2502</v>
      </c>
      <c r="D52" s="8">
        <v>1000</v>
      </c>
      <c r="E52" s="8">
        <v>25</v>
      </c>
      <c r="F52" s="8"/>
      <c r="G52" s="8"/>
      <c r="H52" s="7" t="s">
        <v>68</v>
      </c>
      <c r="I52" s="6">
        <v>5597615454</v>
      </c>
      <c r="K52" s="19"/>
    </row>
    <row r="53" spans="3:11" s="5" customFormat="1" ht="15.75" customHeight="1" x14ac:dyDescent="0.25">
      <c r="C53" s="10"/>
      <c r="D53" s="10"/>
      <c r="E53" s="10"/>
      <c r="F53" s="10"/>
      <c r="G53" s="10">
        <v>10</v>
      </c>
      <c r="H53" s="11" t="s">
        <v>61</v>
      </c>
      <c r="I53" s="9">
        <f>+I52</f>
        <v>5597615454</v>
      </c>
      <c r="K53" s="19"/>
    </row>
    <row r="54" spans="3:11" s="5" customFormat="1" ht="19.5" customHeight="1" x14ac:dyDescent="0.25">
      <c r="C54" s="8" t="s">
        <v>44</v>
      </c>
      <c r="D54" s="8" t="s">
        <v>50</v>
      </c>
      <c r="E54" s="8" t="s">
        <v>50</v>
      </c>
      <c r="F54" s="8" t="s">
        <v>50</v>
      </c>
      <c r="G54" s="8" t="s">
        <v>50</v>
      </c>
      <c r="H54" s="7" t="s">
        <v>45</v>
      </c>
      <c r="I54" s="9">
        <v>16166000000</v>
      </c>
      <c r="J54" s="19">
        <f>+I56+I58+I60</f>
        <v>16166000000</v>
      </c>
      <c r="K54" s="19">
        <f t="shared" si="0"/>
        <v>0</v>
      </c>
    </row>
    <row r="55" spans="3:11" s="5" customFormat="1" ht="15.75" customHeight="1" x14ac:dyDescent="0.25">
      <c r="C55" s="10" t="s">
        <v>44</v>
      </c>
      <c r="D55" s="10" t="s">
        <v>39</v>
      </c>
      <c r="E55" s="10" t="s">
        <v>50</v>
      </c>
      <c r="F55" s="10" t="s">
        <v>50</v>
      </c>
      <c r="G55" s="10" t="s">
        <v>50</v>
      </c>
      <c r="H55" s="11" t="s">
        <v>40</v>
      </c>
      <c r="I55" s="9">
        <f>+I54</f>
        <v>16166000000</v>
      </c>
      <c r="K55" s="19"/>
    </row>
    <row r="56" spans="3:11" s="5" customFormat="1" ht="29.25" customHeight="1" x14ac:dyDescent="0.25">
      <c r="C56" s="10" t="s">
        <v>44</v>
      </c>
      <c r="D56" s="10" t="s">
        <v>39</v>
      </c>
      <c r="E56" s="10" t="s">
        <v>46</v>
      </c>
      <c r="F56" s="10" t="s">
        <v>50</v>
      </c>
      <c r="G56" s="10" t="s">
        <v>50</v>
      </c>
      <c r="H56" s="11" t="s">
        <v>47</v>
      </c>
      <c r="I56" s="9">
        <v>13166000000</v>
      </c>
      <c r="K56" s="19"/>
    </row>
    <row r="57" spans="3:11" s="5" customFormat="1" ht="15.75" customHeight="1" x14ac:dyDescent="0.25">
      <c r="C57" s="10" t="s">
        <v>50</v>
      </c>
      <c r="D57" s="10" t="s">
        <v>50</v>
      </c>
      <c r="E57" s="10" t="s">
        <v>50</v>
      </c>
      <c r="F57" s="10" t="s">
        <v>50</v>
      </c>
      <c r="G57" s="10">
        <v>14</v>
      </c>
      <c r="H57" s="11" t="s">
        <v>69</v>
      </c>
      <c r="I57" s="9">
        <f>+I56</f>
        <v>13166000000</v>
      </c>
      <c r="K57" s="19"/>
    </row>
    <row r="58" spans="3:11" s="5" customFormat="1" ht="29.25" customHeight="1" x14ac:dyDescent="0.25">
      <c r="C58" s="10" t="s">
        <v>44</v>
      </c>
      <c r="D58" s="10" t="s">
        <v>39</v>
      </c>
      <c r="E58" s="10" t="s">
        <v>48</v>
      </c>
      <c r="F58" s="10" t="s">
        <v>50</v>
      </c>
      <c r="G58" s="10" t="s">
        <v>50</v>
      </c>
      <c r="H58" s="11" t="s">
        <v>49</v>
      </c>
      <c r="I58" s="9">
        <v>2500000000</v>
      </c>
      <c r="K58" s="19"/>
    </row>
    <row r="59" spans="3:11" s="5" customFormat="1" ht="15.75" customHeight="1" x14ac:dyDescent="0.25">
      <c r="C59" s="10" t="s">
        <v>50</v>
      </c>
      <c r="D59" s="10" t="s">
        <v>50</v>
      </c>
      <c r="E59" s="10" t="s">
        <v>50</v>
      </c>
      <c r="F59" s="10" t="s">
        <v>50</v>
      </c>
      <c r="G59" s="10" t="s">
        <v>3</v>
      </c>
      <c r="H59" s="11" t="s">
        <v>4</v>
      </c>
      <c r="I59" s="9">
        <f>+I58</f>
        <v>2500000000</v>
      </c>
      <c r="K59" s="19"/>
    </row>
    <row r="60" spans="3:11" s="5" customFormat="1" ht="26.25" customHeight="1" x14ac:dyDescent="0.25">
      <c r="C60" s="10">
        <v>2599</v>
      </c>
      <c r="D60" s="10">
        <v>1000</v>
      </c>
      <c r="E60" s="10">
        <v>10</v>
      </c>
      <c r="F60" s="10"/>
      <c r="G60" s="10"/>
      <c r="H60" s="11" t="s">
        <v>70</v>
      </c>
      <c r="I60" s="9">
        <v>500000000</v>
      </c>
      <c r="K60" s="19"/>
    </row>
    <row r="61" spans="3:11" s="5" customFormat="1" ht="15.75" customHeight="1" x14ac:dyDescent="0.25">
      <c r="C61" s="17"/>
      <c r="D61" s="17"/>
      <c r="E61" s="17"/>
      <c r="F61" s="17"/>
      <c r="G61" s="17">
        <v>10</v>
      </c>
      <c r="H61" s="11" t="s">
        <v>61</v>
      </c>
      <c r="I61" s="18">
        <f>+I60</f>
        <v>500000000</v>
      </c>
      <c r="K61" s="19"/>
    </row>
    <row r="62" spans="3:11" s="5" customFormat="1" x14ac:dyDescent="0.25"/>
    <row r="63" spans="3:11" x14ac:dyDescent="0.2">
      <c r="I63" s="16"/>
    </row>
  </sheetData>
  <mergeCells count="3">
    <mergeCell ref="E2:I2"/>
    <mergeCell ref="E3:I3"/>
    <mergeCell ref="E4:I4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APROPIACION INICIAL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Salazar</dc:creator>
  <cp:lastModifiedBy>Angela Salazar</cp:lastModifiedBy>
  <dcterms:created xsi:type="dcterms:W3CDTF">2019-02-22T21:23:23Z</dcterms:created>
  <dcterms:modified xsi:type="dcterms:W3CDTF">2020-02-07T20:37:39Z</dcterms:modified>
</cp:coreProperties>
</file>