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ensoriadelpueblo-my.sharepoint.com/personal/asalazar_defensoria_gov_co/Documents/ÁNGELA SALAZAR/1-TRABAJO EN CASA/INFORMES/12-DIC-2021/INFORMES/"/>
    </mc:Choice>
  </mc:AlternateContent>
  <xr:revisionPtr revIDLastSave="1" documentId="8_{E8E0DC5E-26B9-4665-ADA6-A5DB862DFBDB}" xr6:coauthVersionLast="47" xr6:coauthVersionMax="47" xr10:uidLastSave="{9C9CD4D9-5EAD-4852-9824-0F0CB9466C73}"/>
  <bookViews>
    <workbookView xWindow="-108" yWindow="-108" windowWidth="23256" windowHeight="12576" xr2:uid="{00000000-000D-0000-FFFF-FFFF00000000}"/>
  </bookViews>
  <sheets>
    <sheet name="REP_EPG034_EjecucionPresupuesta" sheetId="1" r:id="rId1"/>
  </sheets>
  <definedNames>
    <definedName name="_xlnm._FilterDatabase" localSheetId="0" hidden="1">REP_EPG034_EjecucionPresupuesta!$A$28:$S$56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Q11" i="1"/>
  <c r="R11" i="1"/>
  <c r="S11" i="1"/>
  <c r="O11" i="1"/>
  <c r="P12" i="1" l="1"/>
  <c r="Q12" i="1"/>
  <c r="R12" i="1"/>
  <c r="S12" i="1"/>
  <c r="Q13" i="1"/>
  <c r="S13" i="1"/>
  <c r="T12" i="1"/>
  <c r="O12" i="1"/>
  <c r="P19" i="1"/>
  <c r="Q19" i="1"/>
  <c r="R19" i="1"/>
  <c r="S19" i="1"/>
  <c r="T19" i="1"/>
  <c r="O19" i="1"/>
  <c r="T11" i="1"/>
  <c r="P23" i="1"/>
  <c r="Q23" i="1"/>
  <c r="R23" i="1"/>
  <c r="S23" i="1"/>
  <c r="O23" i="1"/>
  <c r="P22" i="1"/>
  <c r="Q22" i="1"/>
  <c r="R22" i="1"/>
  <c r="S22" i="1"/>
  <c r="O22" i="1"/>
  <c r="P20" i="1"/>
  <c r="Q20" i="1"/>
  <c r="R20" i="1"/>
  <c r="S20" i="1"/>
  <c r="O20" i="1"/>
  <c r="P18" i="1"/>
  <c r="Q18" i="1"/>
  <c r="R18" i="1"/>
  <c r="S18" i="1"/>
  <c r="O18" i="1"/>
  <c r="P17" i="1"/>
  <c r="Q17" i="1"/>
  <c r="R17" i="1"/>
  <c r="S17" i="1"/>
  <c r="O17" i="1"/>
  <c r="P13" i="1" l="1"/>
  <c r="R13" i="1"/>
  <c r="P24" i="1"/>
  <c r="O24" i="1"/>
  <c r="Q24" i="1"/>
  <c r="R21" i="1"/>
  <c r="O13" i="1"/>
  <c r="P21" i="1"/>
  <c r="R24" i="1"/>
  <c r="S24" i="1"/>
  <c r="Q21" i="1"/>
  <c r="O21" i="1"/>
  <c r="S21" i="1"/>
  <c r="O25" i="1" l="1"/>
  <c r="Q25" i="1"/>
  <c r="P25" i="1"/>
  <c r="R25" i="1"/>
  <c r="S25" i="1"/>
</calcChain>
</file>

<file path=xl/sharedStrings.xml><?xml version="1.0" encoding="utf-8"?>
<sst xmlns="http://schemas.openxmlformats.org/spreadsheetml/2006/main" count="387" uniqueCount="117">
  <si>
    <t/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</si>
  <si>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</si>
  <si>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</si>
  <si>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</si>
  <si>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</si>
  <si>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</si>
  <si>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</si>
  <si>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</si>
  <si>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</si>
  <si>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</si>
  <si>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</si>
  <si>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</si>
  <si>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</si>
  <si>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</si>
  <si>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</si>
  <si>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</si>
  <si>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</si>
  <si>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</si>
  <si>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</si>
  <si>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</si>
  <si>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DEFENSORÍA DEL PUEBLO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</si>
  <si>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</si>
  <si>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</si>
  <si>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</si>
  <si>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</si>
  <si>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</si>
  <si>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</si>
  <si>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</si>
  <si>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</si>
  <si>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</si>
  <si>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</si>
  <si>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</si>
  <si>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</si>
  <si>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</si>
  <si>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</si>
  <si>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</si>
  <si>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11</t>
  </si>
  <si>
    <t>A-02-02</t>
  </si>
  <si>
    <t>ADQUISICIONES DIFERENTES DE ACTIVOS</t>
  </si>
  <si>
    <t>A-03-03-01-007</t>
  </si>
  <si>
    <t>007</t>
  </si>
  <si>
    <t>DEFENSORÍA PÚBLICA (LEY 24 DE 1992)</t>
  </si>
  <si>
    <t>A-03-03-01-008</t>
  </si>
  <si>
    <t>008</t>
  </si>
  <si>
    <t>16</t>
  </si>
  <si>
    <t>SSF</t>
  </si>
  <si>
    <t>FONDO PARA LA DEFENSA DE LOS DERECHOS E INTERESES COLECTIVOS -LEY 472 DE 1998.</t>
  </si>
  <si>
    <t>A-03-03-01-061</t>
  </si>
  <si>
    <t>061</t>
  </si>
  <si>
    <t>FONDO ESPECIAL COMISIÓN NACIONAL DE BÚSQUEDA (ART. 18 LEY 971 DE 2005)</t>
  </si>
  <si>
    <t>A-03-03-01-068</t>
  </si>
  <si>
    <t>068</t>
  </si>
  <si>
    <t>COMISIÓN DE BÚSQUEDA DE PERSONAS DESAPARECIDAS LEY 589 DE 2000</t>
  </si>
  <si>
    <t>A-03-03-01-999</t>
  </si>
  <si>
    <t>999</t>
  </si>
  <si>
    <t>OTRAS TRANSFERENCIAS - DISTRIBUCIÓN PREVIO CONCEPTO DGPPN</t>
  </si>
  <si>
    <t>A-03-04-02-012</t>
  </si>
  <si>
    <t>04</t>
  </si>
  <si>
    <t>012</t>
  </si>
  <si>
    <t>INCAPACIDADES Y LICENCIAS DE MATERNIDAD Y PATERNIDAD (NO DE PENSIONES)</t>
  </si>
  <si>
    <t>A-03-10-01-001</t>
  </si>
  <si>
    <t>001</t>
  </si>
  <si>
    <t>SENTENCIAS</t>
  </si>
  <si>
    <t>A-08-01</t>
  </si>
  <si>
    <t>08</t>
  </si>
  <si>
    <t>IMPUESTOS</t>
  </si>
  <si>
    <t>A-08-04-01</t>
  </si>
  <si>
    <t>CUOTA DE FISCALIZACIÓN Y AUDITAJE</t>
  </si>
  <si>
    <t>A-08-05</t>
  </si>
  <si>
    <t>05</t>
  </si>
  <si>
    <t>MULTAS, SANCIONES E INTERESES DE MORA</t>
  </si>
  <si>
    <t>C-2502-1000-16</t>
  </si>
  <si>
    <t>C</t>
  </si>
  <si>
    <t>2502</t>
  </si>
  <si>
    <t>1000</t>
  </si>
  <si>
    <t>FORTALECIMIENTO DEL CONOCIMIENTO Y EXIGIBILIDAD DE LOS DERECHOS DE LAS VÍCTIMAS DEL CONFLICTO, MEDIANTE EL ACOMPAÑAMIENTO, ASESORÍA Y SEGUIMIENTO A LA LEY 1448, DEC REGLAMENTARIOS, DECRETOS LEY 4633, 4634 Y 4635 DE 2011 Y LEY 1719 DE 2014  NACIONAL</t>
  </si>
  <si>
    <t>C-2502-1000-25</t>
  </si>
  <si>
    <t>25</t>
  </si>
  <si>
    <t>FORTALECIMIENTO DE LA ATENCIÓN, PROMOCIÓN, DIVULGACIÓN, PROTECCIÓN Y DEFENSA DE DERECHOS HUMANOS A LA POBLACIÓN Y GRUPOS DE INTERÉS EN EL TERRITORIO NACIONAL  NACIONAL</t>
  </si>
  <si>
    <t>C-2502-1000-26</t>
  </si>
  <si>
    <t>26</t>
  </si>
  <si>
    <t>15</t>
  </si>
  <si>
    <t>PREVENCIÓN, ATENCIÓN Y PROMOCIÓN PARA LA GARANTÍA DE DERECHOS A LA POBLACIÓN GENERAL, LIDERES Y LIDERESAS SOCIALES Y PERSONAS DEFENSORAS DE DERECHOS HUMANOS Y DIH. NACIONAL</t>
  </si>
  <si>
    <t>C-2599-1000-7</t>
  </si>
  <si>
    <t>2599</t>
  </si>
  <si>
    <t>7</t>
  </si>
  <si>
    <t>ADECUACIÓN DE LAS CONDICIONES FÍSICAS APROPIADAS PARA EL FUNCIONAMIENTO DE LAS DEFENSORÍAS DEL PUEBLO A NIVEL REGIONAL    NACIONAL</t>
  </si>
  <si>
    <t>C-2599-1000-8</t>
  </si>
  <si>
    <t>8</t>
  </si>
  <si>
    <t>14</t>
  </si>
  <si>
    <t>FORTALECIMIENTO DE LA CAPACIDAD INSTITUCIONAL DE LA DEFENSORÍA DEL PUEBLO DE COLOMBIA - DPC  NACIONAL</t>
  </si>
  <si>
    <t>C-2599-1000-10</t>
  </si>
  <si>
    <t>FORTALECIMIENTO DEL SISTEMA INTEGRADO DE GESTIÓN EN LA DEFENSORÍA DEL PUEBLO A NIVEL NACIONAL.  NACIONAL</t>
  </si>
  <si>
    <t>INFORME DE MODIFICACIONES</t>
  </si>
  <si>
    <t>EJECUCIÓN PRESUPUESTAL AGREGADA</t>
  </si>
  <si>
    <t>VIGENCIA ACTUAL</t>
  </si>
  <si>
    <t>Fuente: SIIF Nación</t>
  </si>
  <si>
    <t xml:space="preserve">NIVEL </t>
  </si>
  <si>
    <t>CONCEPTO</t>
  </si>
  <si>
    <t>DECRETO</t>
  </si>
  <si>
    <t xml:space="preserve">PRESUPUESTO DE FUNCIONAMIENTO </t>
  </si>
  <si>
    <t>PRESUPUESTO DE INVERSIÓN</t>
  </si>
  <si>
    <t>A + C</t>
  </si>
  <si>
    <t>A-01</t>
  </si>
  <si>
    <t>GASTOS DE PERSONAL</t>
  </si>
  <si>
    <t>A-02</t>
  </si>
  <si>
    <t>ADQUISICIÓN DE BIENES Y SERVICIOS</t>
  </si>
  <si>
    <t>A-03</t>
  </si>
  <si>
    <t>TRANSFERENCIAS CORRIENTES</t>
  </si>
  <si>
    <t>A-08</t>
  </si>
  <si>
    <t>GASTOS POR TRIBUTOS, MULTAS, SANCIONES E INTERESES DE MORA</t>
  </si>
  <si>
    <t xml:space="preserve">TOTAL PRESUPUESTO DE FUNCIONAMIENTO </t>
  </si>
  <si>
    <t>INVERSIÓN UNIDAD 25-02-00</t>
  </si>
  <si>
    <t>INVERSIÓN SUBUNIDAD 25-02-00</t>
  </si>
  <si>
    <t>TOTAL PRESUPUESTO DE INVERSIÓN</t>
  </si>
  <si>
    <t>TOTAL PRESUPUESTO</t>
  </si>
  <si>
    <t>PERIODO: ENERO A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</si>
</sst>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4">
    <font>
      <sz val="11"/>
      <color rgb="FF000000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b/>
      <sz val="9"/>
      <color rgb="FF000000"/>
      <name val="Times New Roman"/>
      <family val="1"/>
    </font>
    <font>
      <b/>
      <sz val="9"/>
      <name val="Calibri Light"/>
      <family val="2"/>
    </font>
    <font>
      <sz val="9"/>
      <name val="Calibri"/>
      <family val="2"/>
    </font>
    <font>
      <sz val="9"/>
      <color rgb="FF000000"/>
      <name val="Calibri"/>
      <family val="2"/>
      <scheme val="minor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46">
    <xf numFmtId="0" fontId="1" fillId="0" borderId="0" xfId="0" applyFont="1" applyFill="1" applyBorder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7" fontId="6" fillId="2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7" fontId="5" fillId="3" borderId="1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7" fontId="7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7" fontId="8" fillId="2" borderId="1" xfId="0" applyNumberFormat="1" applyFont="1" applyFill="1" applyBorder="1" applyAlignment="1">
      <alignment horizontal="center" vertical="center" wrapText="1" readingOrder="1"/>
    </xf>
    <xf numFmtId="164" fontId="7" fillId="2" borderId="1" xfId="0" applyNumberFormat="1" applyFont="1" applyFill="1" applyBorder="1" applyAlignment="1">
      <alignment horizontal="center" vertical="center" wrapText="1" readingOrder="1"/>
    </xf>
    <xf numFmtId="7" fontId="8" fillId="3" borderId="1" xfId="0" applyNumberFormat="1" applyFont="1" applyFill="1" applyBorder="1" applyAlignment="1">
      <alignment horizontal="center" vertical="center" wrapText="1" readingOrder="1"/>
    </xf>
    <xf numFmtId="0" fontId="9" fillId="2" borderId="0" xfId="0" applyFont="1" applyFill="1" applyAlignment="1">
      <alignment horizontal="center" vertical="center" wrapText="1" readingOrder="1"/>
    </xf>
    <xf numFmtId="7" fontId="9" fillId="2" borderId="0" xfId="0" applyNumberFormat="1" applyFont="1" applyFill="1" applyAlignment="1">
      <alignment horizontal="center" vertical="center" wrapText="1" readingOrder="1"/>
    </xf>
    <xf numFmtId="7" fontId="6" fillId="2" borderId="0" xfId="0" applyNumberFormat="1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0" fontId="12" fillId="0" borderId="1" xfId="0" applyNumberFormat="1" applyFont="1" applyFill="1" applyBorder="1" applyAlignment="1">
      <alignment vertical="center" wrapText="1" readingOrder="1"/>
    </xf>
    <xf numFmtId="0" fontId="12" fillId="0" borderId="1" xfId="0" applyNumberFormat="1" applyFont="1" applyFill="1" applyBorder="1" applyAlignment="1">
      <alignment horizontal="center" vertical="center" wrapText="1" readingOrder="1"/>
    </xf>
    <xf numFmtId="0" fontId="12" fillId="0" borderId="1" xfId="0" applyNumberFormat="1" applyFont="1" applyFill="1" applyBorder="1" applyAlignment="1">
      <alignment horizontal="left" vertical="center" wrapText="1" readingOrder="1"/>
    </xf>
    <xf numFmtId="164" fontId="12" fillId="0" borderId="1" xfId="0" applyNumberFormat="1" applyFont="1" applyFill="1" applyBorder="1" applyAlignment="1">
      <alignment horizontal="right" vertical="center" wrapText="1" readingOrder="1"/>
    </xf>
    <xf numFmtId="0" fontId="11" fillId="0" borderId="0" xfId="0" applyFont="1" applyFill="1" applyBorder="1"/>
    <xf numFmtId="0" fontId="13" fillId="0" borderId="1" xfId="0" applyNumberFormat="1" applyFont="1" applyFill="1" applyBorder="1" applyAlignment="1">
      <alignment vertical="center" wrapText="1" readingOrder="1"/>
    </xf>
    <xf numFmtId="0" fontId="13" fillId="0" borderId="1" xfId="0" applyNumberFormat="1" applyFont="1" applyFill="1" applyBorder="1" applyAlignment="1">
      <alignment horizontal="center" vertical="center" wrapText="1" readingOrder="1"/>
    </xf>
    <xf numFmtId="0" fontId="13" fillId="0" borderId="1" xfId="0" applyNumberFormat="1" applyFont="1" applyFill="1" applyBorder="1" applyAlignment="1">
      <alignment horizontal="left" vertical="center" wrapText="1" readingOrder="1"/>
    </xf>
    <xf numFmtId="164" fontId="13" fillId="0" borderId="1" xfId="0" applyNumberFormat="1" applyFont="1" applyFill="1" applyBorder="1" applyAlignment="1">
      <alignment horizontal="right" vertical="center" wrapText="1" readingOrder="1"/>
    </xf>
    <xf numFmtId="0" fontId="13" fillId="0" borderId="2" xfId="0" applyNumberFormat="1" applyFont="1" applyFill="1" applyBorder="1" applyAlignment="1">
      <alignment vertical="center" wrapText="1" readingOrder="1"/>
    </xf>
    <xf numFmtId="0" fontId="13" fillId="0" borderId="2" xfId="0" applyNumberFormat="1" applyFont="1" applyFill="1" applyBorder="1" applyAlignment="1">
      <alignment horizontal="center" vertical="center" wrapText="1" readingOrder="1"/>
    </xf>
    <xf numFmtId="0" fontId="13" fillId="0" borderId="2" xfId="0" applyNumberFormat="1" applyFont="1" applyFill="1" applyBorder="1" applyAlignment="1">
      <alignment horizontal="left" vertical="center" wrapText="1" readingOrder="1"/>
    </xf>
    <xf numFmtId="0" fontId="9" fillId="0" borderId="2" xfId="0" applyNumberFormat="1" applyFont="1" applyFill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center" vertical="center"/>
    </xf>
    <xf numFmtId="7" fontId="5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0</xdr:row>
      <xdr:rowOff>102873</xdr:rowOff>
    </xdr:from>
    <xdr:to>
      <xdr:col>3</xdr:col>
      <xdr:colOff>91440</xdr:colOff>
      <xdr:row>6</xdr:row>
      <xdr:rowOff>18689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BA5F96-68AE-4CAB-900F-01EFF9E5C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2873"/>
          <a:ext cx="1687830" cy="1013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7"/>
  <sheetViews>
    <sheetView showGridLines="0" tabSelected="1" workbookViewId="0">
      <selection activeCell="O7" sqref="O7"/>
    </sheetView>
  </sheetViews>
  <sheetFormatPr baseColWidth="10" defaultRowHeight="14.4"/>
  <cols>
    <col min="1" max="1" width="21.5546875" customWidth="1"/>
    <col min="2" max="9" width="5.44140625" customWidth="1"/>
    <col min="10" max="10" width="7" customWidth="1"/>
    <col min="11" max="11" width="9.6640625" customWidth="1"/>
    <col min="12" max="12" width="8.109375" customWidth="1"/>
    <col min="13" max="13" width="9.6640625" customWidth="1"/>
    <col min="14" max="14" width="27.6640625" customWidth="1"/>
    <col min="15" max="15" width="20.5546875" bestFit="1" customWidth="1"/>
    <col min="16" max="17" width="19.44140625" bestFit="1" customWidth="1"/>
    <col min="18" max="18" width="20.5546875" bestFit="1" customWidth="1"/>
    <col min="19" max="19" width="18.88671875" customWidth="1"/>
    <col min="20" max="20" width="0" hidden="1" customWidth="1"/>
    <col min="21" max="21" width="6.44140625" customWidth="1"/>
  </cols>
  <sheetData>
    <row r="1" spans="1:20" s="1" customFormat="1"/>
    <row r="2" spans="1:20" s="2" customFormat="1">
      <c r="C2" s="3"/>
      <c r="F2" s="3" t="s">
        <v>20</v>
      </c>
    </row>
    <row r="3" spans="1:20" s="2" customFormat="1">
      <c r="C3" s="3"/>
      <c r="F3" s="3" t="s">
        <v>93</v>
      </c>
    </row>
    <row r="4" spans="1:20" s="2" customFormat="1">
      <c r="C4" s="3"/>
      <c r="F4" s="3" t="s">
        <v>94</v>
      </c>
    </row>
    <row r="5" spans="1:20" s="2" customFormat="1">
      <c r="C5" s="3"/>
      <c r="F5" s="3" t="s">
        <v>95</v>
      </c>
    </row>
    <row r="6" spans="1:20" s="2" customFormat="1">
      <c r="C6" s="3"/>
      <c r="F6" s="3" t="s">
        <v>116</v>
      </c>
      <c r="G6" s="3"/>
      <c r="H6" s="3"/>
    </row>
    <row r="7" spans="1:20" s="2" customFormat="1" ht="17.25" customHeight="1">
      <c r="B7" s="4"/>
      <c r="C7" s="3"/>
      <c r="D7" s="3"/>
      <c r="E7" s="3"/>
      <c r="F7" s="3"/>
      <c r="G7" s="3"/>
      <c r="H7" s="3"/>
    </row>
    <row r="8" spans="1:20" s="2" customFormat="1" ht="17.25" customHeight="1">
      <c r="A8" s="4" t="s">
        <v>96</v>
      </c>
      <c r="B8" s="4"/>
      <c r="C8" s="3"/>
      <c r="D8" s="3"/>
      <c r="E8" s="3"/>
      <c r="F8" s="3"/>
      <c r="G8" s="3"/>
      <c r="H8" s="3"/>
    </row>
    <row r="9" spans="1:20" s="2" customFormat="1" ht="17.25" customHeight="1">
      <c r="A9" s="4"/>
      <c r="B9" s="4"/>
      <c r="C9" s="3"/>
      <c r="D9" s="3"/>
      <c r="E9" s="3"/>
      <c r="F9" s="3"/>
      <c r="G9" s="3"/>
      <c r="H9" s="3"/>
    </row>
    <row r="10" spans="1:20" s="7" customFormat="1" ht="22.5" customHeight="1">
      <c r="A10" s="5" t="s">
        <v>97</v>
      </c>
      <c r="B10" s="6" t="s">
        <v>1</v>
      </c>
      <c r="C10" s="6"/>
      <c r="D10" s="6"/>
      <c r="E10" s="6"/>
      <c r="F10" s="6"/>
      <c r="G10" s="6"/>
      <c r="H10" s="6"/>
      <c r="I10" s="6"/>
      <c r="J10" s="6"/>
      <c r="K10" s="6" t="s">
        <v>98</v>
      </c>
      <c r="L10" s="6"/>
      <c r="M10" s="6"/>
      <c r="N10" s="6"/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</row>
    <row r="11" spans="1:20" s="7" customFormat="1" ht="18.600000000000001" customHeight="1">
      <c r="A11" s="8" t="s">
        <v>99</v>
      </c>
      <c r="B11" s="9" t="s">
        <v>22</v>
      </c>
      <c r="C11" s="9"/>
      <c r="D11" s="9"/>
      <c r="E11" s="9"/>
      <c r="F11" s="9"/>
      <c r="G11" s="9"/>
      <c r="H11" s="9"/>
      <c r="I11" s="9"/>
      <c r="J11" s="9"/>
      <c r="K11" s="10" t="s">
        <v>100</v>
      </c>
      <c r="L11" s="10"/>
      <c r="M11" s="10"/>
      <c r="N11" s="10"/>
      <c r="O11" s="11">
        <f>+O29+O30+O31+O32+O33+O34+O35+O36+O37+O38+O39+O40+O41+O42+O43+O44+O45+O46+O47+O48</f>
        <v>649994000000</v>
      </c>
      <c r="P11" s="11">
        <f t="shared" ref="P11:S11" si="0">+P29+P30+P31+P32+P33+P34+P35+P36+P37+P38+P39+P40+P41+P42+P43+P44+P45+P46+P47+P48</f>
        <v>87971647653</v>
      </c>
      <c r="Q11" s="11">
        <f t="shared" si="0"/>
        <v>81504647653</v>
      </c>
      <c r="R11" s="11">
        <f t="shared" si="0"/>
        <v>656461000000</v>
      </c>
      <c r="S11" s="44">
        <f t="shared" si="0"/>
        <v>0</v>
      </c>
      <c r="T11" s="11">
        <f t="shared" ref="P11:T11" si="1">+T29+T30+T31+T32+T33+T34+T35+T36+T37+T38+T39+T40+T41+T42++T43+T44+T45+T46+T47+T57</f>
        <v>0</v>
      </c>
    </row>
    <row r="12" spans="1:20" s="7" customFormat="1" ht="17.25" customHeight="1">
      <c r="A12" s="8" t="s">
        <v>99</v>
      </c>
      <c r="B12" s="9" t="s">
        <v>72</v>
      </c>
      <c r="C12" s="9"/>
      <c r="D12" s="9"/>
      <c r="E12" s="9"/>
      <c r="F12" s="9"/>
      <c r="G12" s="9"/>
      <c r="H12" s="9"/>
      <c r="I12" s="9"/>
      <c r="J12" s="9"/>
      <c r="K12" s="10" t="s">
        <v>101</v>
      </c>
      <c r="L12" s="10"/>
      <c r="M12" s="10"/>
      <c r="N12" s="10"/>
      <c r="O12" s="11">
        <f>+O49+O50+O51+O52+O54+O53</f>
        <v>60629385904</v>
      </c>
      <c r="P12" s="11">
        <f t="shared" ref="P12:S12" si="2">+P49+P50+P51+P52+P54+P53</f>
        <v>8500000000</v>
      </c>
      <c r="Q12" s="11">
        <f t="shared" si="2"/>
        <v>0</v>
      </c>
      <c r="R12" s="11">
        <f t="shared" si="2"/>
        <v>69129385904</v>
      </c>
      <c r="S12" s="44">
        <f t="shared" si="2"/>
        <v>0</v>
      </c>
      <c r="T12" s="11">
        <f t="shared" ref="P12:T12" si="3">+T49+T50+T51+T52+T54+T53</f>
        <v>0</v>
      </c>
    </row>
    <row r="13" spans="1:20" s="16" customFormat="1" ht="18.75" customHeight="1">
      <c r="A13" s="12" t="s">
        <v>99</v>
      </c>
      <c r="B13" s="13" t="s">
        <v>102</v>
      </c>
      <c r="C13" s="13"/>
      <c r="D13" s="13"/>
      <c r="E13" s="13"/>
      <c r="F13" s="13"/>
      <c r="G13" s="13"/>
      <c r="H13" s="13"/>
      <c r="I13" s="13"/>
      <c r="J13" s="13"/>
      <c r="K13" s="14" t="s">
        <v>100</v>
      </c>
      <c r="L13" s="14"/>
      <c r="M13" s="14"/>
      <c r="N13" s="14"/>
      <c r="O13" s="15">
        <f>+O11+O12</f>
        <v>710623385904</v>
      </c>
      <c r="P13" s="15">
        <f t="shared" ref="P13:S13" si="4">+P11+P12</f>
        <v>96471647653</v>
      </c>
      <c r="Q13" s="15">
        <f t="shared" si="4"/>
        <v>81504647653</v>
      </c>
      <c r="R13" s="15">
        <f t="shared" si="4"/>
        <v>725590385904</v>
      </c>
      <c r="S13" s="45">
        <f t="shared" si="4"/>
        <v>0</v>
      </c>
    </row>
    <row r="14" spans="1:20" s="7" customFormat="1" ht="13.8">
      <c r="B14" s="17"/>
      <c r="R14" s="28"/>
    </row>
    <row r="15" spans="1:20" s="7" customFormat="1" ht="13.8">
      <c r="A15" s="18"/>
      <c r="B15" s="18"/>
      <c r="C15" s="16"/>
      <c r="D15" s="16"/>
      <c r="E15" s="16"/>
      <c r="F15" s="16"/>
      <c r="G15" s="16"/>
      <c r="H15" s="16"/>
    </row>
    <row r="16" spans="1:20" s="7" customFormat="1" ht="24.75" customHeight="1">
      <c r="A16" s="5" t="s">
        <v>97</v>
      </c>
      <c r="B16" s="6" t="s">
        <v>1</v>
      </c>
      <c r="C16" s="6"/>
      <c r="D16" s="6"/>
      <c r="E16" s="6"/>
      <c r="F16" s="6"/>
      <c r="G16" s="6"/>
      <c r="H16" s="6"/>
      <c r="I16" s="6"/>
      <c r="J16" s="6"/>
      <c r="K16" s="6" t="s">
        <v>98</v>
      </c>
      <c r="L16" s="6"/>
      <c r="M16" s="6"/>
      <c r="N16" s="6"/>
      <c r="O16" s="5" t="s">
        <v>15</v>
      </c>
      <c r="P16" s="5" t="s">
        <v>16</v>
      </c>
      <c r="Q16" s="5" t="s">
        <v>17</v>
      </c>
      <c r="R16" s="5" t="s">
        <v>18</v>
      </c>
      <c r="S16" s="5" t="s">
        <v>19</v>
      </c>
    </row>
    <row r="17" spans="1:20" s="7" customFormat="1" ht="15" customHeight="1">
      <c r="A17" s="8" t="s">
        <v>99</v>
      </c>
      <c r="B17" s="9" t="s">
        <v>103</v>
      </c>
      <c r="C17" s="9"/>
      <c r="D17" s="9"/>
      <c r="E17" s="9"/>
      <c r="F17" s="9"/>
      <c r="G17" s="9"/>
      <c r="H17" s="9"/>
      <c r="I17" s="9"/>
      <c r="J17" s="9"/>
      <c r="K17" s="10" t="s">
        <v>104</v>
      </c>
      <c r="L17" s="10"/>
      <c r="M17" s="10"/>
      <c r="N17" s="10"/>
      <c r="O17" s="19">
        <f>+O29+O30+O31</f>
        <v>219454000000</v>
      </c>
      <c r="P17" s="19">
        <f t="shared" ref="P17:S17" si="5">+P29+P30+P31</f>
        <v>18316000000</v>
      </c>
      <c r="Q17" s="19">
        <f t="shared" si="5"/>
        <v>0</v>
      </c>
      <c r="R17" s="19">
        <f t="shared" si="5"/>
        <v>237770000000</v>
      </c>
      <c r="S17" s="19">
        <f t="shared" si="5"/>
        <v>0</v>
      </c>
    </row>
    <row r="18" spans="1:20" s="7" customFormat="1" ht="13.8">
      <c r="A18" s="8" t="s">
        <v>99</v>
      </c>
      <c r="B18" s="9" t="s">
        <v>105</v>
      </c>
      <c r="C18" s="9"/>
      <c r="D18" s="9"/>
      <c r="E18" s="9"/>
      <c r="F18" s="9"/>
      <c r="G18" s="9"/>
      <c r="H18" s="9"/>
      <c r="I18" s="9"/>
      <c r="J18" s="9"/>
      <c r="K18" s="10" t="s">
        <v>106</v>
      </c>
      <c r="L18" s="10"/>
      <c r="M18" s="10"/>
      <c r="N18" s="10"/>
      <c r="O18" s="19">
        <f>+O32+O33+O34+O35</f>
        <v>19565000000</v>
      </c>
      <c r="P18" s="19">
        <f t="shared" ref="P18:S18" si="6">+P32+P33+P34+P35</f>
        <v>47178077125</v>
      </c>
      <c r="Q18" s="19">
        <f t="shared" si="6"/>
        <v>0</v>
      </c>
      <c r="R18" s="19">
        <f t="shared" si="6"/>
        <v>66743077125</v>
      </c>
      <c r="S18" s="19">
        <f t="shared" si="6"/>
        <v>0</v>
      </c>
    </row>
    <row r="19" spans="1:20" s="7" customFormat="1" ht="13.8">
      <c r="A19" s="8" t="s">
        <v>99</v>
      </c>
      <c r="B19" s="9" t="s">
        <v>107</v>
      </c>
      <c r="C19" s="9"/>
      <c r="D19" s="9"/>
      <c r="E19" s="9"/>
      <c r="F19" s="9"/>
      <c r="G19" s="9"/>
      <c r="H19" s="9"/>
      <c r="I19" s="9"/>
      <c r="J19" s="9"/>
      <c r="K19" s="10" t="s">
        <v>108</v>
      </c>
      <c r="L19" s="10"/>
      <c r="M19" s="10"/>
      <c r="N19" s="10"/>
      <c r="O19" s="19">
        <f>+O36+O37+O38+O39+O40+O41+O42+O43</f>
        <v>409923000000</v>
      </c>
      <c r="P19" s="19">
        <f t="shared" ref="P19:T19" si="7">+P36+P37+P38+P39+P40+P41+P42+P43</f>
        <v>18108198022</v>
      </c>
      <c r="Q19" s="19">
        <f t="shared" si="7"/>
        <v>80616000000</v>
      </c>
      <c r="R19" s="19">
        <f t="shared" si="7"/>
        <v>347415198022</v>
      </c>
      <c r="S19" s="19">
        <f t="shared" si="7"/>
        <v>0</v>
      </c>
      <c r="T19" s="19">
        <f t="shared" si="7"/>
        <v>0</v>
      </c>
    </row>
    <row r="20" spans="1:20" s="7" customFormat="1" ht="13.8">
      <c r="A20" s="8" t="s">
        <v>99</v>
      </c>
      <c r="B20" s="9" t="s">
        <v>109</v>
      </c>
      <c r="C20" s="9"/>
      <c r="D20" s="9"/>
      <c r="E20" s="9"/>
      <c r="F20" s="9"/>
      <c r="G20" s="9"/>
      <c r="H20" s="9"/>
      <c r="I20" s="9"/>
      <c r="J20" s="9"/>
      <c r="K20" s="10" t="s">
        <v>110</v>
      </c>
      <c r="L20" s="10"/>
      <c r="M20" s="10"/>
      <c r="N20" s="10"/>
      <c r="O20" s="19">
        <f>+O44+O45+O46+O47+O48</f>
        <v>1052000000</v>
      </c>
      <c r="P20" s="19">
        <f t="shared" ref="P20:S20" si="8">+P44+P45+P46+P47+P48</f>
        <v>4369372506</v>
      </c>
      <c r="Q20" s="19">
        <f t="shared" si="8"/>
        <v>888647653</v>
      </c>
      <c r="R20" s="19">
        <f t="shared" si="8"/>
        <v>4532724853</v>
      </c>
      <c r="S20" s="19">
        <f t="shared" si="8"/>
        <v>0</v>
      </c>
    </row>
    <row r="21" spans="1:20" s="16" customFormat="1" ht="13.8">
      <c r="A21" s="20" t="s">
        <v>99</v>
      </c>
      <c r="B21" s="21" t="s">
        <v>22</v>
      </c>
      <c r="C21" s="21"/>
      <c r="D21" s="21"/>
      <c r="E21" s="21"/>
      <c r="F21" s="21"/>
      <c r="G21" s="21"/>
      <c r="H21" s="21"/>
      <c r="I21" s="21"/>
      <c r="J21" s="21"/>
      <c r="K21" s="22" t="s">
        <v>111</v>
      </c>
      <c r="L21" s="22"/>
      <c r="M21" s="22"/>
      <c r="N21" s="22"/>
      <c r="O21" s="23">
        <f>+O17+O18+O19+O20</f>
        <v>649994000000</v>
      </c>
      <c r="P21" s="23">
        <f t="shared" ref="P21:S21" si="9">+P17+P18+P19+P20</f>
        <v>87971647653</v>
      </c>
      <c r="Q21" s="23">
        <f t="shared" si="9"/>
        <v>81504647653</v>
      </c>
      <c r="R21" s="23">
        <f t="shared" si="9"/>
        <v>656461000000</v>
      </c>
      <c r="S21" s="23">
        <f t="shared" si="9"/>
        <v>0</v>
      </c>
    </row>
    <row r="22" spans="1:20" s="7" customFormat="1" ht="13.8">
      <c r="A22" s="20" t="s">
        <v>99</v>
      </c>
      <c r="B22" s="21" t="s">
        <v>72</v>
      </c>
      <c r="C22" s="21"/>
      <c r="D22" s="21"/>
      <c r="E22" s="21"/>
      <c r="F22" s="21"/>
      <c r="G22" s="21"/>
      <c r="H22" s="21"/>
      <c r="I22" s="21"/>
      <c r="J22" s="21"/>
      <c r="K22" s="10" t="s">
        <v>112</v>
      </c>
      <c r="L22" s="10"/>
      <c r="M22" s="10"/>
      <c r="N22" s="10"/>
      <c r="O22" s="19">
        <f>+O49+O50+O51+O52+O54</f>
        <v>46709385904</v>
      </c>
      <c r="P22" s="19">
        <f t="shared" ref="P22:S22" si="10">+P49+P50+P51+P52+P54</f>
        <v>8500000000</v>
      </c>
      <c r="Q22" s="19">
        <f t="shared" si="10"/>
        <v>0</v>
      </c>
      <c r="R22" s="19">
        <f t="shared" si="10"/>
        <v>55209385904</v>
      </c>
      <c r="S22" s="19">
        <f t="shared" si="10"/>
        <v>0</v>
      </c>
    </row>
    <row r="23" spans="1:20" s="7" customFormat="1" ht="13.8">
      <c r="A23" s="20" t="s">
        <v>99</v>
      </c>
      <c r="B23" s="21" t="s">
        <v>72</v>
      </c>
      <c r="C23" s="21"/>
      <c r="D23" s="21"/>
      <c r="E23" s="21"/>
      <c r="F23" s="21"/>
      <c r="G23" s="21"/>
      <c r="H23" s="21"/>
      <c r="I23" s="21"/>
      <c r="J23" s="21"/>
      <c r="K23" s="10" t="s">
        <v>113</v>
      </c>
      <c r="L23" s="10"/>
      <c r="M23" s="10"/>
      <c r="N23" s="10"/>
      <c r="O23" s="24">
        <f>+O53</f>
        <v>13920000000</v>
      </c>
      <c r="P23" s="24">
        <f t="shared" ref="P23:S23" si="11">+P53</f>
        <v>0</v>
      </c>
      <c r="Q23" s="24">
        <f t="shared" si="11"/>
        <v>0</v>
      </c>
      <c r="R23" s="24">
        <f t="shared" si="11"/>
        <v>13920000000</v>
      </c>
      <c r="S23" s="24">
        <f t="shared" si="11"/>
        <v>0</v>
      </c>
    </row>
    <row r="24" spans="1:20" s="16" customFormat="1" ht="13.8">
      <c r="A24" s="20" t="s">
        <v>99</v>
      </c>
      <c r="B24" s="21" t="s">
        <v>72</v>
      </c>
      <c r="C24" s="21"/>
      <c r="D24" s="21"/>
      <c r="E24" s="21"/>
      <c r="F24" s="21"/>
      <c r="G24" s="21"/>
      <c r="H24" s="21"/>
      <c r="I24" s="21"/>
      <c r="J24" s="21"/>
      <c r="K24" s="22" t="s">
        <v>114</v>
      </c>
      <c r="L24" s="22"/>
      <c r="M24" s="22"/>
      <c r="N24" s="22"/>
      <c r="O24" s="23">
        <f>+O22+O23</f>
        <v>60629385904</v>
      </c>
      <c r="P24" s="23">
        <f t="shared" ref="P24:S24" si="12">+P22+P23</f>
        <v>8500000000</v>
      </c>
      <c r="Q24" s="23">
        <f t="shared" si="12"/>
        <v>0</v>
      </c>
      <c r="R24" s="23">
        <f t="shared" si="12"/>
        <v>69129385904</v>
      </c>
      <c r="S24" s="23">
        <f t="shared" si="12"/>
        <v>0</v>
      </c>
    </row>
    <row r="25" spans="1:20" s="16" customFormat="1" ht="18.75" customHeight="1">
      <c r="A25" s="12" t="s">
        <v>99</v>
      </c>
      <c r="B25" s="13" t="s">
        <v>102</v>
      </c>
      <c r="C25" s="13"/>
      <c r="D25" s="13"/>
      <c r="E25" s="13"/>
      <c r="F25" s="13"/>
      <c r="G25" s="13"/>
      <c r="H25" s="13"/>
      <c r="I25" s="13"/>
      <c r="J25" s="13"/>
      <c r="K25" s="14" t="s">
        <v>115</v>
      </c>
      <c r="L25" s="14"/>
      <c r="M25" s="14"/>
      <c r="N25" s="14"/>
      <c r="O25" s="25">
        <f>+O21+O24</f>
        <v>710623385904</v>
      </c>
      <c r="P25" s="25">
        <f t="shared" ref="P25:S25" si="13">+P21+P24</f>
        <v>96471647653</v>
      </c>
      <c r="Q25" s="25">
        <f t="shared" si="13"/>
        <v>81504647653</v>
      </c>
      <c r="R25" s="25">
        <f t="shared" si="13"/>
        <v>725590385904</v>
      </c>
      <c r="S25" s="25">
        <f t="shared" si="13"/>
        <v>0</v>
      </c>
    </row>
    <row r="26" spans="1:20" s="1" customFormat="1">
      <c r="A26" s="26" t="s">
        <v>0</v>
      </c>
      <c r="B26" s="26" t="s">
        <v>0</v>
      </c>
      <c r="C26" s="26" t="s">
        <v>0</v>
      </c>
      <c r="D26" s="26" t="s">
        <v>0</v>
      </c>
      <c r="E26" s="26" t="s">
        <v>0</v>
      </c>
      <c r="F26" s="26" t="s">
        <v>0</v>
      </c>
      <c r="G26" s="26" t="s">
        <v>0</v>
      </c>
      <c r="H26" s="26" t="s">
        <v>0</v>
      </c>
      <c r="I26" s="26" t="s">
        <v>0</v>
      </c>
      <c r="J26" s="26" t="s">
        <v>0</v>
      </c>
      <c r="K26" s="26" t="s">
        <v>0</v>
      </c>
      <c r="L26" s="26" t="s">
        <v>0</v>
      </c>
      <c r="M26" s="26" t="s">
        <v>0</v>
      </c>
      <c r="N26" s="26" t="s">
        <v>0</v>
      </c>
      <c r="O26" s="26" t="s">
        <v>0</v>
      </c>
      <c r="P26" s="26" t="s">
        <v>0</v>
      </c>
      <c r="Q26" s="26" t="s">
        <v>0</v>
      </c>
      <c r="R26" s="27"/>
      <c r="S26" s="26" t="s">
        <v>0</v>
      </c>
    </row>
    <row r="27" spans="1:20" s="1" customFormat="1">
      <c r="A27" s="26" t="s">
        <v>0</v>
      </c>
      <c r="B27" s="26" t="s">
        <v>0</v>
      </c>
      <c r="C27" s="26" t="s">
        <v>0</v>
      </c>
      <c r="D27" s="26" t="s">
        <v>0</v>
      </c>
      <c r="E27" s="26" t="s">
        <v>0</v>
      </c>
      <c r="F27" s="26" t="s">
        <v>0</v>
      </c>
      <c r="G27" s="26" t="s">
        <v>0</v>
      </c>
      <c r="H27" s="26" t="s">
        <v>0</v>
      </c>
      <c r="I27" s="26" t="s">
        <v>0</v>
      </c>
      <c r="J27" s="26" t="s">
        <v>0</v>
      </c>
      <c r="K27" s="26" t="s">
        <v>0</v>
      </c>
      <c r="L27" s="26" t="s">
        <v>0</v>
      </c>
      <c r="M27" s="26" t="s">
        <v>0</v>
      </c>
      <c r="N27" s="26" t="s">
        <v>0</v>
      </c>
      <c r="O27" s="26" t="s">
        <v>0</v>
      </c>
      <c r="P27" s="26" t="s">
        <v>0</v>
      </c>
      <c r="Q27" s="26" t="s">
        <v>0</v>
      </c>
      <c r="R27" s="26" t="s">
        <v>0</v>
      </c>
      <c r="S27" s="26" t="s">
        <v>0</v>
      </c>
    </row>
    <row r="28" spans="1:20" s="30" customFormat="1" ht="30" customHeight="1">
      <c r="A28" s="29" t="s">
        <v>1</v>
      </c>
      <c r="B28" s="29" t="s">
        <v>2</v>
      </c>
      <c r="C28" s="29" t="s">
        <v>3</v>
      </c>
      <c r="D28" s="29" t="s">
        <v>4</v>
      </c>
      <c r="E28" s="29" t="s">
        <v>5</v>
      </c>
      <c r="F28" s="29" t="s">
        <v>6</v>
      </c>
      <c r="G28" s="29" t="s">
        <v>7</v>
      </c>
      <c r="H28" s="29" t="s">
        <v>8</v>
      </c>
      <c r="I28" s="29" t="s">
        <v>9</v>
      </c>
      <c r="J28" s="29" t="s">
        <v>10</v>
      </c>
      <c r="K28" s="29" t="s">
        <v>11</v>
      </c>
      <c r="L28" s="29" t="s">
        <v>12</v>
      </c>
      <c r="M28" s="29" t="s">
        <v>13</v>
      </c>
      <c r="N28" s="29" t="s">
        <v>14</v>
      </c>
      <c r="O28" s="29" t="s">
        <v>15</v>
      </c>
      <c r="P28" s="29" t="s">
        <v>16</v>
      </c>
      <c r="Q28" s="29" t="s">
        <v>17</v>
      </c>
      <c r="R28" s="29" t="s">
        <v>18</v>
      </c>
      <c r="S28" s="29" t="s">
        <v>19</v>
      </c>
    </row>
    <row r="29" spans="1:20" s="35" customFormat="1" ht="12">
      <c r="A29" s="31" t="s">
        <v>21</v>
      </c>
      <c r="B29" s="32" t="s">
        <v>22</v>
      </c>
      <c r="C29" s="32" t="s">
        <v>23</v>
      </c>
      <c r="D29" s="32" t="s">
        <v>23</v>
      </c>
      <c r="E29" s="32" t="s">
        <v>23</v>
      </c>
      <c r="F29" s="32"/>
      <c r="G29" s="32"/>
      <c r="H29" s="32"/>
      <c r="I29" s="32"/>
      <c r="J29" s="32"/>
      <c r="K29" s="32" t="s">
        <v>24</v>
      </c>
      <c r="L29" s="32" t="s">
        <v>25</v>
      </c>
      <c r="M29" s="32" t="s">
        <v>26</v>
      </c>
      <c r="N29" s="33" t="s">
        <v>27</v>
      </c>
      <c r="O29" s="34">
        <v>151350000000</v>
      </c>
      <c r="P29" s="34">
        <v>11447000000</v>
      </c>
      <c r="Q29" s="34">
        <v>0</v>
      </c>
      <c r="R29" s="34">
        <v>162797000000</v>
      </c>
      <c r="S29" s="34">
        <v>0</v>
      </c>
    </row>
    <row r="30" spans="1:20" s="35" customFormat="1" ht="24">
      <c r="A30" s="31" t="s">
        <v>28</v>
      </c>
      <c r="B30" s="32" t="s">
        <v>22</v>
      </c>
      <c r="C30" s="32" t="s">
        <v>23</v>
      </c>
      <c r="D30" s="32" t="s">
        <v>23</v>
      </c>
      <c r="E30" s="32" t="s">
        <v>29</v>
      </c>
      <c r="F30" s="32"/>
      <c r="G30" s="32"/>
      <c r="H30" s="32"/>
      <c r="I30" s="32"/>
      <c r="J30" s="32"/>
      <c r="K30" s="32" t="s">
        <v>24</v>
      </c>
      <c r="L30" s="32" t="s">
        <v>25</v>
      </c>
      <c r="M30" s="32" t="s">
        <v>26</v>
      </c>
      <c r="N30" s="33" t="s">
        <v>30</v>
      </c>
      <c r="O30" s="34">
        <v>55775000000</v>
      </c>
      <c r="P30" s="34">
        <v>4508000000</v>
      </c>
      <c r="Q30" s="34">
        <v>0</v>
      </c>
      <c r="R30" s="34">
        <v>60283000000</v>
      </c>
      <c r="S30" s="34">
        <v>0</v>
      </c>
    </row>
    <row r="31" spans="1:20" s="35" customFormat="1" ht="24">
      <c r="A31" s="31" t="s">
        <v>31</v>
      </c>
      <c r="B31" s="32" t="s">
        <v>22</v>
      </c>
      <c r="C31" s="32" t="s">
        <v>23</v>
      </c>
      <c r="D31" s="32" t="s">
        <v>23</v>
      </c>
      <c r="E31" s="32" t="s">
        <v>32</v>
      </c>
      <c r="F31" s="32"/>
      <c r="G31" s="32"/>
      <c r="H31" s="32"/>
      <c r="I31" s="32"/>
      <c r="J31" s="32"/>
      <c r="K31" s="32" t="s">
        <v>24</v>
      </c>
      <c r="L31" s="32" t="s">
        <v>25</v>
      </c>
      <c r="M31" s="32" t="s">
        <v>26</v>
      </c>
      <c r="N31" s="33" t="s">
        <v>33</v>
      </c>
      <c r="O31" s="34">
        <v>12329000000</v>
      </c>
      <c r="P31" s="34">
        <v>2361000000</v>
      </c>
      <c r="Q31" s="34">
        <v>0</v>
      </c>
      <c r="R31" s="34">
        <v>14690000000</v>
      </c>
      <c r="S31" s="34">
        <v>0</v>
      </c>
    </row>
    <row r="32" spans="1:20" s="35" customFormat="1" ht="24">
      <c r="A32" s="31" t="s">
        <v>34</v>
      </c>
      <c r="B32" s="32" t="s">
        <v>22</v>
      </c>
      <c r="C32" s="32" t="s">
        <v>29</v>
      </c>
      <c r="D32" s="32" t="s">
        <v>23</v>
      </c>
      <c r="E32" s="32"/>
      <c r="F32" s="32"/>
      <c r="G32" s="32"/>
      <c r="H32" s="32"/>
      <c r="I32" s="32"/>
      <c r="J32" s="32"/>
      <c r="K32" s="32" t="s">
        <v>24</v>
      </c>
      <c r="L32" s="32" t="s">
        <v>25</v>
      </c>
      <c r="M32" s="32" t="s">
        <v>26</v>
      </c>
      <c r="N32" s="33" t="s">
        <v>35</v>
      </c>
      <c r="O32" s="34">
        <v>672000000</v>
      </c>
      <c r="P32" s="34">
        <v>1107668539</v>
      </c>
      <c r="Q32" s="34">
        <v>0</v>
      </c>
      <c r="R32" s="34">
        <v>1779668539</v>
      </c>
      <c r="S32" s="34">
        <v>0</v>
      </c>
    </row>
    <row r="33" spans="1:19" s="35" customFormat="1" ht="24">
      <c r="A33" s="31" t="s">
        <v>34</v>
      </c>
      <c r="B33" s="32" t="s">
        <v>22</v>
      </c>
      <c r="C33" s="32" t="s">
        <v>29</v>
      </c>
      <c r="D33" s="32" t="s">
        <v>23</v>
      </c>
      <c r="E33" s="32"/>
      <c r="F33" s="32"/>
      <c r="G33" s="32"/>
      <c r="H33" s="32"/>
      <c r="I33" s="32"/>
      <c r="J33" s="32"/>
      <c r="K33" s="32" t="s">
        <v>24</v>
      </c>
      <c r="L33" s="32" t="s">
        <v>36</v>
      </c>
      <c r="M33" s="32" t="s">
        <v>26</v>
      </c>
      <c r="N33" s="33" t="s">
        <v>35</v>
      </c>
      <c r="O33" s="34">
        <v>0</v>
      </c>
      <c r="P33" s="34">
        <v>5016635248</v>
      </c>
      <c r="Q33" s="34">
        <v>0</v>
      </c>
      <c r="R33" s="34">
        <v>5016635248</v>
      </c>
      <c r="S33" s="34">
        <v>0</v>
      </c>
    </row>
    <row r="34" spans="1:19" s="35" customFormat="1" ht="24">
      <c r="A34" s="31" t="s">
        <v>37</v>
      </c>
      <c r="B34" s="32" t="s">
        <v>22</v>
      </c>
      <c r="C34" s="32" t="s">
        <v>29</v>
      </c>
      <c r="D34" s="32" t="s">
        <v>29</v>
      </c>
      <c r="E34" s="32"/>
      <c r="F34" s="32"/>
      <c r="G34" s="32"/>
      <c r="H34" s="32"/>
      <c r="I34" s="32"/>
      <c r="J34" s="32"/>
      <c r="K34" s="32" t="s">
        <v>24</v>
      </c>
      <c r="L34" s="32" t="s">
        <v>25</v>
      </c>
      <c r="M34" s="32" t="s">
        <v>26</v>
      </c>
      <c r="N34" s="33" t="s">
        <v>38</v>
      </c>
      <c r="O34" s="34">
        <v>18893000000</v>
      </c>
      <c r="P34" s="34">
        <v>5656207261</v>
      </c>
      <c r="Q34" s="34">
        <v>0</v>
      </c>
      <c r="R34" s="34">
        <v>24549207261</v>
      </c>
      <c r="S34" s="34">
        <v>0</v>
      </c>
    </row>
    <row r="35" spans="1:19" s="35" customFormat="1" ht="24">
      <c r="A35" s="31" t="s">
        <v>37</v>
      </c>
      <c r="B35" s="32" t="s">
        <v>22</v>
      </c>
      <c r="C35" s="32" t="s">
        <v>29</v>
      </c>
      <c r="D35" s="32" t="s">
        <v>29</v>
      </c>
      <c r="E35" s="32"/>
      <c r="F35" s="32"/>
      <c r="G35" s="32"/>
      <c r="H35" s="32"/>
      <c r="I35" s="32"/>
      <c r="J35" s="32"/>
      <c r="K35" s="32" t="s">
        <v>24</v>
      </c>
      <c r="L35" s="32" t="s">
        <v>36</v>
      </c>
      <c r="M35" s="32" t="s">
        <v>26</v>
      </c>
      <c r="N35" s="33" t="s">
        <v>38</v>
      </c>
      <c r="O35" s="34">
        <v>0</v>
      </c>
      <c r="P35" s="34">
        <v>35397566077</v>
      </c>
      <c r="Q35" s="34">
        <v>0</v>
      </c>
      <c r="R35" s="34">
        <v>35397566077</v>
      </c>
      <c r="S35" s="34">
        <v>0</v>
      </c>
    </row>
    <row r="36" spans="1:19" s="35" customFormat="1" ht="12">
      <c r="A36" s="31" t="s">
        <v>39</v>
      </c>
      <c r="B36" s="32" t="s">
        <v>22</v>
      </c>
      <c r="C36" s="32" t="s">
        <v>32</v>
      </c>
      <c r="D36" s="32" t="s">
        <v>32</v>
      </c>
      <c r="E36" s="32" t="s">
        <v>23</v>
      </c>
      <c r="F36" s="32" t="s">
        <v>40</v>
      </c>
      <c r="G36" s="32"/>
      <c r="H36" s="32"/>
      <c r="I36" s="32"/>
      <c r="J36" s="32"/>
      <c r="K36" s="32" t="s">
        <v>24</v>
      </c>
      <c r="L36" s="32" t="s">
        <v>25</v>
      </c>
      <c r="M36" s="32" t="s">
        <v>26</v>
      </c>
      <c r="N36" s="33" t="s">
        <v>41</v>
      </c>
      <c r="O36" s="34">
        <v>217475000000</v>
      </c>
      <c r="P36" s="34">
        <v>15003124200</v>
      </c>
      <c r="Q36" s="34">
        <v>0</v>
      </c>
      <c r="R36" s="34">
        <v>232478124200</v>
      </c>
      <c r="S36" s="34">
        <v>0</v>
      </c>
    </row>
    <row r="37" spans="1:19" s="35" customFormat="1" ht="36">
      <c r="A37" s="31" t="s">
        <v>42</v>
      </c>
      <c r="B37" s="32" t="s">
        <v>22</v>
      </c>
      <c r="C37" s="32" t="s">
        <v>32</v>
      </c>
      <c r="D37" s="32" t="s">
        <v>32</v>
      </c>
      <c r="E37" s="32" t="s">
        <v>23</v>
      </c>
      <c r="F37" s="32" t="s">
        <v>43</v>
      </c>
      <c r="G37" s="32"/>
      <c r="H37" s="32"/>
      <c r="I37" s="32"/>
      <c r="J37" s="32"/>
      <c r="K37" s="32" t="s">
        <v>24</v>
      </c>
      <c r="L37" s="32" t="s">
        <v>44</v>
      </c>
      <c r="M37" s="32" t="s">
        <v>45</v>
      </c>
      <c r="N37" s="33" t="s">
        <v>46</v>
      </c>
      <c r="O37" s="34">
        <v>110446000000</v>
      </c>
      <c r="P37" s="34">
        <v>0</v>
      </c>
      <c r="Q37" s="34">
        <v>0</v>
      </c>
      <c r="R37" s="34">
        <v>110446000000</v>
      </c>
      <c r="S37" s="34">
        <v>0</v>
      </c>
    </row>
    <row r="38" spans="1:19" s="35" customFormat="1" ht="36">
      <c r="A38" s="31" t="s">
        <v>47</v>
      </c>
      <c r="B38" s="32" t="s">
        <v>22</v>
      </c>
      <c r="C38" s="32" t="s">
        <v>32</v>
      </c>
      <c r="D38" s="32" t="s">
        <v>32</v>
      </c>
      <c r="E38" s="32" t="s">
        <v>23</v>
      </c>
      <c r="F38" s="32" t="s">
        <v>48</v>
      </c>
      <c r="G38" s="32"/>
      <c r="H38" s="32"/>
      <c r="I38" s="32"/>
      <c r="J38" s="32"/>
      <c r="K38" s="32" t="s">
        <v>24</v>
      </c>
      <c r="L38" s="32" t="s">
        <v>44</v>
      </c>
      <c r="M38" s="32" t="s">
        <v>45</v>
      </c>
      <c r="N38" s="33" t="s">
        <v>49</v>
      </c>
      <c r="O38" s="34">
        <v>553000000</v>
      </c>
      <c r="P38" s="34">
        <v>0</v>
      </c>
      <c r="Q38" s="34">
        <v>0</v>
      </c>
      <c r="R38" s="34">
        <v>553000000</v>
      </c>
      <c r="S38" s="34">
        <v>0</v>
      </c>
    </row>
    <row r="39" spans="1:19" s="35" customFormat="1" ht="36">
      <c r="A39" s="31" t="s">
        <v>50</v>
      </c>
      <c r="B39" s="32" t="s">
        <v>22</v>
      </c>
      <c r="C39" s="32" t="s">
        <v>32</v>
      </c>
      <c r="D39" s="32" t="s">
        <v>32</v>
      </c>
      <c r="E39" s="32" t="s">
        <v>23</v>
      </c>
      <c r="F39" s="32" t="s">
        <v>51</v>
      </c>
      <c r="G39" s="32"/>
      <c r="H39" s="32"/>
      <c r="I39" s="32"/>
      <c r="J39" s="32"/>
      <c r="K39" s="32" t="s">
        <v>24</v>
      </c>
      <c r="L39" s="32" t="s">
        <v>25</v>
      </c>
      <c r="M39" s="32" t="s">
        <v>26</v>
      </c>
      <c r="N39" s="33" t="s">
        <v>52</v>
      </c>
      <c r="O39" s="34">
        <v>327000000</v>
      </c>
      <c r="P39" s="34">
        <v>0</v>
      </c>
      <c r="Q39" s="34">
        <v>0</v>
      </c>
      <c r="R39" s="34">
        <v>327000000</v>
      </c>
      <c r="S39" s="34">
        <v>0</v>
      </c>
    </row>
    <row r="40" spans="1:19" s="35" customFormat="1" ht="36">
      <c r="A40" s="31" t="s">
        <v>53</v>
      </c>
      <c r="B40" s="32" t="s">
        <v>22</v>
      </c>
      <c r="C40" s="32" t="s">
        <v>32</v>
      </c>
      <c r="D40" s="32" t="s">
        <v>32</v>
      </c>
      <c r="E40" s="32" t="s">
        <v>23</v>
      </c>
      <c r="F40" s="32" t="s">
        <v>54</v>
      </c>
      <c r="G40" s="32"/>
      <c r="H40" s="32"/>
      <c r="I40" s="32"/>
      <c r="J40" s="32"/>
      <c r="K40" s="32" t="s">
        <v>24</v>
      </c>
      <c r="L40" s="32" t="s">
        <v>25</v>
      </c>
      <c r="M40" s="32" t="s">
        <v>26</v>
      </c>
      <c r="N40" s="33" t="s">
        <v>55</v>
      </c>
      <c r="O40" s="34">
        <v>33616000000</v>
      </c>
      <c r="P40" s="34">
        <v>0</v>
      </c>
      <c r="Q40" s="34">
        <v>33616000000</v>
      </c>
      <c r="R40" s="34">
        <v>0</v>
      </c>
      <c r="S40" s="34">
        <v>0</v>
      </c>
    </row>
    <row r="41" spans="1:19" s="35" customFormat="1" ht="36">
      <c r="A41" s="31" t="s">
        <v>53</v>
      </c>
      <c r="B41" s="32" t="s">
        <v>22</v>
      </c>
      <c r="C41" s="32" t="s">
        <v>32</v>
      </c>
      <c r="D41" s="32" t="s">
        <v>32</v>
      </c>
      <c r="E41" s="32" t="s">
        <v>23</v>
      </c>
      <c r="F41" s="32" t="s">
        <v>54</v>
      </c>
      <c r="G41" s="32"/>
      <c r="H41" s="32"/>
      <c r="I41" s="32"/>
      <c r="J41" s="32"/>
      <c r="K41" s="32" t="s">
        <v>24</v>
      </c>
      <c r="L41" s="32" t="s">
        <v>36</v>
      </c>
      <c r="M41" s="32" t="s">
        <v>26</v>
      </c>
      <c r="N41" s="33" t="s">
        <v>55</v>
      </c>
      <c r="O41" s="34">
        <v>47000000000</v>
      </c>
      <c r="P41" s="34">
        <v>0</v>
      </c>
      <c r="Q41" s="34">
        <v>47000000000</v>
      </c>
      <c r="R41" s="34">
        <v>0</v>
      </c>
      <c r="S41" s="34">
        <v>0</v>
      </c>
    </row>
    <row r="42" spans="1:19" s="35" customFormat="1" ht="36">
      <c r="A42" s="31" t="s">
        <v>56</v>
      </c>
      <c r="B42" s="32" t="s">
        <v>22</v>
      </c>
      <c r="C42" s="32" t="s">
        <v>32</v>
      </c>
      <c r="D42" s="32" t="s">
        <v>57</v>
      </c>
      <c r="E42" s="32" t="s">
        <v>29</v>
      </c>
      <c r="F42" s="32" t="s">
        <v>58</v>
      </c>
      <c r="G42" s="32"/>
      <c r="H42" s="32"/>
      <c r="I42" s="32"/>
      <c r="J42" s="32"/>
      <c r="K42" s="32" t="s">
        <v>24</v>
      </c>
      <c r="L42" s="32" t="s">
        <v>25</v>
      </c>
      <c r="M42" s="32" t="s">
        <v>26</v>
      </c>
      <c r="N42" s="33" t="s">
        <v>59</v>
      </c>
      <c r="O42" s="34">
        <v>506000000</v>
      </c>
      <c r="P42" s="34">
        <v>0</v>
      </c>
      <c r="Q42" s="34">
        <v>0</v>
      </c>
      <c r="R42" s="34">
        <v>506000000</v>
      </c>
      <c r="S42" s="34">
        <v>0</v>
      </c>
    </row>
    <row r="43" spans="1:19" s="35" customFormat="1" ht="12">
      <c r="A43" s="31" t="s">
        <v>60</v>
      </c>
      <c r="B43" s="32" t="s">
        <v>22</v>
      </c>
      <c r="C43" s="32" t="s">
        <v>32</v>
      </c>
      <c r="D43" s="32" t="s">
        <v>25</v>
      </c>
      <c r="E43" s="32" t="s">
        <v>23</v>
      </c>
      <c r="F43" s="32" t="s">
        <v>61</v>
      </c>
      <c r="G43" s="32"/>
      <c r="H43" s="32"/>
      <c r="I43" s="32"/>
      <c r="J43" s="32"/>
      <c r="K43" s="32" t="s">
        <v>24</v>
      </c>
      <c r="L43" s="32" t="s">
        <v>36</v>
      </c>
      <c r="M43" s="32" t="s">
        <v>26</v>
      </c>
      <c r="N43" s="33" t="s">
        <v>62</v>
      </c>
      <c r="O43" s="34">
        <v>0</v>
      </c>
      <c r="P43" s="34">
        <v>3105073822</v>
      </c>
      <c r="Q43" s="34">
        <v>0</v>
      </c>
      <c r="R43" s="34">
        <v>3105073822</v>
      </c>
      <c r="S43" s="34">
        <v>0</v>
      </c>
    </row>
    <row r="44" spans="1:19" s="35" customFormat="1" ht="12">
      <c r="A44" s="31" t="s">
        <v>63</v>
      </c>
      <c r="B44" s="32" t="s">
        <v>22</v>
      </c>
      <c r="C44" s="32" t="s">
        <v>64</v>
      </c>
      <c r="D44" s="32" t="s">
        <v>23</v>
      </c>
      <c r="E44" s="32"/>
      <c r="F44" s="32"/>
      <c r="G44" s="32"/>
      <c r="H44" s="32"/>
      <c r="I44" s="32"/>
      <c r="J44" s="32"/>
      <c r="K44" s="32" t="s">
        <v>24</v>
      </c>
      <c r="L44" s="32" t="s">
        <v>25</v>
      </c>
      <c r="M44" s="32" t="s">
        <v>26</v>
      </c>
      <c r="N44" s="33" t="s">
        <v>65</v>
      </c>
      <c r="O44" s="34">
        <v>295000000</v>
      </c>
      <c r="P44" s="34">
        <v>0</v>
      </c>
      <c r="Q44" s="34">
        <v>0</v>
      </c>
      <c r="R44" s="34">
        <v>295000000</v>
      </c>
      <c r="S44" s="34">
        <v>0</v>
      </c>
    </row>
    <row r="45" spans="1:19" s="35" customFormat="1" ht="12">
      <c r="A45" s="31" t="s">
        <v>63</v>
      </c>
      <c r="B45" s="32" t="s">
        <v>22</v>
      </c>
      <c r="C45" s="32" t="s">
        <v>64</v>
      </c>
      <c r="D45" s="32" t="s">
        <v>23</v>
      </c>
      <c r="E45" s="32"/>
      <c r="F45" s="32"/>
      <c r="G45" s="32"/>
      <c r="H45" s="32"/>
      <c r="I45" s="32"/>
      <c r="J45" s="32"/>
      <c r="K45" s="32" t="s">
        <v>24</v>
      </c>
      <c r="L45" s="32" t="s">
        <v>36</v>
      </c>
      <c r="M45" s="32" t="s">
        <v>26</v>
      </c>
      <c r="N45" s="33" t="s">
        <v>65</v>
      </c>
      <c r="O45" s="34">
        <v>0</v>
      </c>
      <c r="P45" s="34">
        <v>1843854649</v>
      </c>
      <c r="Q45" s="34">
        <v>12000000</v>
      </c>
      <c r="R45" s="34">
        <v>1831854649</v>
      </c>
      <c r="S45" s="34">
        <v>0</v>
      </c>
    </row>
    <row r="46" spans="1:19" s="35" customFormat="1" ht="12">
      <c r="A46" s="31" t="s">
        <v>66</v>
      </c>
      <c r="B46" s="32" t="s">
        <v>22</v>
      </c>
      <c r="C46" s="32" t="s">
        <v>64</v>
      </c>
      <c r="D46" s="32" t="s">
        <v>57</v>
      </c>
      <c r="E46" s="32" t="s">
        <v>23</v>
      </c>
      <c r="F46" s="32"/>
      <c r="G46" s="32"/>
      <c r="H46" s="32"/>
      <c r="I46" s="32"/>
      <c r="J46" s="32"/>
      <c r="K46" s="32" t="s">
        <v>24</v>
      </c>
      <c r="L46" s="32" t="s">
        <v>36</v>
      </c>
      <c r="M46" s="32" t="s">
        <v>26</v>
      </c>
      <c r="N46" s="33" t="s">
        <v>67</v>
      </c>
      <c r="O46" s="34">
        <v>0</v>
      </c>
      <c r="P46" s="34">
        <v>876647653</v>
      </c>
      <c r="Q46" s="34">
        <v>876647653</v>
      </c>
      <c r="R46" s="34">
        <v>0</v>
      </c>
      <c r="S46" s="34">
        <v>0</v>
      </c>
    </row>
    <row r="47" spans="1:19" s="35" customFormat="1" ht="12">
      <c r="A47" s="31" t="s">
        <v>66</v>
      </c>
      <c r="B47" s="32" t="s">
        <v>22</v>
      </c>
      <c r="C47" s="32" t="s">
        <v>64</v>
      </c>
      <c r="D47" s="32" t="s">
        <v>57</v>
      </c>
      <c r="E47" s="32" t="s">
        <v>23</v>
      </c>
      <c r="F47" s="32"/>
      <c r="G47" s="32"/>
      <c r="H47" s="32"/>
      <c r="I47" s="32"/>
      <c r="J47" s="32"/>
      <c r="K47" s="32" t="s">
        <v>24</v>
      </c>
      <c r="L47" s="32" t="s">
        <v>36</v>
      </c>
      <c r="M47" s="32" t="s">
        <v>45</v>
      </c>
      <c r="N47" s="33" t="s">
        <v>67</v>
      </c>
      <c r="O47" s="34">
        <v>757000000</v>
      </c>
      <c r="P47" s="34">
        <v>876647653</v>
      </c>
      <c r="Q47" s="34">
        <v>0</v>
      </c>
      <c r="R47" s="34">
        <v>1633647653</v>
      </c>
      <c r="S47" s="34">
        <v>0</v>
      </c>
    </row>
    <row r="48" spans="1:19" s="35" customFormat="1" ht="24">
      <c r="A48" s="31" t="s">
        <v>68</v>
      </c>
      <c r="B48" s="32" t="s">
        <v>22</v>
      </c>
      <c r="C48" s="32" t="s">
        <v>64</v>
      </c>
      <c r="D48" s="32" t="s">
        <v>69</v>
      </c>
      <c r="E48" s="32"/>
      <c r="F48" s="32"/>
      <c r="G48" s="32"/>
      <c r="H48" s="32"/>
      <c r="I48" s="32"/>
      <c r="J48" s="32"/>
      <c r="K48" s="32" t="s">
        <v>24</v>
      </c>
      <c r="L48" s="32" t="s">
        <v>36</v>
      </c>
      <c r="M48" s="32" t="s">
        <v>26</v>
      </c>
      <c r="N48" s="33" t="s">
        <v>70</v>
      </c>
      <c r="O48" s="34">
        <v>0</v>
      </c>
      <c r="P48" s="34">
        <v>772222551</v>
      </c>
      <c r="Q48" s="34">
        <v>0</v>
      </c>
      <c r="R48" s="34">
        <v>772222551</v>
      </c>
      <c r="S48" s="34">
        <v>0</v>
      </c>
    </row>
    <row r="49" spans="1:19" s="35" customFormat="1" ht="132">
      <c r="A49" s="36" t="s">
        <v>71</v>
      </c>
      <c r="B49" s="37" t="s">
        <v>72</v>
      </c>
      <c r="C49" s="37" t="s">
        <v>73</v>
      </c>
      <c r="D49" s="37" t="s">
        <v>74</v>
      </c>
      <c r="E49" s="37" t="s">
        <v>44</v>
      </c>
      <c r="F49" s="37"/>
      <c r="G49" s="37"/>
      <c r="H49" s="37"/>
      <c r="I49" s="37"/>
      <c r="J49" s="37"/>
      <c r="K49" s="37" t="s">
        <v>24</v>
      </c>
      <c r="L49" s="37" t="s">
        <v>36</v>
      </c>
      <c r="M49" s="37" t="s">
        <v>26</v>
      </c>
      <c r="N49" s="38" t="s">
        <v>75</v>
      </c>
      <c r="O49" s="39">
        <v>19921535244</v>
      </c>
      <c r="P49" s="39">
        <v>0</v>
      </c>
      <c r="Q49" s="39">
        <v>0</v>
      </c>
      <c r="R49" s="39">
        <v>19921535244</v>
      </c>
      <c r="S49" s="39">
        <v>0</v>
      </c>
    </row>
    <row r="50" spans="1:19" s="35" customFormat="1" ht="96">
      <c r="A50" s="36" t="s">
        <v>76</v>
      </c>
      <c r="B50" s="37" t="s">
        <v>72</v>
      </c>
      <c r="C50" s="37" t="s">
        <v>73</v>
      </c>
      <c r="D50" s="37" t="s">
        <v>74</v>
      </c>
      <c r="E50" s="37" t="s">
        <v>77</v>
      </c>
      <c r="F50" s="37"/>
      <c r="G50" s="37"/>
      <c r="H50" s="37"/>
      <c r="I50" s="37"/>
      <c r="J50" s="37"/>
      <c r="K50" s="37" t="s">
        <v>24</v>
      </c>
      <c r="L50" s="37" t="s">
        <v>36</v>
      </c>
      <c r="M50" s="37" t="s">
        <v>26</v>
      </c>
      <c r="N50" s="38" t="s">
        <v>78</v>
      </c>
      <c r="O50" s="39">
        <v>18387850660</v>
      </c>
      <c r="P50" s="39">
        <v>8500000000</v>
      </c>
      <c r="Q50" s="39">
        <v>0</v>
      </c>
      <c r="R50" s="39">
        <v>26887850660</v>
      </c>
      <c r="S50" s="39">
        <v>0</v>
      </c>
    </row>
    <row r="51" spans="1:19" s="35" customFormat="1" ht="96">
      <c r="A51" s="36" t="s">
        <v>79</v>
      </c>
      <c r="B51" s="37" t="s">
        <v>72</v>
      </c>
      <c r="C51" s="37" t="s">
        <v>73</v>
      </c>
      <c r="D51" s="37" t="s">
        <v>74</v>
      </c>
      <c r="E51" s="37" t="s">
        <v>80</v>
      </c>
      <c r="F51" s="37" t="s">
        <v>0</v>
      </c>
      <c r="G51" s="37" t="s">
        <v>0</v>
      </c>
      <c r="H51" s="37" t="s">
        <v>0</v>
      </c>
      <c r="I51" s="37" t="s">
        <v>0</v>
      </c>
      <c r="J51" s="37" t="s">
        <v>0</v>
      </c>
      <c r="K51" s="37" t="s">
        <v>24</v>
      </c>
      <c r="L51" s="37" t="s">
        <v>81</v>
      </c>
      <c r="M51" s="37" t="s">
        <v>26</v>
      </c>
      <c r="N51" s="38" t="s">
        <v>82</v>
      </c>
      <c r="O51" s="39">
        <v>3000000000</v>
      </c>
      <c r="P51" s="39">
        <v>0</v>
      </c>
      <c r="Q51" s="39">
        <v>0</v>
      </c>
      <c r="R51" s="39">
        <v>3000000000</v>
      </c>
      <c r="S51" s="39">
        <v>0</v>
      </c>
    </row>
    <row r="52" spans="1:19" s="35" customFormat="1" ht="72">
      <c r="A52" s="36" t="s">
        <v>83</v>
      </c>
      <c r="B52" s="37" t="s">
        <v>72</v>
      </c>
      <c r="C52" s="37" t="s">
        <v>84</v>
      </c>
      <c r="D52" s="37" t="s">
        <v>74</v>
      </c>
      <c r="E52" s="37" t="s">
        <v>85</v>
      </c>
      <c r="F52" s="37"/>
      <c r="G52" s="37"/>
      <c r="H52" s="37"/>
      <c r="I52" s="37"/>
      <c r="J52" s="37"/>
      <c r="K52" s="37" t="s">
        <v>24</v>
      </c>
      <c r="L52" s="37" t="s">
        <v>36</v>
      </c>
      <c r="M52" s="37" t="s">
        <v>26</v>
      </c>
      <c r="N52" s="38" t="s">
        <v>86</v>
      </c>
      <c r="O52" s="39">
        <v>5000000000</v>
      </c>
      <c r="P52" s="39">
        <v>0</v>
      </c>
      <c r="Q52" s="39">
        <v>0</v>
      </c>
      <c r="R52" s="39">
        <v>5000000000</v>
      </c>
      <c r="S52" s="39">
        <v>0</v>
      </c>
    </row>
    <row r="53" spans="1:19" s="35" customFormat="1" ht="48">
      <c r="A53" s="36" t="s">
        <v>87</v>
      </c>
      <c r="B53" s="37" t="s">
        <v>72</v>
      </c>
      <c r="C53" s="37" t="s">
        <v>84</v>
      </c>
      <c r="D53" s="37" t="s">
        <v>74</v>
      </c>
      <c r="E53" s="37" t="s">
        <v>88</v>
      </c>
      <c r="F53" s="37"/>
      <c r="G53" s="37"/>
      <c r="H53" s="37"/>
      <c r="I53" s="37"/>
      <c r="J53" s="37"/>
      <c r="K53" s="37" t="s">
        <v>24</v>
      </c>
      <c r="L53" s="37" t="s">
        <v>89</v>
      </c>
      <c r="M53" s="37" t="s">
        <v>26</v>
      </c>
      <c r="N53" s="38" t="s">
        <v>90</v>
      </c>
      <c r="O53" s="39">
        <v>13920000000</v>
      </c>
      <c r="P53" s="39">
        <v>0</v>
      </c>
      <c r="Q53" s="39">
        <v>0</v>
      </c>
      <c r="R53" s="39">
        <v>13920000000</v>
      </c>
      <c r="S53" s="39">
        <v>0</v>
      </c>
    </row>
    <row r="54" spans="1:19" s="35" customFormat="1" ht="60">
      <c r="A54" s="36" t="s">
        <v>91</v>
      </c>
      <c r="B54" s="37" t="s">
        <v>72</v>
      </c>
      <c r="C54" s="37" t="s">
        <v>84</v>
      </c>
      <c r="D54" s="37" t="s">
        <v>74</v>
      </c>
      <c r="E54" s="37" t="s">
        <v>25</v>
      </c>
      <c r="F54" s="37"/>
      <c r="G54" s="37"/>
      <c r="H54" s="37"/>
      <c r="I54" s="37"/>
      <c r="J54" s="37"/>
      <c r="K54" s="37" t="s">
        <v>24</v>
      </c>
      <c r="L54" s="37" t="s">
        <v>36</v>
      </c>
      <c r="M54" s="37" t="s">
        <v>26</v>
      </c>
      <c r="N54" s="38" t="s">
        <v>92</v>
      </c>
      <c r="O54" s="39">
        <v>400000000</v>
      </c>
      <c r="P54" s="39">
        <v>0</v>
      </c>
      <c r="Q54" s="39">
        <v>0</v>
      </c>
      <c r="R54" s="39">
        <v>400000000</v>
      </c>
      <c r="S54" s="39">
        <v>0</v>
      </c>
    </row>
    <row r="55" spans="1:19" s="35" customFormat="1" ht="12">
      <c r="A55" s="36" t="s">
        <v>0</v>
      </c>
      <c r="B55" s="37" t="s">
        <v>0</v>
      </c>
      <c r="C55" s="37" t="s">
        <v>0</v>
      </c>
      <c r="D55" s="37" t="s">
        <v>0</v>
      </c>
      <c r="E55" s="37" t="s">
        <v>0</v>
      </c>
      <c r="F55" s="37" t="s">
        <v>0</v>
      </c>
      <c r="G55" s="37" t="s">
        <v>0</v>
      </c>
      <c r="H55" s="37" t="s">
        <v>0</v>
      </c>
      <c r="I55" s="37" t="s">
        <v>0</v>
      </c>
      <c r="J55" s="37" t="s">
        <v>0</v>
      </c>
      <c r="K55" s="37" t="s">
        <v>0</v>
      </c>
      <c r="L55" s="37" t="s">
        <v>0</v>
      </c>
      <c r="M55" s="37" t="s">
        <v>0</v>
      </c>
      <c r="N55" s="38" t="s">
        <v>0</v>
      </c>
      <c r="O55" s="39">
        <v>710623385904</v>
      </c>
      <c r="P55" s="39">
        <v>96471647653</v>
      </c>
      <c r="Q55" s="39">
        <v>81504647653</v>
      </c>
      <c r="R55" s="39">
        <v>725590385904</v>
      </c>
      <c r="S55" s="39">
        <v>0</v>
      </c>
    </row>
    <row r="56" spans="1:19" s="35" customFormat="1" ht="12">
      <c r="A56" s="40" t="s">
        <v>0</v>
      </c>
      <c r="B56" s="41" t="s">
        <v>0</v>
      </c>
      <c r="C56" s="41" t="s">
        <v>0</v>
      </c>
      <c r="D56" s="41" t="s">
        <v>0</v>
      </c>
      <c r="E56" s="41" t="s">
        <v>0</v>
      </c>
      <c r="F56" s="41" t="s">
        <v>0</v>
      </c>
      <c r="G56" s="41" t="s">
        <v>0</v>
      </c>
      <c r="H56" s="41" t="s">
        <v>0</v>
      </c>
      <c r="I56" s="41" t="s">
        <v>0</v>
      </c>
      <c r="J56" s="41" t="s">
        <v>0</v>
      </c>
      <c r="K56" s="41" t="s">
        <v>0</v>
      </c>
      <c r="L56" s="41" t="s">
        <v>0</v>
      </c>
      <c r="M56" s="41" t="s">
        <v>0</v>
      </c>
      <c r="N56" s="42" t="s">
        <v>0</v>
      </c>
      <c r="O56" s="43" t="s">
        <v>0</v>
      </c>
      <c r="P56" s="43" t="s">
        <v>0</v>
      </c>
      <c r="Q56" s="43" t="s">
        <v>0</v>
      </c>
      <c r="R56" s="43" t="s">
        <v>0</v>
      </c>
      <c r="S56" s="43" t="s">
        <v>0</v>
      </c>
    </row>
    <row r="57" spans="1:19" ht="34.049999999999997" customHeight="1"/>
  </sheetData>
  <mergeCells count="28">
    <mergeCell ref="B24:J24"/>
    <mergeCell ref="K24:N24"/>
    <mergeCell ref="B25:J25"/>
    <mergeCell ref="K25:N25"/>
    <mergeCell ref="B21:J21"/>
    <mergeCell ref="K21:N21"/>
    <mergeCell ref="B22:J22"/>
    <mergeCell ref="K22:N22"/>
    <mergeCell ref="B23:J23"/>
    <mergeCell ref="K23:N23"/>
    <mergeCell ref="B18:J18"/>
    <mergeCell ref="K18:N18"/>
    <mergeCell ref="B19:J19"/>
    <mergeCell ref="K19:N19"/>
    <mergeCell ref="B20:J20"/>
    <mergeCell ref="K20:N20"/>
    <mergeCell ref="B13:J13"/>
    <mergeCell ref="K13:N13"/>
    <mergeCell ref="B16:J16"/>
    <mergeCell ref="K16:N16"/>
    <mergeCell ref="B17:J17"/>
    <mergeCell ref="K17:N17"/>
    <mergeCell ref="B10:J10"/>
    <mergeCell ref="K10:N10"/>
    <mergeCell ref="B11:J11"/>
    <mergeCell ref="K11:N11"/>
    <mergeCell ref="B12:J12"/>
    <mergeCell ref="K12:N12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Milena Salazar Fernández</dc:creator>
  <cp:lastModifiedBy>Angela Milena Salazar Fernández</cp:lastModifiedBy>
  <dcterms:created xsi:type="dcterms:W3CDTF">2022-01-21T15:27:32Z</dcterms:created>
  <dcterms:modified xsi:type="dcterms:W3CDTF">2022-01-21T15:49:01Z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