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ownloads\11-NOVIEMBRE\PUBLICAR\"/>
    </mc:Choice>
  </mc:AlternateContent>
  <xr:revisionPtr revIDLastSave="0" documentId="8_{43CB8F28-273C-4608-A9BD-1D16FA1D087E}" xr6:coauthVersionLast="47" xr6:coauthVersionMax="47" xr10:uidLastSave="{00000000-0000-0000-0000-000000000000}"/>
  <bookViews>
    <workbookView xWindow="-108" yWindow="-108" windowWidth="23256" windowHeight="12456" xr2:uid="{A508FD80-E3AB-4A37-8AC2-B7BD82CCF46E}"/>
  </bookViews>
  <sheets>
    <sheet name="MODIFICACIONES A NOV-2025" sheetId="1" r:id="rId1"/>
  </sheets>
  <definedNames>
    <definedName name="_xlnm._FilterDatabase" localSheetId="0" hidden="1">'MODIFICACIONES A NOV-2025'!$A$32:$K$51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K28" i="1" s="1"/>
  <c r="J23" i="1"/>
  <c r="I23" i="1"/>
  <c r="I28" i="1" s="1"/>
  <c r="H23" i="1"/>
  <c r="H28" i="1" s="1"/>
  <c r="G23" i="1"/>
  <c r="G28" i="1" s="1"/>
  <c r="H22" i="1"/>
  <c r="H29" i="1" s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8" i="1"/>
  <c r="K22" i="1" s="1"/>
  <c r="J18" i="1"/>
  <c r="J22" i="1" s="1"/>
  <c r="J29" i="1" s="1"/>
  <c r="I18" i="1"/>
  <c r="I22" i="1" s="1"/>
  <c r="H18" i="1"/>
  <c r="G18" i="1"/>
  <c r="G22" i="1" s="1"/>
  <c r="G29" i="1" s="1"/>
  <c r="I14" i="1"/>
  <c r="K13" i="1"/>
  <c r="J13" i="1"/>
  <c r="I13" i="1"/>
  <c r="H13" i="1"/>
  <c r="G13" i="1"/>
  <c r="K12" i="1"/>
  <c r="K14" i="1" s="1"/>
  <c r="J12" i="1"/>
  <c r="J14" i="1" s="1"/>
  <c r="I12" i="1"/>
  <c r="H12" i="1"/>
  <c r="H14" i="1" s="1"/>
  <c r="G12" i="1"/>
  <c r="G14" i="1" s="1"/>
  <c r="I29" i="1" l="1"/>
  <c r="K29" i="1"/>
</calcChain>
</file>

<file path=xl/sharedStrings.xml><?xml version="1.0" encoding="utf-8"?>
<sst xmlns="http://schemas.openxmlformats.org/spreadsheetml/2006/main" count="202" uniqueCount="82">
  <si>
    <t>25-02-00 DEFENSORÍA DEL PUEBLO</t>
  </si>
  <si>
    <t>INFORME DE MODIFICACIONES</t>
  </si>
  <si>
    <t>VIGENCIA 2025</t>
  </si>
  <si>
    <t>PERIODO: 01/ENERO/2025 A 30/NOVIEMBRE/2025</t>
  </si>
  <si>
    <t>DECRETO 1523 DEL 18 DE DICIEMBRE DE 2024</t>
  </si>
  <si>
    <t>DECRETO 1621 DEL 30 DE DICIEMBRE DE 2024</t>
  </si>
  <si>
    <t>Fuente: SIIF NACIÓN</t>
  </si>
  <si>
    <t xml:space="preserve">NIVEL </t>
  </si>
  <si>
    <t>RUBRO</t>
  </si>
  <si>
    <t>DESCRIPCIÓN</t>
  </si>
  <si>
    <t>APR. INICIAL</t>
  </si>
  <si>
    <t>APR. ADICIONADA</t>
  </si>
  <si>
    <t>APR. REDUCIDA</t>
  </si>
  <si>
    <t>APR. VIGENTE</t>
  </si>
  <si>
    <t>APR BLOQUEADA</t>
  </si>
  <si>
    <t>DECRETO</t>
  </si>
  <si>
    <t>A</t>
  </si>
  <si>
    <t>PRESUPUESTO DE FUNCIONAMIENTO</t>
  </si>
  <si>
    <t>C</t>
  </si>
  <si>
    <t>PRESUPUESTO DE INVERSIÓN</t>
  </si>
  <si>
    <t>A + C</t>
  </si>
  <si>
    <t>TOTAL PRESUPUESTO</t>
  </si>
  <si>
    <t>A-01</t>
  </si>
  <si>
    <t>GASTOS DE PERSONAL</t>
  </si>
  <si>
    <t>A-02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</si>
  <si>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</si>
  <si>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</si>
  <si>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</si>
  <si>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</si>
  <si>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</si>
  <si>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>TOTAL PRESUPUESTO DE FUNCIONAMIENTO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</si>
  <si>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</si>
  <si>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</si>
  <si>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</si>
  <si>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</si>
  <si>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C-2599-1000-13</t>
  </si>
  <si>
    <t>CONSTRUCCION Y DOTACION DE LA DEFENSORIA REGIONAL CESAR   VALLEDUPAR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</si>
  <si>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</si>
  <si>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</si>
  <si>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</si>
  <si>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</si>
  <si>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TOTAL PRESUPUESTO DE INVERSIÓN</t>
  </si>
  <si>
    <t>A+C</t>
  </si>
  <si>
    <t/>
  </si>
  <si>
    <t>FUENTE</t>
  </si>
  <si>
    <t>REC</t>
  </si>
  <si>
    <t>SIT</t>
  </si>
  <si>
    <t>DESCRIPCION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</si>
  <si>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</si>
  <si>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</si>
  <si>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</si>
  <si>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</si>
  <si>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</si>
  <si>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</si>
  <si>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</si>
  <si>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</si>
  <si>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</si>
  <si>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ADQUISICIÓN DE BIENES  Y SERVICIOS</t>
  </si>
  <si>
    <t>A-03-03-01-007</t>
  </si>
  <si>
    <t>DEFENSORÍA PÚBLICA (LEY 24 DE 1992)</t>
  </si>
  <si>
    <t>A-03-03-01-008</t>
  </si>
  <si>
    <t>16</t>
  </si>
  <si>
    <t>SSF</t>
  </si>
  <si>
    <t>FONDO PARA LA DEFENSA DE LOS DERECHOS E INTERESES COLECTIVOS -LEY 472 DE 1998.</t>
  </si>
  <si>
    <t>A-03-03-01-061</t>
  </si>
  <si>
    <t>FONDO ESPECIAL COMISIÓN NACIONAL DE BÚSQUEDA (ART. 18 LEY 971 DE 2005)</t>
  </si>
  <si>
    <t>A-03-03-01-068</t>
  </si>
  <si>
    <t>COMISIÓN DE BÚSQUEDA DE PERSONAS DESAPARECIDAS LEY 589 DE 2000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</si>
  <si>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</si>
  <si>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</si>
  <si>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</si>
  <si>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</si>
  <si>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</si>
  <si>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</si>
  <si>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</si>
  <si>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CUOTA DE FISCALIZACIÓN Y AUDITAJE</t>
  </si>
  <si>
    <t>11</t>
  </si>
  <si>
    <t>C-2502-1000-27-53105B</t>
  </si>
  <si>
    <t>C-2502-1000-31-53105B</t>
  </si>
  <si>
    <t>C-2599-1000-13-53105B</t>
  </si>
  <si>
    <t>C-2599-1000-14-53105B</t>
  </si>
  <si>
    <t>C-2599-1000-15-53105B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</si>
</sst>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7" fontId="1" fillId="0" borderId="5" xfId="0" applyNumberFormat="1" applyFont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7" fontId="6" fillId="3" borderId="5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vertical="center" wrapText="1" readingOrder="1"/>
    </xf>
    <xf numFmtId="7" fontId="1" fillId="2" borderId="5" xfId="0" applyNumberFormat="1" applyFont="1" applyFill="1" applyBorder="1" applyAlignment="1">
      <alignment vertical="center" wrapText="1" readingOrder="1"/>
    </xf>
    <xf numFmtId="7" fontId="6" fillId="3" borderId="5" xfId="0" applyNumberFormat="1" applyFont="1" applyFill="1" applyBorder="1" applyAlignment="1">
      <alignment vertical="center" wrapText="1" readingOrder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7" fontId="1" fillId="2" borderId="5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/>
    </xf>
    <xf numFmtId="7" fontId="6" fillId="3" borderId="5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7" fontId="6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 wrapText="1" readingOrder="1"/>
    </xf>
    <xf numFmtId="0" fontId="1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164" fontId="8" fillId="0" borderId="5" xfId="0" applyNumberFormat="1" applyFont="1" applyBorder="1" applyAlignment="1">
      <alignment horizontal="right" vertical="center" wrapText="1" readingOrder="1"/>
    </xf>
    <xf numFmtId="0" fontId="1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left" vertical="center" wrapText="1" readingOrder="1"/>
    </xf>
    <xf numFmtId="164" fontId="8" fillId="2" borderId="5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292446</xdr:colOff>
      <xdr:row>0</xdr:row>
      <xdr:rowOff>19859</xdr:rowOff>
    </xdr:from>
    <xdr:to>
      <xdr:col>1</xdr:col>
      <xdr:colOff>1440180</xdr:colOff>
      <xdr:row>6</xdr:row>
      <xdr:rowOff>113838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49BF040-071F-4D0A-9496-C12A79A050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46" y="19859"/>
          <a:ext cx="1940214" cy="1412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1CA6-7CE8-4DD8-AF7F-79FE5F7FB710}">
  <dimension ref="A2:L51"/>
  <sheetViews>
    <sheetView showGridLines="0" tabSelected="1" workbookViewId="0">
      <selection activeCell="C12" sqref="C12:F12"/>
    </sheetView>
  </sheetViews>
  <sheetFormatPr baseColWidth="10" defaultRowHeight="13.8" x14ac:dyDescent="0.3"/>
  <cols>
    <col min="1" max="1" width="11.5546875" style="4"/>
    <col min="2" max="2" width="21.5546875" style="4" customWidth="1"/>
    <col min="3" max="3" width="9.6640625" style="4" customWidth="1"/>
    <col min="4" max="4" width="8.109375" style="4" customWidth="1"/>
    <col min="5" max="5" width="9.6640625" style="4" customWidth="1"/>
    <col min="6" max="6" width="31.33203125" style="4" customWidth="1"/>
    <col min="7" max="9" width="18.88671875" style="4" customWidth="1"/>
    <col min="10" max="10" width="21" style="4" customWidth="1"/>
    <col min="11" max="11" width="18.88671875" style="4" customWidth="1"/>
    <col min="12" max="16384" width="11.5546875" style="4"/>
  </cols>
  <sheetData>
    <row r="2" spans="1:11" s="1" customFormat="1" ht="18" customHeight="1" x14ac:dyDescent="0.3">
      <c r="E2" s="2" t="s">
        <v>0</v>
      </c>
      <c r="F2" s="3"/>
      <c r="I2" s="4"/>
      <c r="J2" s="4"/>
    </row>
    <row r="3" spans="1:11" s="1" customFormat="1" ht="18" customHeight="1" x14ac:dyDescent="0.3">
      <c r="E3" s="2" t="s">
        <v>1</v>
      </c>
      <c r="F3" s="3"/>
      <c r="I3" s="4"/>
      <c r="J3" s="4"/>
    </row>
    <row r="4" spans="1:11" s="1" customFormat="1" ht="18" customHeight="1" x14ac:dyDescent="0.3">
      <c r="E4" s="2" t="s">
        <v>2</v>
      </c>
      <c r="F4" s="3"/>
      <c r="I4" s="4"/>
      <c r="J4" s="4"/>
    </row>
    <row r="5" spans="1:11" s="1" customFormat="1" ht="18" customHeight="1" x14ac:dyDescent="0.3">
      <c r="C5" s="5"/>
      <c r="E5" s="2" t="s">
        <v>3</v>
      </c>
      <c r="F5" s="3"/>
      <c r="I5" s="4"/>
      <c r="J5" s="4"/>
    </row>
    <row r="6" spans="1:11" s="1" customFormat="1" ht="18" customHeight="1" x14ac:dyDescent="0.3">
      <c r="C6" s="5"/>
      <c r="E6" s="6" t="s">
        <v>4</v>
      </c>
      <c r="F6" s="3"/>
      <c r="I6" s="4"/>
      <c r="J6" s="4"/>
    </row>
    <row r="7" spans="1:11" ht="15.75" customHeight="1" x14ac:dyDescent="0.3">
      <c r="E7" s="2" t="s">
        <v>5</v>
      </c>
      <c r="F7" s="7"/>
      <c r="H7" s="5"/>
    </row>
    <row r="8" spans="1:11" ht="15.75" customHeight="1" x14ac:dyDescent="0.3">
      <c r="A8" s="8" t="s">
        <v>6</v>
      </c>
      <c r="B8" s="8"/>
      <c r="C8" s="9"/>
      <c r="D8" s="9"/>
      <c r="E8" s="9"/>
      <c r="F8" s="9"/>
    </row>
    <row r="9" spans="1:11" ht="15.75" customHeight="1" x14ac:dyDescent="0.3">
      <c r="A9" s="10"/>
      <c r="B9" s="10"/>
      <c r="C9" s="10"/>
      <c r="D9" s="10"/>
      <c r="E9" s="10"/>
      <c r="F9" s="10"/>
    </row>
    <row r="10" spans="1:11" ht="15.75" customHeight="1" thickBot="1" x14ac:dyDescent="0.35">
      <c r="A10" s="10"/>
      <c r="B10" s="10"/>
      <c r="C10" s="10"/>
      <c r="D10" s="10"/>
      <c r="E10" s="10"/>
      <c r="F10" s="10"/>
    </row>
    <row r="11" spans="1:11" ht="20.25" customHeight="1" x14ac:dyDescent="0.3">
      <c r="A11" s="11" t="s">
        <v>7</v>
      </c>
      <c r="B11" s="11" t="s">
        <v>8</v>
      </c>
      <c r="C11" s="12" t="s">
        <v>9</v>
      </c>
      <c r="D11" s="13"/>
      <c r="E11" s="13"/>
      <c r="F11" s="14"/>
      <c r="G11" s="11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</row>
    <row r="12" spans="1:11" ht="15.75" customHeight="1" x14ac:dyDescent="0.3">
      <c r="A12" s="15" t="s">
        <v>15</v>
      </c>
      <c r="B12" s="15" t="s">
        <v>16</v>
      </c>
      <c r="C12" s="16" t="s">
        <v>17</v>
      </c>
      <c r="D12" s="17"/>
      <c r="E12" s="17"/>
      <c r="F12" s="18"/>
      <c r="G12" s="19">
        <f>+G33+G34+G35+G36+G37+G38+G39+G40+G41+G42+G43+G44+G45</f>
        <v>1130439000000</v>
      </c>
      <c r="H12" s="19">
        <f t="shared" ref="H12:K12" si="0">+H33+H34+H35+H36+H37+H38+H39+H40+H41+H42+H43+H44+H45</f>
        <v>24693697018</v>
      </c>
      <c r="I12" s="19">
        <f t="shared" si="0"/>
        <v>130697018</v>
      </c>
      <c r="J12" s="19">
        <f t="shared" si="0"/>
        <v>1155002000000</v>
      </c>
      <c r="K12" s="19">
        <f t="shared" si="0"/>
        <v>0</v>
      </c>
    </row>
    <row r="13" spans="1:11" ht="15.75" customHeight="1" x14ac:dyDescent="0.3">
      <c r="A13" s="15" t="s">
        <v>15</v>
      </c>
      <c r="B13" s="15" t="s">
        <v>18</v>
      </c>
      <c r="C13" s="16" t="s">
        <v>19</v>
      </c>
      <c r="D13" s="17"/>
      <c r="E13" s="17"/>
      <c r="F13" s="18"/>
      <c r="G13" s="19">
        <f>+G46+G47+G48+G49+G50</f>
        <v>122300000000</v>
      </c>
      <c r="H13" s="19">
        <f t="shared" ref="H13:K13" si="1">+H46+H47+H48+H49+H50</f>
        <v>0</v>
      </c>
      <c r="I13" s="19">
        <f t="shared" si="1"/>
        <v>0</v>
      </c>
      <c r="J13" s="19">
        <f t="shared" si="1"/>
        <v>122300000000</v>
      </c>
      <c r="K13" s="19">
        <f t="shared" si="1"/>
        <v>0</v>
      </c>
    </row>
    <row r="14" spans="1:11" ht="15.75" customHeight="1" x14ac:dyDescent="0.3">
      <c r="A14" s="20" t="s">
        <v>15</v>
      </c>
      <c r="B14" s="20" t="s">
        <v>20</v>
      </c>
      <c r="C14" s="21" t="s">
        <v>21</v>
      </c>
      <c r="D14" s="22"/>
      <c r="E14" s="22"/>
      <c r="F14" s="23"/>
      <c r="G14" s="24">
        <f>+G12+G13</f>
        <v>1252739000000</v>
      </c>
      <c r="H14" s="24">
        <f t="shared" ref="H14:K14" si="2">+H12+H13</f>
        <v>24693697018</v>
      </c>
      <c r="I14" s="24">
        <f t="shared" si="2"/>
        <v>130697018</v>
      </c>
      <c r="J14" s="24">
        <f t="shared" si="2"/>
        <v>1277302000000</v>
      </c>
      <c r="K14" s="24">
        <f t="shared" si="2"/>
        <v>0</v>
      </c>
    </row>
    <row r="15" spans="1:11" x14ac:dyDescent="0.3">
      <c r="A15" s="10"/>
      <c r="B15" s="10"/>
      <c r="C15" s="10"/>
      <c r="D15" s="10"/>
      <c r="E15" s="10"/>
      <c r="F15" s="10"/>
    </row>
    <row r="16" spans="1:11" ht="14.4" thickBot="1" x14ac:dyDescent="0.35">
      <c r="A16" s="10"/>
      <c r="B16" s="10"/>
      <c r="C16" s="10"/>
      <c r="D16" s="10"/>
      <c r="E16" s="10"/>
      <c r="F16" s="10"/>
    </row>
    <row r="17" spans="1:12" ht="15.75" customHeight="1" x14ac:dyDescent="0.3">
      <c r="A17" s="11" t="s">
        <v>7</v>
      </c>
      <c r="B17" s="11" t="s">
        <v>8</v>
      </c>
      <c r="C17" s="12" t="s">
        <v>9</v>
      </c>
      <c r="D17" s="13"/>
      <c r="E17" s="13"/>
      <c r="F17" s="14"/>
      <c r="G17" s="11" t="s">
        <v>10</v>
      </c>
      <c r="H17" s="11" t="s">
        <v>11</v>
      </c>
      <c r="I17" s="11" t="s">
        <v>12</v>
      </c>
      <c r="J17" s="11" t="s">
        <v>13</v>
      </c>
      <c r="K17" s="11" t="s">
        <v>14</v>
      </c>
    </row>
    <row r="18" spans="1:12" s="1" customFormat="1" ht="15.75" customHeight="1" x14ac:dyDescent="0.3">
      <c r="A18" s="15" t="s">
        <v>15</v>
      </c>
      <c r="B18" s="15" t="s">
        <v>22</v>
      </c>
      <c r="C18" s="25" t="s">
        <v>23</v>
      </c>
      <c r="D18" s="26"/>
      <c r="E18" s="26"/>
      <c r="F18" s="27"/>
      <c r="G18" s="28">
        <f>+G33+G34+G35</f>
        <v>406269000000</v>
      </c>
      <c r="H18" s="28">
        <f t="shared" ref="H18:K18" si="3">+H33+H34+H35</f>
        <v>24563000000</v>
      </c>
      <c r="I18" s="28">
        <f t="shared" si="3"/>
        <v>0</v>
      </c>
      <c r="J18" s="28">
        <f t="shared" si="3"/>
        <v>430832000000</v>
      </c>
      <c r="K18" s="28">
        <f t="shared" si="3"/>
        <v>0</v>
      </c>
    </row>
    <row r="19" spans="1:12" s="1" customFormat="1" ht="15.75" customHeight="1" x14ac:dyDescent="0.3">
      <c r="A19" s="15" t="s">
        <v>15</v>
      </c>
      <c r="B19" s="15" t="s">
        <v>24</v>
      </c>
      <c r="C19" s="25" t="s">
        <v>25</v>
      </c>
      <c r="D19" s="26"/>
      <c r="E19" s="26"/>
      <c r="F19" s="27"/>
      <c r="G19" s="28">
        <f>+G36</f>
        <v>32848000000</v>
      </c>
      <c r="H19" s="28">
        <f t="shared" ref="H19:K19" si="4">+H36</f>
        <v>0</v>
      </c>
      <c r="I19" s="28">
        <f t="shared" si="4"/>
        <v>130697018</v>
      </c>
      <c r="J19" s="28">
        <f t="shared" si="4"/>
        <v>32717302982</v>
      </c>
      <c r="K19" s="28">
        <f t="shared" si="4"/>
        <v>0</v>
      </c>
    </row>
    <row r="20" spans="1:12" s="1" customFormat="1" ht="15.75" customHeight="1" x14ac:dyDescent="0.3">
      <c r="A20" s="15" t="s">
        <v>15</v>
      </c>
      <c r="B20" s="15" t="s">
        <v>26</v>
      </c>
      <c r="C20" s="25" t="s">
        <v>27</v>
      </c>
      <c r="D20" s="26"/>
      <c r="E20" s="26"/>
      <c r="F20" s="27"/>
      <c r="G20" s="29">
        <f>+G37+G38+G39+G40+G41+G42</f>
        <v>688208000000</v>
      </c>
      <c r="H20" s="29">
        <f t="shared" ref="H20:K20" si="5">+H37+H38+H39+H40+H41+H42</f>
        <v>0</v>
      </c>
      <c r="I20" s="29">
        <f t="shared" si="5"/>
        <v>0</v>
      </c>
      <c r="J20" s="29">
        <f t="shared" si="5"/>
        <v>688208000000</v>
      </c>
      <c r="K20" s="29">
        <f t="shared" si="5"/>
        <v>0</v>
      </c>
    </row>
    <row r="21" spans="1:12" s="1" customFormat="1" ht="15.75" customHeight="1" x14ac:dyDescent="0.3">
      <c r="A21" s="15" t="s">
        <v>15</v>
      </c>
      <c r="B21" s="15" t="s">
        <v>28</v>
      </c>
      <c r="C21" s="25" t="s">
        <v>29</v>
      </c>
      <c r="D21" s="26"/>
      <c r="E21" s="26"/>
      <c r="F21" s="27"/>
      <c r="G21" s="29">
        <f>+G43+G44+G45</f>
        <v>3114000000</v>
      </c>
      <c r="H21" s="29">
        <f t="shared" ref="H21:K21" si="6">+H43+H44+H45</f>
        <v>130697018</v>
      </c>
      <c r="I21" s="29">
        <f t="shared" si="6"/>
        <v>0</v>
      </c>
      <c r="J21" s="29">
        <f t="shared" si="6"/>
        <v>3244697018</v>
      </c>
      <c r="K21" s="29">
        <f t="shared" si="6"/>
        <v>0</v>
      </c>
    </row>
    <row r="22" spans="1:12" s="1" customFormat="1" ht="15.75" customHeight="1" x14ac:dyDescent="0.3">
      <c r="A22" s="20" t="s">
        <v>15</v>
      </c>
      <c r="B22" s="20" t="s">
        <v>16</v>
      </c>
      <c r="C22" s="21" t="s">
        <v>30</v>
      </c>
      <c r="D22" s="22"/>
      <c r="E22" s="22"/>
      <c r="F22" s="23"/>
      <c r="G22" s="30">
        <f>+G18+G19+G20+G21</f>
        <v>1130439000000</v>
      </c>
      <c r="H22" s="30">
        <f t="shared" ref="H22:K22" si="7">+H18+H19+H20+H21</f>
        <v>24693697018</v>
      </c>
      <c r="I22" s="30">
        <f t="shared" si="7"/>
        <v>130697018</v>
      </c>
      <c r="J22" s="30">
        <f t="shared" si="7"/>
        <v>1155002000000</v>
      </c>
      <c r="K22" s="30">
        <f t="shared" si="7"/>
        <v>0</v>
      </c>
    </row>
    <row r="23" spans="1:12" s="1" customFormat="1" ht="36.6" customHeight="1" x14ac:dyDescent="0.3">
      <c r="A23" s="15" t="s">
        <v>15</v>
      </c>
      <c r="B23" s="31" t="s">
        <v>31</v>
      </c>
      <c r="C23" s="32" t="s">
        <v>32</v>
      </c>
      <c r="D23" s="33"/>
      <c r="E23" s="33"/>
      <c r="F23" s="34"/>
      <c r="G23" s="35">
        <f>+G46</f>
        <v>26592168754</v>
      </c>
      <c r="H23" s="35">
        <f t="shared" ref="H23:K23" si="8">+H46</f>
        <v>0</v>
      </c>
      <c r="I23" s="35">
        <f t="shared" si="8"/>
        <v>0</v>
      </c>
      <c r="J23" s="35">
        <f t="shared" si="8"/>
        <v>26592168754</v>
      </c>
      <c r="K23" s="35">
        <f t="shared" si="8"/>
        <v>0</v>
      </c>
    </row>
    <row r="24" spans="1:12" ht="29.25" customHeight="1" x14ac:dyDescent="0.3">
      <c r="A24" s="15" t="s">
        <v>15</v>
      </c>
      <c r="B24" s="36" t="s">
        <v>33</v>
      </c>
      <c r="C24" s="37" t="s">
        <v>34</v>
      </c>
      <c r="D24" s="38"/>
      <c r="E24" s="38"/>
      <c r="F24" s="39"/>
      <c r="G24" s="40">
        <f>+G47</f>
        <v>54500000000</v>
      </c>
      <c r="H24" s="40">
        <f>+H47</f>
        <v>0</v>
      </c>
      <c r="I24" s="40">
        <f>+I47</f>
        <v>0</v>
      </c>
      <c r="J24" s="40">
        <f>+J47</f>
        <v>54500000000</v>
      </c>
      <c r="K24" s="40">
        <f>+K47</f>
        <v>0</v>
      </c>
      <c r="L24" s="40"/>
    </row>
    <row r="25" spans="1:12" ht="29.25" customHeight="1" x14ac:dyDescent="0.3">
      <c r="A25" s="15" t="s">
        <v>15</v>
      </c>
      <c r="B25" s="36" t="s">
        <v>35</v>
      </c>
      <c r="C25" s="37" t="s">
        <v>36</v>
      </c>
      <c r="D25" s="38"/>
      <c r="E25" s="38"/>
      <c r="F25" s="39"/>
      <c r="G25" s="40">
        <f>+G48</f>
        <v>7500000000</v>
      </c>
      <c r="H25" s="40">
        <f t="shared" ref="H25:K27" si="9">+H48</f>
        <v>0</v>
      </c>
      <c r="I25" s="40">
        <f t="shared" si="9"/>
        <v>0</v>
      </c>
      <c r="J25" s="40">
        <f t="shared" si="9"/>
        <v>7500000000</v>
      </c>
      <c r="K25" s="40">
        <f t="shared" si="9"/>
        <v>0</v>
      </c>
    </row>
    <row r="26" spans="1:12" ht="29.25" customHeight="1" x14ac:dyDescent="0.3">
      <c r="A26" s="15" t="s">
        <v>15</v>
      </c>
      <c r="B26" s="36" t="s">
        <v>37</v>
      </c>
      <c r="C26" s="37" t="s">
        <v>38</v>
      </c>
      <c r="D26" s="38"/>
      <c r="E26" s="38"/>
      <c r="F26" s="39"/>
      <c r="G26" s="40">
        <f>+G49</f>
        <v>4500000000</v>
      </c>
      <c r="H26" s="40">
        <f t="shared" si="9"/>
        <v>0</v>
      </c>
      <c r="I26" s="40">
        <f t="shared" si="9"/>
        <v>0</v>
      </c>
      <c r="J26" s="40">
        <f t="shared" si="9"/>
        <v>4500000000</v>
      </c>
      <c r="K26" s="40">
        <f t="shared" si="9"/>
        <v>0</v>
      </c>
    </row>
    <row r="27" spans="1:12" ht="28.8" customHeight="1" x14ac:dyDescent="0.3">
      <c r="A27" s="15" t="s">
        <v>15</v>
      </c>
      <c r="B27" s="36" t="s">
        <v>39</v>
      </c>
      <c r="C27" s="37" t="s">
        <v>40</v>
      </c>
      <c r="D27" s="38"/>
      <c r="E27" s="38"/>
      <c r="F27" s="39"/>
      <c r="G27" s="40">
        <f>+G50</f>
        <v>29207831246</v>
      </c>
      <c r="H27" s="40">
        <f t="shared" si="9"/>
        <v>0</v>
      </c>
      <c r="I27" s="40">
        <f t="shared" si="9"/>
        <v>0</v>
      </c>
      <c r="J27" s="40">
        <f t="shared" si="9"/>
        <v>29207831246</v>
      </c>
      <c r="K27" s="40">
        <f t="shared" si="9"/>
        <v>0</v>
      </c>
    </row>
    <row r="28" spans="1:12" ht="17.399999999999999" customHeight="1" x14ac:dyDescent="0.3">
      <c r="A28" s="20" t="s">
        <v>15</v>
      </c>
      <c r="B28" s="20" t="s">
        <v>18</v>
      </c>
      <c r="C28" s="21" t="s">
        <v>41</v>
      </c>
      <c r="D28" s="22"/>
      <c r="E28" s="22"/>
      <c r="F28" s="23"/>
      <c r="G28" s="41">
        <f>+G23+G24+G25+G26+G27</f>
        <v>122300000000</v>
      </c>
      <c r="H28" s="41">
        <f t="shared" ref="H28:K28" si="10">+H23+H24+H25+H26+H27</f>
        <v>0</v>
      </c>
      <c r="I28" s="41">
        <f t="shared" si="10"/>
        <v>0</v>
      </c>
      <c r="J28" s="41">
        <f t="shared" si="10"/>
        <v>122300000000</v>
      </c>
      <c r="K28" s="41">
        <f t="shared" si="10"/>
        <v>0</v>
      </c>
    </row>
    <row r="29" spans="1:12" s="9" customFormat="1" ht="18" customHeight="1" x14ac:dyDescent="0.3">
      <c r="A29" s="20" t="s">
        <v>15</v>
      </c>
      <c r="B29" s="20" t="s">
        <v>42</v>
      </c>
      <c r="C29" s="21" t="s">
        <v>21</v>
      </c>
      <c r="D29" s="22"/>
      <c r="E29" s="22"/>
      <c r="F29" s="23"/>
      <c r="G29" s="41">
        <f>+G22+G28</f>
        <v>1252739000000</v>
      </c>
      <c r="H29" s="41">
        <f t="shared" ref="H29:K29" si="11">+H22+H28</f>
        <v>24693697018</v>
      </c>
      <c r="I29" s="41">
        <f t="shared" si="11"/>
        <v>130697018</v>
      </c>
      <c r="J29" s="41">
        <f t="shared" si="11"/>
        <v>1277302000000</v>
      </c>
      <c r="K29" s="41">
        <f t="shared" si="11"/>
        <v>0</v>
      </c>
    </row>
    <row r="30" spans="1:12" s="5" customFormat="1" ht="18" customHeight="1" x14ac:dyDescent="0.3">
      <c r="A30" s="42"/>
      <c r="B30" s="42"/>
      <c r="C30" s="42"/>
      <c r="D30" s="42"/>
      <c r="E30" s="42"/>
      <c r="F30" s="42"/>
      <c r="G30" s="43"/>
      <c r="H30" s="43"/>
      <c r="I30" s="43"/>
      <c r="J30" s="43"/>
      <c r="K30" s="43"/>
    </row>
    <row r="31" spans="1:12" ht="14.4" thickBot="1" x14ac:dyDescent="0.35">
      <c r="B31" s="44" t="s">
        <v>43</v>
      </c>
      <c r="C31" s="44" t="s">
        <v>43</v>
      </c>
      <c r="D31" s="44" t="s">
        <v>43</v>
      </c>
      <c r="E31" s="44" t="s">
        <v>43</v>
      </c>
      <c r="F31" s="44" t="s">
        <v>43</v>
      </c>
      <c r="G31" s="44" t="s">
        <v>43</v>
      </c>
      <c r="H31" s="44" t="s">
        <v>43</v>
      </c>
      <c r="I31" s="44" t="s">
        <v>43</v>
      </c>
      <c r="J31" s="44" t="s">
        <v>43</v>
      </c>
      <c r="K31" s="44" t="s">
        <v>43</v>
      </c>
    </row>
    <row r="32" spans="1:12" ht="21.6" customHeight="1" x14ac:dyDescent="0.3">
      <c r="A32" s="11" t="s">
        <v>7</v>
      </c>
      <c r="B32" s="11" t="s">
        <v>8</v>
      </c>
      <c r="C32" s="11" t="s">
        <v>44</v>
      </c>
      <c r="D32" s="11" t="s">
        <v>45</v>
      </c>
      <c r="E32" s="11" t="s">
        <v>46</v>
      </c>
      <c r="F32" s="11" t="s">
        <v>47</v>
      </c>
      <c r="G32" s="11" t="s">
        <v>10</v>
      </c>
      <c r="H32" s="11" t="s">
        <v>11</v>
      </c>
      <c r="I32" s="11" t="s">
        <v>12</v>
      </c>
      <c r="J32" s="11" t="s">
        <v>13</v>
      </c>
      <c r="K32" s="11" t="s">
        <v>14</v>
      </c>
    </row>
    <row r="33" spans="1:11" ht="17.399999999999999" customHeight="1" x14ac:dyDescent="0.3">
      <c r="A33" s="45" t="s">
        <v>15</v>
      </c>
      <c r="B33" s="46" t="s">
        <v>48</v>
      </c>
      <c r="C33" s="47" t="s">
        <v>49</v>
      </c>
      <c r="D33" s="47" t="s">
        <v>50</v>
      </c>
      <c r="E33" s="47" t="s">
        <v>51</v>
      </c>
      <c r="F33" s="48" t="s">
        <v>52</v>
      </c>
      <c r="G33" s="49">
        <v>279391000000</v>
      </c>
      <c r="H33" s="49">
        <v>14863000000</v>
      </c>
      <c r="I33" s="49">
        <v>0</v>
      </c>
      <c r="J33" s="49">
        <v>294254000000</v>
      </c>
      <c r="K33" s="49">
        <v>0</v>
      </c>
    </row>
    <row r="34" spans="1:11" ht="27.6" x14ac:dyDescent="0.3">
      <c r="A34" s="45" t="s">
        <v>15</v>
      </c>
      <c r="B34" s="46" t="s">
        <v>53</v>
      </c>
      <c r="C34" s="47" t="s">
        <v>49</v>
      </c>
      <c r="D34" s="47" t="s">
        <v>50</v>
      </c>
      <c r="E34" s="47" t="s">
        <v>51</v>
      </c>
      <c r="F34" s="48" t="s">
        <v>54</v>
      </c>
      <c r="G34" s="49">
        <v>104076000000</v>
      </c>
      <c r="H34" s="49">
        <v>7550000000</v>
      </c>
      <c r="I34" s="49">
        <v>0</v>
      </c>
      <c r="J34" s="49">
        <v>111626000000</v>
      </c>
      <c r="K34" s="49">
        <v>0</v>
      </c>
    </row>
    <row r="35" spans="1:11" ht="27.6" x14ac:dyDescent="0.3">
      <c r="A35" s="45" t="s">
        <v>15</v>
      </c>
      <c r="B35" s="46" t="s">
        <v>55</v>
      </c>
      <c r="C35" s="47" t="s">
        <v>49</v>
      </c>
      <c r="D35" s="47" t="s">
        <v>50</v>
      </c>
      <c r="E35" s="47" t="s">
        <v>51</v>
      </c>
      <c r="F35" s="48" t="s">
        <v>56</v>
      </c>
      <c r="G35" s="49">
        <v>22802000000</v>
      </c>
      <c r="H35" s="49">
        <v>2150000000</v>
      </c>
      <c r="I35" s="49">
        <v>0</v>
      </c>
      <c r="J35" s="49">
        <v>24952000000</v>
      </c>
      <c r="K35" s="49">
        <v>0</v>
      </c>
    </row>
    <row r="36" spans="1:11" x14ac:dyDescent="0.3">
      <c r="A36" s="45" t="s">
        <v>15</v>
      </c>
      <c r="B36" s="46" t="s">
        <v>24</v>
      </c>
      <c r="C36" s="47" t="s">
        <v>49</v>
      </c>
      <c r="D36" s="47" t="s">
        <v>50</v>
      </c>
      <c r="E36" s="47" t="s">
        <v>51</v>
      </c>
      <c r="F36" s="48" t="s">
        <v>57</v>
      </c>
      <c r="G36" s="49">
        <v>32848000000</v>
      </c>
      <c r="H36" s="49">
        <v>0</v>
      </c>
      <c r="I36" s="49">
        <v>130697018</v>
      </c>
      <c r="J36" s="49">
        <v>32717302982</v>
      </c>
      <c r="K36" s="49">
        <v>0</v>
      </c>
    </row>
    <row r="37" spans="1:11" x14ac:dyDescent="0.3">
      <c r="A37" s="45" t="s">
        <v>15</v>
      </c>
      <c r="B37" s="46" t="s">
        <v>58</v>
      </c>
      <c r="C37" s="47" t="s">
        <v>49</v>
      </c>
      <c r="D37" s="47" t="s">
        <v>50</v>
      </c>
      <c r="E37" s="47" t="s">
        <v>51</v>
      </c>
      <c r="F37" s="48" t="s">
        <v>59</v>
      </c>
      <c r="G37" s="49">
        <v>306527000000</v>
      </c>
      <c r="H37" s="49">
        <v>0</v>
      </c>
      <c r="I37" s="49">
        <v>0</v>
      </c>
      <c r="J37" s="49">
        <v>306527000000</v>
      </c>
      <c r="K37" s="49">
        <v>0</v>
      </c>
    </row>
    <row r="38" spans="1:11" ht="41.4" x14ac:dyDescent="0.3">
      <c r="A38" s="45" t="s">
        <v>15</v>
      </c>
      <c r="B38" s="46" t="s">
        <v>60</v>
      </c>
      <c r="C38" s="47" t="s">
        <v>49</v>
      </c>
      <c r="D38" s="47" t="s">
        <v>61</v>
      </c>
      <c r="E38" s="47" t="s">
        <v>62</v>
      </c>
      <c r="F38" s="48" t="s">
        <v>63</v>
      </c>
      <c r="G38" s="49">
        <v>378586000000</v>
      </c>
      <c r="H38" s="49">
        <v>0</v>
      </c>
      <c r="I38" s="49">
        <v>0</v>
      </c>
      <c r="J38" s="49">
        <v>378586000000</v>
      </c>
      <c r="K38" s="49">
        <v>0</v>
      </c>
    </row>
    <row r="39" spans="1:11" ht="41.4" x14ac:dyDescent="0.3">
      <c r="A39" s="45" t="s">
        <v>15</v>
      </c>
      <c r="B39" s="46" t="s">
        <v>64</v>
      </c>
      <c r="C39" s="47" t="s">
        <v>49</v>
      </c>
      <c r="D39" s="47" t="s">
        <v>61</v>
      </c>
      <c r="E39" s="47" t="s">
        <v>62</v>
      </c>
      <c r="F39" s="48" t="s">
        <v>65</v>
      </c>
      <c r="G39" s="49">
        <v>642000000</v>
      </c>
      <c r="H39" s="49">
        <v>0</v>
      </c>
      <c r="I39" s="49">
        <v>0</v>
      </c>
      <c r="J39" s="49">
        <v>642000000</v>
      </c>
      <c r="K39" s="49">
        <v>0</v>
      </c>
    </row>
    <row r="40" spans="1:11" ht="41.4" x14ac:dyDescent="0.3">
      <c r="A40" s="45" t="s">
        <v>15</v>
      </c>
      <c r="B40" s="46" t="s">
        <v>66</v>
      </c>
      <c r="C40" s="47" t="s">
        <v>49</v>
      </c>
      <c r="D40" s="47" t="s">
        <v>50</v>
      </c>
      <c r="E40" s="47" t="s">
        <v>51</v>
      </c>
      <c r="F40" s="48" t="s">
        <v>67</v>
      </c>
      <c r="G40" s="49">
        <v>369000000</v>
      </c>
      <c r="H40" s="49">
        <v>0</v>
      </c>
      <c r="I40" s="49">
        <v>0</v>
      </c>
      <c r="J40" s="49">
        <v>369000000</v>
      </c>
      <c r="K40" s="49">
        <v>0</v>
      </c>
    </row>
    <row r="41" spans="1:11" ht="41.4" x14ac:dyDescent="0.3">
      <c r="A41" s="45" t="s">
        <v>15</v>
      </c>
      <c r="B41" s="46" t="s">
        <v>68</v>
      </c>
      <c r="C41" s="47" t="s">
        <v>49</v>
      </c>
      <c r="D41" s="47" t="s">
        <v>50</v>
      </c>
      <c r="E41" s="47" t="s">
        <v>51</v>
      </c>
      <c r="F41" s="48" t="s">
        <v>69</v>
      </c>
      <c r="G41" s="49">
        <v>1936000000</v>
      </c>
      <c r="H41" s="49">
        <v>0</v>
      </c>
      <c r="I41" s="49">
        <v>0</v>
      </c>
      <c r="J41" s="49">
        <v>1936000000</v>
      </c>
      <c r="K41" s="49">
        <v>0</v>
      </c>
    </row>
    <row r="42" spans="1:11" ht="16.2" customHeight="1" x14ac:dyDescent="0.3">
      <c r="A42" s="45" t="s">
        <v>15</v>
      </c>
      <c r="B42" s="46" t="s">
        <v>70</v>
      </c>
      <c r="C42" s="47" t="s">
        <v>49</v>
      </c>
      <c r="D42" s="47" t="s">
        <v>50</v>
      </c>
      <c r="E42" s="47" t="s">
        <v>51</v>
      </c>
      <c r="F42" s="48" t="s">
        <v>71</v>
      </c>
      <c r="G42" s="49">
        <v>148000000</v>
      </c>
      <c r="H42" s="49">
        <v>0</v>
      </c>
      <c r="I42" s="49">
        <v>0</v>
      </c>
      <c r="J42" s="49">
        <v>148000000</v>
      </c>
      <c r="K42" s="49">
        <v>0</v>
      </c>
    </row>
    <row r="43" spans="1:11" ht="16.2" customHeight="1" x14ac:dyDescent="0.3">
      <c r="A43" s="45" t="s">
        <v>15</v>
      </c>
      <c r="B43" s="46" t="s">
        <v>72</v>
      </c>
      <c r="C43" s="47" t="s">
        <v>49</v>
      </c>
      <c r="D43" s="47" t="s">
        <v>50</v>
      </c>
      <c r="E43" s="47" t="s">
        <v>51</v>
      </c>
      <c r="F43" s="48" t="s">
        <v>73</v>
      </c>
      <c r="G43" s="49">
        <v>873000000</v>
      </c>
      <c r="H43" s="49">
        <v>0</v>
      </c>
      <c r="I43" s="49">
        <v>0</v>
      </c>
      <c r="J43" s="49">
        <v>873000000</v>
      </c>
      <c r="K43" s="49">
        <v>0</v>
      </c>
    </row>
    <row r="44" spans="1:11" s="1" customFormat="1" x14ac:dyDescent="0.3">
      <c r="A44" s="50" t="s">
        <v>15</v>
      </c>
      <c r="B44" s="51" t="s">
        <v>74</v>
      </c>
      <c r="C44" s="52" t="s">
        <v>49</v>
      </c>
      <c r="D44" s="52" t="s">
        <v>50</v>
      </c>
      <c r="E44" s="52" t="s">
        <v>51</v>
      </c>
      <c r="F44" s="53" t="s">
        <v>75</v>
      </c>
      <c r="G44" s="54">
        <v>0</v>
      </c>
      <c r="H44" s="54">
        <v>130697018</v>
      </c>
      <c r="I44" s="54">
        <v>0</v>
      </c>
      <c r="J44" s="54">
        <v>130697018</v>
      </c>
      <c r="K44" s="54">
        <v>0</v>
      </c>
    </row>
    <row r="45" spans="1:11" s="1" customFormat="1" x14ac:dyDescent="0.3">
      <c r="A45" s="50" t="s">
        <v>15</v>
      </c>
      <c r="B45" s="51" t="s">
        <v>74</v>
      </c>
      <c r="C45" s="52" t="s">
        <v>49</v>
      </c>
      <c r="D45" s="52" t="s">
        <v>76</v>
      </c>
      <c r="E45" s="52" t="s">
        <v>62</v>
      </c>
      <c r="F45" s="53" t="s">
        <v>75</v>
      </c>
      <c r="G45" s="54">
        <v>2241000000</v>
      </c>
      <c r="H45" s="54">
        <v>0</v>
      </c>
      <c r="I45" s="54">
        <v>0</v>
      </c>
      <c r="J45" s="54">
        <v>2241000000</v>
      </c>
      <c r="K45" s="54">
        <v>0</v>
      </c>
    </row>
    <row r="46" spans="1:11" s="1" customFormat="1" ht="55.2" x14ac:dyDescent="0.3">
      <c r="A46" s="50" t="s">
        <v>15</v>
      </c>
      <c r="B46" s="51" t="s">
        <v>77</v>
      </c>
      <c r="C46" s="52" t="s">
        <v>49</v>
      </c>
      <c r="D46" s="52" t="s">
        <v>50</v>
      </c>
      <c r="E46" s="52" t="s">
        <v>51</v>
      </c>
      <c r="F46" s="53" t="s">
        <v>32</v>
      </c>
      <c r="G46" s="54">
        <v>26592168754</v>
      </c>
      <c r="H46" s="54">
        <v>0</v>
      </c>
      <c r="I46" s="54">
        <v>0</v>
      </c>
      <c r="J46" s="54">
        <v>26592168754</v>
      </c>
      <c r="K46" s="54">
        <v>0</v>
      </c>
    </row>
    <row r="47" spans="1:11" s="1" customFormat="1" ht="41.4" x14ac:dyDescent="0.3">
      <c r="A47" s="50" t="s">
        <v>15</v>
      </c>
      <c r="B47" s="51" t="s">
        <v>78</v>
      </c>
      <c r="C47" s="52" t="s">
        <v>49</v>
      </c>
      <c r="D47" s="52" t="s">
        <v>50</v>
      </c>
      <c r="E47" s="52" t="s">
        <v>51</v>
      </c>
      <c r="F47" s="53" t="s">
        <v>34</v>
      </c>
      <c r="G47" s="54">
        <v>54500000000</v>
      </c>
      <c r="H47" s="54">
        <v>0</v>
      </c>
      <c r="I47" s="54">
        <v>0</v>
      </c>
      <c r="J47" s="54">
        <v>54500000000</v>
      </c>
      <c r="K47" s="54">
        <v>0</v>
      </c>
    </row>
    <row r="48" spans="1:11" s="1" customFormat="1" ht="41.4" x14ac:dyDescent="0.3">
      <c r="A48" s="50" t="s">
        <v>15</v>
      </c>
      <c r="B48" s="51" t="s">
        <v>79</v>
      </c>
      <c r="C48" s="52" t="s">
        <v>49</v>
      </c>
      <c r="D48" s="52" t="s">
        <v>50</v>
      </c>
      <c r="E48" s="52" t="s">
        <v>51</v>
      </c>
      <c r="F48" s="53" t="s">
        <v>36</v>
      </c>
      <c r="G48" s="54">
        <v>7500000000</v>
      </c>
      <c r="H48" s="54">
        <v>0</v>
      </c>
      <c r="I48" s="54">
        <v>0</v>
      </c>
      <c r="J48" s="54">
        <v>7500000000</v>
      </c>
      <c r="K48" s="54">
        <v>0</v>
      </c>
    </row>
    <row r="49" spans="1:11" s="1" customFormat="1" ht="55.2" x14ac:dyDescent="0.3">
      <c r="A49" s="50" t="s">
        <v>15</v>
      </c>
      <c r="B49" s="51" t="s">
        <v>80</v>
      </c>
      <c r="C49" s="52" t="s">
        <v>49</v>
      </c>
      <c r="D49" s="52" t="s">
        <v>50</v>
      </c>
      <c r="E49" s="52" t="s">
        <v>51</v>
      </c>
      <c r="F49" s="53" t="s">
        <v>38</v>
      </c>
      <c r="G49" s="54">
        <v>4500000000</v>
      </c>
      <c r="H49" s="54">
        <v>0</v>
      </c>
      <c r="I49" s="54">
        <v>0</v>
      </c>
      <c r="J49" s="54">
        <v>4500000000</v>
      </c>
      <c r="K49" s="54">
        <v>0</v>
      </c>
    </row>
    <row r="50" spans="1:11" s="1" customFormat="1" ht="55.2" x14ac:dyDescent="0.3">
      <c r="A50" s="50" t="s">
        <v>15</v>
      </c>
      <c r="B50" s="51" t="s">
        <v>81</v>
      </c>
      <c r="C50" s="52" t="s">
        <v>49</v>
      </c>
      <c r="D50" s="52" t="s">
        <v>50</v>
      </c>
      <c r="E50" s="52" t="s">
        <v>51</v>
      </c>
      <c r="F50" s="53" t="s">
        <v>40</v>
      </c>
      <c r="G50" s="54">
        <v>29207831246</v>
      </c>
      <c r="H50" s="54">
        <v>0</v>
      </c>
      <c r="I50" s="54">
        <v>0</v>
      </c>
      <c r="J50" s="54">
        <v>29207831246</v>
      </c>
      <c r="K50" s="54">
        <v>0</v>
      </c>
    </row>
    <row r="51" spans="1:11" s="1" customFormat="1" x14ac:dyDescent="0.3">
      <c r="A51" s="50"/>
      <c r="B51" s="51" t="s">
        <v>43</v>
      </c>
      <c r="C51" s="52" t="s">
        <v>43</v>
      </c>
      <c r="D51" s="52" t="s">
        <v>43</v>
      </c>
      <c r="E51" s="52" t="s">
        <v>43</v>
      </c>
      <c r="F51" s="53" t="s">
        <v>43</v>
      </c>
      <c r="G51" s="54">
        <v>1252739000000</v>
      </c>
      <c r="H51" s="54">
        <v>24693697018</v>
      </c>
      <c r="I51" s="54">
        <v>130697018</v>
      </c>
      <c r="J51" s="54">
        <v>1277302000000</v>
      </c>
      <c r="K51" s="54">
        <v>0</v>
      </c>
    </row>
  </sheetData>
  <autoFilter ref="A32:K51" xr:uid="{F80D4D8F-94BC-4AEE-B9A2-817D4AC5E84E}"/>
  <mergeCells count="18">
    <mergeCell ref="C24:F24"/>
    <mergeCell ref="C25:F25"/>
    <mergeCell ref="C26:F26"/>
    <mergeCell ref="C27:F27"/>
    <mergeCell ref="C28:F28"/>
    <mergeCell ref="C29:F29"/>
    <mergeCell ref="C18:F18"/>
    <mergeCell ref="C19:F19"/>
    <mergeCell ref="C20:F20"/>
    <mergeCell ref="C21:F21"/>
    <mergeCell ref="C22:F22"/>
    <mergeCell ref="C23:F23"/>
    <mergeCell ref="A8:B8"/>
    <mergeCell ref="C11:F11"/>
    <mergeCell ref="C12:F12"/>
    <mergeCell ref="C13:F13"/>
    <mergeCell ref="C14:F14"/>
    <mergeCell ref="C17:F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A NOV-2025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Fernandez</dc:creator>
  <cp:lastModifiedBy>Angela Milena Salazar Fernandez</cp:lastModifiedBy>
  <dcterms:created xsi:type="dcterms:W3CDTF">2025-12-01T15:04:00Z</dcterms:created>
  <dcterms:modified xsi:type="dcterms:W3CDTF">2025-12-01T15:05:36Z</dcterms:modified>
</cp:coreProperties>
</file>